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04" tabRatio="938" firstSheet="1" activeTab="1"/>
  </bookViews>
  <sheets>
    <sheet name="DO NOT TOUCH" sheetId="32" state="hidden" r:id="rId1"/>
    <sheet name="STATS" sheetId="17" r:id="rId2"/>
    <sheet name="Standings" sheetId="29" r:id="rId3"/>
    <sheet name="Total Pins" sheetId="30" r:id="rId4"/>
    <sheet name="Match Information" sheetId="20" r:id="rId5"/>
    <sheet name="Match1" sheetId="1" r:id="rId6"/>
    <sheet name="Match2" sheetId="8" r:id="rId7"/>
    <sheet name="Match3" sheetId="9" r:id="rId8"/>
    <sheet name="Match4" sheetId="10" r:id="rId9"/>
    <sheet name="Match5" sheetId="11" r:id="rId10"/>
    <sheet name="Match6" sheetId="12" r:id="rId11"/>
    <sheet name="recap1" sheetId="22" r:id="rId12"/>
    <sheet name="recap2" sheetId="24" r:id="rId13"/>
    <sheet name="recap3" sheetId="25" r:id="rId14"/>
    <sheet name="recap4" sheetId="26" r:id="rId15"/>
    <sheet name="recap5" sheetId="27" r:id="rId16"/>
    <sheet name="recap6" sheetId="28" r:id="rId17"/>
    <sheet name="All scores" sheetId="7" r:id="rId18"/>
    <sheet name="All scores-" sheetId="31" r:id="rId19"/>
  </sheets>
  <definedNames>
    <definedName name="_xlnm._FilterDatabase" localSheetId="1" hidden="1">STATS!$A$1:$I$8784</definedName>
    <definedName name="_xlnm._FilterDatabase" localSheetId="2" hidden="1">Standings!$A$1:$Q$1</definedName>
    <definedName name="_xlnm._FilterDatabase" localSheetId="3" hidden="1">'Total Pins'!$A$1:$Q$1</definedName>
    <definedName name="_xlnm._FilterDatabase" localSheetId="17" hidden="1">'All scores'!$A$1:$M$145</definedName>
    <definedName name="_xlnm._FilterDatabase" localSheetId="4" hidden="1">'Match Information'!$G$1:$J$1</definedName>
    <definedName name="BC_CREW">#REF!</definedName>
    <definedName name="Capital_City_Hitters">STATS!$C$2:$C$44</definedName>
    <definedName name="CASH_COLLECTORS">STATS!$C$45:$C$77</definedName>
    <definedName name="INSUR_GENTS">STATS!$C$78:$C$115</definedName>
    <definedName name="Motion_To_Strike">STATS!$C$116:$C$159</definedName>
    <definedName name="Op3n_B0wl3r5">STATS!$C$14:$C$22</definedName>
    <definedName name="Phoenix_Fire">STATS!$C$160:$C$180</definedName>
    <definedName name="Reality_Check">STATS!$C$181:$C$217</definedName>
    <definedName name="SLAY_ERS">STATS!$C$218:$C$259</definedName>
    <definedName name="SMA_SH">STATS!$C$260:$C$300</definedName>
    <definedName name="The_Riot_Squad">STATS!$C$301:$C$365</definedName>
    <definedName name="The_Risen">STATS!$C$366:$C$405</definedName>
    <definedName name="Total_Chaos">STATS!$C$406:$C$425</definedName>
    <definedName name="Vio_laters">STATS!$C$2:$C$12</definedName>
    <definedName name="Vio_lators">STATS!$C$426:$C$435</definedName>
  </definedNames>
  <calcPr calcId="144525"/>
</workbook>
</file>

<file path=xl/sharedStrings.xml><?xml version="1.0" encoding="utf-8"?>
<sst xmlns="http://schemas.openxmlformats.org/spreadsheetml/2006/main" count="1607" uniqueCount="130">
  <si>
    <t>Handicap</t>
  </si>
  <si>
    <t>Based on</t>
  </si>
  <si>
    <t>Games to establish</t>
  </si>
  <si>
    <t>Pin Drop</t>
  </si>
  <si>
    <t>Long Island East</t>
  </si>
  <si>
    <t>Div Ave</t>
  </si>
  <si>
    <t>Place</t>
  </si>
  <si>
    <t>Team Name</t>
  </si>
  <si>
    <t>Matches</t>
  </si>
  <si>
    <t>Points</t>
  </si>
  <si>
    <t>Max Points</t>
  </si>
  <si>
    <t>Magic Number</t>
  </si>
  <si>
    <t>Win %</t>
  </si>
  <si>
    <t>Overall Team Scratch Average</t>
  </si>
  <si>
    <t>Total Wood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</si>
  <si>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</si>
  <si>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</si>
  <si>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</si>
  <si>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</si>
  <si>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</si>
  <si>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</si>
  <si>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</si>
  <si>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</si>
  <si>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</si>
  <si>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</si>
  <si>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</si>
  <si>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</si>
  <si>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</si>
  <si>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Match        Win / Loss Record</t>
  </si>
  <si>
    <t>-</t>
  </si>
  <si>
    <t>Long Island West</t>
  </si>
  <si>
    <t>NYC / CT</t>
  </si>
  <si>
    <t>NYC / Metro</t>
  </si>
  <si>
    <t>Jersey South</t>
  </si>
  <si>
    <t>Jersey North</t>
  </si>
  <si>
    <t>MD</t>
  </si>
  <si>
    <t>Carolina North</t>
  </si>
  <si>
    <t>Carolina South</t>
  </si>
  <si>
    <t>UBA ID</t>
  </si>
  <si>
    <t>Team</t>
  </si>
  <si>
    <t>Name</t>
  </si>
  <si>
    <t>Entering Avg</t>
  </si>
  <si>
    <t>UBA Avg</t>
  </si>
  <si>
    <t>Season Tour Avg</t>
  </si>
  <si>
    <t>TEAMS</t>
  </si>
  <si>
    <t>POINTS</t>
  </si>
  <si>
    <t>MATCHES</t>
  </si>
  <si>
    <t>MATCH 1</t>
  </si>
  <si>
    <t>MATCH 2</t>
  </si>
  <si>
    <t>MATCH 3</t>
  </si>
  <si>
    <t>MATCH 4</t>
  </si>
  <si>
    <t>MATCH 5</t>
  </si>
  <si>
    <t>MATCH 6</t>
  </si>
  <si>
    <t>MATCH 7</t>
  </si>
  <si>
    <t>MATCH 8</t>
  </si>
  <si>
    <t>MATCH 9</t>
  </si>
  <si>
    <t>MATCH 10</t>
  </si>
  <si>
    <t>MATCH 11</t>
  </si>
  <si>
    <t>MATCH 12</t>
  </si>
  <si>
    <t>MATCH 13</t>
  </si>
  <si>
    <t>MATCH 14</t>
  </si>
  <si>
    <t>MATCH 15</t>
  </si>
  <si>
    <t>PINS</t>
  </si>
  <si>
    <t>ALL TEAMS</t>
  </si>
  <si>
    <t>Enter date here</t>
  </si>
  <si>
    <t xml:space="preserve">MATCH  </t>
  </si>
  <si>
    <t>POINTS WON</t>
  </si>
  <si>
    <t>TOTAL PINFALL</t>
  </si>
  <si>
    <t>Enter district &amp; tour stop # here</t>
  </si>
  <si>
    <t>BYE TEAM</t>
  </si>
  <si>
    <t>2019/2020</t>
  </si>
  <si>
    <t>Enter location of match here</t>
  </si>
  <si>
    <t>Enter District manager name here</t>
  </si>
  <si>
    <t>MUST ENTER TEAMS BELOW</t>
  </si>
  <si>
    <t>LEFT LANE TEAM</t>
  </si>
  <si>
    <t>RIGHT LANE TEAM</t>
  </si>
  <si>
    <t>BYE TEAM (If any)</t>
  </si>
  <si>
    <t>DISTRICT:</t>
  </si>
  <si>
    <t>By</t>
  </si>
  <si>
    <t>TOTAL POINTS WON:</t>
  </si>
  <si>
    <t>Team Match Average:</t>
  </si>
  <si>
    <t>Scratch Pair</t>
  </si>
  <si>
    <t>Series</t>
  </si>
  <si>
    <t>1st Hdcp Pair</t>
  </si>
  <si>
    <t>2nd Hdcp Pair</t>
  </si>
  <si>
    <t>Bowler Full Names</t>
  </si>
  <si>
    <t>UBA ID #</t>
  </si>
  <si>
    <t>Ave.</t>
  </si>
  <si>
    <t>Hdcp</t>
  </si>
  <si>
    <t>A</t>
  </si>
  <si>
    <t>B</t>
  </si>
  <si>
    <t>C</t>
  </si>
  <si>
    <t>S</t>
  </si>
  <si>
    <t>Wood</t>
  </si>
  <si>
    <t>Diff</t>
  </si>
  <si>
    <t>D</t>
  </si>
  <si>
    <t>E</t>
  </si>
  <si>
    <t>F</t>
  </si>
  <si>
    <t>MATCH # 1</t>
  </si>
  <si>
    <t>LEFT LANE: (A, B, C):</t>
  </si>
  <si>
    <t>RIGHT LANE: (D, E, F):</t>
  </si>
  <si>
    <t>Avg.</t>
  </si>
  <si>
    <t>GM1</t>
  </si>
  <si>
    <t>GM2</t>
  </si>
  <si>
    <t>GM3</t>
  </si>
  <si>
    <t>Total</t>
  </si>
  <si>
    <t>LANE:</t>
  </si>
  <si>
    <t>XXXXX</t>
  </si>
  <si>
    <t>POINTS ON PAIR</t>
  </si>
  <si>
    <t>SUB:</t>
  </si>
  <si>
    <t>Points per game &gt;&gt;</t>
  </si>
  <si>
    <t>HC</t>
  </si>
  <si>
    <t>HOME PTS._________________</t>
  </si>
  <si>
    <t>AWAY PTS._________________</t>
  </si>
  <si>
    <t>MATCH # 2</t>
  </si>
  <si>
    <t>MATCH # 3</t>
  </si>
  <si>
    <t>MATCH # 4</t>
  </si>
  <si>
    <t>MATCH # 5</t>
  </si>
  <si>
    <t>MATCH # 6</t>
  </si>
  <si>
    <t>Date</t>
  </si>
  <si>
    <t>Year</t>
  </si>
  <si>
    <t>Event</t>
  </si>
  <si>
    <t>Location</t>
  </si>
  <si>
    <t>Bowler's Team</t>
  </si>
  <si>
    <t>Bowler's Name</t>
  </si>
  <si>
    <t>AVG</t>
  </si>
  <si>
    <t>Game 1</t>
  </si>
  <si>
    <t>Game 2</t>
  </si>
  <si>
    <t>Game 3</t>
  </si>
  <si>
    <t>SERIES</t>
  </si>
</sst>
</file>

<file path=xl/styles.xml><?xml version="1.0" encoding="utf-8"?>
<styleSheet xmlns="http://schemas.openxmlformats.org/spreadsheetml/2006/main">
  <numFmts count="6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0.000"/>
    <numFmt numFmtId="177" formatCode="[$-409]General"/>
    <numFmt numFmtId="178" formatCode="_ * #,##0.00_ ;_ * \-#,##0.00_ ;_ * &quot;-&quot;??_ ;_ @_ "/>
    <numFmt numFmtId="179" formatCode="_ * #,##0_ ;_ * \-#,##0_ ;_ * &quot;-&quot;_ ;_ @_ "/>
  </numFmts>
  <fonts count="48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i/>
      <u/>
      <sz val="24"/>
      <color theme="1"/>
      <name val="Calibri"/>
      <charset val="134"/>
      <scheme val="minor"/>
    </font>
    <font>
      <b/>
      <i/>
      <u/>
      <sz val="12"/>
      <color theme="1"/>
      <name val="Calibri"/>
      <charset val="134"/>
      <scheme val="minor"/>
    </font>
    <font>
      <b/>
      <sz val="22"/>
      <color indexed="8"/>
      <name val="Arial"/>
      <charset val="134"/>
    </font>
    <font>
      <b/>
      <sz val="10"/>
      <color indexed="8"/>
      <name val="Arial"/>
      <charset val="134"/>
    </font>
    <font>
      <b/>
      <sz val="10"/>
      <name val="Arial"/>
      <charset val="134"/>
    </font>
    <font>
      <b/>
      <sz val="14"/>
      <color indexed="8"/>
      <name val="Arial"/>
      <charset val="134"/>
    </font>
    <font>
      <i/>
      <sz val="10"/>
      <color indexed="8"/>
      <name val="Arial"/>
      <charset val="134"/>
    </font>
    <font>
      <b/>
      <sz val="10"/>
      <color indexed="23"/>
      <name val="Arial"/>
      <charset val="134"/>
    </font>
    <font>
      <b/>
      <sz val="8"/>
      <name val="Arial"/>
      <charset val="134"/>
    </font>
    <font>
      <b/>
      <sz val="12"/>
      <color indexed="8"/>
      <name val="Arial"/>
      <charset val="134"/>
    </font>
    <font>
      <b/>
      <sz val="9"/>
      <color indexed="8"/>
      <name val="Arial"/>
      <charset val="134"/>
    </font>
    <font>
      <b/>
      <sz val="14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6"/>
      <color rgb="FFFF0000"/>
      <name val="Calibri"/>
      <charset val="134"/>
      <scheme val="minor"/>
    </font>
    <font>
      <b/>
      <sz val="11"/>
      <color theme="9" tint="-0.499984740745262"/>
      <name val="Calibri"/>
      <charset val="134"/>
      <scheme val="minor"/>
    </font>
    <font>
      <sz val="12"/>
      <color rgb="FF000000"/>
      <name val="Arial"/>
      <charset val="134"/>
    </font>
    <font>
      <sz val="12"/>
      <color indexed="8"/>
      <name val="Arial"/>
      <charset val="134"/>
    </font>
    <font>
      <i/>
      <sz val="12"/>
      <color indexed="8"/>
      <name val="Arial"/>
      <charset val="134"/>
    </font>
    <font>
      <b/>
      <i/>
      <sz val="12"/>
      <color indexed="8"/>
      <name val="Arial"/>
      <charset val="134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0000"/>
      <name val="Calibri"/>
      <charset val="1"/>
    </font>
    <font>
      <sz val="11"/>
      <color rgb="FF000000"/>
      <name val="Calibri"/>
      <charset val="134"/>
    </font>
    <font>
      <sz val="10"/>
      <color rgb="FF000000"/>
      <name val="Arial"/>
      <charset val="134"/>
    </font>
  </fonts>
  <fills count="4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899990844447157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rgb="FF33CCFF"/>
        <bgColor indexed="64"/>
      </patternFill>
    </fill>
    <fill>
      <patternFill patternType="lightDown">
        <fgColor theme="1" tint="0.499984740745262"/>
        <bgColor indexed="22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6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0" fontId="33" fillId="21" borderId="0" applyNumberFormat="0" applyBorder="0" applyAlignment="0" applyProtection="0">
      <alignment vertical="center"/>
    </xf>
    <xf numFmtId="178" fontId="26" fillId="0" borderId="0" applyFont="0" applyFill="0" applyBorder="0" applyAlignment="0" applyProtection="0">
      <alignment vertical="center"/>
    </xf>
    <xf numFmtId="179" fontId="26" fillId="0" borderId="0" applyFont="0" applyFill="0" applyBorder="0" applyAlignment="0" applyProtection="0">
      <alignment vertical="center"/>
    </xf>
    <xf numFmtId="42" fontId="26" fillId="0" borderId="0" applyFont="0" applyFill="0" applyBorder="0" applyAlignment="0" applyProtection="0">
      <alignment vertical="center"/>
    </xf>
    <xf numFmtId="44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0" fontId="29" fillId="16" borderId="56" applyNumberFormat="0" applyAlignment="0" applyProtection="0">
      <alignment vertical="center"/>
    </xf>
    <xf numFmtId="0" fontId="27" fillId="0" borderId="54" applyNumberFormat="0" applyFill="0" applyAlignment="0" applyProtection="0">
      <alignment vertical="center"/>
    </xf>
    <xf numFmtId="0" fontId="26" fillId="18" borderId="59" applyNumberFormat="0" applyFont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5" fillId="0" borderId="54" applyNumberFormat="0" applyFill="0" applyAlignment="0" applyProtection="0">
      <alignment vertical="center"/>
    </xf>
    <xf numFmtId="0" fontId="28" fillId="0" borderId="55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7" fillId="22" borderId="57" applyNumberFormat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32" fillId="17" borderId="58" applyNumberFormat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30" fillId="17" borderId="57" applyNumberFormat="0" applyAlignment="0" applyProtection="0">
      <alignment vertical="center"/>
    </xf>
    <xf numFmtId="0" fontId="35" fillId="0" borderId="60" applyNumberFormat="0" applyFill="0" applyAlignment="0" applyProtection="0">
      <alignment vertical="center"/>
    </xf>
    <xf numFmtId="0" fontId="41" fillId="0" borderId="61" applyNumberFormat="0" applyFill="0" applyAlignment="0" applyProtection="0">
      <alignment vertical="center"/>
    </xf>
    <xf numFmtId="0" fontId="43" fillId="36" borderId="0" applyNumberFormat="0" applyBorder="0" applyAlignment="0" applyProtection="0">
      <alignment vertical="center"/>
    </xf>
    <xf numFmtId="0" fontId="44" fillId="39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45" fillId="0" borderId="0"/>
    <xf numFmtId="0" fontId="33" fillId="42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177" fontId="46" fillId="0" borderId="0" applyBorder="0" applyProtection="0"/>
    <xf numFmtId="0" fontId="0" fillId="0" borderId="0"/>
    <xf numFmtId="0" fontId="47" fillId="0" borderId="0"/>
  </cellStyleXfs>
  <cellXfs count="286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0" xfId="0" applyBorder="1"/>
    <xf numFmtId="0" fontId="1" fillId="0" borderId="0" xfId="0" applyFont="1" applyBorder="1" applyAlignment="1">
      <alignment horizontal="center" vertical="top" wrapText="1"/>
    </xf>
    <xf numFmtId="0" fontId="0" fillId="0" borderId="0" xfId="0" applyBorder="1" applyAlignment="1">
      <alignment horizontal="center" vertical="top"/>
    </xf>
    <xf numFmtId="58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Fill="1"/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5" fillId="0" borderId="0" xfId="0" applyFont="1" applyFill="1"/>
    <xf numFmtId="0" fontId="3" fillId="0" borderId="0" xfId="0" applyFont="1" applyFill="1"/>
    <xf numFmtId="0" fontId="3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/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/>
    <xf numFmtId="0" fontId="2" fillId="0" borderId="0" xfId="0" applyFont="1" applyFill="1" applyBorder="1"/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/>
    <xf numFmtId="0" fontId="3" fillId="0" borderId="0" xfId="0" applyFont="1" applyFill="1" applyBorder="1" applyAlignment="1">
      <alignment horizontal="center" vertical="center" shrinkToFit="1"/>
    </xf>
    <xf numFmtId="0" fontId="3" fillId="0" borderId="1" xfId="0" applyFont="1" applyFill="1" applyBorder="1" applyAlignment="1" applyProtection="1">
      <alignment horizontal="center" wrapText="1"/>
      <protection locked="0"/>
    </xf>
    <xf numFmtId="0" fontId="2" fillId="0" borderId="0" xfId="0" applyFont="1" applyFill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4" xfId="0" applyFont="1" applyFill="1" applyBorder="1"/>
    <xf numFmtId="0" fontId="2" fillId="0" borderId="5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8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0" fillId="0" borderId="3" xfId="0" applyBorder="1" applyAlignment="1" applyProtection="1">
      <alignment horizontal="center" wrapText="1"/>
      <protection locked="0"/>
    </xf>
    <xf numFmtId="0" fontId="0" fillId="0" borderId="0" xfId="0" applyAlignment="1" applyProtection="1">
      <alignment horizontal="center" wrapText="1"/>
      <protection locked="0"/>
    </xf>
    <xf numFmtId="1" fontId="0" fillId="0" borderId="0" xfId="0" applyNumberFormat="1" applyAlignment="1" applyProtection="1">
      <alignment horizontal="center" wrapText="1"/>
      <protection locked="0"/>
    </xf>
    <xf numFmtId="0" fontId="6" fillId="2" borderId="11" xfId="0" applyFont="1" applyFill="1" applyBorder="1" applyAlignment="1" applyProtection="1">
      <alignment horizontal="center" wrapText="1"/>
      <protection locked="0"/>
    </xf>
    <xf numFmtId="0" fontId="6" fillId="2" borderId="6" xfId="0" applyFont="1" applyFill="1" applyBorder="1" applyAlignment="1" applyProtection="1">
      <alignment horizontal="center" wrapText="1"/>
      <protection locked="0"/>
    </xf>
    <xf numFmtId="0" fontId="6" fillId="2" borderId="5" xfId="0" applyFont="1" applyFill="1" applyBorder="1" applyAlignment="1">
      <alignment horizontal="center" wrapText="1"/>
    </xf>
    <xf numFmtId="0" fontId="6" fillId="2" borderId="11" xfId="0" applyFont="1" applyFill="1" applyBorder="1" applyAlignment="1">
      <alignment horizontal="center" wrapText="1"/>
    </xf>
    <xf numFmtId="0" fontId="6" fillId="2" borderId="3" xfId="0" applyFont="1" applyFill="1" applyBorder="1" applyAlignment="1" applyProtection="1">
      <alignment horizontal="center" wrapText="1"/>
      <protection locked="0"/>
    </xf>
    <xf numFmtId="0" fontId="6" fillId="2" borderId="10" xfId="0" applyFont="1" applyFill="1" applyBorder="1" applyAlignment="1" applyProtection="1">
      <alignment horizontal="center" wrapText="1"/>
      <protection locked="0"/>
    </xf>
    <xf numFmtId="0" fontId="6" fillId="2" borderId="9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7" fillId="3" borderId="12" xfId="0" applyFont="1" applyFill="1" applyBorder="1" applyAlignment="1" applyProtection="1">
      <alignment horizontal="center" wrapText="1"/>
      <protection locked="0"/>
    </xf>
    <xf numFmtId="0" fontId="8" fillId="4" borderId="13" xfId="0" applyFont="1" applyFill="1" applyBorder="1" applyAlignment="1" applyProtection="1">
      <alignment horizontal="center" wrapText="1"/>
      <protection locked="0"/>
    </xf>
    <xf numFmtId="0" fontId="8" fillId="4" borderId="0" xfId="0" applyFont="1" applyFill="1" applyAlignment="1" applyProtection="1">
      <alignment horizontal="center" wrapText="1"/>
      <protection locked="0"/>
    </xf>
    <xf numFmtId="0" fontId="8" fillId="4" borderId="14" xfId="0" applyFont="1" applyFill="1" applyBorder="1" applyAlignment="1" applyProtection="1">
      <alignment horizontal="center" wrapText="1"/>
      <protection locked="0"/>
    </xf>
    <xf numFmtId="0" fontId="8" fillId="4" borderId="12" xfId="0" applyFont="1" applyFill="1" applyBorder="1" applyAlignment="1" applyProtection="1">
      <alignment horizontal="center" wrapText="1"/>
      <protection locked="0"/>
    </xf>
    <xf numFmtId="0" fontId="8" fillId="4" borderId="15" xfId="0" applyFont="1" applyFill="1" applyBorder="1" applyAlignment="1" applyProtection="1">
      <alignment horizontal="center" wrapText="1"/>
      <protection locked="0"/>
    </xf>
    <xf numFmtId="0" fontId="9" fillId="2" borderId="16" xfId="0" applyFont="1" applyFill="1" applyBorder="1" applyAlignment="1">
      <alignment horizontal="center" wrapText="1"/>
    </xf>
    <xf numFmtId="0" fontId="9" fillId="2" borderId="17" xfId="0" applyFont="1" applyFill="1" applyBorder="1" applyAlignment="1">
      <alignment horizontal="center" wrapText="1"/>
    </xf>
    <xf numFmtId="0" fontId="0" fillId="5" borderId="0" xfId="0" applyFill="1" applyAlignment="1" applyProtection="1">
      <alignment horizontal="center" wrapText="1"/>
      <protection locked="0"/>
    </xf>
    <xf numFmtId="0" fontId="7" fillId="5" borderId="18" xfId="0" applyFont="1" applyFill="1" applyBorder="1" applyAlignment="1" applyProtection="1">
      <alignment horizontal="center" wrapText="1"/>
      <protection locked="0"/>
    </xf>
    <xf numFmtId="0" fontId="7" fillId="5" borderId="0" xfId="0" applyFont="1" applyFill="1" applyAlignment="1" applyProtection="1">
      <alignment horizontal="center" wrapText="1"/>
      <protection locked="0"/>
    </xf>
    <xf numFmtId="0" fontId="7" fillId="5" borderId="16" xfId="0" applyFont="1" applyFill="1" applyBorder="1" applyAlignment="1" applyProtection="1">
      <alignment horizontal="center" wrapText="1"/>
      <protection locked="0"/>
    </xf>
    <xf numFmtId="0" fontId="7" fillId="5" borderId="17" xfId="0" applyFont="1" applyFill="1" applyBorder="1" applyAlignment="1" applyProtection="1">
      <alignment horizontal="center" wrapText="1"/>
      <protection locked="0"/>
    </xf>
    <xf numFmtId="0" fontId="7" fillId="5" borderId="4" xfId="0" applyFont="1" applyFill="1" applyBorder="1" applyAlignment="1" applyProtection="1">
      <alignment horizontal="center" wrapText="1"/>
      <protection locked="0"/>
    </xf>
    <xf numFmtId="0" fontId="0" fillId="6" borderId="16" xfId="0" applyFill="1" applyBorder="1" applyAlignment="1" applyProtection="1">
      <alignment horizontal="center" wrapText="1"/>
      <protection locked="0"/>
    </xf>
    <xf numFmtId="0" fontId="0" fillId="6" borderId="17" xfId="0" applyFill="1" applyBorder="1" applyAlignment="1" applyProtection="1">
      <alignment horizontal="center" wrapText="1"/>
      <protection locked="0"/>
    </xf>
    <xf numFmtId="0" fontId="7" fillId="5" borderId="1" xfId="0" applyFont="1" applyFill="1" applyBorder="1" applyAlignment="1" applyProtection="1">
      <alignment horizontal="center" wrapText="1"/>
      <protection locked="0"/>
    </xf>
    <xf numFmtId="0" fontId="1" fillId="7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 applyProtection="1">
      <alignment horizontal="center" wrapText="1"/>
      <protection locked="0"/>
    </xf>
    <xf numFmtId="0" fontId="0" fillId="7" borderId="1" xfId="0" applyFill="1" applyBorder="1" applyAlignment="1" applyProtection="1">
      <alignment horizontal="center" wrapText="1"/>
      <protection locked="0"/>
    </xf>
    <xf numFmtId="0" fontId="10" fillId="7" borderId="1" xfId="0" applyFont="1" applyFill="1" applyBorder="1" applyAlignment="1">
      <alignment horizontal="center" wrapText="1"/>
    </xf>
    <xf numFmtId="0" fontId="7" fillId="8" borderId="1" xfId="0" applyFont="1" applyFill="1" applyBorder="1" applyAlignment="1" applyProtection="1">
      <alignment horizontal="center" wrapText="1"/>
      <protection locked="0"/>
    </xf>
    <xf numFmtId="0" fontId="0" fillId="3" borderId="18" xfId="0" applyFill="1" applyBorder="1" applyAlignment="1" applyProtection="1">
      <alignment horizontal="center" wrapText="1"/>
      <protection locked="0"/>
    </xf>
    <xf numFmtId="0" fontId="0" fillId="3" borderId="19" xfId="0" applyFill="1" applyBorder="1" applyAlignment="1" applyProtection="1">
      <alignment horizontal="center" wrapText="1"/>
      <protection locked="0"/>
    </xf>
    <xf numFmtId="0" fontId="0" fillId="3" borderId="20" xfId="0" applyFill="1" applyBorder="1" applyAlignment="1" applyProtection="1">
      <alignment horizontal="center" wrapText="1"/>
      <protection locked="0"/>
    </xf>
    <xf numFmtId="0" fontId="10" fillId="5" borderId="1" xfId="0" applyFont="1" applyFill="1" applyBorder="1" applyAlignment="1">
      <alignment horizontal="center" wrapText="1"/>
    </xf>
    <xf numFmtId="0" fontId="7" fillId="3" borderId="18" xfId="0" applyFont="1" applyFill="1" applyBorder="1" applyAlignment="1" applyProtection="1">
      <alignment horizontal="center" wrapText="1"/>
      <protection locked="0"/>
    </xf>
    <xf numFmtId="0" fontId="7" fillId="0" borderId="0" xfId="0" applyFont="1" applyAlignment="1" applyProtection="1">
      <alignment horizontal="center" wrapText="1"/>
      <protection locked="0"/>
    </xf>
    <xf numFmtId="0" fontId="7" fillId="0" borderId="16" xfId="0" applyFont="1" applyBorder="1" applyAlignment="1">
      <alignment horizontal="center" wrapText="1"/>
    </xf>
    <xf numFmtId="0" fontId="11" fillId="3" borderId="0" xfId="0" applyFont="1" applyFill="1" applyAlignment="1" applyProtection="1">
      <alignment horizontal="center" wrapText="1"/>
      <protection locked="0"/>
    </xf>
    <xf numFmtId="0" fontId="0" fillId="9" borderId="20" xfId="0" applyFill="1" applyBorder="1" applyAlignment="1" applyProtection="1">
      <alignment horizontal="center" vertical="center" wrapText="1"/>
      <protection locked="0"/>
    </xf>
    <xf numFmtId="0" fontId="11" fillId="3" borderId="0" xfId="0" applyFont="1" applyFill="1" applyAlignment="1" applyProtection="1">
      <alignment horizontal="center" vertical="center" wrapText="1"/>
      <protection locked="0"/>
    </xf>
    <xf numFmtId="0" fontId="0" fillId="9" borderId="13" xfId="0" applyFill="1" applyBorder="1" applyAlignment="1" applyProtection="1">
      <alignment horizontal="center" vertical="center" wrapText="1"/>
      <protection locked="0"/>
    </xf>
    <xf numFmtId="0" fontId="7" fillId="3" borderId="0" xfId="0" applyFont="1" applyFill="1" applyAlignment="1" applyProtection="1">
      <alignment horizontal="center" vertical="center" wrapText="1"/>
      <protection locked="0"/>
    </xf>
    <xf numFmtId="0" fontId="0" fillId="7" borderId="17" xfId="0" applyFill="1" applyBorder="1" applyAlignment="1" applyProtection="1">
      <alignment horizontal="center" wrapText="1"/>
      <protection locked="0"/>
    </xf>
    <xf numFmtId="0" fontId="0" fillId="3" borderId="0" xfId="0" applyFill="1" applyAlignment="1" applyProtection="1">
      <alignment horizontal="center" wrapText="1"/>
      <protection locked="0"/>
    </xf>
    <xf numFmtId="0" fontId="10" fillId="5" borderId="1" xfId="0" applyFont="1" applyFill="1" applyBorder="1" applyAlignment="1">
      <alignment horizontal="center"/>
    </xf>
    <xf numFmtId="0" fontId="7" fillId="3" borderId="3" xfId="0" applyFont="1" applyFill="1" applyBorder="1" applyAlignment="1" applyProtection="1">
      <alignment horizontal="center" wrapText="1"/>
      <protection locked="0"/>
    </xf>
    <xf numFmtId="0" fontId="7" fillId="0" borderId="3" xfId="0" applyFont="1" applyBorder="1" applyAlignment="1" applyProtection="1">
      <alignment horizontal="center" wrapText="1"/>
      <protection locked="0"/>
    </xf>
    <xf numFmtId="0" fontId="7" fillId="0" borderId="21" xfId="0" applyFont="1" applyBorder="1" applyAlignment="1">
      <alignment horizontal="center" wrapText="1"/>
    </xf>
    <xf numFmtId="0" fontId="6" fillId="10" borderId="11" xfId="0" applyFont="1" applyFill="1" applyBorder="1" applyAlignment="1" applyProtection="1">
      <alignment horizontal="center" wrapText="1"/>
      <protection locked="0"/>
    </xf>
    <xf numFmtId="0" fontId="6" fillId="10" borderId="0" xfId="0" applyFont="1" applyFill="1" applyAlignment="1" applyProtection="1">
      <alignment horizontal="center" wrapText="1"/>
      <protection locked="0"/>
    </xf>
    <xf numFmtId="0" fontId="12" fillId="4" borderId="22" xfId="0" applyFont="1" applyFill="1" applyBorder="1" applyAlignment="1" applyProtection="1">
      <alignment horizontal="center" wrapText="1"/>
      <protection locked="0"/>
    </xf>
    <xf numFmtId="0" fontId="9" fillId="2" borderId="4" xfId="0" applyFont="1" applyFill="1" applyBorder="1" applyAlignment="1" applyProtection="1">
      <alignment horizontal="center"/>
      <protection locked="0"/>
    </xf>
    <xf numFmtId="0" fontId="9" fillId="2" borderId="16" xfId="0" applyFont="1" applyFill="1" applyBorder="1" applyAlignment="1" applyProtection="1">
      <alignment horizontal="center"/>
      <protection locked="0"/>
    </xf>
    <xf numFmtId="0" fontId="9" fillId="2" borderId="17" xfId="0" applyFont="1" applyFill="1" applyBorder="1" applyAlignment="1" applyProtection="1">
      <alignment horizontal="center"/>
      <protection locked="0"/>
    </xf>
    <xf numFmtId="1" fontId="13" fillId="7" borderId="1" xfId="0" applyNumberFormat="1" applyFont="1" applyFill="1" applyBorder="1" applyAlignment="1" applyProtection="1">
      <alignment horizontal="center" wrapText="1"/>
      <protection locked="0"/>
    </xf>
    <xf numFmtId="0" fontId="14" fillId="5" borderId="1" xfId="0" applyFont="1" applyFill="1" applyBorder="1" applyAlignment="1" applyProtection="1">
      <alignment horizontal="center" wrapText="1"/>
      <protection locked="0"/>
    </xf>
    <xf numFmtId="0" fontId="14" fillId="5" borderId="1" xfId="0" applyFont="1" applyFill="1" applyBorder="1" applyAlignment="1" applyProtection="1">
      <alignment horizontal="center"/>
      <protection locked="0"/>
    </xf>
    <xf numFmtId="0" fontId="7" fillId="5" borderId="20" xfId="0" applyFont="1" applyFill="1" applyBorder="1" applyAlignment="1" applyProtection="1">
      <alignment horizontal="center" wrapText="1"/>
      <protection locked="0"/>
    </xf>
    <xf numFmtId="1" fontId="7" fillId="5" borderId="16" xfId="0" applyNumberFormat="1" applyFont="1" applyFill="1" applyBorder="1" applyAlignment="1" applyProtection="1">
      <alignment horizontal="center" wrapText="1"/>
      <protection locked="0"/>
    </xf>
    <xf numFmtId="0" fontId="7" fillId="5" borderId="23" xfId="0" applyFont="1" applyFill="1" applyBorder="1" applyAlignment="1" applyProtection="1">
      <alignment horizontal="center" wrapText="1"/>
      <protection locked="0"/>
    </xf>
    <xf numFmtId="1" fontId="10" fillId="5" borderId="1" xfId="0" applyNumberFormat="1" applyFont="1" applyFill="1" applyBorder="1" applyAlignment="1" applyProtection="1">
      <alignment horizontal="center" wrapText="1"/>
      <protection locked="0"/>
    </xf>
    <xf numFmtId="1" fontId="0" fillId="11" borderId="24" xfId="0" applyNumberFormat="1" applyFill="1" applyBorder="1" applyAlignment="1">
      <alignment horizontal="center" wrapText="1"/>
    </xf>
    <xf numFmtId="1" fontId="0" fillId="3" borderId="0" xfId="0" applyNumberFormat="1" applyFill="1" applyAlignment="1" applyProtection="1">
      <alignment horizontal="center" wrapText="1"/>
      <protection locked="0"/>
    </xf>
    <xf numFmtId="1" fontId="10" fillId="5" borderId="1" xfId="0" applyNumberFormat="1" applyFont="1" applyFill="1" applyBorder="1" applyAlignment="1">
      <alignment horizontal="center" wrapText="1"/>
    </xf>
    <xf numFmtId="0" fontId="7" fillId="3" borderId="0" xfId="0" applyFont="1" applyFill="1" applyAlignment="1" applyProtection="1">
      <alignment horizontal="center" wrapText="1"/>
      <protection locked="0"/>
    </xf>
    <xf numFmtId="0" fontId="7" fillId="5" borderId="25" xfId="0" applyFont="1" applyFill="1" applyBorder="1" applyAlignment="1" applyProtection="1">
      <alignment horizontal="center" wrapText="1"/>
      <protection locked="0"/>
    </xf>
    <xf numFmtId="0" fontId="7" fillId="3" borderId="2" xfId="0" applyFont="1" applyFill="1" applyBorder="1" applyAlignment="1" applyProtection="1">
      <alignment horizontal="center" wrapText="1"/>
      <protection locked="0"/>
    </xf>
    <xf numFmtId="0" fontId="0" fillId="3" borderId="3" xfId="0" applyFill="1" applyBorder="1" applyAlignment="1" applyProtection="1">
      <alignment horizontal="center" wrapText="1"/>
      <protection locked="0"/>
    </xf>
    <xf numFmtId="1" fontId="0" fillId="3" borderId="3" xfId="0" applyNumberFormat="1" applyFill="1" applyBorder="1" applyAlignment="1" applyProtection="1">
      <alignment horizontal="center" wrapText="1"/>
      <protection locked="0"/>
    </xf>
    <xf numFmtId="0" fontId="10" fillId="5" borderId="1" xfId="0" applyFont="1" applyFill="1" applyBorder="1" applyAlignment="1" applyProtection="1">
      <alignment horizontal="center" wrapText="1"/>
      <protection locked="0"/>
    </xf>
    <xf numFmtId="0" fontId="0" fillId="3" borderId="26" xfId="0" applyFill="1" applyBorder="1" applyAlignment="1" applyProtection="1">
      <alignment horizontal="center" wrapText="1"/>
      <protection locked="0"/>
    </xf>
    <xf numFmtId="0" fontId="14" fillId="5" borderId="4" xfId="0" applyFont="1" applyFill="1" applyBorder="1" applyAlignment="1" applyProtection="1">
      <alignment horizontal="center"/>
      <protection locked="0"/>
    </xf>
    <xf numFmtId="1" fontId="10" fillId="5" borderId="4" xfId="0" applyNumberFormat="1" applyFont="1" applyFill="1" applyBorder="1" applyAlignment="1" applyProtection="1">
      <alignment horizontal="center" wrapText="1"/>
      <protection locked="0"/>
    </xf>
    <xf numFmtId="1" fontId="10" fillId="5" borderId="17" xfId="0" applyNumberFormat="1" applyFont="1" applyFill="1" applyBorder="1" applyAlignment="1" applyProtection="1">
      <alignment horizontal="center" wrapText="1"/>
      <protection locked="0"/>
    </xf>
    <xf numFmtId="0" fontId="0" fillId="3" borderId="13" xfId="0" applyFill="1" applyBorder="1" applyAlignment="1" applyProtection="1">
      <alignment horizontal="center" wrapText="1"/>
      <protection locked="0"/>
    </xf>
    <xf numFmtId="0" fontId="0" fillId="6" borderId="1" xfId="0" applyFill="1" applyBorder="1" applyAlignment="1" applyProtection="1">
      <alignment horizontal="center" wrapText="1"/>
      <protection locked="0"/>
    </xf>
    <xf numFmtId="0" fontId="0" fillId="3" borderId="25" xfId="0" applyFill="1" applyBorder="1" applyAlignment="1" applyProtection="1">
      <alignment horizontal="center" wrapText="1"/>
      <protection locked="0"/>
    </xf>
    <xf numFmtId="0" fontId="0" fillId="3" borderId="0" xfId="0" applyFill="1" applyAlignment="1" applyProtection="1">
      <alignment horizontal="center" vertical="center" wrapText="1"/>
      <protection locked="0"/>
    </xf>
    <xf numFmtId="0" fontId="0" fillId="9" borderId="0" xfId="0" applyFill="1" applyAlignment="1" applyProtection="1">
      <alignment horizontal="center" vertical="center" wrapText="1"/>
      <protection locked="0"/>
    </xf>
    <xf numFmtId="0" fontId="10" fillId="5" borderId="17" xfId="0" applyFont="1" applyFill="1" applyBorder="1" applyAlignment="1">
      <alignment horizontal="center" wrapText="1"/>
    </xf>
    <xf numFmtId="0" fontId="0" fillId="7" borderId="1" xfId="0" applyFill="1" applyBorder="1" applyAlignment="1">
      <alignment horizontal="center" wrapText="1"/>
    </xf>
    <xf numFmtId="2" fontId="0" fillId="7" borderId="1" xfId="0" applyNumberFormat="1" applyFill="1" applyBorder="1" applyAlignment="1" applyProtection="1">
      <alignment horizontal="center" wrapText="1"/>
      <protection locked="0"/>
    </xf>
    <xf numFmtId="0" fontId="0" fillId="12" borderId="1" xfId="0" applyFill="1" applyBorder="1" applyAlignment="1">
      <alignment horizontal="center" wrapText="1"/>
    </xf>
    <xf numFmtId="1" fontId="0" fillId="9" borderId="0" xfId="0" applyNumberFormat="1" applyFill="1" applyAlignment="1">
      <alignment horizontal="center" wrapText="1"/>
    </xf>
    <xf numFmtId="0" fontId="0" fillId="12" borderId="1" xfId="0" applyFill="1" applyBorder="1" applyAlignment="1" applyProtection="1">
      <alignment horizontal="center" wrapText="1"/>
      <protection locked="0"/>
    </xf>
    <xf numFmtId="0" fontId="7" fillId="0" borderId="21" xfId="0" applyFont="1" applyBorder="1" applyAlignment="1" applyProtection="1">
      <alignment horizontal="center" wrapText="1"/>
      <protection locked="0"/>
    </xf>
    <xf numFmtId="0" fontId="15" fillId="0" borderId="27" xfId="0" applyFont="1" applyBorder="1" applyAlignment="1">
      <alignment horizontal="center"/>
    </xf>
    <xf numFmtId="0" fontId="15" fillId="10" borderId="16" xfId="0" applyFont="1" applyFill="1" applyBorder="1" applyAlignment="1">
      <alignment horizontal="center"/>
    </xf>
    <xf numFmtId="0" fontId="15" fillId="0" borderId="16" xfId="0" applyFont="1" applyFill="1" applyBorder="1" applyAlignment="1">
      <alignment horizontal="center"/>
    </xf>
    <xf numFmtId="0" fontId="15" fillId="0" borderId="1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/>
    </xf>
    <xf numFmtId="0" fontId="15" fillId="0" borderId="16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" xfId="0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5" fillId="0" borderId="28" xfId="0" applyFont="1" applyBorder="1" applyAlignment="1">
      <alignment horizontal="center"/>
    </xf>
    <xf numFmtId="0" fontId="15" fillId="10" borderId="0" xfId="0" applyFont="1" applyFill="1" applyBorder="1" applyAlignment="1">
      <alignment horizontal="center"/>
    </xf>
    <xf numFmtId="0" fontId="15" fillId="10" borderId="29" xfId="0" applyFont="1" applyFill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/>
    </xf>
    <xf numFmtId="0" fontId="15" fillId="0" borderId="17" xfId="0" applyFont="1" applyBorder="1" applyAlignment="1">
      <alignment horizontal="center" vertical="center"/>
    </xf>
    <xf numFmtId="0" fontId="15" fillId="10" borderId="24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5" fillId="10" borderId="13" xfId="0" applyFont="1" applyFill="1" applyBorder="1" applyAlignment="1">
      <alignment horizontal="center" vertical="center"/>
    </xf>
    <xf numFmtId="0" fontId="15" fillId="0" borderId="4" xfId="0" applyFont="1" applyFill="1" applyBorder="1" applyAlignment="1">
      <alignment horizontal="center" vertical="center" wrapText="1"/>
    </xf>
    <xf numFmtId="0" fontId="15" fillId="0" borderId="17" xfId="0" applyFont="1" applyFill="1" applyBorder="1" applyAlignment="1">
      <alignment horizontal="center" vertical="center" wrapText="1"/>
    </xf>
    <xf numFmtId="0" fontId="15" fillId="10" borderId="23" xfId="0" applyFont="1" applyFill="1" applyBorder="1" applyAlignment="1">
      <alignment horizontal="center" vertical="center"/>
    </xf>
    <xf numFmtId="0" fontId="1" fillId="13" borderId="17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5" fillId="0" borderId="4" xfId="0" applyFont="1" applyFill="1" applyBorder="1" applyAlignment="1">
      <alignment horizontal="center" vertical="center"/>
    </xf>
    <xf numFmtId="0" fontId="15" fillId="0" borderId="17" xfId="0" applyFont="1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/>
    </xf>
    <xf numFmtId="0" fontId="15" fillId="10" borderId="32" xfId="0" applyFont="1" applyFill="1" applyBorder="1" applyAlignment="1">
      <alignment horizontal="center" vertical="center" wrapText="1"/>
    </xf>
    <xf numFmtId="0" fontId="0" fillId="0" borderId="33" xfId="0" applyBorder="1" applyAlignment="1">
      <alignment horizontal="center" vertical="center"/>
    </xf>
    <xf numFmtId="0" fontId="0" fillId="0" borderId="22" xfId="0" applyBorder="1" applyAlignment="1">
      <alignment horizontal="center"/>
    </xf>
    <xf numFmtId="0" fontId="16" fillId="2" borderId="4" xfId="0" applyFont="1" applyFill="1" applyBorder="1" applyAlignment="1">
      <alignment horizontal="center" vertical="center"/>
    </xf>
    <xf numFmtId="0" fontId="16" fillId="2" borderId="17" xfId="0" applyFont="1" applyFill="1" applyBorder="1" applyAlignment="1">
      <alignment horizontal="center" vertical="center"/>
    </xf>
    <xf numFmtId="0" fontId="15" fillId="10" borderId="22" xfId="0" applyFont="1" applyFill="1" applyBorder="1" applyAlignment="1">
      <alignment horizontal="center" vertical="center"/>
    </xf>
    <xf numFmtId="0" fontId="15" fillId="0" borderId="17" xfId="0" applyFont="1" applyBorder="1" applyAlignment="1">
      <alignment horizontal="center"/>
    </xf>
    <xf numFmtId="0" fontId="0" fillId="0" borderId="34" xfId="0" applyBorder="1" applyAlignment="1">
      <alignment horizontal="center" vertical="center"/>
    </xf>
    <xf numFmtId="0" fontId="15" fillId="13" borderId="22" xfId="0" applyFont="1" applyFill="1" applyBorder="1" applyAlignment="1">
      <alignment horizontal="center" vertical="center"/>
    </xf>
    <xf numFmtId="0" fontId="15" fillId="13" borderId="4" xfId="0" applyFont="1" applyFill="1" applyBorder="1" applyAlignment="1">
      <alignment horizontal="center" vertical="center"/>
    </xf>
    <xf numFmtId="0" fontId="15" fillId="13" borderId="35" xfId="0" applyFont="1" applyFill="1" applyBorder="1" applyAlignment="1">
      <alignment horizontal="center" vertical="center"/>
    </xf>
    <xf numFmtId="0" fontId="15" fillId="13" borderId="16" xfId="0" applyFont="1" applyFill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15" fillId="10" borderId="36" xfId="0" applyFont="1" applyFill="1" applyBorder="1" applyAlignment="1">
      <alignment horizontal="center"/>
    </xf>
    <xf numFmtId="0" fontId="15" fillId="10" borderId="20" xfId="0" applyFont="1" applyFill="1" applyBorder="1" applyAlignment="1">
      <alignment horizontal="center"/>
    </xf>
    <xf numFmtId="0" fontId="15" fillId="10" borderId="1" xfId="0" applyFont="1" applyFill="1" applyBorder="1" applyAlignment="1">
      <alignment horizontal="center" vertical="center"/>
    </xf>
    <xf numFmtId="0" fontId="15" fillId="10" borderId="4" xfId="0" applyFont="1" applyFill="1" applyBorder="1" applyAlignment="1">
      <alignment horizontal="center"/>
    </xf>
    <xf numFmtId="0" fontId="0" fillId="10" borderId="17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15" fillId="0" borderId="37" xfId="0" applyFont="1" applyBorder="1" applyAlignment="1">
      <alignment horizontal="center"/>
    </xf>
    <xf numFmtId="0" fontId="15" fillId="10" borderId="13" xfId="0" applyFont="1" applyFill="1" applyBorder="1" applyAlignment="1">
      <alignment horizontal="center"/>
    </xf>
    <xf numFmtId="0" fontId="15" fillId="0" borderId="1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/>
    </xf>
    <xf numFmtId="1" fontId="0" fillId="0" borderId="31" xfId="0" applyNumberFormat="1" applyBorder="1" applyAlignment="1">
      <alignment horizontal="center"/>
    </xf>
    <xf numFmtId="1" fontId="0" fillId="0" borderId="22" xfId="0" applyNumberFormat="1" applyBorder="1" applyAlignment="1">
      <alignment horizontal="center"/>
    </xf>
    <xf numFmtId="0" fontId="17" fillId="0" borderId="1" xfId="0" applyFont="1" applyBorder="1" applyAlignment="1">
      <alignment horizontal="center" wrapText="1"/>
    </xf>
    <xf numFmtId="0" fontId="0" fillId="0" borderId="1" xfId="0" applyBorder="1"/>
    <xf numFmtId="0" fontId="18" fillId="0" borderId="1" xfId="0" applyFont="1" applyBorder="1" applyAlignment="1">
      <alignment horizontal="center"/>
    </xf>
    <xf numFmtId="0" fontId="19" fillId="0" borderId="1" xfId="0" applyFont="1" applyBorder="1" applyAlignment="1">
      <alignment horizontal="center" vertical="top" wrapText="1"/>
    </xf>
    <xf numFmtId="0" fontId="17" fillId="0" borderId="1" xfId="0" applyFont="1" applyBorder="1" applyAlignment="1">
      <alignment horizontal="center" vertical="top" wrapText="1"/>
    </xf>
    <xf numFmtId="0" fontId="20" fillId="0" borderId="1" xfId="0" applyFont="1" applyBorder="1" applyAlignment="1">
      <alignment horizontal="center" wrapText="1"/>
    </xf>
    <xf numFmtId="0" fontId="1" fillId="14" borderId="1" xfId="0" applyFont="1" applyFill="1" applyBorder="1"/>
    <xf numFmtId="0" fontId="17" fillId="0" borderId="1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0" fontId="17" fillId="0" borderId="1" xfId="0" applyFont="1" applyBorder="1" applyAlignment="1">
      <alignment horizontal="center" vertical="center" wrapText="1"/>
    </xf>
    <xf numFmtId="0" fontId="17" fillId="0" borderId="22" xfId="0" applyFont="1" applyFill="1" applyBorder="1" applyAlignment="1">
      <alignment horizontal="center" wrapText="1"/>
    </xf>
    <xf numFmtId="0" fontId="0" fillId="0" borderId="1" xfId="0" applyFill="1" applyBorder="1"/>
    <xf numFmtId="0" fontId="0" fillId="0" borderId="1" xfId="0" applyBorder="1" applyAlignment="1">
      <alignment vertical="center" wrapText="1"/>
    </xf>
    <xf numFmtId="0" fontId="0" fillId="0" borderId="22" xfId="0" applyFill="1" applyBorder="1"/>
    <xf numFmtId="0" fontId="20" fillId="0" borderId="1" xfId="0" applyFont="1" applyBorder="1" applyAlignment="1">
      <alignment horizontal="center" vertical="center" wrapText="1"/>
    </xf>
    <xf numFmtId="0" fontId="20" fillId="0" borderId="22" xfId="0" applyFont="1" applyFill="1" applyBorder="1" applyAlignment="1">
      <alignment horizontal="center" wrapText="1"/>
    </xf>
    <xf numFmtId="0" fontId="21" fillId="0" borderId="0" xfId="52" applyFont="1" applyAlignment="1">
      <alignment horizontal="center" wrapText="1"/>
    </xf>
    <xf numFmtId="0" fontId="22" fillId="0" borderId="0" xfId="52" applyFont="1" applyAlignment="1">
      <alignment wrapText="1"/>
    </xf>
    <xf numFmtId="0" fontId="21" fillId="0" borderId="0" xfId="52" applyFont="1" applyAlignment="1">
      <alignment horizontal="right" wrapText="1"/>
    </xf>
    <xf numFmtId="0" fontId="21" fillId="0" borderId="0" xfId="52" applyFont="1" applyAlignment="1">
      <alignment wrapText="1"/>
    </xf>
    <xf numFmtId="176" fontId="21" fillId="0" borderId="0" xfId="52" applyNumberFormat="1" applyFont="1" applyAlignment="1">
      <alignment wrapText="1"/>
    </xf>
    <xf numFmtId="176" fontId="22" fillId="0" borderId="0" xfId="52" applyNumberFormat="1" applyFont="1" applyAlignment="1">
      <alignment wrapText="1"/>
    </xf>
    <xf numFmtId="3" fontId="22" fillId="0" borderId="0" xfId="52" applyNumberFormat="1" applyFont="1" applyAlignment="1">
      <alignment wrapText="1"/>
    </xf>
    <xf numFmtId="0" fontId="13" fillId="0" borderId="1" xfId="52" applyFont="1" applyBorder="1" applyAlignment="1">
      <alignment wrapText="1"/>
    </xf>
    <xf numFmtId="0" fontId="13" fillId="0" borderId="0" xfId="52" applyFont="1" applyAlignment="1">
      <alignment horizontal="center" wrapText="1"/>
    </xf>
    <xf numFmtId="0" fontId="13" fillId="0" borderId="0" xfId="52" applyFont="1" applyAlignment="1">
      <alignment wrapText="1"/>
    </xf>
    <xf numFmtId="176" fontId="13" fillId="0" borderId="0" xfId="52" applyNumberFormat="1" applyFont="1" applyAlignment="1">
      <alignment wrapText="1"/>
    </xf>
    <xf numFmtId="9" fontId="21" fillId="15" borderId="1" xfId="52" applyNumberFormat="1" applyFont="1" applyFill="1" applyBorder="1" applyAlignment="1" applyProtection="1">
      <alignment wrapText="1"/>
      <protection locked="0"/>
    </xf>
    <xf numFmtId="0" fontId="21" fillId="0" borderId="0" xfId="52" applyFont="1" applyAlignment="1" applyProtection="1">
      <alignment horizontal="center" wrapText="1"/>
      <protection locked="0"/>
    </xf>
    <xf numFmtId="0" fontId="21" fillId="15" borderId="1" xfId="52" applyFont="1" applyFill="1" applyBorder="1" applyAlignment="1" applyProtection="1">
      <alignment horizontal="left" wrapText="1"/>
      <protection locked="0"/>
    </xf>
    <xf numFmtId="0" fontId="21" fillId="15" borderId="0" xfId="52" applyFont="1" applyFill="1" applyAlignment="1" applyProtection="1">
      <alignment horizontal="center" wrapText="1"/>
      <protection locked="0"/>
    </xf>
    <xf numFmtId="0" fontId="21" fillId="15" borderId="0" xfId="52" applyFont="1" applyFill="1" applyAlignment="1" applyProtection="1">
      <alignment horizontal="left" wrapText="1"/>
      <protection locked="0"/>
    </xf>
    <xf numFmtId="176" fontId="21" fillId="0" borderId="0" xfId="52" applyNumberFormat="1" applyFont="1" applyAlignment="1" applyProtection="1">
      <alignment horizontal="left" wrapText="1"/>
      <protection locked="0"/>
    </xf>
    <xf numFmtId="0" fontId="21" fillId="0" borderId="3" xfId="52" applyFont="1" applyBorder="1" applyAlignment="1">
      <alignment horizontal="center" wrapText="1"/>
    </xf>
    <xf numFmtId="0" fontId="13" fillId="0" borderId="38" xfId="52" applyFont="1" applyBorder="1" applyAlignment="1">
      <alignment horizontal="center" textRotation="90" wrapText="1"/>
    </xf>
    <xf numFmtId="0" fontId="13" fillId="0" borderId="38" xfId="52" applyFont="1" applyBorder="1" applyAlignment="1">
      <alignment horizontal="left" wrapText="1"/>
    </xf>
    <xf numFmtId="0" fontId="13" fillId="0" borderId="28" xfId="52" applyFont="1" applyBorder="1" applyAlignment="1">
      <alignment horizontal="center" textRotation="90" wrapText="1"/>
    </xf>
    <xf numFmtId="0" fontId="13" fillId="0" borderId="39" xfId="52" applyFont="1" applyBorder="1" applyAlignment="1">
      <alignment horizontal="center" textRotation="90" wrapText="1"/>
    </xf>
    <xf numFmtId="176" fontId="13" fillId="0" borderId="28" xfId="52" applyNumberFormat="1" applyFont="1" applyBorder="1" applyAlignment="1">
      <alignment horizontal="center" textRotation="90" wrapText="1"/>
    </xf>
    <xf numFmtId="0" fontId="22" fillId="0" borderId="40" xfId="52" applyFont="1" applyBorder="1" applyAlignment="1">
      <alignment horizontal="right" vertical="center" wrapText="1"/>
    </xf>
    <xf numFmtId="0" fontId="22" fillId="0" borderId="41" xfId="52" applyFont="1" applyBorder="1" applyAlignment="1" applyProtection="1">
      <alignment vertical="center" wrapText="1"/>
      <protection locked="0"/>
    </xf>
    <xf numFmtId="0" fontId="23" fillId="0" borderId="37" xfId="52" applyFont="1" applyBorder="1" applyAlignment="1" applyProtection="1">
      <alignment horizontal="center" vertical="center" wrapText="1"/>
      <protection locked="0"/>
    </xf>
    <xf numFmtId="0" fontId="23" fillId="0" borderId="42" xfId="52" applyFont="1" applyBorder="1" applyAlignment="1" applyProtection="1">
      <alignment horizontal="right" vertical="center" wrapText="1"/>
      <protection locked="0"/>
    </xf>
    <xf numFmtId="0" fontId="23" fillId="0" borderId="35" xfId="52" applyFont="1" applyBorder="1" applyAlignment="1" applyProtection="1">
      <alignment horizontal="center" vertical="center" wrapText="1"/>
      <protection locked="0"/>
    </xf>
    <xf numFmtId="0" fontId="23" fillId="0" borderId="37" xfId="52" applyFont="1" applyBorder="1" applyAlignment="1" applyProtection="1">
      <alignment horizontal="right" vertical="center" wrapText="1"/>
      <protection locked="0"/>
    </xf>
    <xf numFmtId="0" fontId="23" fillId="0" borderId="0" xfId="52" applyFont="1" applyAlignment="1" applyProtection="1">
      <alignment horizontal="right" vertical="center" wrapText="1"/>
      <protection locked="0"/>
    </xf>
    <xf numFmtId="176" fontId="23" fillId="0" borderId="37" xfId="52" applyNumberFormat="1" applyFont="1" applyBorder="1" applyAlignment="1" applyProtection="1">
      <alignment horizontal="right" vertical="center" wrapText="1"/>
      <protection locked="0"/>
    </xf>
    <xf numFmtId="1" fontId="22" fillId="0" borderId="37" xfId="52" applyNumberFormat="1" applyFont="1" applyBorder="1" applyAlignment="1">
      <alignment wrapText="1"/>
    </xf>
    <xf numFmtId="0" fontId="23" fillId="0" borderId="27" xfId="52" applyFont="1" applyBorder="1" applyAlignment="1" applyProtection="1">
      <alignment horizontal="right" vertical="center" wrapText="1"/>
      <protection locked="0"/>
    </xf>
    <xf numFmtId="176" fontId="23" fillId="0" borderId="27" xfId="52" applyNumberFormat="1" applyFont="1" applyBorder="1" applyAlignment="1" applyProtection="1">
      <alignment horizontal="right" vertical="center" wrapText="1"/>
      <protection locked="0"/>
    </xf>
    <xf numFmtId="0" fontId="23" fillId="0" borderId="36" xfId="52" applyFont="1" applyBorder="1" applyAlignment="1" applyProtection="1">
      <alignment horizontal="center" vertical="center" wrapText="1"/>
      <protection locked="0"/>
    </xf>
    <xf numFmtId="0" fontId="23" fillId="0" borderId="43" xfId="52" applyFont="1" applyBorder="1" applyAlignment="1" applyProtection="1">
      <alignment horizontal="right" vertical="center" wrapText="1"/>
      <protection locked="0"/>
    </xf>
    <xf numFmtId="0" fontId="23" fillId="0" borderId="44" xfId="52" applyFont="1" applyBorder="1" applyAlignment="1" applyProtection="1">
      <alignment horizontal="center" vertical="center" wrapText="1"/>
      <protection locked="0"/>
    </xf>
    <xf numFmtId="0" fontId="23" fillId="0" borderId="36" xfId="52" applyFont="1" applyBorder="1" applyAlignment="1" applyProtection="1">
      <alignment horizontal="right" vertical="center" wrapText="1"/>
      <protection locked="0"/>
    </xf>
    <xf numFmtId="176" fontId="23" fillId="0" borderId="36" xfId="52" applyNumberFormat="1" applyFont="1" applyBorder="1" applyAlignment="1" applyProtection="1">
      <alignment horizontal="right" vertical="center" wrapText="1"/>
      <protection locked="0"/>
    </xf>
    <xf numFmtId="0" fontId="22" fillId="0" borderId="0" xfId="52" applyFont="1" applyAlignment="1">
      <alignment horizontal="right" vertical="center" wrapText="1"/>
    </xf>
    <xf numFmtId="0" fontId="22" fillId="0" borderId="0" xfId="52" applyFont="1" applyAlignment="1">
      <alignment horizontal="center" vertical="center" wrapText="1"/>
    </xf>
    <xf numFmtId="0" fontId="22" fillId="0" borderId="0" xfId="52" applyFont="1" applyAlignment="1" applyProtection="1">
      <alignment wrapText="1"/>
      <protection locked="0"/>
    </xf>
    <xf numFmtId="0" fontId="23" fillId="0" borderId="0" xfId="52" applyFont="1" applyAlignment="1" applyProtection="1">
      <alignment horizontal="center" vertical="center" wrapText="1"/>
      <protection locked="0"/>
    </xf>
    <xf numFmtId="176" fontId="23" fillId="0" borderId="0" xfId="52" applyNumberFormat="1" applyFont="1" applyAlignment="1" applyProtection="1">
      <alignment horizontal="right" vertical="center" wrapText="1"/>
      <protection locked="0"/>
    </xf>
    <xf numFmtId="3" fontId="13" fillId="0" borderId="0" xfId="52" applyNumberFormat="1" applyFont="1" applyAlignment="1">
      <alignment wrapText="1"/>
    </xf>
    <xf numFmtId="176" fontId="22" fillId="0" borderId="0" xfId="52" applyNumberFormat="1" applyFont="1" applyAlignment="1" applyProtection="1">
      <alignment horizontal="left" wrapText="1"/>
      <protection locked="0"/>
    </xf>
    <xf numFmtId="3" fontId="22" fillId="15" borderId="0" xfId="52" applyNumberFormat="1" applyFont="1" applyFill="1" applyAlignment="1" applyProtection="1">
      <alignment horizontal="left" wrapText="1"/>
      <protection locked="0"/>
    </xf>
    <xf numFmtId="3" fontId="13" fillId="0" borderId="28" xfId="52" applyNumberFormat="1" applyFont="1" applyBorder="1" applyAlignment="1">
      <alignment horizontal="center" textRotation="90" wrapText="1"/>
    </xf>
    <xf numFmtId="0" fontId="24" fillId="5" borderId="28" xfId="52" applyFont="1" applyFill="1" applyBorder="1" applyAlignment="1">
      <alignment horizontal="center" textRotation="90" wrapText="1"/>
    </xf>
    <xf numFmtId="0" fontId="13" fillId="15" borderId="45" xfId="52" applyFont="1" applyFill="1" applyBorder="1" applyAlignment="1">
      <alignment horizontal="center" textRotation="90" wrapText="1"/>
    </xf>
    <xf numFmtId="0" fontId="13" fillId="0" borderId="46" xfId="52" applyFont="1" applyBorder="1" applyAlignment="1">
      <alignment horizontal="center" textRotation="90" wrapText="1"/>
    </xf>
    <xf numFmtId="0" fontId="13" fillId="15" borderId="46" xfId="52" applyFont="1" applyFill="1" applyBorder="1" applyAlignment="1">
      <alignment horizontal="center" textRotation="90" wrapText="1"/>
    </xf>
    <xf numFmtId="3" fontId="23" fillId="0" borderId="37" xfId="52" applyNumberFormat="1" applyFont="1" applyBorder="1" applyAlignment="1" applyProtection="1">
      <alignment horizontal="right" vertical="center" wrapText="1"/>
      <protection locked="0"/>
    </xf>
    <xf numFmtId="0" fontId="23" fillId="5" borderId="37" xfId="52" applyFont="1" applyFill="1" applyBorder="1" applyAlignment="1">
      <alignment horizontal="right" vertical="center" wrapText="1"/>
    </xf>
    <xf numFmtId="0" fontId="22" fillId="0" borderId="32" xfId="52" applyFont="1" applyBorder="1" applyAlignment="1">
      <alignment horizontal="right" vertical="center" wrapText="1"/>
    </xf>
    <xf numFmtId="0" fontId="23" fillId="5" borderId="27" xfId="52" applyFont="1" applyFill="1" applyBorder="1" applyAlignment="1">
      <alignment horizontal="right" vertical="center" wrapText="1"/>
    </xf>
    <xf numFmtId="0" fontId="22" fillId="0" borderId="22" xfId="52" applyFont="1" applyBorder="1" applyAlignment="1">
      <alignment horizontal="right" vertical="center" wrapText="1"/>
    </xf>
    <xf numFmtId="3" fontId="23" fillId="0" borderId="27" xfId="52" applyNumberFormat="1" applyFont="1" applyBorder="1" applyAlignment="1" applyProtection="1">
      <alignment horizontal="right" vertical="center" wrapText="1"/>
      <protection locked="0"/>
    </xf>
    <xf numFmtId="0" fontId="22" fillId="0" borderId="17" xfId="52" applyFont="1" applyBorder="1" applyAlignment="1">
      <alignment horizontal="right" vertical="center" wrapText="1"/>
    </xf>
    <xf numFmtId="0" fontId="22" fillId="0" borderId="1" xfId="52" applyFont="1" applyBorder="1" applyAlignment="1">
      <alignment horizontal="right" vertical="center" wrapText="1"/>
    </xf>
    <xf numFmtId="3" fontId="23" fillId="0" borderId="36" xfId="52" applyNumberFormat="1" applyFont="1" applyBorder="1" applyAlignment="1" applyProtection="1">
      <alignment horizontal="right" vertical="center" wrapText="1"/>
      <protection locked="0"/>
    </xf>
    <xf numFmtId="0" fontId="23" fillId="5" borderId="36" xfId="52" applyFont="1" applyFill="1" applyBorder="1" applyAlignment="1">
      <alignment horizontal="right" vertical="center" wrapText="1"/>
    </xf>
    <xf numFmtId="0" fontId="22" fillId="0" borderId="47" xfId="52" applyFont="1" applyBorder="1" applyAlignment="1">
      <alignment horizontal="right" vertical="center" wrapText="1"/>
    </xf>
    <xf numFmtId="0" fontId="22" fillId="0" borderId="31" xfId="52" applyFont="1" applyBorder="1" applyAlignment="1">
      <alignment horizontal="right" vertical="center" wrapText="1"/>
    </xf>
    <xf numFmtId="3" fontId="22" fillId="0" borderId="0" xfId="52" applyNumberFormat="1" applyFont="1" applyAlignment="1">
      <alignment horizontal="right" vertical="center" wrapText="1"/>
    </xf>
    <xf numFmtId="3" fontId="23" fillId="0" borderId="0" xfId="52" applyNumberFormat="1" applyFont="1" applyAlignment="1" applyProtection="1">
      <alignment horizontal="right" vertical="center" wrapText="1"/>
      <protection locked="0"/>
    </xf>
    <xf numFmtId="0" fontId="23" fillId="0" borderId="0" xfId="52" applyFont="1" applyAlignment="1">
      <alignment horizontal="right" vertical="center" wrapText="1"/>
    </xf>
    <xf numFmtId="0" fontId="22" fillId="0" borderId="0" xfId="52" applyFont="1" applyAlignment="1">
      <alignment horizontal="right" wrapText="1"/>
    </xf>
    <xf numFmtId="0" fontId="22" fillId="0" borderId="0" xfId="52" applyFont="1" applyAlignment="1">
      <alignment horizontal="center" wrapText="1"/>
    </xf>
    <xf numFmtId="0" fontId="22" fillId="0" borderId="0" xfId="52" applyFont="1" applyAlignment="1">
      <alignment horizontal="left" wrapText="1"/>
    </xf>
    <xf numFmtId="0" fontId="13" fillId="15" borderId="48" xfId="52" applyFont="1" applyFill="1" applyBorder="1" applyAlignment="1">
      <alignment horizontal="center" vertical="center" wrapText="1"/>
    </xf>
    <xf numFmtId="0" fontId="13" fillId="15" borderId="46" xfId="52" applyFont="1" applyFill="1" applyBorder="1" applyAlignment="1">
      <alignment horizontal="center" vertical="center" wrapText="1"/>
    </xf>
    <xf numFmtId="0" fontId="13" fillId="15" borderId="49" xfId="52" applyFont="1" applyFill="1" applyBorder="1" applyAlignment="1">
      <alignment horizontal="center" vertical="center" wrapText="1"/>
    </xf>
    <xf numFmtId="0" fontId="22" fillId="0" borderId="22" xfId="52" applyFont="1" applyBorder="1" applyAlignment="1">
      <alignment horizontal="right" wrapText="1"/>
    </xf>
    <xf numFmtId="0" fontId="22" fillId="0" borderId="22" xfId="52" applyFont="1" applyBorder="1" applyAlignment="1">
      <alignment horizontal="center" wrapText="1"/>
    </xf>
    <xf numFmtId="0" fontId="22" fillId="0" borderId="50" xfId="52" applyFont="1" applyBorder="1" applyAlignment="1">
      <alignment horizontal="left" wrapText="1"/>
    </xf>
    <xf numFmtId="0" fontId="22" fillId="0" borderId="1" xfId="52" applyFont="1" applyBorder="1" applyAlignment="1">
      <alignment horizontal="right" wrapText="1"/>
    </xf>
    <xf numFmtId="0" fontId="22" fillId="0" borderId="1" xfId="52" applyFont="1" applyBorder="1" applyAlignment="1">
      <alignment horizontal="center" wrapText="1"/>
    </xf>
    <xf numFmtId="0" fontId="22" fillId="0" borderId="51" xfId="52" applyFont="1" applyBorder="1" applyAlignment="1">
      <alignment horizontal="left" wrapText="1"/>
    </xf>
    <xf numFmtId="0" fontId="22" fillId="0" borderId="31" xfId="52" applyFont="1" applyBorder="1" applyAlignment="1">
      <alignment horizontal="right" wrapText="1"/>
    </xf>
    <xf numFmtId="0" fontId="22" fillId="0" borderId="31" xfId="52" applyFont="1" applyBorder="1" applyAlignment="1">
      <alignment horizontal="center" wrapText="1"/>
    </xf>
    <xf numFmtId="0" fontId="22" fillId="0" borderId="52" xfId="52" applyFont="1" applyBorder="1" applyAlignment="1">
      <alignment horizontal="left" wrapText="1"/>
    </xf>
    <xf numFmtId="0" fontId="22" fillId="0" borderId="0" xfId="52" applyFont="1" applyAlignment="1" applyProtection="1">
      <alignment vertical="center" wrapText="1"/>
      <protection locked="0"/>
    </xf>
    <xf numFmtId="0" fontId="23" fillId="2" borderId="27" xfId="52" applyFont="1" applyFill="1" applyBorder="1" applyAlignment="1" applyProtection="1">
      <alignment horizontal="right" vertical="center" wrapText="1"/>
      <protection locked="0"/>
    </xf>
    <xf numFmtId="176" fontId="23" fillId="0" borderId="0" xfId="52" applyNumberFormat="1" applyFont="1" applyAlignment="1" applyProtection="1">
      <alignment horizontal="center" vertical="center" wrapText="1"/>
      <protection locked="0"/>
    </xf>
    <xf numFmtId="0" fontId="23" fillId="5" borderId="0" xfId="52" applyFont="1" applyFill="1" applyAlignment="1">
      <alignment horizontal="right" vertical="center" wrapText="1"/>
    </xf>
    <xf numFmtId="176" fontId="23" fillId="0" borderId="53" xfId="52" applyNumberFormat="1" applyFont="1" applyBorder="1" applyAlignment="1" applyProtection="1">
      <alignment horizontal="right" vertical="center" wrapText="1"/>
      <protection locked="0"/>
    </xf>
    <xf numFmtId="3" fontId="23" fillId="0" borderId="53" xfId="52" applyNumberFormat="1" applyFont="1" applyBorder="1" applyAlignment="1" applyProtection="1">
      <alignment horizontal="right" vertical="center" wrapText="1"/>
      <protection locked="0"/>
    </xf>
  </cellXfs>
  <cellStyles count="53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  <cellStyle name="Excel Built-in Normal" xfId="50"/>
    <cellStyle name="Normal 11" xfId="51"/>
    <cellStyle name="Normal 12" xfId="52"/>
  </cellStyles>
  <dxfs count="13">
    <dxf>
      <font>
        <b val="1"/>
        <i val="0"/>
        <color indexed="9"/>
      </font>
      <fill>
        <patternFill patternType="lightGray">
          <bgColor indexed="49"/>
        </patternFill>
      </fill>
    </dxf>
    <dxf>
      <font>
        <color theme="0"/>
      </font>
      <fill>
        <patternFill patternType="solid">
          <bgColor theme="4" tint="-0.249946592608417"/>
        </patternFill>
      </fill>
    </dxf>
    <dxf>
      <font>
        <color theme="0"/>
      </font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ont>
        <color indexed="60"/>
      </font>
      <fill>
        <patternFill patternType="solid">
          <bgColor indexed="43"/>
        </patternFill>
      </fill>
    </dxf>
    <dxf>
      <font>
        <strike val="0"/>
        <color indexed="9"/>
      </font>
      <fill>
        <patternFill patternType="solid">
          <bgColor indexed="39"/>
        </patternFill>
      </fill>
    </dxf>
    <dxf>
      <font>
        <b val="1"/>
        <i val="0"/>
        <color indexed="9"/>
      </font>
      <fill>
        <patternFill patternType="solid">
          <bgColor indexed="39"/>
        </patternFill>
      </fill>
    </dxf>
    <dxf>
      <font>
        <strike val="0"/>
        <color auto="1"/>
      </font>
      <fill>
        <patternFill patternType="solid">
          <bgColor indexed="43"/>
        </patternFill>
      </fill>
    </dxf>
    <dxf>
      <font>
        <b val="1"/>
        <i val="0"/>
      </font>
      <fill>
        <patternFill patternType="none"/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b val="1"/>
        <i val="0"/>
        <color rgb="FFFF0000"/>
      </font>
      <fill>
        <patternFill patternType="solid">
          <bgColor rgb="FFFFFF00"/>
        </patternFill>
      </fill>
    </dxf>
    <dxf>
      <font>
        <color theme="2" tint="-0.899960325937681"/>
      </font>
      <fill>
        <patternFill patternType="solid">
          <bgColor theme="2" tint="-0.899960325937681"/>
        </patternFill>
      </fill>
    </dxf>
  </dxfs>
  <tableStyles count="0" defaultTableStyle="TableStyleMedium2" defaultPivotStyle="PivotStyleLight16"/>
  <colors>
    <mruColors>
      <color rgb="0033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2" Type="http://schemas.openxmlformats.org/officeDocument/2006/relationships/sharedStrings" Target="sharedStrings.xml"/><Relationship Id="rId21" Type="http://schemas.openxmlformats.org/officeDocument/2006/relationships/styles" Target="styles.xml"/><Relationship Id="rId20" Type="http://schemas.openxmlformats.org/officeDocument/2006/relationships/theme" Target="theme/theme1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K229"/>
  <sheetViews>
    <sheetView workbookViewId="0">
      <selection activeCell="I4" sqref="I4"/>
    </sheetView>
  </sheetViews>
  <sheetFormatPr defaultColWidth="4.57407407407407" defaultRowHeight="15"/>
  <cols>
    <col min="1" max="1" width="10.8518518518519" style="200" customWidth="1"/>
    <col min="2" max="2" width="29.1388888888889" style="201" customWidth="1"/>
    <col min="3" max="3" width="4.57407407407407" style="198"/>
    <col min="4" max="4" width="6" style="201" customWidth="1"/>
    <col min="5" max="5" width="2.71296296296296" style="198" hidden="1" customWidth="1"/>
    <col min="6" max="7" width="6" style="201" hidden="1" customWidth="1"/>
    <col min="8" max="8" width="12.1388888888889" style="202" customWidth="1"/>
    <col min="9" max="9" width="10.8518518518519" style="203" customWidth="1"/>
    <col min="10" max="10" width="10.8518518518519" style="204" customWidth="1"/>
    <col min="11" max="11" width="4.57407407407407" style="201"/>
    <col min="12" max="27" width="5.71296296296296" style="201" customWidth="1"/>
    <col min="28" max="29" width="4.57407407407407" style="201"/>
    <col min="30" max="45" width="5.71296296296296" style="201" customWidth="1"/>
    <col min="46" max="47" width="4.57407407407407" style="201"/>
    <col min="48" max="63" width="5.71296296296296" style="201" customWidth="1"/>
    <col min="64" max="16384" width="4.57407407407407" style="201"/>
  </cols>
  <sheetData>
    <row r="3" ht="12.75" customHeight="1" spans="2:10">
      <c r="B3" s="205" t="s">
        <v>0</v>
      </c>
      <c r="C3" s="206"/>
      <c r="D3" s="205" t="s">
        <v>1</v>
      </c>
      <c r="E3" s="206"/>
      <c r="F3" s="207"/>
      <c r="G3" s="207"/>
      <c r="H3" s="208"/>
      <c r="I3" s="208"/>
      <c r="J3" s="242"/>
    </row>
    <row r="4" ht="12.75" customHeight="1" spans="2:10">
      <c r="B4" s="209">
        <v>0.7</v>
      </c>
      <c r="C4" s="210"/>
      <c r="D4" s="211">
        <v>250</v>
      </c>
      <c r="E4" s="212"/>
      <c r="F4" s="213"/>
      <c r="G4" s="213"/>
      <c r="H4" s="214"/>
      <c r="I4" s="243"/>
      <c r="J4" s="244"/>
    </row>
    <row r="5" ht="12.75" customHeight="1" spans="2:4">
      <c r="B5" s="201" t="s">
        <v>2</v>
      </c>
      <c r="D5" s="201">
        <v>9</v>
      </c>
    </row>
    <row r="6" spans="2:4">
      <c r="B6" s="201" t="s">
        <v>3</v>
      </c>
      <c r="D6" s="201">
        <v>30</v>
      </c>
    </row>
    <row r="7" ht="25.5" customHeight="1" spans="2:8">
      <c r="B7" s="207" t="s">
        <v>4</v>
      </c>
      <c r="C7" s="215" t="s">
        <v>5</v>
      </c>
      <c r="D7" s="215"/>
      <c r="F7" s="198"/>
      <c r="G7" s="198"/>
      <c r="H7" s="202" t="e">
        <f>(SUM(I9:I16)/8)</f>
        <v>#REF!</v>
      </c>
    </row>
    <row r="8" s="198" customFormat="1" ht="98.6" spans="1:63">
      <c r="A8" s="216" t="s">
        <v>6</v>
      </c>
      <c r="B8" s="217" t="s">
        <v>7</v>
      </c>
      <c r="C8" s="218" t="s">
        <v>8</v>
      </c>
      <c r="D8" s="216" t="s">
        <v>9</v>
      </c>
      <c r="E8" s="219"/>
      <c r="F8" s="218" t="s">
        <v>10</v>
      </c>
      <c r="G8" s="218" t="s">
        <v>11</v>
      </c>
      <c r="H8" s="220" t="s">
        <v>12</v>
      </c>
      <c r="I8" s="220" t="s">
        <v>13</v>
      </c>
      <c r="J8" s="245" t="s">
        <v>14</v>
      </c>
      <c r="K8" s="246"/>
      <c r="L8" s="247" t="s">
        <v>15</v>
      </c>
      <c r="M8" s="248" t="s">
        <v>16</v>
      </c>
      <c r="N8" s="249" t="s">
        <v>17</v>
      </c>
      <c r="O8" s="248" t="s">
        <v>18</v>
      </c>
      <c r="P8" s="249" t="s">
        <v>19</v>
      </c>
      <c r="Q8" s="248" t="s">
        <v>20</v>
      </c>
      <c r="R8" s="249" t="s">
        <v>21</v>
      </c>
      <c r="S8" s="248" t="s">
        <v>22</v>
      </c>
      <c r="T8" s="249" t="s">
        <v>23</v>
      </c>
      <c r="U8" s="248" t="s">
        <v>24</v>
      </c>
      <c r="V8" s="249" t="s">
        <v>25</v>
      </c>
      <c r="W8" s="248" t="s">
        <v>26</v>
      </c>
      <c r="X8" s="249" t="s">
        <v>27</v>
      </c>
      <c r="Y8" s="268" t="s">
        <v>28</v>
      </c>
      <c r="Z8" s="269"/>
      <c r="AA8" s="270"/>
      <c r="AD8" s="247" t="s">
        <v>15</v>
      </c>
      <c r="AE8" s="248" t="s">
        <v>16</v>
      </c>
      <c r="AF8" s="249" t="s">
        <v>17</v>
      </c>
      <c r="AG8" s="248" t="s">
        <v>18</v>
      </c>
      <c r="AH8" s="249" t="s">
        <v>19</v>
      </c>
      <c r="AI8" s="248" t="s">
        <v>20</v>
      </c>
      <c r="AJ8" s="249" t="s">
        <v>21</v>
      </c>
      <c r="AK8" s="248" t="s">
        <v>22</v>
      </c>
      <c r="AL8" s="249" t="s">
        <v>23</v>
      </c>
      <c r="AM8" s="248" t="s">
        <v>24</v>
      </c>
      <c r="AN8" s="249" t="s">
        <v>25</v>
      </c>
      <c r="AO8" s="248" t="s">
        <v>26</v>
      </c>
      <c r="AP8" s="249" t="s">
        <v>27</v>
      </c>
      <c r="AQ8" s="268" t="s">
        <v>28</v>
      </c>
      <c r="AR8" s="269"/>
      <c r="AS8" s="270"/>
      <c r="AV8" s="247" t="s">
        <v>15</v>
      </c>
      <c r="AW8" s="248" t="s">
        <v>16</v>
      </c>
      <c r="AX8" s="249" t="s">
        <v>17</v>
      </c>
      <c r="AY8" s="248" t="s">
        <v>18</v>
      </c>
      <c r="AZ8" s="249" t="s">
        <v>19</v>
      </c>
      <c r="BA8" s="248" t="s">
        <v>20</v>
      </c>
      <c r="BB8" s="249" t="s">
        <v>21</v>
      </c>
      <c r="BC8" s="248" t="s">
        <v>22</v>
      </c>
      <c r="BD8" s="249" t="s">
        <v>23</v>
      </c>
      <c r="BE8" s="248" t="s">
        <v>24</v>
      </c>
      <c r="BF8" s="249" t="s">
        <v>25</v>
      </c>
      <c r="BG8" s="248" t="s">
        <v>26</v>
      </c>
      <c r="BH8" s="249" t="s">
        <v>27</v>
      </c>
      <c r="BI8" s="268" t="s">
        <v>28</v>
      </c>
      <c r="BJ8" s="269"/>
      <c r="BK8" s="270"/>
    </row>
    <row r="9" s="199" customFormat="1" ht="20.1" customHeight="1" spans="1:63">
      <c r="A9" s="221" t="e">
        <f t="shared" ref="A9:A20" si="0">RANK(D9,$D$9:$D$20)</f>
        <v>#REF!</v>
      </c>
      <c r="B9" s="222" t="e">
        <f>#REF!</f>
        <v>#REF!</v>
      </c>
      <c r="C9" s="223">
        <f t="shared" ref="C9:C16" si="1">COUNTIF(AD9:AP9,"&gt;0")</f>
        <v>0</v>
      </c>
      <c r="D9" s="224" t="e">
        <f t="shared" ref="D9:D16" si="2">SUM(L9:X9)</f>
        <v>#REF!</v>
      </c>
      <c r="E9" s="225" t="e">
        <f t="shared" ref="E9:E16" si="3">IF(D9&gt;MAX($F$13:$F$20),"***"," ")</f>
        <v>#REF!</v>
      </c>
      <c r="F9" s="226" t="e">
        <f t="shared" ref="F9:F16" si="4">((11-C9)*40)+D9</f>
        <v>#REF!</v>
      </c>
      <c r="G9" s="227" t="e">
        <f>MAX($F$13:$F$20)-D9</f>
        <v>#REF!</v>
      </c>
      <c r="H9" s="228" t="e">
        <f t="shared" ref="H9:H16" si="5">D9/(C9*40)</f>
        <v>#REF!</v>
      </c>
      <c r="I9" s="228" t="e">
        <f t="shared" ref="I9:I16" si="6">(SUM(AD9:AP9)/C9)</f>
        <v>#REF!</v>
      </c>
      <c r="J9" s="250" t="e">
        <f t="shared" ref="J9:J16" si="7">(SUM(AV9:BH9))</f>
        <v>#REF!</v>
      </c>
      <c r="K9" s="251"/>
      <c r="L9" s="252" t="e">
        <f>IF(ISNA(VLOOKUP($B9,#REF!,1,FALSE)),0,(VLOOKUP($B9,#REF!,2,FALSE)))</f>
        <v>#REF!</v>
      </c>
      <c r="M9" s="252" t="e">
        <f>IF(ISNA(VLOOKUP($B9,#REF!,1,FALSE)),0,(VLOOKUP($B9,#REF!,2,FALSE)))</f>
        <v>#REF!</v>
      </c>
      <c r="N9" s="252" t="e">
        <f>IF(ISNA(VLOOKUP($B9,#REF!,1,FALSE)),0,(VLOOKUP($B9,#REF!,2,FALSE)))</f>
        <v>#REF!</v>
      </c>
      <c r="O9" s="252" t="e">
        <f>IF(ISNA(VLOOKUP($B9,#REF!,1,FALSE)),0,(VLOOKUP($B9,#REF!,2,FALSE)))</f>
        <v>#REF!</v>
      </c>
      <c r="P9" s="252" t="e">
        <f>IF(ISNA(VLOOKUP($B9,#REF!,1,FALSE)),0,(VLOOKUP($B9,#REF!,2,FALSE)))</f>
        <v>#REF!</v>
      </c>
      <c r="Q9" s="252" t="e">
        <f>IF(ISNA(VLOOKUP($B9,#REF!,1,FALSE)),0,(VLOOKUP($B9,#REF!,2,FALSE)))</f>
        <v>#REF!</v>
      </c>
      <c r="R9" s="252" t="e">
        <f>IF(ISNA(VLOOKUP($B9,#REF!,1,FALSE)),0,(VLOOKUP($B9,#REF!,2,FALSE)))</f>
        <v>#REF!</v>
      </c>
      <c r="S9" s="252" t="e">
        <f>IF(ISNA(VLOOKUP($B9,#REF!,1,FALSE)),0,(VLOOKUP($B9,#REF!,2,FALSE)))</f>
        <v>#REF!</v>
      </c>
      <c r="T9" s="252" t="e">
        <f>IF(ISNA(VLOOKUP($B9,#REF!,1,FALSE)),0,(VLOOKUP($B9,#REF!,2,FALSE)))</f>
        <v>#REF!</v>
      </c>
      <c r="U9" s="252" t="e">
        <f>IF(ISNA(VLOOKUP($B9,#REF!,1,FALSE)),0,(VLOOKUP($B9,#REF!,2,FALSE)))</f>
        <v>#REF!</v>
      </c>
      <c r="V9" s="252" t="e">
        <f>IF(ISNA(VLOOKUP($B9,#REF!,1,FALSE)),0,(VLOOKUP($B9,#REF!,2,FALSE)))</f>
        <v>#REF!</v>
      </c>
      <c r="W9" s="252" t="e">
        <f>IF(ISNA(VLOOKUP($B9,#REF!,1,FALSE)),0,(VLOOKUP($B9,#REF!,2,FALSE)))</f>
        <v>#REF!</v>
      </c>
      <c r="X9" s="252" t="e">
        <f>IF(ISNA(VLOOKUP($B9,#REF!,1,FALSE)),0,(VLOOKUP($B9,#REF!,2,FALSE)))</f>
        <v>#REF!</v>
      </c>
      <c r="Y9" s="271">
        <f t="shared" ref="Y9:Y16" si="8">COUNTIF($L9:$X9,"&gt;20.1")</f>
        <v>0</v>
      </c>
      <c r="Z9" s="272" t="s">
        <v>29</v>
      </c>
      <c r="AA9" s="273">
        <f t="shared" ref="AA9:AA16" si="9">COUNTIFS(L9:X9,"&gt;0.1",L9:X9,"&lt;19.9")</f>
        <v>0</v>
      </c>
      <c r="AD9" s="252" t="e">
        <f>IF(ISNA(VLOOKUP($B9,#REF!,3,FALSE)),0,(VLOOKUP($B9,#REF!,3,FALSE)))</f>
        <v>#REF!</v>
      </c>
      <c r="AE9" s="252" t="e">
        <f>IF(ISNA(VLOOKUP($B9,#REF!,3,FALSE)),0,(VLOOKUP($B9,#REF!,3,FALSE)))</f>
        <v>#REF!</v>
      </c>
      <c r="AF9" s="252" t="e">
        <f>IF(ISNA(VLOOKUP($B9,#REF!,3,FALSE)),0,(VLOOKUP($B9,#REF!,3,FALSE)))</f>
        <v>#REF!</v>
      </c>
      <c r="AG9" s="252" t="e">
        <f>IF(ISNA(VLOOKUP($B9,#REF!,3,FALSE)),0,(VLOOKUP($B9,#REF!,3,FALSE)))</f>
        <v>#REF!</v>
      </c>
      <c r="AH9" s="252" t="e">
        <f>IF(ISNA(VLOOKUP($B9,#REF!,3,FALSE)),0,(VLOOKUP($B9,#REF!,3,FALSE)))</f>
        <v>#REF!</v>
      </c>
      <c r="AI9" s="252" t="e">
        <f>IF(ISNA(VLOOKUP($B9,#REF!,3,FALSE)),0,(VLOOKUP($B9,#REF!,3,FALSE)))</f>
        <v>#REF!</v>
      </c>
      <c r="AJ9" s="252" t="e">
        <f>IF(ISNA(VLOOKUP($B9,#REF!,2,FALSE)),0,(VLOOKUP($B9,#REF!,3,FALSE)))</f>
        <v>#REF!</v>
      </c>
      <c r="AK9" s="252" t="e">
        <f>IF(ISNA(VLOOKUP($B9,#REF!,3,FALSE)),0,(VLOOKUP($B9,#REF!,3,FALSE)))</f>
        <v>#REF!</v>
      </c>
      <c r="AL9" s="252" t="e">
        <f>IF(ISNA(VLOOKUP($B9,#REF!,3,FALSE)),0,(VLOOKUP($B9,#REF!,3,FALSE)))</f>
        <v>#REF!</v>
      </c>
      <c r="AM9" s="252" t="e">
        <f>IF(ISNA(VLOOKUP($B9,#REF!,3,FALSE)),0,(VLOOKUP($B9,#REF!,3,FALSE)))</f>
        <v>#REF!</v>
      </c>
      <c r="AN9" s="252" t="e">
        <f>IF(ISNA(VLOOKUP($B9,#REF!,3,FALSE)),0,(VLOOKUP($B9,#REF!,3,FALSE)))</f>
        <v>#REF!</v>
      </c>
      <c r="AO9" s="252" t="e">
        <f>IF(ISNA(VLOOKUP($B9,#REF!,3,FALSE)),0,(VLOOKUP($B9,#REF!,3,FALSE)))</f>
        <v>#REF!</v>
      </c>
      <c r="AP9" s="252" t="e">
        <f>IF(ISNA(VLOOKUP($B9,#REF!,3,FALSE)),0,(VLOOKUP($B9,#REF!,3,FALSE)))</f>
        <v>#REF!</v>
      </c>
      <c r="AQ9" s="271">
        <f t="shared" ref="AQ9:AQ16" si="10">COUNTIF($L9:$X9,"&gt;20.1")</f>
        <v>0</v>
      </c>
      <c r="AR9" s="272" t="s">
        <v>29</v>
      </c>
      <c r="AS9" s="273">
        <f t="shared" ref="AS9:AS16" si="11">COUNTIFS(AD9:AP9,"&gt;0.1",AD9:AP9,"&lt;19.9")</f>
        <v>0</v>
      </c>
      <c r="AV9" s="252" t="e">
        <f>IF(ISNA(VLOOKUP($B9,#REF!,4,FALSE)),0,(VLOOKUP($B9,#REF!,4,FALSE)))</f>
        <v>#REF!</v>
      </c>
      <c r="AW9" s="252" t="e">
        <f>IF(ISNA(VLOOKUP($B9,#REF!,4,FALSE)),0,(VLOOKUP($B9,#REF!,4,FALSE)))</f>
        <v>#REF!</v>
      </c>
      <c r="AX9" s="252" t="e">
        <f>IF(ISNA(VLOOKUP($B9,#REF!,4,FALSE)),0,(VLOOKUP($B9,#REF!,4,FALSE)))</f>
        <v>#REF!</v>
      </c>
      <c r="AY9" s="252" t="e">
        <f>IF(ISNA(VLOOKUP($B9,#REF!,4,FALSE)),0,(VLOOKUP($B9,#REF!,4,FALSE)))</f>
        <v>#REF!</v>
      </c>
      <c r="AZ9" s="252" t="e">
        <f>IF(ISNA(VLOOKUP($B9,#REF!,4,FALSE)),0,(VLOOKUP($B9,#REF!,4,FALSE)))</f>
        <v>#REF!</v>
      </c>
      <c r="BA9" s="252" t="e">
        <f>IF(ISNA(VLOOKUP($B9,#REF!,4,FALSE)),0,(VLOOKUP($B9,#REF!,4,FALSE)))</f>
        <v>#REF!</v>
      </c>
      <c r="BB9" s="252" t="e">
        <f>IF(ISNA(VLOOKUP($B9,#REF!,2,FALSE)),0,(VLOOKUP($B9,#REF!,3,FALSE)))</f>
        <v>#REF!</v>
      </c>
      <c r="BC9" s="252" t="e">
        <f>IF(ISNA(VLOOKUP($B9,#REF!,3,FALSE)),0,(VLOOKUP($B9,#REF!,3,FALSE)))</f>
        <v>#REF!</v>
      </c>
      <c r="BD9" s="252" t="e">
        <f>IF(ISNA(VLOOKUP($B9,#REF!,3,FALSE)),0,(VLOOKUP($B9,#REF!,3,FALSE)))</f>
        <v>#REF!</v>
      </c>
      <c r="BE9" s="252" t="e">
        <f>IF(ISNA(VLOOKUP($B9,#REF!,3,FALSE)),0,(VLOOKUP($B9,#REF!,3,FALSE)))</f>
        <v>#REF!</v>
      </c>
      <c r="BF9" s="252" t="e">
        <f>IF(ISNA(VLOOKUP($B9,#REF!,3,FALSE)),0,(VLOOKUP($B9,#REF!,3,FALSE)))</f>
        <v>#REF!</v>
      </c>
      <c r="BG9" s="252" t="e">
        <f>IF(ISNA(VLOOKUP($B9,#REF!,3,FALSE)),0,(VLOOKUP($B9,#REF!,3,FALSE)))</f>
        <v>#REF!</v>
      </c>
      <c r="BH9" s="252" t="e">
        <f>IF(ISNA(VLOOKUP($B9,#REF!,3,FALSE)),0,(VLOOKUP($B9,#REF!,3,FALSE)))</f>
        <v>#REF!</v>
      </c>
      <c r="BI9" s="271">
        <f t="shared" ref="BI9:BI16" si="12">COUNTIF($L9:$X9,"&gt;20.1")</f>
        <v>0</v>
      </c>
      <c r="BJ9" s="272" t="s">
        <v>29</v>
      </c>
      <c r="BK9" s="273">
        <f t="shared" ref="BK9:BK16" si="13">COUNTIFS(AV9:BH9,"&gt;0.1",AV9:BH9,"&lt;19.9")</f>
        <v>0</v>
      </c>
    </row>
    <row r="10" s="199" customFormat="1" ht="20.1" customHeight="1" spans="1:63">
      <c r="A10" s="221" t="e">
        <f t="shared" si="0"/>
        <v>#REF!</v>
      </c>
      <c r="B10" s="222" t="e">
        <f>#REF!</f>
        <v>#REF!</v>
      </c>
      <c r="C10" s="223">
        <f t="shared" si="1"/>
        <v>0</v>
      </c>
      <c r="D10" s="224" t="e">
        <f t="shared" si="2"/>
        <v>#REF!</v>
      </c>
      <c r="E10" s="225" t="e">
        <f t="shared" si="3"/>
        <v>#REF!</v>
      </c>
      <c r="F10" s="226" t="e">
        <f t="shared" si="4"/>
        <v>#REF!</v>
      </c>
      <c r="G10" s="227"/>
      <c r="H10" s="228" t="e">
        <f t="shared" si="5"/>
        <v>#REF!</v>
      </c>
      <c r="I10" s="228" t="e">
        <f t="shared" si="6"/>
        <v>#REF!</v>
      </c>
      <c r="J10" s="250" t="e">
        <f t="shared" si="7"/>
        <v>#REF!</v>
      </c>
      <c r="K10" s="253"/>
      <c r="L10" s="252" t="e">
        <f>IF(ISNA(VLOOKUP($B10,#REF!,1,FALSE)),0,(VLOOKUP($B10,#REF!,2,FALSE)))</f>
        <v>#REF!</v>
      </c>
      <c r="M10" s="252" t="e">
        <f>IF(ISNA(VLOOKUP($B10,#REF!,1,FALSE)),0,(VLOOKUP($B10,#REF!,2,FALSE)))</f>
        <v>#REF!</v>
      </c>
      <c r="N10" s="252" t="e">
        <f>IF(ISNA(VLOOKUP($B10,#REF!,1,FALSE)),0,(VLOOKUP($B10,#REF!,2,FALSE)))</f>
        <v>#REF!</v>
      </c>
      <c r="O10" s="252" t="e">
        <f>IF(ISNA(VLOOKUP($B10,#REF!,1,FALSE)),0,(VLOOKUP($B10,#REF!,2,FALSE)))</f>
        <v>#REF!</v>
      </c>
      <c r="P10" s="252" t="e">
        <f>IF(ISNA(VLOOKUP($B10,#REF!,1,FALSE)),0,(VLOOKUP($B10,#REF!,2,FALSE)))</f>
        <v>#REF!</v>
      </c>
      <c r="Q10" s="252" t="e">
        <f>IF(ISNA(VLOOKUP($B10,#REF!,1,FALSE)),0,(VLOOKUP($B10,#REF!,2,FALSE)))</f>
        <v>#REF!</v>
      </c>
      <c r="R10" s="252" t="e">
        <f>IF(ISNA(VLOOKUP($B10,#REF!,1,FALSE)),0,(VLOOKUP($B10,#REF!,2,FALSE)))</f>
        <v>#REF!</v>
      </c>
      <c r="S10" s="252" t="e">
        <f>IF(ISNA(VLOOKUP($B10,#REF!,1,FALSE)),0,(VLOOKUP($B10,#REF!,2,FALSE)))</f>
        <v>#REF!</v>
      </c>
      <c r="T10" s="252" t="e">
        <f>IF(ISNA(VLOOKUP($B10,#REF!,1,FALSE)),0,(VLOOKUP($B10,#REF!,2,FALSE)))</f>
        <v>#REF!</v>
      </c>
      <c r="U10" s="252" t="e">
        <f>IF(ISNA(VLOOKUP($B10,#REF!,1,FALSE)),0,(VLOOKUP($B10,#REF!,2,FALSE)))</f>
        <v>#REF!</v>
      </c>
      <c r="V10" s="252" t="e">
        <f>IF(ISNA(VLOOKUP($B10,#REF!,1,FALSE)),0,(VLOOKUP($B10,#REF!,2,FALSE)))</f>
        <v>#REF!</v>
      </c>
      <c r="W10" s="252" t="e">
        <f>IF(ISNA(VLOOKUP($B10,#REF!,1,FALSE)),0,(VLOOKUP($B10,#REF!,2,FALSE)))</f>
        <v>#REF!</v>
      </c>
      <c r="X10" s="252" t="e">
        <f>IF(ISNA(VLOOKUP($B10,#REF!,1,FALSE)),0,(VLOOKUP($B10,#REF!,2,FALSE)))</f>
        <v>#REF!</v>
      </c>
      <c r="Y10" s="274">
        <f t="shared" si="8"/>
        <v>0</v>
      </c>
      <c r="Z10" s="275" t="s">
        <v>29</v>
      </c>
      <c r="AA10" s="276">
        <f t="shared" si="9"/>
        <v>0</v>
      </c>
      <c r="AD10" s="252" t="e">
        <f>IF(ISNA(VLOOKUP($B10,#REF!,3,FALSE)),0,(VLOOKUP($B10,#REF!,3,FALSE)))</f>
        <v>#REF!</v>
      </c>
      <c r="AE10" s="252" t="e">
        <f>IF(ISNA(VLOOKUP($B10,#REF!,3,FALSE)),0,(VLOOKUP($B10,#REF!,3,FALSE)))</f>
        <v>#REF!</v>
      </c>
      <c r="AF10" s="252" t="e">
        <f>IF(ISNA(VLOOKUP($B10,#REF!,3,FALSE)),0,(VLOOKUP($B10,#REF!,3,FALSE)))</f>
        <v>#REF!</v>
      </c>
      <c r="AG10" s="252" t="e">
        <f>IF(ISNA(VLOOKUP($B10,#REF!,3,FALSE)),0,(VLOOKUP($B10,#REF!,3,FALSE)))</f>
        <v>#REF!</v>
      </c>
      <c r="AH10" s="252" t="e">
        <f>IF(ISNA(VLOOKUP($B10,#REF!,3,FALSE)),0,(VLOOKUP($B10,#REF!,3,FALSE)))</f>
        <v>#REF!</v>
      </c>
      <c r="AI10" s="252" t="e">
        <f>IF(ISNA(VLOOKUP($B10,#REF!,3,FALSE)),0,(VLOOKUP($B10,#REF!,3,FALSE)))</f>
        <v>#REF!</v>
      </c>
      <c r="AJ10" s="252" t="e">
        <f>IF(ISNA(VLOOKUP($B10,#REF!,2,FALSE)),0,(VLOOKUP($B10,#REF!,3,FALSE)))</f>
        <v>#REF!</v>
      </c>
      <c r="AK10" s="252" t="e">
        <f>IF(ISNA(VLOOKUP($B10,#REF!,3,FALSE)),0,(VLOOKUP($B10,#REF!,3,FALSE)))</f>
        <v>#REF!</v>
      </c>
      <c r="AL10" s="252" t="e">
        <f>IF(ISNA(VLOOKUP($B10,#REF!,3,FALSE)),0,(VLOOKUP($B10,#REF!,3,FALSE)))</f>
        <v>#REF!</v>
      </c>
      <c r="AM10" s="252" t="e">
        <f>IF(ISNA(VLOOKUP($B10,#REF!,3,FALSE)),0,(VLOOKUP($B10,#REF!,3,FALSE)))</f>
        <v>#REF!</v>
      </c>
      <c r="AN10" s="252" t="e">
        <f>IF(ISNA(VLOOKUP($B10,#REF!,3,FALSE)),0,(VLOOKUP($B10,#REF!,3,FALSE)))</f>
        <v>#REF!</v>
      </c>
      <c r="AO10" s="252" t="e">
        <f>IF(ISNA(VLOOKUP($B10,#REF!,3,FALSE)),0,(VLOOKUP($B10,#REF!,3,FALSE)))</f>
        <v>#REF!</v>
      </c>
      <c r="AP10" s="252" t="e">
        <f>IF(ISNA(VLOOKUP($B10,#REF!,3,FALSE)),0,(VLOOKUP($B10,#REF!,3,FALSE)))</f>
        <v>#REF!</v>
      </c>
      <c r="AQ10" s="274">
        <f t="shared" si="10"/>
        <v>0</v>
      </c>
      <c r="AR10" s="275" t="s">
        <v>29</v>
      </c>
      <c r="AS10" s="276">
        <f t="shared" si="11"/>
        <v>0</v>
      </c>
      <c r="AV10" s="252" t="e">
        <f>IF(ISNA(VLOOKUP($B10,#REF!,4,FALSE)),0,(VLOOKUP($B10,#REF!,4,FALSE)))</f>
        <v>#REF!</v>
      </c>
      <c r="AW10" s="252" t="e">
        <f>IF(ISNA(VLOOKUP($B10,#REF!,4,FALSE)),0,(VLOOKUP($B10,#REF!,4,FALSE)))</f>
        <v>#REF!</v>
      </c>
      <c r="AX10" s="252" t="e">
        <f>IF(ISNA(VLOOKUP($B10,#REF!,4,FALSE)),0,(VLOOKUP($B10,#REF!,4,FALSE)))</f>
        <v>#REF!</v>
      </c>
      <c r="AY10" s="252" t="e">
        <f>IF(ISNA(VLOOKUP($B10,#REF!,4,FALSE)),0,(VLOOKUP($B10,#REF!,4,FALSE)))</f>
        <v>#REF!</v>
      </c>
      <c r="AZ10" s="252" t="e">
        <f>IF(ISNA(VLOOKUP($B10,#REF!,4,FALSE)),0,(VLOOKUP($B10,#REF!,4,FALSE)))</f>
        <v>#REF!</v>
      </c>
      <c r="BA10" s="252" t="e">
        <f>IF(ISNA(VLOOKUP($B10,#REF!,4,FALSE)),0,(VLOOKUP($B10,#REF!,4,FALSE)))</f>
        <v>#REF!</v>
      </c>
      <c r="BB10" s="252" t="e">
        <f>IF(ISNA(VLOOKUP($B10,#REF!,2,FALSE)),0,(VLOOKUP($B10,#REF!,3,FALSE)))</f>
        <v>#REF!</v>
      </c>
      <c r="BC10" s="252" t="e">
        <f>IF(ISNA(VLOOKUP($B10,#REF!,3,FALSE)),0,(VLOOKUP($B10,#REF!,3,FALSE)))</f>
        <v>#REF!</v>
      </c>
      <c r="BD10" s="252" t="e">
        <f>IF(ISNA(VLOOKUP($B10,#REF!,3,FALSE)),0,(VLOOKUP($B10,#REF!,3,FALSE)))</f>
        <v>#REF!</v>
      </c>
      <c r="BE10" s="252" t="e">
        <f>IF(ISNA(VLOOKUP($B10,#REF!,3,FALSE)),0,(VLOOKUP($B10,#REF!,3,FALSE)))</f>
        <v>#REF!</v>
      </c>
      <c r="BF10" s="252" t="e">
        <f>IF(ISNA(VLOOKUP($B10,#REF!,3,FALSE)),0,(VLOOKUP($B10,#REF!,3,FALSE)))</f>
        <v>#REF!</v>
      </c>
      <c r="BG10" s="252" t="e">
        <f>IF(ISNA(VLOOKUP($B10,#REF!,3,FALSE)),0,(VLOOKUP($B10,#REF!,3,FALSE)))</f>
        <v>#REF!</v>
      </c>
      <c r="BH10" s="252" t="e">
        <f>IF(ISNA(VLOOKUP($B10,#REF!,3,FALSE)),0,(VLOOKUP($B10,#REF!,3,FALSE)))</f>
        <v>#REF!</v>
      </c>
      <c r="BI10" s="274">
        <f t="shared" si="12"/>
        <v>0</v>
      </c>
      <c r="BJ10" s="275" t="s">
        <v>29</v>
      </c>
      <c r="BK10" s="276">
        <f t="shared" si="13"/>
        <v>0</v>
      </c>
    </row>
    <row r="11" s="199" customFormat="1" ht="20.1" customHeight="1" spans="1:63">
      <c r="A11" s="221" t="e">
        <f t="shared" si="0"/>
        <v>#REF!</v>
      </c>
      <c r="B11" s="222" t="e">
        <f>#REF!</f>
        <v>#REF!</v>
      </c>
      <c r="C11" s="223">
        <f t="shared" si="1"/>
        <v>0</v>
      </c>
      <c r="D11" s="224" t="e">
        <f t="shared" si="2"/>
        <v>#REF!</v>
      </c>
      <c r="E11" s="225" t="e">
        <f t="shared" si="3"/>
        <v>#REF!</v>
      </c>
      <c r="F11" s="226" t="e">
        <f t="shared" si="4"/>
        <v>#REF!</v>
      </c>
      <c r="G11" s="227"/>
      <c r="H11" s="228" t="e">
        <f t="shared" si="5"/>
        <v>#REF!</v>
      </c>
      <c r="I11" s="228" t="e">
        <f t="shared" si="6"/>
        <v>#REF!</v>
      </c>
      <c r="J11" s="250" t="e">
        <f t="shared" si="7"/>
        <v>#REF!</v>
      </c>
      <c r="K11" s="253"/>
      <c r="L11" s="252" t="e">
        <f>IF(ISNA(VLOOKUP($B11,#REF!,1,FALSE)),0,(VLOOKUP($B11,#REF!,2,FALSE)))</f>
        <v>#REF!</v>
      </c>
      <c r="M11" s="252" t="e">
        <f>IF(ISNA(VLOOKUP($B11,#REF!,1,FALSE)),0,(VLOOKUP($B11,#REF!,2,FALSE)))</f>
        <v>#REF!</v>
      </c>
      <c r="N11" s="252" t="e">
        <f>IF(ISNA(VLOOKUP($B11,#REF!,1,FALSE)),0,(VLOOKUP($B11,#REF!,2,FALSE)))</f>
        <v>#REF!</v>
      </c>
      <c r="O11" s="252" t="e">
        <f>IF(ISNA(VLOOKUP($B11,#REF!,1,FALSE)),0,(VLOOKUP($B11,#REF!,2,FALSE)))</f>
        <v>#REF!</v>
      </c>
      <c r="P11" s="252" t="e">
        <f>IF(ISNA(VLOOKUP($B11,#REF!,1,FALSE)),0,(VLOOKUP($B11,#REF!,2,FALSE)))</f>
        <v>#REF!</v>
      </c>
      <c r="Q11" s="252" t="e">
        <f>IF(ISNA(VLOOKUP($B11,#REF!,1,FALSE)),0,(VLOOKUP($B11,#REF!,2,FALSE)))</f>
        <v>#REF!</v>
      </c>
      <c r="R11" s="252" t="e">
        <f>IF(ISNA(VLOOKUP($B11,#REF!,1,FALSE)),0,(VLOOKUP($B11,#REF!,2,FALSE)))</f>
        <v>#REF!</v>
      </c>
      <c r="S11" s="252" t="e">
        <f>IF(ISNA(VLOOKUP($B11,#REF!,1,FALSE)),0,(VLOOKUP($B11,#REF!,2,FALSE)))</f>
        <v>#REF!</v>
      </c>
      <c r="T11" s="252" t="e">
        <f>IF(ISNA(VLOOKUP($B11,#REF!,1,FALSE)),0,(VLOOKUP($B11,#REF!,2,FALSE)))</f>
        <v>#REF!</v>
      </c>
      <c r="U11" s="252" t="e">
        <f>IF(ISNA(VLOOKUP($B11,#REF!,1,FALSE)),0,(VLOOKUP($B11,#REF!,2,FALSE)))</f>
        <v>#REF!</v>
      </c>
      <c r="V11" s="252" t="e">
        <f>IF(ISNA(VLOOKUP($B11,#REF!,1,FALSE)),0,(VLOOKUP($B11,#REF!,2,FALSE)))</f>
        <v>#REF!</v>
      </c>
      <c r="W11" s="252" t="e">
        <f>IF(ISNA(VLOOKUP($B11,#REF!,1,FALSE)),0,(VLOOKUP($B11,#REF!,2,FALSE)))</f>
        <v>#REF!</v>
      </c>
      <c r="X11" s="252" t="e">
        <f>IF(ISNA(VLOOKUP($B11,#REF!,1,FALSE)),0,(VLOOKUP($B11,#REF!,2,FALSE)))</f>
        <v>#REF!</v>
      </c>
      <c r="Y11" s="274">
        <f t="shared" si="8"/>
        <v>0</v>
      </c>
      <c r="Z11" s="275" t="s">
        <v>29</v>
      </c>
      <c r="AA11" s="276">
        <f t="shared" si="9"/>
        <v>0</v>
      </c>
      <c r="AD11" s="252" t="e">
        <f>IF(ISNA(VLOOKUP($B11,#REF!,3,FALSE)),0,(VLOOKUP($B11,#REF!,3,FALSE)))</f>
        <v>#REF!</v>
      </c>
      <c r="AE11" s="252" t="e">
        <f>IF(ISNA(VLOOKUP($B11,#REF!,3,FALSE)),0,(VLOOKUP($B11,#REF!,3,FALSE)))</f>
        <v>#REF!</v>
      </c>
      <c r="AF11" s="252" t="e">
        <f>IF(ISNA(VLOOKUP($B11,#REF!,3,FALSE)),0,(VLOOKUP($B11,#REF!,3,FALSE)))</f>
        <v>#REF!</v>
      </c>
      <c r="AG11" s="252" t="e">
        <f>IF(ISNA(VLOOKUP($B11,#REF!,3,FALSE)),0,(VLOOKUP($B11,#REF!,3,FALSE)))</f>
        <v>#REF!</v>
      </c>
      <c r="AH11" s="252" t="e">
        <f>IF(ISNA(VLOOKUP($B11,#REF!,3,FALSE)),0,(VLOOKUP($B11,#REF!,3,FALSE)))</f>
        <v>#REF!</v>
      </c>
      <c r="AI11" s="252" t="e">
        <f>IF(ISNA(VLOOKUP($B11,#REF!,3,FALSE)),0,(VLOOKUP($B11,#REF!,3,FALSE)))</f>
        <v>#REF!</v>
      </c>
      <c r="AJ11" s="252" t="e">
        <f>IF(ISNA(VLOOKUP($B11,#REF!,2,FALSE)),0,(VLOOKUP($B11,#REF!,3,FALSE)))</f>
        <v>#REF!</v>
      </c>
      <c r="AK11" s="252" t="e">
        <f>IF(ISNA(VLOOKUP($B11,#REF!,3,FALSE)),0,(VLOOKUP($B11,#REF!,3,FALSE)))</f>
        <v>#REF!</v>
      </c>
      <c r="AL11" s="252" t="e">
        <f>IF(ISNA(VLOOKUP($B11,#REF!,3,FALSE)),0,(VLOOKUP($B11,#REF!,3,FALSE)))</f>
        <v>#REF!</v>
      </c>
      <c r="AM11" s="252" t="e">
        <f>IF(ISNA(VLOOKUP($B11,#REF!,3,FALSE)),0,(VLOOKUP($B11,#REF!,3,FALSE)))</f>
        <v>#REF!</v>
      </c>
      <c r="AN11" s="252" t="e">
        <f>IF(ISNA(VLOOKUP($B11,#REF!,3,FALSE)),0,(VLOOKUP($B11,#REF!,3,FALSE)))</f>
        <v>#REF!</v>
      </c>
      <c r="AO11" s="252" t="e">
        <f>IF(ISNA(VLOOKUP($B11,#REF!,3,FALSE)),0,(VLOOKUP($B11,#REF!,3,FALSE)))</f>
        <v>#REF!</v>
      </c>
      <c r="AP11" s="252" t="e">
        <f>IF(ISNA(VLOOKUP($B11,#REF!,3,FALSE)),0,(VLOOKUP($B11,#REF!,3,FALSE)))</f>
        <v>#REF!</v>
      </c>
      <c r="AQ11" s="274">
        <f t="shared" si="10"/>
        <v>0</v>
      </c>
      <c r="AR11" s="275" t="s">
        <v>29</v>
      </c>
      <c r="AS11" s="276">
        <f t="shared" si="11"/>
        <v>0</v>
      </c>
      <c r="AV11" s="252" t="e">
        <f>IF(ISNA(VLOOKUP($B11,#REF!,4,FALSE)),0,(VLOOKUP($B11,#REF!,4,FALSE)))</f>
        <v>#REF!</v>
      </c>
      <c r="AW11" s="252" t="e">
        <f>IF(ISNA(VLOOKUP($B11,#REF!,4,FALSE)),0,(VLOOKUP($B11,#REF!,4,FALSE)))</f>
        <v>#REF!</v>
      </c>
      <c r="AX11" s="252" t="e">
        <f>IF(ISNA(VLOOKUP($B11,#REF!,4,FALSE)),0,(VLOOKUP($B11,#REF!,4,FALSE)))</f>
        <v>#REF!</v>
      </c>
      <c r="AY11" s="252" t="e">
        <f>IF(ISNA(VLOOKUP($B11,#REF!,4,FALSE)),0,(VLOOKUP($B11,#REF!,4,FALSE)))</f>
        <v>#REF!</v>
      </c>
      <c r="AZ11" s="252" t="e">
        <f>IF(ISNA(VLOOKUP($B11,#REF!,4,FALSE)),0,(VLOOKUP($B11,#REF!,4,FALSE)))</f>
        <v>#REF!</v>
      </c>
      <c r="BA11" s="252" t="e">
        <f>IF(ISNA(VLOOKUP($B11,#REF!,4,FALSE)),0,(VLOOKUP($B11,#REF!,4,FALSE)))</f>
        <v>#REF!</v>
      </c>
      <c r="BB11" s="252" t="e">
        <f>IF(ISNA(VLOOKUP($B11,#REF!,2,FALSE)),0,(VLOOKUP($B11,#REF!,3,FALSE)))</f>
        <v>#REF!</v>
      </c>
      <c r="BC11" s="252" t="e">
        <f>IF(ISNA(VLOOKUP($B11,#REF!,3,FALSE)),0,(VLOOKUP($B11,#REF!,3,FALSE)))</f>
        <v>#REF!</v>
      </c>
      <c r="BD11" s="252" t="e">
        <f>IF(ISNA(VLOOKUP($B11,#REF!,3,FALSE)),0,(VLOOKUP($B11,#REF!,3,FALSE)))</f>
        <v>#REF!</v>
      </c>
      <c r="BE11" s="252" t="e">
        <f>IF(ISNA(VLOOKUP($B11,#REF!,3,FALSE)),0,(VLOOKUP($B11,#REF!,3,FALSE)))</f>
        <v>#REF!</v>
      </c>
      <c r="BF11" s="252" t="e">
        <f>IF(ISNA(VLOOKUP($B11,#REF!,3,FALSE)),0,(VLOOKUP($B11,#REF!,3,FALSE)))</f>
        <v>#REF!</v>
      </c>
      <c r="BG11" s="252" t="e">
        <f>IF(ISNA(VLOOKUP($B11,#REF!,3,FALSE)),0,(VLOOKUP($B11,#REF!,3,FALSE)))</f>
        <v>#REF!</v>
      </c>
      <c r="BH11" s="252" t="e">
        <f>IF(ISNA(VLOOKUP($B11,#REF!,3,FALSE)),0,(VLOOKUP($B11,#REF!,3,FALSE)))</f>
        <v>#REF!</v>
      </c>
      <c r="BI11" s="274">
        <f t="shared" si="12"/>
        <v>0</v>
      </c>
      <c r="BJ11" s="275" t="s">
        <v>29</v>
      </c>
      <c r="BK11" s="276">
        <f t="shared" si="13"/>
        <v>0</v>
      </c>
    </row>
    <row r="12" s="199" customFormat="1" ht="20.1" customHeight="1" spans="1:63">
      <c r="A12" s="221" t="e">
        <f t="shared" si="0"/>
        <v>#REF!</v>
      </c>
      <c r="B12" s="222" t="e">
        <f>#REF!</f>
        <v>#REF!</v>
      </c>
      <c r="C12" s="223">
        <f t="shared" si="1"/>
        <v>0</v>
      </c>
      <c r="D12" s="224" t="e">
        <f t="shared" si="2"/>
        <v>#REF!</v>
      </c>
      <c r="E12" s="225" t="e">
        <f t="shared" si="3"/>
        <v>#REF!</v>
      </c>
      <c r="F12" s="226" t="e">
        <f t="shared" si="4"/>
        <v>#REF!</v>
      </c>
      <c r="G12" s="226"/>
      <c r="H12" s="228" t="e">
        <f t="shared" si="5"/>
        <v>#REF!</v>
      </c>
      <c r="I12" s="228" t="e">
        <f t="shared" si="6"/>
        <v>#REF!</v>
      </c>
      <c r="J12" s="250" t="e">
        <f t="shared" si="7"/>
        <v>#REF!</v>
      </c>
      <c r="K12" s="253"/>
      <c r="L12" s="252" t="e">
        <f>IF(ISNA(VLOOKUP($B12,#REF!,1,FALSE)),0,(VLOOKUP($B12,#REF!,2,FALSE)))</f>
        <v>#REF!</v>
      </c>
      <c r="M12" s="252" t="e">
        <f>IF(ISNA(VLOOKUP($B12,#REF!,1,FALSE)),0,(VLOOKUP($B12,#REF!,2,FALSE)))</f>
        <v>#REF!</v>
      </c>
      <c r="N12" s="252" t="e">
        <f>IF(ISNA(VLOOKUP($B12,#REF!,1,FALSE)),0,(VLOOKUP($B12,#REF!,2,FALSE)))</f>
        <v>#REF!</v>
      </c>
      <c r="O12" s="252" t="e">
        <f>IF(ISNA(VLOOKUP($B12,#REF!,1,FALSE)),0,(VLOOKUP($B12,#REF!,2,FALSE)))</f>
        <v>#REF!</v>
      </c>
      <c r="P12" s="252" t="e">
        <f>IF(ISNA(VLOOKUP($B12,#REF!,1,FALSE)),0,(VLOOKUP($B12,#REF!,2,FALSE)))</f>
        <v>#REF!</v>
      </c>
      <c r="Q12" s="252" t="e">
        <f>IF(ISNA(VLOOKUP($B12,#REF!,1,FALSE)),0,(VLOOKUP($B12,#REF!,2,FALSE)))</f>
        <v>#REF!</v>
      </c>
      <c r="R12" s="252" t="e">
        <f>IF(ISNA(VLOOKUP($B12,#REF!,1,FALSE)),0,(VLOOKUP($B12,#REF!,2,FALSE)))</f>
        <v>#REF!</v>
      </c>
      <c r="S12" s="252" t="e">
        <f>IF(ISNA(VLOOKUP($B12,#REF!,1,FALSE)),0,(VLOOKUP($B12,#REF!,2,FALSE)))</f>
        <v>#REF!</v>
      </c>
      <c r="T12" s="252" t="e">
        <f>IF(ISNA(VLOOKUP($B12,#REF!,1,FALSE)),0,(VLOOKUP($B12,#REF!,2,FALSE)))</f>
        <v>#REF!</v>
      </c>
      <c r="U12" s="252" t="e">
        <f>IF(ISNA(VLOOKUP($B12,#REF!,1,FALSE)),0,(VLOOKUP($B12,#REF!,2,FALSE)))</f>
        <v>#REF!</v>
      </c>
      <c r="V12" s="252" t="e">
        <f>IF(ISNA(VLOOKUP($B12,#REF!,1,FALSE)),0,(VLOOKUP($B12,#REF!,2,FALSE)))</f>
        <v>#REF!</v>
      </c>
      <c r="W12" s="252" t="e">
        <f>IF(ISNA(VLOOKUP($B12,#REF!,1,FALSE)),0,(VLOOKUP($B12,#REF!,2,FALSE)))</f>
        <v>#REF!</v>
      </c>
      <c r="X12" s="252" t="e">
        <f>IF(ISNA(VLOOKUP($B12,#REF!,1,FALSE)),0,(VLOOKUP($B12,#REF!,2,FALSE)))</f>
        <v>#REF!</v>
      </c>
      <c r="Y12" s="274">
        <f t="shared" si="8"/>
        <v>0</v>
      </c>
      <c r="Z12" s="275" t="s">
        <v>29</v>
      </c>
      <c r="AA12" s="276">
        <f t="shared" si="9"/>
        <v>0</v>
      </c>
      <c r="AD12" s="252" t="e">
        <f>IF(ISNA(VLOOKUP($B12,#REF!,3,FALSE)),0,(VLOOKUP($B12,#REF!,3,FALSE)))</f>
        <v>#REF!</v>
      </c>
      <c r="AE12" s="252" t="e">
        <f>IF(ISNA(VLOOKUP($B12,#REF!,3,FALSE)),0,(VLOOKUP($B12,#REF!,3,FALSE)))</f>
        <v>#REF!</v>
      </c>
      <c r="AF12" s="252" t="e">
        <f>IF(ISNA(VLOOKUP($B12,#REF!,3,FALSE)),0,(VLOOKUP($B12,#REF!,3,FALSE)))</f>
        <v>#REF!</v>
      </c>
      <c r="AG12" s="252" t="e">
        <f>IF(ISNA(VLOOKUP($B12,#REF!,3,FALSE)),0,(VLOOKUP($B12,#REF!,3,FALSE)))</f>
        <v>#REF!</v>
      </c>
      <c r="AH12" s="252" t="e">
        <f>IF(ISNA(VLOOKUP($B12,#REF!,3,FALSE)),0,(VLOOKUP($B12,#REF!,3,FALSE)))</f>
        <v>#REF!</v>
      </c>
      <c r="AI12" s="252" t="e">
        <f>IF(ISNA(VLOOKUP($B12,#REF!,3,FALSE)),0,(VLOOKUP($B12,#REF!,3,FALSE)))</f>
        <v>#REF!</v>
      </c>
      <c r="AJ12" s="252" t="e">
        <f>IF(ISNA(VLOOKUP($B12,#REF!,2,FALSE)),0,(VLOOKUP($B12,#REF!,3,FALSE)))</f>
        <v>#REF!</v>
      </c>
      <c r="AK12" s="252" t="e">
        <f>IF(ISNA(VLOOKUP($B12,#REF!,3,FALSE)),0,(VLOOKUP($B12,#REF!,3,FALSE)))</f>
        <v>#REF!</v>
      </c>
      <c r="AL12" s="252" t="e">
        <f>IF(ISNA(VLOOKUP($B12,#REF!,3,FALSE)),0,(VLOOKUP($B12,#REF!,3,FALSE)))</f>
        <v>#REF!</v>
      </c>
      <c r="AM12" s="252" t="e">
        <f>IF(ISNA(VLOOKUP($B12,#REF!,3,FALSE)),0,(VLOOKUP($B12,#REF!,3,FALSE)))</f>
        <v>#REF!</v>
      </c>
      <c r="AN12" s="252" t="e">
        <f>IF(ISNA(VLOOKUP($B12,#REF!,3,FALSE)),0,(VLOOKUP($B12,#REF!,3,FALSE)))</f>
        <v>#REF!</v>
      </c>
      <c r="AO12" s="252" t="e">
        <f>IF(ISNA(VLOOKUP($B12,#REF!,3,FALSE)),0,(VLOOKUP($B12,#REF!,3,FALSE)))</f>
        <v>#REF!</v>
      </c>
      <c r="AP12" s="252" t="e">
        <f>IF(ISNA(VLOOKUP($B12,#REF!,3,FALSE)),0,(VLOOKUP($B12,#REF!,3,FALSE)))</f>
        <v>#REF!</v>
      </c>
      <c r="AQ12" s="274">
        <f t="shared" si="10"/>
        <v>0</v>
      </c>
      <c r="AR12" s="275" t="s">
        <v>29</v>
      </c>
      <c r="AS12" s="276">
        <f t="shared" si="11"/>
        <v>0</v>
      </c>
      <c r="AV12" s="252" t="e">
        <f>IF(ISNA(VLOOKUP($B12,#REF!,4,FALSE)),0,(VLOOKUP($B12,#REF!,4,FALSE)))</f>
        <v>#REF!</v>
      </c>
      <c r="AW12" s="252" t="e">
        <f>IF(ISNA(VLOOKUP($B12,#REF!,4,FALSE)),0,(VLOOKUP($B12,#REF!,4,FALSE)))</f>
        <v>#REF!</v>
      </c>
      <c r="AX12" s="252" t="e">
        <f>IF(ISNA(VLOOKUP($B12,#REF!,4,FALSE)),0,(VLOOKUP($B12,#REF!,4,FALSE)))</f>
        <v>#REF!</v>
      </c>
      <c r="AY12" s="252" t="e">
        <f>IF(ISNA(VLOOKUP($B12,#REF!,4,FALSE)),0,(VLOOKUP($B12,#REF!,4,FALSE)))</f>
        <v>#REF!</v>
      </c>
      <c r="AZ12" s="252" t="e">
        <f>IF(ISNA(VLOOKUP($B12,#REF!,4,FALSE)),0,(VLOOKUP($B12,#REF!,4,FALSE)))</f>
        <v>#REF!</v>
      </c>
      <c r="BA12" s="252" t="e">
        <f>IF(ISNA(VLOOKUP($B12,#REF!,4,FALSE)),0,(VLOOKUP($B12,#REF!,4,FALSE)))</f>
        <v>#REF!</v>
      </c>
      <c r="BB12" s="252" t="e">
        <f>IF(ISNA(VLOOKUP($B12,#REF!,2,FALSE)),0,(VLOOKUP($B12,#REF!,3,FALSE)))</f>
        <v>#REF!</v>
      </c>
      <c r="BC12" s="252" t="e">
        <f>IF(ISNA(VLOOKUP($B12,#REF!,3,FALSE)),0,(VLOOKUP($B12,#REF!,3,FALSE)))</f>
        <v>#REF!</v>
      </c>
      <c r="BD12" s="252" t="e">
        <f>IF(ISNA(VLOOKUP($B12,#REF!,3,FALSE)),0,(VLOOKUP($B12,#REF!,3,FALSE)))</f>
        <v>#REF!</v>
      </c>
      <c r="BE12" s="252" t="e">
        <f>IF(ISNA(VLOOKUP($B12,#REF!,3,FALSE)),0,(VLOOKUP($B12,#REF!,3,FALSE)))</f>
        <v>#REF!</v>
      </c>
      <c r="BF12" s="252" t="e">
        <f>IF(ISNA(VLOOKUP($B12,#REF!,3,FALSE)),0,(VLOOKUP($B12,#REF!,3,FALSE)))</f>
        <v>#REF!</v>
      </c>
      <c r="BG12" s="252" t="e">
        <f>IF(ISNA(VLOOKUP($B12,#REF!,3,FALSE)),0,(VLOOKUP($B12,#REF!,3,FALSE)))</f>
        <v>#REF!</v>
      </c>
      <c r="BH12" s="252" t="e">
        <f>IF(ISNA(VLOOKUP($B12,#REF!,3,FALSE)),0,(VLOOKUP($B12,#REF!,3,FALSE)))</f>
        <v>#REF!</v>
      </c>
      <c r="BI12" s="274">
        <f t="shared" si="12"/>
        <v>0</v>
      </c>
      <c r="BJ12" s="275" t="s">
        <v>29</v>
      </c>
      <c r="BK12" s="276">
        <f t="shared" si="13"/>
        <v>0</v>
      </c>
    </row>
    <row r="13" s="199" customFormat="1" ht="20.1" customHeight="1" spans="1:63">
      <c r="A13" s="221" t="e">
        <f t="shared" si="0"/>
        <v>#REF!</v>
      </c>
      <c r="B13" s="222" t="e">
        <f>#REF!</f>
        <v>#REF!</v>
      </c>
      <c r="C13" s="223">
        <f t="shared" si="1"/>
        <v>0</v>
      </c>
      <c r="D13" s="224" t="e">
        <f t="shared" si="2"/>
        <v>#REF!</v>
      </c>
      <c r="E13" s="225" t="e">
        <f t="shared" si="3"/>
        <v>#REF!</v>
      </c>
      <c r="F13" s="226" t="e">
        <f t="shared" si="4"/>
        <v>#REF!</v>
      </c>
      <c r="G13" s="226"/>
      <c r="H13" s="228" t="e">
        <f t="shared" si="5"/>
        <v>#REF!</v>
      </c>
      <c r="I13" s="228" t="e">
        <f t="shared" si="6"/>
        <v>#REF!</v>
      </c>
      <c r="J13" s="250" t="e">
        <f t="shared" si="7"/>
        <v>#REF!</v>
      </c>
      <c r="K13" s="253"/>
      <c r="L13" s="252" t="e">
        <f>IF(ISNA(VLOOKUP($B13,#REF!,1,FALSE)),0,(VLOOKUP($B13,#REF!,2,FALSE)))</f>
        <v>#REF!</v>
      </c>
      <c r="M13" s="252" t="e">
        <f>IF(ISNA(VLOOKUP($B13,#REF!,1,FALSE)),0,(VLOOKUP($B13,#REF!,2,FALSE)))</f>
        <v>#REF!</v>
      </c>
      <c r="N13" s="252" t="e">
        <f>IF(ISNA(VLOOKUP($B13,#REF!,1,FALSE)),0,(VLOOKUP($B13,#REF!,2,FALSE)))</f>
        <v>#REF!</v>
      </c>
      <c r="O13" s="252" t="e">
        <f>IF(ISNA(VLOOKUP($B13,#REF!,1,FALSE)),0,(VLOOKUP($B13,#REF!,2,FALSE)))</f>
        <v>#REF!</v>
      </c>
      <c r="P13" s="252" t="e">
        <f>IF(ISNA(VLOOKUP($B13,#REF!,1,FALSE)),0,(VLOOKUP($B13,#REF!,2,FALSE)))</f>
        <v>#REF!</v>
      </c>
      <c r="Q13" s="252" t="e">
        <f>IF(ISNA(VLOOKUP($B13,#REF!,1,FALSE)),0,(VLOOKUP($B13,#REF!,2,FALSE)))</f>
        <v>#REF!</v>
      </c>
      <c r="R13" s="252" t="e">
        <f>IF(ISNA(VLOOKUP($B13,#REF!,1,FALSE)),0,(VLOOKUP($B13,#REF!,2,FALSE)))</f>
        <v>#REF!</v>
      </c>
      <c r="S13" s="252" t="e">
        <f>IF(ISNA(VLOOKUP($B13,#REF!,1,FALSE)),0,(VLOOKUP($B13,#REF!,2,FALSE)))</f>
        <v>#REF!</v>
      </c>
      <c r="T13" s="252" t="e">
        <f>IF(ISNA(VLOOKUP($B13,#REF!,1,FALSE)),0,(VLOOKUP($B13,#REF!,2,FALSE)))</f>
        <v>#REF!</v>
      </c>
      <c r="U13" s="252" t="e">
        <f>IF(ISNA(VLOOKUP($B13,#REF!,1,FALSE)),0,(VLOOKUP($B13,#REF!,2,FALSE)))</f>
        <v>#REF!</v>
      </c>
      <c r="V13" s="252" t="e">
        <f>IF(ISNA(VLOOKUP($B13,#REF!,1,FALSE)),0,(VLOOKUP($B13,#REF!,2,FALSE)))</f>
        <v>#REF!</v>
      </c>
      <c r="W13" s="252" t="e">
        <f>IF(ISNA(VLOOKUP($B13,#REF!,1,FALSE)),0,(VLOOKUP($B13,#REF!,2,FALSE)))</f>
        <v>#REF!</v>
      </c>
      <c r="X13" s="252" t="e">
        <f>IF(ISNA(VLOOKUP($B13,#REF!,1,FALSE)),0,(VLOOKUP($B13,#REF!,2,FALSE)))</f>
        <v>#REF!</v>
      </c>
      <c r="Y13" s="274">
        <f t="shared" si="8"/>
        <v>0</v>
      </c>
      <c r="Z13" s="275" t="s">
        <v>29</v>
      </c>
      <c r="AA13" s="276">
        <f t="shared" si="9"/>
        <v>0</v>
      </c>
      <c r="AD13" s="252" t="e">
        <f>IF(ISNA(VLOOKUP($B13,#REF!,3,FALSE)),0,(VLOOKUP($B13,#REF!,3,FALSE)))</f>
        <v>#REF!</v>
      </c>
      <c r="AE13" s="252" t="e">
        <f>IF(ISNA(VLOOKUP($B13,#REF!,3,FALSE)),0,(VLOOKUP($B13,#REF!,3,FALSE)))</f>
        <v>#REF!</v>
      </c>
      <c r="AF13" s="252" t="e">
        <f>IF(ISNA(VLOOKUP($B13,#REF!,3,FALSE)),0,(VLOOKUP($B13,#REF!,3,FALSE)))</f>
        <v>#REF!</v>
      </c>
      <c r="AG13" s="252" t="e">
        <f>IF(ISNA(VLOOKUP($B13,#REF!,3,FALSE)),0,(VLOOKUP($B13,#REF!,3,FALSE)))</f>
        <v>#REF!</v>
      </c>
      <c r="AH13" s="252" t="e">
        <f>IF(ISNA(VLOOKUP($B13,#REF!,3,FALSE)),0,(VLOOKUP($B13,#REF!,3,FALSE)))</f>
        <v>#REF!</v>
      </c>
      <c r="AI13" s="252" t="e">
        <f>IF(ISNA(VLOOKUP($B13,#REF!,3,FALSE)),0,(VLOOKUP($B13,#REF!,3,FALSE)))</f>
        <v>#REF!</v>
      </c>
      <c r="AJ13" s="252" t="e">
        <f>IF(ISNA(VLOOKUP($B13,#REF!,2,FALSE)),0,(VLOOKUP($B13,#REF!,3,FALSE)))</f>
        <v>#REF!</v>
      </c>
      <c r="AK13" s="252" t="e">
        <f>IF(ISNA(VLOOKUP($B13,#REF!,3,FALSE)),0,(VLOOKUP($B13,#REF!,3,FALSE)))</f>
        <v>#REF!</v>
      </c>
      <c r="AL13" s="252" t="e">
        <f>IF(ISNA(VLOOKUP($B13,#REF!,3,FALSE)),0,(VLOOKUP($B13,#REF!,3,FALSE)))</f>
        <v>#REF!</v>
      </c>
      <c r="AM13" s="252" t="e">
        <f>IF(ISNA(VLOOKUP($B13,#REF!,3,FALSE)),0,(VLOOKUP($B13,#REF!,3,FALSE)))</f>
        <v>#REF!</v>
      </c>
      <c r="AN13" s="252" t="e">
        <f>IF(ISNA(VLOOKUP($B13,#REF!,3,FALSE)),0,(VLOOKUP($B13,#REF!,3,FALSE)))</f>
        <v>#REF!</v>
      </c>
      <c r="AO13" s="252" t="e">
        <f>IF(ISNA(VLOOKUP($B13,#REF!,3,FALSE)),0,(VLOOKUP($B13,#REF!,3,FALSE)))</f>
        <v>#REF!</v>
      </c>
      <c r="AP13" s="252" t="e">
        <f>IF(ISNA(VLOOKUP($B13,#REF!,3,FALSE)),0,(VLOOKUP($B13,#REF!,3,FALSE)))</f>
        <v>#REF!</v>
      </c>
      <c r="AQ13" s="274">
        <f t="shared" si="10"/>
        <v>0</v>
      </c>
      <c r="AR13" s="275" t="s">
        <v>29</v>
      </c>
      <c r="AS13" s="276">
        <f t="shared" si="11"/>
        <v>0</v>
      </c>
      <c r="AV13" s="252" t="e">
        <f>IF(ISNA(VLOOKUP($B13,#REF!,4,FALSE)),0,(VLOOKUP($B13,#REF!,4,FALSE)))</f>
        <v>#REF!</v>
      </c>
      <c r="AW13" s="252" t="e">
        <f>IF(ISNA(VLOOKUP($B13,#REF!,4,FALSE)),0,(VLOOKUP($B13,#REF!,4,FALSE)))</f>
        <v>#REF!</v>
      </c>
      <c r="AX13" s="252" t="e">
        <f>IF(ISNA(VLOOKUP($B13,#REF!,4,FALSE)),0,(VLOOKUP($B13,#REF!,4,FALSE)))</f>
        <v>#REF!</v>
      </c>
      <c r="AY13" s="252" t="e">
        <f>IF(ISNA(VLOOKUP($B13,#REF!,4,FALSE)),0,(VLOOKUP($B13,#REF!,4,FALSE)))</f>
        <v>#REF!</v>
      </c>
      <c r="AZ13" s="252" t="e">
        <f>IF(ISNA(VLOOKUP($B13,#REF!,4,FALSE)),0,(VLOOKUP($B13,#REF!,4,FALSE)))</f>
        <v>#REF!</v>
      </c>
      <c r="BA13" s="252" t="e">
        <f>IF(ISNA(VLOOKUP($B13,#REF!,4,FALSE)),0,(VLOOKUP($B13,#REF!,4,FALSE)))</f>
        <v>#REF!</v>
      </c>
      <c r="BB13" s="252" t="e">
        <f>IF(ISNA(VLOOKUP($B13,#REF!,2,FALSE)),0,(VLOOKUP($B13,#REF!,3,FALSE)))</f>
        <v>#REF!</v>
      </c>
      <c r="BC13" s="252" t="e">
        <f>IF(ISNA(VLOOKUP($B13,#REF!,3,FALSE)),0,(VLOOKUP($B13,#REF!,3,FALSE)))</f>
        <v>#REF!</v>
      </c>
      <c r="BD13" s="252" t="e">
        <f>IF(ISNA(VLOOKUP($B13,#REF!,3,FALSE)),0,(VLOOKUP($B13,#REF!,3,FALSE)))</f>
        <v>#REF!</v>
      </c>
      <c r="BE13" s="252" t="e">
        <f>IF(ISNA(VLOOKUP($B13,#REF!,3,FALSE)),0,(VLOOKUP($B13,#REF!,3,FALSE)))</f>
        <v>#REF!</v>
      </c>
      <c r="BF13" s="252" t="e">
        <f>IF(ISNA(VLOOKUP($B13,#REF!,3,FALSE)),0,(VLOOKUP($B13,#REF!,3,FALSE)))</f>
        <v>#REF!</v>
      </c>
      <c r="BG13" s="252" t="e">
        <f>IF(ISNA(VLOOKUP($B13,#REF!,3,FALSE)),0,(VLOOKUP($B13,#REF!,3,FALSE)))</f>
        <v>#REF!</v>
      </c>
      <c r="BH13" s="252" t="e">
        <f>IF(ISNA(VLOOKUP($B13,#REF!,3,FALSE)),0,(VLOOKUP($B13,#REF!,3,FALSE)))</f>
        <v>#REF!</v>
      </c>
      <c r="BI13" s="274">
        <f t="shared" si="12"/>
        <v>0</v>
      </c>
      <c r="BJ13" s="275" t="s">
        <v>29</v>
      </c>
      <c r="BK13" s="276">
        <f t="shared" si="13"/>
        <v>0</v>
      </c>
    </row>
    <row r="14" s="199" customFormat="1" ht="20.1" customHeight="1" spans="1:63">
      <c r="A14" s="221" t="e">
        <f t="shared" si="0"/>
        <v>#REF!</v>
      </c>
      <c r="B14" s="222" t="e">
        <f>#REF!</f>
        <v>#REF!</v>
      </c>
      <c r="C14" s="223">
        <f t="shared" si="1"/>
        <v>0</v>
      </c>
      <c r="D14" s="224" t="e">
        <f t="shared" si="2"/>
        <v>#REF!</v>
      </c>
      <c r="E14" s="225" t="e">
        <f t="shared" si="3"/>
        <v>#REF!</v>
      </c>
      <c r="F14" s="226" t="e">
        <f t="shared" si="4"/>
        <v>#REF!</v>
      </c>
      <c r="G14" s="229" t="e">
        <f>IF(MAX($F$13:$F$20)-$D$9&lt;0," ",MAX($F$13:$F$20)-$D$9)</f>
        <v>#REF!</v>
      </c>
      <c r="H14" s="228" t="e">
        <f t="shared" si="5"/>
        <v>#REF!</v>
      </c>
      <c r="I14" s="228" t="e">
        <f t="shared" si="6"/>
        <v>#REF!</v>
      </c>
      <c r="J14" s="250" t="e">
        <f t="shared" si="7"/>
        <v>#REF!</v>
      </c>
      <c r="K14" s="253"/>
      <c r="L14" s="252" t="e">
        <f>IF(ISNA(VLOOKUP($B14,#REF!,1,FALSE)),0,(VLOOKUP($B14,#REF!,2,FALSE)))</f>
        <v>#REF!</v>
      </c>
      <c r="M14" s="252" t="e">
        <f>IF(ISNA(VLOOKUP($B14,#REF!,1,FALSE)),0,(VLOOKUP($B14,#REF!,2,FALSE)))</f>
        <v>#REF!</v>
      </c>
      <c r="N14" s="252" t="e">
        <f>IF(ISNA(VLOOKUP($B14,#REF!,1,FALSE)),0,(VLOOKUP($B14,#REF!,2,FALSE)))</f>
        <v>#REF!</v>
      </c>
      <c r="O14" s="252" t="e">
        <f>IF(ISNA(VLOOKUP($B14,#REF!,1,FALSE)),0,(VLOOKUP($B14,#REF!,2,FALSE)))</f>
        <v>#REF!</v>
      </c>
      <c r="P14" s="252" t="e">
        <f>IF(ISNA(VLOOKUP($B14,#REF!,1,FALSE)),0,(VLOOKUP($B14,#REF!,2,FALSE)))</f>
        <v>#REF!</v>
      </c>
      <c r="Q14" s="252" t="e">
        <f>IF(ISNA(VLOOKUP($B14,#REF!,1,FALSE)),0,(VLOOKUP($B14,#REF!,2,FALSE)))</f>
        <v>#REF!</v>
      </c>
      <c r="R14" s="252" t="e">
        <f>IF(ISNA(VLOOKUP($B14,#REF!,1,FALSE)),0,(VLOOKUP($B14,#REF!,2,FALSE)))</f>
        <v>#REF!</v>
      </c>
      <c r="S14" s="252" t="e">
        <f>IF(ISNA(VLOOKUP($B14,#REF!,1,FALSE)),0,(VLOOKUP($B14,#REF!,2,FALSE)))</f>
        <v>#REF!</v>
      </c>
      <c r="T14" s="252" t="e">
        <f>IF(ISNA(VLOOKUP($B14,#REF!,1,FALSE)),0,(VLOOKUP($B14,#REF!,2,FALSE)))</f>
        <v>#REF!</v>
      </c>
      <c r="U14" s="252" t="e">
        <f>IF(ISNA(VLOOKUP($B14,#REF!,1,FALSE)),0,(VLOOKUP($B14,#REF!,2,FALSE)))</f>
        <v>#REF!</v>
      </c>
      <c r="V14" s="252" t="e">
        <f>IF(ISNA(VLOOKUP($B14,#REF!,1,FALSE)),0,(VLOOKUP($B14,#REF!,2,FALSE)))</f>
        <v>#REF!</v>
      </c>
      <c r="W14" s="252" t="e">
        <f>IF(ISNA(VLOOKUP($B14,#REF!,1,FALSE)),0,(VLOOKUP($B14,#REF!,2,FALSE)))</f>
        <v>#REF!</v>
      </c>
      <c r="X14" s="252" t="e">
        <f>IF(ISNA(VLOOKUP($B14,#REF!,1,FALSE)),0,(VLOOKUP($B14,#REF!,2,FALSE)))</f>
        <v>#REF!</v>
      </c>
      <c r="Y14" s="274">
        <f t="shared" si="8"/>
        <v>0</v>
      </c>
      <c r="Z14" s="275" t="s">
        <v>29</v>
      </c>
      <c r="AA14" s="276">
        <f t="shared" si="9"/>
        <v>0</v>
      </c>
      <c r="AD14" s="252" t="e">
        <f>IF(ISNA(VLOOKUP($B14,#REF!,3,FALSE)),0,(VLOOKUP($B14,#REF!,3,FALSE)))</f>
        <v>#REF!</v>
      </c>
      <c r="AE14" s="252" t="e">
        <f>IF(ISNA(VLOOKUP($B14,#REF!,3,FALSE)),0,(VLOOKUP($B14,#REF!,3,FALSE)))</f>
        <v>#REF!</v>
      </c>
      <c r="AF14" s="252" t="e">
        <f>IF(ISNA(VLOOKUP($B14,#REF!,3,FALSE)),0,(VLOOKUP($B14,#REF!,3,FALSE)))</f>
        <v>#REF!</v>
      </c>
      <c r="AG14" s="252" t="e">
        <f>IF(ISNA(VLOOKUP($B14,#REF!,3,FALSE)),0,(VLOOKUP($B14,#REF!,3,FALSE)))</f>
        <v>#REF!</v>
      </c>
      <c r="AH14" s="252" t="e">
        <f>IF(ISNA(VLOOKUP($B14,#REF!,3,FALSE)),0,(VLOOKUP($B14,#REF!,3,FALSE)))</f>
        <v>#REF!</v>
      </c>
      <c r="AI14" s="252" t="e">
        <f>IF(ISNA(VLOOKUP($B14,#REF!,3,FALSE)),0,(VLOOKUP($B14,#REF!,3,FALSE)))</f>
        <v>#REF!</v>
      </c>
      <c r="AJ14" s="252" t="e">
        <f>IF(ISNA(VLOOKUP($B14,#REF!,2,FALSE)),0,(VLOOKUP($B14,#REF!,3,FALSE)))</f>
        <v>#REF!</v>
      </c>
      <c r="AK14" s="252" t="e">
        <f>IF(ISNA(VLOOKUP($B14,#REF!,3,FALSE)),0,(VLOOKUP($B14,#REF!,3,FALSE)))</f>
        <v>#REF!</v>
      </c>
      <c r="AL14" s="252" t="e">
        <f>IF(ISNA(VLOOKUP($B14,#REF!,3,FALSE)),0,(VLOOKUP($B14,#REF!,3,FALSE)))</f>
        <v>#REF!</v>
      </c>
      <c r="AM14" s="252" t="e">
        <f>IF(ISNA(VLOOKUP($B14,#REF!,3,FALSE)),0,(VLOOKUP($B14,#REF!,3,FALSE)))</f>
        <v>#REF!</v>
      </c>
      <c r="AN14" s="252" t="e">
        <f>IF(ISNA(VLOOKUP($B14,#REF!,3,FALSE)),0,(VLOOKUP($B14,#REF!,3,FALSE)))</f>
        <v>#REF!</v>
      </c>
      <c r="AO14" s="252" t="e">
        <f>IF(ISNA(VLOOKUP($B14,#REF!,3,FALSE)),0,(VLOOKUP($B14,#REF!,3,FALSE)))</f>
        <v>#REF!</v>
      </c>
      <c r="AP14" s="252" t="e">
        <f>IF(ISNA(VLOOKUP($B14,#REF!,3,FALSE)),0,(VLOOKUP($B14,#REF!,3,FALSE)))</f>
        <v>#REF!</v>
      </c>
      <c r="AQ14" s="274">
        <f t="shared" si="10"/>
        <v>0</v>
      </c>
      <c r="AR14" s="275" t="s">
        <v>29</v>
      </c>
      <c r="AS14" s="276">
        <f t="shared" si="11"/>
        <v>0</v>
      </c>
      <c r="AV14" s="252" t="e">
        <f>IF(ISNA(VLOOKUP($B14,#REF!,4,FALSE)),0,(VLOOKUP($B14,#REF!,4,FALSE)))</f>
        <v>#REF!</v>
      </c>
      <c r="AW14" s="252" t="e">
        <f>IF(ISNA(VLOOKUP($B14,#REF!,4,FALSE)),0,(VLOOKUP($B14,#REF!,4,FALSE)))</f>
        <v>#REF!</v>
      </c>
      <c r="AX14" s="252" t="e">
        <f>IF(ISNA(VLOOKUP($B14,#REF!,4,FALSE)),0,(VLOOKUP($B14,#REF!,4,FALSE)))</f>
        <v>#REF!</v>
      </c>
      <c r="AY14" s="252" t="e">
        <f>IF(ISNA(VLOOKUP($B14,#REF!,4,FALSE)),0,(VLOOKUP($B14,#REF!,4,FALSE)))</f>
        <v>#REF!</v>
      </c>
      <c r="AZ14" s="252" t="e">
        <f>IF(ISNA(VLOOKUP($B14,#REF!,4,FALSE)),0,(VLOOKUP($B14,#REF!,4,FALSE)))</f>
        <v>#REF!</v>
      </c>
      <c r="BA14" s="252" t="e">
        <f>IF(ISNA(VLOOKUP($B14,#REF!,4,FALSE)),0,(VLOOKUP($B14,#REF!,4,FALSE)))</f>
        <v>#REF!</v>
      </c>
      <c r="BB14" s="252" t="e">
        <f>IF(ISNA(VLOOKUP($B14,#REF!,2,FALSE)),0,(VLOOKUP($B14,#REF!,3,FALSE)))</f>
        <v>#REF!</v>
      </c>
      <c r="BC14" s="252" t="e">
        <f>IF(ISNA(VLOOKUP($B14,#REF!,3,FALSE)),0,(VLOOKUP($B14,#REF!,3,FALSE)))</f>
        <v>#REF!</v>
      </c>
      <c r="BD14" s="252" t="e">
        <f>IF(ISNA(VLOOKUP($B14,#REF!,3,FALSE)),0,(VLOOKUP($B14,#REF!,3,FALSE)))</f>
        <v>#REF!</v>
      </c>
      <c r="BE14" s="252" t="e">
        <f>IF(ISNA(VLOOKUP($B14,#REF!,3,FALSE)),0,(VLOOKUP($B14,#REF!,3,FALSE)))</f>
        <v>#REF!</v>
      </c>
      <c r="BF14" s="252" t="e">
        <f>IF(ISNA(VLOOKUP($B14,#REF!,3,FALSE)),0,(VLOOKUP($B14,#REF!,3,FALSE)))</f>
        <v>#REF!</v>
      </c>
      <c r="BG14" s="252" t="e">
        <f>IF(ISNA(VLOOKUP($B14,#REF!,3,FALSE)),0,(VLOOKUP($B14,#REF!,3,FALSE)))</f>
        <v>#REF!</v>
      </c>
      <c r="BH14" s="252" t="e">
        <f>IF(ISNA(VLOOKUP($B14,#REF!,3,FALSE)),0,(VLOOKUP($B14,#REF!,3,FALSE)))</f>
        <v>#REF!</v>
      </c>
      <c r="BI14" s="274">
        <f t="shared" si="12"/>
        <v>0</v>
      </c>
      <c r="BJ14" s="275" t="s">
        <v>29</v>
      </c>
      <c r="BK14" s="276">
        <f t="shared" si="13"/>
        <v>0</v>
      </c>
    </row>
    <row r="15" s="199" customFormat="1" ht="20.1" customHeight="1" spans="1:63">
      <c r="A15" s="221" t="e">
        <f t="shared" si="0"/>
        <v>#REF!</v>
      </c>
      <c r="B15" s="222" t="e">
        <f>#REF!</f>
        <v>#REF!</v>
      </c>
      <c r="C15" s="223">
        <f t="shared" si="1"/>
        <v>0</v>
      </c>
      <c r="D15" s="224" t="e">
        <f t="shared" si="2"/>
        <v>#REF!</v>
      </c>
      <c r="E15" s="225" t="e">
        <f t="shared" si="3"/>
        <v>#REF!</v>
      </c>
      <c r="F15" s="226" t="e">
        <f t="shared" si="4"/>
        <v>#REF!</v>
      </c>
      <c r="G15" s="229" t="e">
        <f>IF(MAX($F$13:$F$20)-$D$9&lt;0," ",MAX($F$13:$F$20)-$D$9)</f>
        <v>#REF!</v>
      </c>
      <c r="H15" s="228" t="e">
        <f t="shared" si="5"/>
        <v>#REF!</v>
      </c>
      <c r="I15" s="228" t="e">
        <f t="shared" si="6"/>
        <v>#REF!</v>
      </c>
      <c r="J15" s="250" t="e">
        <f t="shared" si="7"/>
        <v>#REF!</v>
      </c>
      <c r="K15" s="253"/>
      <c r="L15" s="252" t="e">
        <f>IF(ISNA(VLOOKUP($B15,#REF!,1,FALSE)),0,(VLOOKUP($B15,#REF!,2,FALSE)))</f>
        <v>#REF!</v>
      </c>
      <c r="M15" s="252" t="e">
        <f>IF(ISNA(VLOOKUP($B15,#REF!,1,FALSE)),0,(VLOOKUP($B15,#REF!,2,FALSE)))</f>
        <v>#REF!</v>
      </c>
      <c r="N15" s="252" t="e">
        <f>IF(ISNA(VLOOKUP($B15,#REF!,1,FALSE)),0,(VLOOKUP($B15,#REF!,2,FALSE)))</f>
        <v>#REF!</v>
      </c>
      <c r="O15" s="252" t="e">
        <f>IF(ISNA(VLOOKUP($B15,#REF!,1,FALSE)),0,(VLOOKUP($B15,#REF!,2,FALSE)))</f>
        <v>#REF!</v>
      </c>
      <c r="P15" s="252" t="e">
        <f>IF(ISNA(VLOOKUP($B15,#REF!,1,FALSE)),0,(VLOOKUP($B15,#REF!,2,FALSE)))</f>
        <v>#REF!</v>
      </c>
      <c r="Q15" s="252" t="e">
        <f>IF(ISNA(VLOOKUP($B15,#REF!,1,FALSE)),0,(VLOOKUP($B15,#REF!,2,FALSE)))</f>
        <v>#REF!</v>
      </c>
      <c r="R15" s="252" t="e">
        <f>IF(ISNA(VLOOKUP($B15,#REF!,1,FALSE)),0,(VLOOKUP($B15,#REF!,2,FALSE)))</f>
        <v>#REF!</v>
      </c>
      <c r="S15" s="252" t="e">
        <f>IF(ISNA(VLOOKUP($B15,#REF!,1,FALSE)),0,(VLOOKUP($B15,#REF!,2,FALSE)))</f>
        <v>#REF!</v>
      </c>
      <c r="T15" s="252" t="e">
        <f>IF(ISNA(VLOOKUP($B15,#REF!,1,FALSE)),0,(VLOOKUP($B15,#REF!,2,FALSE)))</f>
        <v>#REF!</v>
      </c>
      <c r="U15" s="252" t="e">
        <f>IF(ISNA(VLOOKUP($B15,#REF!,1,FALSE)),0,(VLOOKUP($B15,#REF!,2,FALSE)))</f>
        <v>#REF!</v>
      </c>
      <c r="V15" s="252" t="e">
        <f>IF(ISNA(VLOOKUP($B15,#REF!,1,FALSE)),0,(VLOOKUP($B15,#REF!,2,FALSE)))</f>
        <v>#REF!</v>
      </c>
      <c r="W15" s="252" t="e">
        <f>IF(ISNA(VLOOKUP($B15,#REF!,1,FALSE)),0,(VLOOKUP($B15,#REF!,2,FALSE)))</f>
        <v>#REF!</v>
      </c>
      <c r="X15" s="252" t="e">
        <f>IF(ISNA(VLOOKUP($B15,#REF!,1,FALSE)),0,(VLOOKUP($B15,#REF!,2,FALSE)))</f>
        <v>#REF!</v>
      </c>
      <c r="Y15" s="274">
        <f t="shared" si="8"/>
        <v>0</v>
      </c>
      <c r="Z15" s="275" t="s">
        <v>29</v>
      </c>
      <c r="AA15" s="276">
        <f t="shared" si="9"/>
        <v>0</v>
      </c>
      <c r="AD15" s="252" t="e">
        <f>IF(ISNA(VLOOKUP($B15,#REF!,3,FALSE)),0,(VLOOKUP($B15,#REF!,3,FALSE)))</f>
        <v>#REF!</v>
      </c>
      <c r="AE15" s="252" t="e">
        <f>IF(ISNA(VLOOKUP($B15,#REF!,3,FALSE)),0,(VLOOKUP($B15,#REF!,3,FALSE)))</f>
        <v>#REF!</v>
      </c>
      <c r="AF15" s="252" t="e">
        <f>IF(ISNA(VLOOKUP($B15,#REF!,3,FALSE)),0,(VLOOKUP($B15,#REF!,3,FALSE)))</f>
        <v>#REF!</v>
      </c>
      <c r="AG15" s="252" t="e">
        <f>IF(ISNA(VLOOKUP($B15,#REF!,3,FALSE)),0,(VLOOKUP($B15,#REF!,3,FALSE)))</f>
        <v>#REF!</v>
      </c>
      <c r="AH15" s="252" t="e">
        <f>IF(ISNA(VLOOKUP($B15,#REF!,3,FALSE)),0,(VLOOKUP($B15,#REF!,3,FALSE)))</f>
        <v>#REF!</v>
      </c>
      <c r="AI15" s="252" t="e">
        <f>IF(ISNA(VLOOKUP($B15,#REF!,3,FALSE)),0,(VLOOKUP($B15,#REF!,3,FALSE)))</f>
        <v>#REF!</v>
      </c>
      <c r="AJ15" s="252" t="e">
        <f>IF(ISNA(VLOOKUP($B15,#REF!,2,FALSE)),0,(VLOOKUP($B15,#REF!,3,FALSE)))</f>
        <v>#REF!</v>
      </c>
      <c r="AK15" s="252" t="e">
        <f>IF(ISNA(VLOOKUP($B15,#REF!,3,FALSE)),0,(VLOOKUP($B15,#REF!,3,FALSE)))</f>
        <v>#REF!</v>
      </c>
      <c r="AL15" s="252" t="e">
        <f>IF(ISNA(VLOOKUP($B15,#REF!,3,FALSE)),0,(VLOOKUP($B15,#REF!,3,FALSE)))</f>
        <v>#REF!</v>
      </c>
      <c r="AM15" s="252" t="e">
        <f>IF(ISNA(VLOOKUP($B15,#REF!,3,FALSE)),0,(VLOOKUP($B15,#REF!,3,FALSE)))</f>
        <v>#REF!</v>
      </c>
      <c r="AN15" s="252" t="e">
        <f>IF(ISNA(VLOOKUP($B15,#REF!,3,FALSE)),0,(VLOOKUP($B15,#REF!,3,FALSE)))</f>
        <v>#REF!</v>
      </c>
      <c r="AO15" s="252" t="e">
        <f>IF(ISNA(VLOOKUP($B15,#REF!,3,FALSE)),0,(VLOOKUP($B15,#REF!,3,FALSE)))</f>
        <v>#REF!</v>
      </c>
      <c r="AP15" s="252" t="e">
        <f>IF(ISNA(VLOOKUP($B15,#REF!,3,FALSE)),0,(VLOOKUP($B15,#REF!,3,FALSE)))</f>
        <v>#REF!</v>
      </c>
      <c r="AQ15" s="274">
        <f t="shared" si="10"/>
        <v>0</v>
      </c>
      <c r="AR15" s="275" t="s">
        <v>29</v>
      </c>
      <c r="AS15" s="276">
        <f t="shared" si="11"/>
        <v>0</v>
      </c>
      <c r="AV15" s="252" t="e">
        <f>IF(ISNA(VLOOKUP($B15,#REF!,4,FALSE)),0,(VLOOKUP($B15,#REF!,4,FALSE)))</f>
        <v>#REF!</v>
      </c>
      <c r="AW15" s="252" t="e">
        <f>IF(ISNA(VLOOKUP($B15,#REF!,4,FALSE)),0,(VLOOKUP($B15,#REF!,4,FALSE)))</f>
        <v>#REF!</v>
      </c>
      <c r="AX15" s="252" t="e">
        <f>IF(ISNA(VLOOKUP($B15,#REF!,4,FALSE)),0,(VLOOKUP($B15,#REF!,4,FALSE)))</f>
        <v>#REF!</v>
      </c>
      <c r="AY15" s="252" t="e">
        <f>IF(ISNA(VLOOKUP($B15,#REF!,4,FALSE)),0,(VLOOKUP($B15,#REF!,4,FALSE)))</f>
        <v>#REF!</v>
      </c>
      <c r="AZ15" s="252" t="e">
        <f>IF(ISNA(VLOOKUP($B15,#REF!,4,FALSE)),0,(VLOOKUP($B15,#REF!,4,FALSE)))</f>
        <v>#REF!</v>
      </c>
      <c r="BA15" s="252" t="e">
        <f>IF(ISNA(VLOOKUP($B15,#REF!,4,FALSE)),0,(VLOOKUP($B15,#REF!,4,FALSE)))</f>
        <v>#REF!</v>
      </c>
      <c r="BB15" s="252" t="e">
        <f>IF(ISNA(VLOOKUP($B15,#REF!,2,FALSE)),0,(VLOOKUP($B15,#REF!,3,FALSE)))</f>
        <v>#REF!</v>
      </c>
      <c r="BC15" s="252" t="e">
        <f>IF(ISNA(VLOOKUP($B15,#REF!,3,FALSE)),0,(VLOOKUP($B15,#REF!,3,FALSE)))</f>
        <v>#REF!</v>
      </c>
      <c r="BD15" s="252" t="e">
        <f>IF(ISNA(VLOOKUP($B15,#REF!,3,FALSE)),0,(VLOOKUP($B15,#REF!,3,FALSE)))</f>
        <v>#REF!</v>
      </c>
      <c r="BE15" s="252" t="e">
        <f>IF(ISNA(VLOOKUP($B15,#REF!,3,FALSE)),0,(VLOOKUP($B15,#REF!,3,FALSE)))</f>
        <v>#REF!</v>
      </c>
      <c r="BF15" s="252" t="e">
        <f>IF(ISNA(VLOOKUP($B15,#REF!,3,FALSE)),0,(VLOOKUP($B15,#REF!,3,FALSE)))</f>
        <v>#REF!</v>
      </c>
      <c r="BG15" s="252" t="e">
        <f>IF(ISNA(VLOOKUP($B15,#REF!,3,FALSE)),0,(VLOOKUP($B15,#REF!,3,FALSE)))</f>
        <v>#REF!</v>
      </c>
      <c r="BH15" s="252" t="e">
        <f>IF(ISNA(VLOOKUP($B15,#REF!,3,FALSE)),0,(VLOOKUP($B15,#REF!,3,FALSE)))</f>
        <v>#REF!</v>
      </c>
      <c r="BI15" s="274">
        <f t="shared" si="12"/>
        <v>0</v>
      </c>
      <c r="BJ15" s="275" t="s">
        <v>29</v>
      </c>
      <c r="BK15" s="276">
        <f t="shared" si="13"/>
        <v>0</v>
      </c>
    </row>
    <row r="16" s="199" customFormat="1" ht="20.1" customHeight="1" spans="1:63">
      <c r="A16" s="221" t="e">
        <f t="shared" si="0"/>
        <v>#REF!</v>
      </c>
      <c r="B16" s="222" t="e">
        <f>#REF!</f>
        <v>#REF!</v>
      </c>
      <c r="C16" s="223">
        <f t="shared" si="1"/>
        <v>0</v>
      </c>
      <c r="D16" s="224" t="e">
        <f t="shared" si="2"/>
        <v>#REF!</v>
      </c>
      <c r="E16" s="225" t="e">
        <f t="shared" si="3"/>
        <v>#REF!</v>
      </c>
      <c r="F16" s="226" t="e">
        <f t="shared" si="4"/>
        <v>#REF!</v>
      </c>
      <c r="G16" s="229" t="e">
        <f>IF(MAX($F$13:$F$20)-$D$9&lt;0," ",MAX($F$13:$F$20)-$D$9)</f>
        <v>#REF!</v>
      </c>
      <c r="H16" s="228" t="e">
        <f t="shared" si="5"/>
        <v>#REF!</v>
      </c>
      <c r="I16" s="228" t="e">
        <f t="shared" si="6"/>
        <v>#REF!</v>
      </c>
      <c r="J16" s="250" t="e">
        <f t="shared" si="7"/>
        <v>#REF!</v>
      </c>
      <c r="K16" s="253"/>
      <c r="L16" s="252" t="e">
        <f>IF(ISNA(VLOOKUP($B16,#REF!,1,FALSE)),0,(VLOOKUP($B16,#REF!,2,FALSE)))</f>
        <v>#REF!</v>
      </c>
      <c r="M16" s="252" t="e">
        <f>IF(ISNA(VLOOKUP($B16,#REF!,1,FALSE)),0,(VLOOKUP($B16,#REF!,2,FALSE)))</f>
        <v>#REF!</v>
      </c>
      <c r="N16" s="252" t="e">
        <f>IF(ISNA(VLOOKUP($B16,#REF!,1,FALSE)),0,(VLOOKUP($B16,#REF!,2,FALSE)))</f>
        <v>#REF!</v>
      </c>
      <c r="O16" s="252" t="e">
        <f>IF(ISNA(VLOOKUP($B16,#REF!,1,FALSE)),0,(VLOOKUP($B16,#REF!,2,FALSE)))</f>
        <v>#REF!</v>
      </c>
      <c r="P16" s="252" t="e">
        <f>IF(ISNA(VLOOKUP($B16,#REF!,1,FALSE)),0,(VLOOKUP($B16,#REF!,2,FALSE)))</f>
        <v>#REF!</v>
      </c>
      <c r="Q16" s="252" t="e">
        <f>IF(ISNA(VLOOKUP($B16,#REF!,1,FALSE)),0,(VLOOKUP($B16,#REF!,2,FALSE)))</f>
        <v>#REF!</v>
      </c>
      <c r="R16" s="252" t="e">
        <f>IF(ISNA(VLOOKUP($B16,#REF!,1,FALSE)),0,(VLOOKUP($B16,#REF!,2,FALSE)))</f>
        <v>#REF!</v>
      </c>
      <c r="S16" s="252" t="e">
        <f>IF(ISNA(VLOOKUP($B16,#REF!,1,FALSE)),0,(VLOOKUP($B16,#REF!,2,FALSE)))</f>
        <v>#REF!</v>
      </c>
      <c r="T16" s="252" t="e">
        <f>IF(ISNA(VLOOKUP($B16,#REF!,1,FALSE)),0,(VLOOKUP($B16,#REF!,2,FALSE)))</f>
        <v>#REF!</v>
      </c>
      <c r="U16" s="252" t="e">
        <f>IF(ISNA(VLOOKUP($B16,#REF!,1,FALSE)),0,(VLOOKUP($B16,#REF!,2,FALSE)))</f>
        <v>#REF!</v>
      </c>
      <c r="V16" s="252" t="e">
        <f>IF(ISNA(VLOOKUP($B16,#REF!,1,FALSE)),0,(VLOOKUP($B16,#REF!,2,FALSE)))</f>
        <v>#REF!</v>
      </c>
      <c r="W16" s="252" t="e">
        <f>IF(ISNA(VLOOKUP($B16,#REF!,1,FALSE)),0,(VLOOKUP($B16,#REF!,2,FALSE)))</f>
        <v>#REF!</v>
      </c>
      <c r="X16" s="252" t="e">
        <f>IF(ISNA(VLOOKUP($B16,#REF!,1,FALSE)),0,(VLOOKUP($B16,#REF!,2,FALSE)))</f>
        <v>#REF!</v>
      </c>
      <c r="Y16" s="274">
        <f t="shared" si="8"/>
        <v>0</v>
      </c>
      <c r="Z16" s="275" t="s">
        <v>29</v>
      </c>
      <c r="AA16" s="276">
        <f t="shared" si="9"/>
        <v>0</v>
      </c>
      <c r="AD16" s="252" t="e">
        <f>IF(ISNA(VLOOKUP($B16,#REF!,3,FALSE)),0,(VLOOKUP($B16,#REF!,3,FALSE)))</f>
        <v>#REF!</v>
      </c>
      <c r="AE16" s="252" t="e">
        <f>IF(ISNA(VLOOKUP($B16,#REF!,3,FALSE)),0,(VLOOKUP($B16,#REF!,3,FALSE)))</f>
        <v>#REF!</v>
      </c>
      <c r="AF16" s="252" t="e">
        <f>IF(ISNA(VLOOKUP($B16,#REF!,3,FALSE)),0,(VLOOKUP($B16,#REF!,3,FALSE)))</f>
        <v>#REF!</v>
      </c>
      <c r="AG16" s="252" t="e">
        <f>IF(ISNA(VLOOKUP($B16,#REF!,3,FALSE)),0,(VLOOKUP($B16,#REF!,3,FALSE)))</f>
        <v>#REF!</v>
      </c>
      <c r="AH16" s="252" t="e">
        <f>IF(ISNA(VLOOKUP($B16,#REF!,3,FALSE)),0,(VLOOKUP($B16,#REF!,3,FALSE)))</f>
        <v>#REF!</v>
      </c>
      <c r="AI16" s="252" t="e">
        <f>IF(ISNA(VLOOKUP($B16,#REF!,3,FALSE)),0,(VLOOKUP($B16,#REF!,3,FALSE)))</f>
        <v>#REF!</v>
      </c>
      <c r="AJ16" s="252" t="e">
        <f>IF(ISNA(VLOOKUP($B16,#REF!,2,FALSE)),0,(VLOOKUP($B16,#REF!,3,FALSE)))</f>
        <v>#REF!</v>
      </c>
      <c r="AK16" s="252" t="e">
        <f>IF(ISNA(VLOOKUP($B16,#REF!,3,FALSE)),0,(VLOOKUP($B16,#REF!,3,FALSE)))</f>
        <v>#REF!</v>
      </c>
      <c r="AL16" s="252" t="e">
        <f>IF(ISNA(VLOOKUP($B16,#REF!,3,FALSE)),0,(VLOOKUP($B16,#REF!,3,FALSE)))</f>
        <v>#REF!</v>
      </c>
      <c r="AM16" s="252" t="e">
        <f>IF(ISNA(VLOOKUP($B16,#REF!,3,FALSE)),0,(VLOOKUP($B16,#REF!,3,FALSE)))</f>
        <v>#REF!</v>
      </c>
      <c r="AN16" s="252" t="e">
        <f>IF(ISNA(VLOOKUP($B16,#REF!,3,FALSE)),0,(VLOOKUP($B16,#REF!,3,FALSE)))</f>
        <v>#REF!</v>
      </c>
      <c r="AO16" s="252" t="e">
        <f>IF(ISNA(VLOOKUP($B16,#REF!,3,FALSE)),0,(VLOOKUP($B16,#REF!,3,FALSE)))</f>
        <v>#REF!</v>
      </c>
      <c r="AP16" s="252" t="e">
        <f>IF(ISNA(VLOOKUP($B16,#REF!,3,FALSE)),0,(VLOOKUP($B16,#REF!,3,FALSE)))</f>
        <v>#REF!</v>
      </c>
      <c r="AQ16" s="274">
        <f t="shared" si="10"/>
        <v>0</v>
      </c>
      <c r="AR16" s="275" t="s">
        <v>29</v>
      </c>
      <c r="AS16" s="276">
        <f t="shared" si="11"/>
        <v>0</v>
      </c>
      <c r="AV16" s="252" t="e">
        <f>IF(ISNA(VLOOKUP($B16,#REF!,4,FALSE)),0,(VLOOKUP($B16,#REF!,4,FALSE)))</f>
        <v>#REF!</v>
      </c>
      <c r="AW16" s="252" t="e">
        <f>IF(ISNA(VLOOKUP($B16,#REF!,4,FALSE)),0,(VLOOKUP($B16,#REF!,4,FALSE)))</f>
        <v>#REF!</v>
      </c>
      <c r="AX16" s="252" t="e">
        <f>IF(ISNA(VLOOKUP($B16,#REF!,4,FALSE)),0,(VLOOKUP($B16,#REF!,4,FALSE)))</f>
        <v>#REF!</v>
      </c>
      <c r="AY16" s="252" t="e">
        <f>IF(ISNA(VLOOKUP($B16,#REF!,4,FALSE)),0,(VLOOKUP($B16,#REF!,4,FALSE)))</f>
        <v>#REF!</v>
      </c>
      <c r="AZ16" s="252" t="e">
        <f>IF(ISNA(VLOOKUP($B16,#REF!,4,FALSE)),0,(VLOOKUP($B16,#REF!,4,FALSE)))</f>
        <v>#REF!</v>
      </c>
      <c r="BA16" s="252" t="e">
        <f>IF(ISNA(VLOOKUP($B16,#REF!,4,FALSE)),0,(VLOOKUP($B16,#REF!,4,FALSE)))</f>
        <v>#REF!</v>
      </c>
      <c r="BB16" s="252" t="e">
        <f>IF(ISNA(VLOOKUP($B16,#REF!,2,FALSE)),0,(VLOOKUP($B16,#REF!,3,FALSE)))</f>
        <v>#REF!</v>
      </c>
      <c r="BC16" s="252" t="e">
        <f>IF(ISNA(VLOOKUP($B16,#REF!,3,FALSE)),0,(VLOOKUP($B16,#REF!,3,FALSE)))</f>
        <v>#REF!</v>
      </c>
      <c r="BD16" s="252" t="e">
        <f>IF(ISNA(VLOOKUP($B16,#REF!,3,FALSE)),0,(VLOOKUP($B16,#REF!,3,FALSE)))</f>
        <v>#REF!</v>
      </c>
      <c r="BE16" s="252" t="e">
        <f>IF(ISNA(VLOOKUP($B16,#REF!,3,FALSE)),0,(VLOOKUP($B16,#REF!,3,FALSE)))</f>
        <v>#REF!</v>
      </c>
      <c r="BF16" s="252" t="e">
        <f>IF(ISNA(VLOOKUP($B16,#REF!,3,FALSE)),0,(VLOOKUP($B16,#REF!,3,FALSE)))</f>
        <v>#REF!</v>
      </c>
      <c r="BG16" s="252" t="e">
        <f>IF(ISNA(VLOOKUP($B16,#REF!,3,FALSE)),0,(VLOOKUP($B16,#REF!,3,FALSE)))</f>
        <v>#REF!</v>
      </c>
      <c r="BH16" s="252" t="e">
        <f>IF(ISNA(VLOOKUP($B16,#REF!,3,FALSE)),0,(VLOOKUP($B16,#REF!,3,FALSE)))</f>
        <v>#REF!</v>
      </c>
      <c r="BI16" s="274">
        <f t="shared" si="12"/>
        <v>0</v>
      </c>
      <c r="BJ16" s="275" t="s">
        <v>29</v>
      </c>
      <c r="BK16" s="276">
        <f t="shared" si="13"/>
        <v>0</v>
      </c>
    </row>
    <row r="17" s="199" customFormat="1" ht="20.1" customHeight="1" spans="1:63">
      <c r="A17" s="221" t="e">
        <f t="shared" si="0"/>
        <v>#REF!</v>
      </c>
      <c r="B17" s="222"/>
      <c r="C17" s="223"/>
      <c r="D17" s="224"/>
      <c r="E17" s="225"/>
      <c r="F17" s="226"/>
      <c r="G17" s="226"/>
      <c r="H17" s="228"/>
      <c r="I17" s="228"/>
      <c r="J17" s="250"/>
      <c r="K17" s="253"/>
      <c r="L17" s="252"/>
      <c r="M17" s="252"/>
      <c r="N17" s="254"/>
      <c r="O17" s="254"/>
      <c r="P17" s="254"/>
      <c r="Q17" s="254"/>
      <c r="R17" s="254"/>
      <c r="S17" s="254"/>
      <c r="T17" s="254"/>
      <c r="U17" s="254"/>
      <c r="V17" s="254"/>
      <c r="W17" s="254"/>
      <c r="X17" s="254"/>
      <c r="Y17" s="274"/>
      <c r="Z17" s="275"/>
      <c r="AA17" s="276"/>
      <c r="AD17" s="252" t="e">
        <f>IF(ISNA(VLOOKUP($B17,#REF!,3,FALSE)),0,(VLOOKUP($B17,#REF!,3,FALSE)))</f>
        <v>#REF!</v>
      </c>
      <c r="AE17" s="252" t="e">
        <f>IF(ISNA(VLOOKUP($B17,#REF!,3,FALSE)),0,(VLOOKUP($B17,#REF!,3,FALSE)))</f>
        <v>#REF!</v>
      </c>
      <c r="AF17" s="252" t="e">
        <f>IF(ISNA(VLOOKUP($B17,#REF!,3,FALSE)),0,(VLOOKUP($B17,#REF!,3,FALSE)))</f>
        <v>#REF!</v>
      </c>
      <c r="AG17" s="252" t="e">
        <f>IF(ISNA(VLOOKUP($B17,#REF!,3,FALSE)),0,(VLOOKUP($B17,#REF!,3,FALSE)))</f>
        <v>#REF!</v>
      </c>
      <c r="AH17" s="252" t="e">
        <f>IF(ISNA(VLOOKUP($B17,#REF!,3,FALSE)),0,(VLOOKUP($B17,#REF!,3,FALSE)))</f>
        <v>#REF!</v>
      </c>
      <c r="AI17" s="252" t="e">
        <f>IF(ISNA(VLOOKUP($B17,#REF!,3,FALSE)),0,(VLOOKUP($B17,#REF!,3,FALSE)))</f>
        <v>#REF!</v>
      </c>
      <c r="AJ17" s="252" t="e">
        <f>IF(ISNA(VLOOKUP($B17,#REF!,2,FALSE)),0,(VLOOKUP($B17,#REF!,3,FALSE)))</f>
        <v>#REF!</v>
      </c>
      <c r="AK17" s="252" t="e">
        <f>IF(ISNA(VLOOKUP($B17,#REF!,3,FALSE)),0,(VLOOKUP($B17,#REF!,3,FALSE)))</f>
        <v>#REF!</v>
      </c>
      <c r="AL17" s="252" t="e">
        <f>IF(ISNA(VLOOKUP($B17,#REF!,3,FALSE)),0,(VLOOKUP($B17,#REF!,3,FALSE)))</f>
        <v>#REF!</v>
      </c>
      <c r="AM17" s="252" t="e">
        <f>IF(ISNA(VLOOKUP($B17,#REF!,3,FALSE)),0,(VLOOKUP($B17,#REF!,3,FALSE)))</f>
        <v>#REF!</v>
      </c>
      <c r="AN17" s="252" t="e">
        <f>IF(ISNA(VLOOKUP($B17,#REF!,3,FALSE)),0,(VLOOKUP($B17,#REF!,3,FALSE)))</f>
        <v>#REF!</v>
      </c>
      <c r="AO17" s="252" t="e">
        <f>IF(ISNA(VLOOKUP($B17,#REF!,3,FALSE)),0,(VLOOKUP($B17,#REF!,3,FALSE)))</f>
        <v>#REF!</v>
      </c>
      <c r="AP17" s="252" t="e">
        <f>IF(ISNA(VLOOKUP($B17,#REF!,3,FALSE)),0,(VLOOKUP($B17,#REF!,3,FALSE)))</f>
        <v>#REF!</v>
      </c>
      <c r="AQ17" s="274"/>
      <c r="AR17" s="275"/>
      <c r="AS17" s="276"/>
      <c r="AV17" s="252" t="e">
        <f>IF(ISNA(VLOOKUP($B17,#REF!,4,FALSE)),0,(VLOOKUP($B17,#REF!,4,FALSE)))</f>
        <v>#REF!</v>
      </c>
      <c r="AW17" s="252" t="e">
        <f>IF(ISNA(VLOOKUP($B17,#REF!,4,FALSE)),0,(VLOOKUP($B17,#REF!,4,FALSE)))</f>
        <v>#REF!</v>
      </c>
      <c r="AX17" s="252" t="e">
        <f>IF(ISNA(VLOOKUP($B17,#REF!,4,FALSE)),0,(VLOOKUP($B17,#REF!,4,FALSE)))</f>
        <v>#REF!</v>
      </c>
      <c r="AY17" s="252" t="e">
        <f>IF(ISNA(VLOOKUP($B17,#REF!,4,FALSE)),0,(VLOOKUP($B17,#REF!,4,FALSE)))</f>
        <v>#REF!</v>
      </c>
      <c r="AZ17" s="252" t="e">
        <f>IF(ISNA(VLOOKUP($B17,#REF!,4,FALSE)),0,(VLOOKUP($B17,#REF!,4,FALSE)))</f>
        <v>#REF!</v>
      </c>
      <c r="BA17" s="252" t="e">
        <f>IF(ISNA(VLOOKUP($B17,#REF!,4,FALSE)),0,(VLOOKUP($B17,#REF!,4,FALSE)))</f>
        <v>#REF!</v>
      </c>
      <c r="BB17" s="252" t="e">
        <f>IF(ISNA(VLOOKUP($B17,#REF!,2,FALSE)),0,(VLOOKUP($B17,#REF!,3,FALSE)))</f>
        <v>#REF!</v>
      </c>
      <c r="BC17" s="252" t="e">
        <f>IF(ISNA(VLOOKUP($B17,#REF!,3,FALSE)),0,(VLOOKUP($B17,#REF!,3,FALSE)))</f>
        <v>#REF!</v>
      </c>
      <c r="BD17" s="252" t="e">
        <f>IF(ISNA(VLOOKUP($B17,#REF!,3,FALSE)),0,(VLOOKUP($B17,#REF!,3,FALSE)))</f>
        <v>#REF!</v>
      </c>
      <c r="BE17" s="252" t="e">
        <f>IF(ISNA(VLOOKUP($B17,#REF!,3,FALSE)),0,(VLOOKUP($B17,#REF!,3,FALSE)))</f>
        <v>#REF!</v>
      </c>
      <c r="BF17" s="252" t="e">
        <f>IF(ISNA(VLOOKUP($B17,#REF!,3,FALSE)),0,(VLOOKUP($B17,#REF!,3,FALSE)))</f>
        <v>#REF!</v>
      </c>
      <c r="BG17" s="252" t="e">
        <f>IF(ISNA(VLOOKUP($B17,#REF!,3,FALSE)),0,(VLOOKUP($B17,#REF!,3,FALSE)))</f>
        <v>#REF!</v>
      </c>
      <c r="BH17" s="252" t="e">
        <f>IF(ISNA(VLOOKUP($B17,#REF!,3,FALSE)),0,(VLOOKUP($B17,#REF!,3,FALSE)))</f>
        <v>#REF!</v>
      </c>
      <c r="BI17" s="274"/>
      <c r="BJ17" s="275"/>
      <c r="BK17" s="276"/>
    </row>
    <row r="18" s="199" customFormat="1" ht="20.1" customHeight="1" spans="1:63">
      <c r="A18" s="221" t="e">
        <f t="shared" si="0"/>
        <v>#REF!</v>
      </c>
      <c r="B18" s="222"/>
      <c r="C18" s="223"/>
      <c r="D18" s="224"/>
      <c r="E18" s="225"/>
      <c r="F18" s="226"/>
      <c r="G18" s="230"/>
      <c r="H18" s="231"/>
      <c r="I18" s="231"/>
      <c r="J18" s="255"/>
      <c r="K18" s="253"/>
      <c r="L18" s="256"/>
      <c r="M18" s="252"/>
      <c r="N18" s="257"/>
      <c r="O18" s="257"/>
      <c r="P18" s="257"/>
      <c r="Q18" s="257"/>
      <c r="R18" s="257"/>
      <c r="S18" s="257"/>
      <c r="T18" s="257"/>
      <c r="U18" s="257"/>
      <c r="V18" s="257"/>
      <c r="W18" s="254"/>
      <c r="X18" s="257"/>
      <c r="Y18" s="274"/>
      <c r="Z18" s="275"/>
      <c r="AA18" s="276"/>
      <c r="AD18" s="252" t="e">
        <f>IF(ISNA(VLOOKUP($B18,#REF!,3,FALSE)),0,(VLOOKUP($B18,#REF!,3,FALSE)))</f>
        <v>#REF!</v>
      </c>
      <c r="AE18" s="252" t="e">
        <f>IF(ISNA(VLOOKUP($B18,#REF!,3,FALSE)),0,(VLOOKUP($B18,#REF!,3,FALSE)))</f>
        <v>#REF!</v>
      </c>
      <c r="AF18" s="252" t="e">
        <f>IF(ISNA(VLOOKUP($B18,#REF!,3,FALSE)),0,(VLOOKUP($B18,#REF!,3,FALSE)))</f>
        <v>#REF!</v>
      </c>
      <c r="AG18" s="252" t="e">
        <f>IF(ISNA(VLOOKUP($B18,#REF!,3,FALSE)),0,(VLOOKUP($B18,#REF!,3,FALSE)))</f>
        <v>#REF!</v>
      </c>
      <c r="AH18" s="252" t="e">
        <f>IF(ISNA(VLOOKUP($B18,#REF!,3,FALSE)),0,(VLOOKUP($B18,#REF!,3,FALSE)))</f>
        <v>#REF!</v>
      </c>
      <c r="AI18" s="252" t="e">
        <f>IF(ISNA(VLOOKUP($B18,#REF!,3,FALSE)),0,(VLOOKUP($B18,#REF!,3,FALSE)))</f>
        <v>#REF!</v>
      </c>
      <c r="AJ18" s="252" t="e">
        <f>IF(ISNA(VLOOKUP($B18,#REF!,2,FALSE)),0,(VLOOKUP($B18,#REF!,3,FALSE)))</f>
        <v>#REF!</v>
      </c>
      <c r="AK18" s="252" t="e">
        <f>IF(ISNA(VLOOKUP($B18,#REF!,3,FALSE)),0,(VLOOKUP($B18,#REF!,3,FALSE)))</f>
        <v>#REF!</v>
      </c>
      <c r="AL18" s="252" t="e">
        <f>IF(ISNA(VLOOKUP($B18,#REF!,3,FALSE)),0,(VLOOKUP($B18,#REF!,3,FALSE)))</f>
        <v>#REF!</v>
      </c>
      <c r="AM18" s="252" t="e">
        <f>IF(ISNA(VLOOKUP($B18,#REF!,3,FALSE)),0,(VLOOKUP($B18,#REF!,3,FALSE)))</f>
        <v>#REF!</v>
      </c>
      <c r="AN18" s="252" t="e">
        <f>IF(ISNA(VLOOKUP($B18,#REF!,3,FALSE)),0,(VLOOKUP($B18,#REF!,3,FALSE)))</f>
        <v>#REF!</v>
      </c>
      <c r="AO18" s="252" t="e">
        <f>IF(ISNA(VLOOKUP($B18,#REF!,3,FALSE)),0,(VLOOKUP($B18,#REF!,3,FALSE)))</f>
        <v>#REF!</v>
      </c>
      <c r="AP18" s="252" t="e">
        <f>IF(ISNA(VLOOKUP($B18,#REF!,3,FALSE)),0,(VLOOKUP($B18,#REF!,3,FALSE)))</f>
        <v>#REF!</v>
      </c>
      <c r="AQ18" s="274"/>
      <c r="AR18" s="275"/>
      <c r="AS18" s="276"/>
      <c r="AV18" s="252" t="e">
        <f>IF(ISNA(VLOOKUP($B18,#REF!,4,FALSE)),0,(VLOOKUP($B18,#REF!,4,FALSE)))</f>
        <v>#REF!</v>
      </c>
      <c r="AW18" s="252" t="e">
        <f>IF(ISNA(VLOOKUP($B18,#REF!,4,FALSE)),0,(VLOOKUP($B18,#REF!,4,FALSE)))</f>
        <v>#REF!</v>
      </c>
      <c r="AX18" s="252" t="e">
        <f>IF(ISNA(VLOOKUP($B18,#REF!,4,FALSE)),0,(VLOOKUP($B18,#REF!,4,FALSE)))</f>
        <v>#REF!</v>
      </c>
      <c r="AY18" s="252" t="e">
        <f>IF(ISNA(VLOOKUP($B18,#REF!,4,FALSE)),0,(VLOOKUP($B18,#REF!,4,FALSE)))</f>
        <v>#REF!</v>
      </c>
      <c r="AZ18" s="252" t="e">
        <f>IF(ISNA(VLOOKUP($B18,#REF!,4,FALSE)),0,(VLOOKUP($B18,#REF!,4,FALSE)))</f>
        <v>#REF!</v>
      </c>
      <c r="BA18" s="252" t="e">
        <f>IF(ISNA(VLOOKUP($B18,#REF!,4,FALSE)),0,(VLOOKUP($B18,#REF!,4,FALSE)))</f>
        <v>#REF!</v>
      </c>
      <c r="BB18" s="252" t="e">
        <f>IF(ISNA(VLOOKUP($B18,#REF!,2,FALSE)),0,(VLOOKUP($B18,#REF!,3,FALSE)))</f>
        <v>#REF!</v>
      </c>
      <c r="BC18" s="252" t="e">
        <f>IF(ISNA(VLOOKUP($B18,#REF!,3,FALSE)),0,(VLOOKUP($B18,#REF!,3,FALSE)))</f>
        <v>#REF!</v>
      </c>
      <c r="BD18" s="252" t="e">
        <f>IF(ISNA(VLOOKUP($B18,#REF!,3,FALSE)),0,(VLOOKUP($B18,#REF!,3,FALSE)))</f>
        <v>#REF!</v>
      </c>
      <c r="BE18" s="252" t="e">
        <f>IF(ISNA(VLOOKUP($B18,#REF!,3,FALSE)),0,(VLOOKUP($B18,#REF!,3,FALSE)))</f>
        <v>#REF!</v>
      </c>
      <c r="BF18" s="252" t="e">
        <f>IF(ISNA(VLOOKUP($B18,#REF!,3,FALSE)),0,(VLOOKUP($B18,#REF!,3,FALSE)))</f>
        <v>#REF!</v>
      </c>
      <c r="BG18" s="252" t="e">
        <f>IF(ISNA(VLOOKUP($B18,#REF!,3,FALSE)),0,(VLOOKUP($B18,#REF!,3,FALSE)))</f>
        <v>#REF!</v>
      </c>
      <c r="BH18" s="252" t="e">
        <f>IF(ISNA(VLOOKUP($B18,#REF!,3,FALSE)),0,(VLOOKUP($B18,#REF!,3,FALSE)))</f>
        <v>#REF!</v>
      </c>
      <c r="BI18" s="274"/>
      <c r="BJ18" s="275"/>
      <c r="BK18" s="276"/>
    </row>
    <row r="19" s="199" customFormat="1" ht="20.1" customHeight="1" spans="1:63">
      <c r="A19" s="221" t="e">
        <f t="shared" si="0"/>
        <v>#REF!</v>
      </c>
      <c r="B19" s="222"/>
      <c r="C19" s="223"/>
      <c r="D19" s="224"/>
      <c r="E19" s="225"/>
      <c r="F19" s="226"/>
      <c r="G19" s="230"/>
      <c r="H19" s="231"/>
      <c r="I19" s="231"/>
      <c r="J19" s="255"/>
      <c r="K19" s="253"/>
      <c r="L19" s="256"/>
      <c r="M19" s="252"/>
      <c r="N19" s="257"/>
      <c r="O19" s="257"/>
      <c r="P19" s="257"/>
      <c r="Q19" s="257"/>
      <c r="R19" s="257"/>
      <c r="S19" s="257"/>
      <c r="T19" s="257"/>
      <c r="U19" s="257"/>
      <c r="V19" s="257"/>
      <c r="W19" s="254"/>
      <c r="X19" s="257"/>
      <c r="Y19" s="274"/>
      <c r="Z19" s="275"/>
      <c r="AA19" s="276"/>
      <c r="AD19" s="252" t="e">
        <f>IF(ISNA(VLOOKUP($B19,#REF!,3,FALSE)),0,(VLOOKUP($B19,#REF!,3,FALSE)))</f>
        <v>#REF!</v>
      </c>
      <c r="AE19" s="252" t="e">
        <f>IF(ISNA(VLOOKUP($B19,#REF!,3,FALSE)),0,(VLOOKUP($B19,#REF!,3,FALSE)))</f>
        <v>#REF!</v>
      </c>
      <c r="AF19" s="252" t="e">
        <f>IF(ISNA(VLOOKUP($B19,#REF!,3,FALSE)),0,(VLOOKUP($B19,#REF!,3,FALSE)))</f>
        <v>#REF!</v>
      </c>
      <c r="AG19" s="252" t="e">
        <f>IF(ISNA(VLOOKUP($B19,#REF!,3,FALSE)),0,(VLOOKUP($B19,#REF!,3,FALSE)))</f>
        <v>#REF!</v>
      </c>
      <c r="AH19" s="252" t="e">
        <f>IF(ISNA(VLOOKUP($B19,#REF!,3,FALSE)),0,(VLOOKUP($B19,#REF!,3,FALSE)))</f>
        <v>#REF!</v>
      </c>
      <c r="AI19" s="252" t="e">
        <f>IF(ISNA(VLOOKUP($B19,#REF!,3,FALSE)),0,(VLOOKUP($B19,#REF!,3,FALSE)))</f>
        <v>#REF!</v>
      </c>
      <c r="AJ19" s="252" t="e">
        <f>IF(ISNA(VLOOKUP($B19,#REF!,2,FALSE)),0,(VLOOKUP($B19,#REF!,3,FALSE)))</f>
        <v>#REF!</v>
      </c>
      <c r="AK19" s="252" t="e">
        <f>IF(ISNA(VLOOKUP($B19,#REF!,3,FALSE)),0,(VLOOKUP($B19,#REF!,3,FALSE)))</f>
        <v>#REF!</v>
      </c>
      <c r="AL19" s="252" t="e">
        <f>IF(ISNA(VLOOKUP($B19,#REF!,3,FALSE)),0,(VLOOKUP($B19,#REF!,3,FALSE)))</f>
        <v>#REF!</v>
      </c>
      <c r="AM19" s="252" t="e">
        <f>IF(ISNA(VLOOKUP($B19,#REF!,3,FALSE)),0,(VLOOKUP($B19,#REF!,3,FALSE)))</f>
        <v>#REF!</v>
      </c>
      <c r="AN19" s="252" t="e">
        <f>IF(ISNA(VLOOKUP($B19,#REF!,3,FALSE)),0,(VLOOKUP($B19,#REF!,3,FALSE)))</f>
        <v>#REF!</v>
      </c>
      <c r="AO19" s="252" t="e">
        <f>IF(ISNA(VLOOKUP($B19,#REF!,3,FALSE)),0,(VLOOKUP($B19,#REF!,3,FALSE)))</f>
        <v>#REF!</v>
      </c>
      <c r="AP19" s="252" t="e">
        <f>IF(ISNA(VLOOKUP($B19,#REF!,3,FALSE)),0,(VLOOKUP($B19,#REF!,3,FALSE)))</f>
        <v>#REF!</v>
      </c>
      <c r="AQ19" s="274"/>
      <c r="AR19" s="275"/>
      <c r="AS19" s="276"/>
      <c r="AV19" s="252" t="e">
        <f>IF(ISNA(VLOOKUP($B19,#REF!,4,FALSE)),0,(VLOOKUP($B19,#REF!,4,FALSE)))</f>
        <v>#REF!</v>
      </c>
      <c r="AW19" s="252" t="e">
        <f>IF(ISNA(VLOOKUP($B19,#REF!,4,FALSE)),0,(VLOOKUP($B19,#REF!,4,FALSE)))</f>
        <v>#REF!</v>
      </c>
      <c r="AX19" s="252" t="e">
        <f>IF(ISNA(VLOOKUP($B19,#REF!,4,FALSE)),0,(VLOOKUP($B19,#REF!,4,FALSE)))</f>
        <v>#REF!</v>
      </c>
      <c r="AY19" s="252" t="e">
        <f>IF(ISNA(VLOOKUP($B19,#REF!,4,FALSE)),0,(VLOOKUP($B19,#REF!,4,FALSE)))</f>
        <v>#REF!</v>
      </c>
      <c r="AZ19" s="252" t="e">
        <f>IF(ISNA(VLOOKUP($B19,#REF!,4,FALSE)),0,(VLOOKUP($B19,#REF!,4,FALSE)))</f>
        <v>#REF!</v>
      </c>
      <c r="BA19" s="252" t="e">
        <f>IF(ISNA(VLOOKUP($B19,#REF!,4,FALSE)),0,(VLOOKUP($B19,#REF!,4,FALSE)))</f>
        <v>#REF!</v>
      </c>
      <c r="BB19" s="252" t="e">
        <f>IF(ISNA(VLOOKUP($B19,#REF!,2,FALSE)),0,(VLOOKUP($B19,#REF!,3,FALSE)))</f>
        <v>#REF!</v>
      </c>
      <c r="BC19" s="252" t="e">
        <f>IF(ISNA(VLOOKUP($B19,#REF!,3,FALSE)),0,(VLOOKUP($B19,#REF!,3,FALSE)))</f>
        <v>#REF!</v>
      </c>
      <c r="BD19" s="252" t="e">
        <f>IF(ISNA(VLOOKUP($B19,#REF!,3,FALSE)),0,(VLOOKUP($B19,#REF!,3,FALSE)))</f>
        <v>#REF!</v>
      </c>
      <c r="BE19" s="252" t="e">
        <f>IF(ISNA(VLOOKUP($B19,#REF!,3,FALSE)),0,(VLOOKUP($B19,#REF!,3,FALSE)))</f>
        <v>#REF!</v>
      </c>
      <c r="BF19" s="252" t="e">
        <f>IF(ISNA(VLOOKUP($B19,#REF!,3,FALSE)),0,(VLOOKUP($B19,#REF!,3,FALSE)))</f>
        <v>#REF!</v>
      </c>
      <c r="BG19" s="252" t="e">
        <f>IF(ISNA(VLOOKUP($B19,#REF!,3,FALSE)),0,(VLOOKUP($B19,#REF!,3,FALSE)))</f>
        <v>#REF!</v>
      </c>
      <c r="BH19" s="252" t="e">
        <f>IF(ISNA(VLOOKUP($B19,#REF!,3,FALSE)),0,(VLOOKUP($B19,#REF!,3,FALSE)))</f>
        <v>#REF!</v>
      </c>
      <c r="BI19" s="274"/>
      <c r="BJ19" s="275"/>
      <c r="BK19" s="276"/>
    </row>
    <row r="20" s="199" customFormat="1" ht="20.1" customHeight="1" spans="1:63">
      <c r="A20" s="221" t="e">
        <f t="shared" si="0"/>
        <v>#REF!</v>
      </c>
      <c r="B20" s="222"/>
      <c r="C20" s="232"/>
      <c r="D20" s="233"/>
      <c r="E20" s="234"/>
      <c r="F20" s="235"/>
      <c r="G20" s="235"/>
      <c r="H20" s="236"/>
      <c r="I20" s="236"/>
      <c r="J20" s="258"/>
      <c r="K20" s="259"/>
      <c r="L20" s="260"/>
      <c r="M20" s="252"/>
      <c r="N20" s="261"/>
      <c r="O20" s="261"/>
      <c r="P20" s="261"/>
      <c r="Q20" s="261"/>
      <c r="R20" s="261"/>
      <c r="S20" s="261"/>
      <c r="T20" s="261"/>
      <c r="U20" s="261"/>
      <c r="V20" s="261"/>
      <c r="W20" s="254"/>
      <c r="X20" s="261"/>
      <c r="Y20" s="277"/>
      <c r="Z20" s="278"/>
      <c r="AA20" s="279"/>
      <c r="AD20" s="252" t="e">
        <f>IF(ISNA(VLOOKUP($B20,#REF!,3,FALSE)),0,(VLOOKUP($B20,#REF!,3,FALSE)))</f>
        <v>#REF!</v>
      </c>
      <c r="AE20" s="252" t="e">
        <f>IF(ISNA(VLOOKUP($B20,#REF!,3,FALSE)),0,(VLOOKUP($B20,#REF!,3,FALSE)))</f>
        <v>#REF!</v>
      </c>
      <c r="AF20" s="252" t="e">
        <f>IF(ISNA(VLOOKUP($B20,#REF!,3,FALSE)),0,(VLOOKUP($B20,#REF!,3,FALSE)))</f>
        <v>#REF!</v>
      </c>
      <c r="AG20" s="252" t="e">
        <f>IF(ISNA(VLOOKUP($B20,#REF!,3,FALSE)),0,(VLOOKUP($B20,#REF!,3,FALSE)))</f>
        <v>#REF!</v>
      </c>
      <c r="AH20" s="252" t="e">
        <f>IF(ISNA(VLOOKUP($B20,#REF!,3,FALSE)),0,(VLOOKUP($B20,#REF!,3,FALSE)))</f>
        <v>#REF!</v>
      </c>
      <c r="AI20" s="252" t="e">
        <f>IF(ISNA(VLOOKUP($B20,#REF!,3,FALSE)),0,(VLOOKUP($B20,#REF!,3,FALSE)))</f>
        <v>#REF!</v>
      </c>
      <c r="AJ20" s="252" t="e">
        <f>IF(ISNA(VLOOKUP($B20,#REF!,2,FALSE)),0,(VLOOKUP($B20,#REF!,3,FALSE)))</f>
        <v>#REF!</v>
      </c>
      <c r="AK20" s="252" t="e">
        <f>IF(ISNA(VLOOKUP($B20,#REF!,3,FALSE)),0,(VLOOKUP($B20,#REF!,3,FALSE)))</f>
        <v>#REF!</v>
      </c>
      <c r="AL20" s="252" t="e">
        <f>IF(ISNA(VLOOKUP($B20,#REF!,3,FALSE)),0,(VLOOKUP($B20,#REF!,3,FALSE)))</f>
        <v>#REF!</v>
      </c>
      <c r="AM20" s="252" t="e">
        <f>IF(ISNA(VLOOKUP($B20,#REF!,3,FALSE)),0,(VLOOKUP($B20,#REF!,3,FALSE)))</f>
        <v>#REF!</v>
      </c>
      <c r="AN20" s="252" t="e">
        <f>IF(ISNA(VLOOKUP($B20,#REF!,3,FALSE)),0,(VLOOKUP($B20,#REF!,3,FALSE)))</f>
        <v>#REF!</v>
      </c>
      <c r="AO20" s="252" t="e">
        <f>IF(ISNA(VLOOKUP($B20,#REF!,3,FALSE)),0,(VLOOKUP($B20,#REF!,3,FALSE)))</f>
        <v>#REF!</v>
      </c>
      <c r="AP20" s="252" t="e">
        <f>IF(ISNA(VLOOKUP($B20,#REF!,3,FALSE)),0,(VLOOKUP($B20,#REF!,3,FALSE)))</f>
        <v>#REF!</v>
      </c>
      <c r="AQ20" s="277"/>
      <c r="AR20" s="278"/>
      <c r="AS20" s="279"/>
      <c r="AV20" s="252" t="e">
        <f>IF(ISNA(VLOOKUP($B20,#REF!,4,FALSE)),0,(VLOOKUP($B20,#REF!,4,FALSE)))</f>
        <v>#REF!</v>
      </c>
      <c r="AW20" s="252" t="e">
        <f>IF(ISNA(VLOOKUP($B20,#REF!,4,FALSE)),0,(VLOOKUP($B20,#REF!,4,FALSE)))</f>
        <v>#REF!</v>
      </c>
      <c r="AX20" s="252" t="e">
        <f>IF(ISNA(VLOOKUP($B20,#REF!,4,FALSE)),0,(VLOOKUP($B20,#REF!,4,FALSE)))</f>
        <v>#REF!</v>
      </c>
      <c r="AY20" s="252" t="e">
        <f>IF(ISNA(VLOOKUP($B20,#REF!,4,FALSE)),0,(VLOOKUP($B20,#REF!,4,FALSE)))</f>
        <v>#REF!</v>
      </c>
      <c r="AZ20" s="252" t="e">
        <f>IF(ISNA(VLOOKUP($B20,#REF!,4,FALSE)),0,(VLOOKUP($B20,#REF!,4,FALSE)))</f>
        <v>#REF!</v>
      </c>
      <c r="BA20" s="252" t="e">
        <f>IF(ISNA(VLOOKUP($B20,#REF!,4,FALSE)),0,(VLOOKUP($B20,#REF!,4,FALSE)))</f>
        <v>#REF!</v>
      </c>
      <c r="BB20" s="252" t="e">
        <f>IF(ISNA(VLOOKUP($B20,#REF!,2,FALSE)),0,(VLOOKUP($B20,#REF!,3,FALSE)))</f>
        <v>#REF!</v>
      </c>
      <c r="BC20" s="252" t="e">
        <f>IF(ISNA(VLOOKUP($B20,#REF!,3,FALSE)),0,(VLOOKUP($B20,#REF!,3,FALSE)))</f>
        <v>#REF!</v>
      </c>
      <c r="BD20" s="252" t="e">
        <f>IF(ISNA(VLOOKUP($B20,#REF!,3,FALSE)),0,(VLOOKUP($B20,#REF!,3,FALSE)))</f>
        <v>#REF!</v>
      </c>
      <c r="BE20" s="252" t="e">
        <f>IF(ISNA(VLOOKUP($B20,#REF!,3,FALSE)),0,(VLOOKUP($B20,#REF!,3,FALSE)))</f>
        <v>#REF!</v>
      </c>
      <c r="BF20" s="252" t="e">
        <f>IF(ISNA(VLOOKUP($B20,#REF!,3,FALSE)),0,(VLOOKUP($B20,#REF!,3,FALSE)))</f>
        <v>#REF!</v>
      </c>
      <c r="BG20" s="252" t="e">
        <f>IF(ISNA(VLOOKUP($B20,#REF!,3,FALSE)),0,(VLOOKUP($B20,#REF!,3,FALSE)))</f>
        <v>#REF!</v>
      </c>
      <c r="BH20" s="252" t="e">
        <f>IF(ISNA(VLOOKUP($B20,#REF!,3,FALSE)),0,(VLOOKUP($B20,#REF!,3,FALSE)))</f>
        <v>#REF!</v>
      </c>
      <c r="BI20" s="277"/>
      <c r="BJ20" s="278"/>
      <c r="BK20" s="279"/>
    </row>
    <row r="21" spans="30:60">
      <c r="AD21" s="252" t="e">
        <f>IF(ISNA(VLOOKUP($B21,#REF!,3,FALSE)),0,(VLOOKUP($B21,#REF!,3,FALSE)))</f>
        <v>#REF!</v>
      </c>
      <c r="AE21" s="252" t="e">
        <f>IF(ISNA(VLOOKUP($B21,#REF!,3,FALSE)),0,(VLOOKUP($B21,#REF!,3,FALSE)))</f>
        <v>#REF!</v>
      </c>
      <c r="AF21" s="252" t="e">
        <f>IF(ISNA(VLOOKUP($B21,#REF!,3,FALSE)),0,(VLOOKUP($B21,#REF!,3,FALSE)))</f>
        <v>#REF!</v>
      </c>
      <c r="AG21" s="252" t="e">
        <f>IF(ISNA(VLOOKUP($B21,#REF!,3,FALSE)),0,(VLOOKUP($B21,#REF!,3,FALSE)))</f>
        <v>#REF!</v>
      </c>
      <c r="AH21" s="252" t="e">
        <f>IF(ISNA(VLOOKUP($B21,#REF!,3,FALSE)),0,(VLOOKUP($B21,#REF!,3,FALSE)))</f>
        <v>#REF!</v>
      </c>
      <c r="AI21" s="252" t="e">
        <f>IF(ISNA(VLOOKUP($B21,#REF!,3,FALSE)),0,(VLOOKUP($B21,#REF!,3,FALSE)))</f>
        <v>#REF!</v>
      </c>
      <c r="AJ21" s="252" t="e">
        <f>IF(ISNA(VLOOKUP($B21,#REF!,2,FALSE)),0,(VLOOKUP($B21,#REF!,3,FALSE)))</f>
        <v>#REF!</v>
      </c>
      <c r="AK21" s="252" t="e">
        <f>IF(ISNA(VLOOKUP($B21,#REF!,3,FALSE)),0,(VLOOKUP($B21,#REF!,3,FALSE)))</f>
        <v>#REF!</v>
      </c>
      <c r="AL21" s="252" t="e">
        <f>IF(ISNA(VLOOKUP($B21,#REF!,3,FALSE)),0,(VLOOKUP($B21,#REF!,3,FALSE)))</f>
        <v>#REF!</v>
      </c>
      <c r="AM21" s="252" t="e">
        <f>IF(ISNA(VLOOKUP($B21,#REF!,3,FALSE)),0,(VLOOKUP($B21,#REF!,3,FALSE)))</f>
        <v>#REF!</v>
      </c>
      <c r="AN21" s="252" t="e">
        <f>IF(ISNA(VLOOKUP($B21,#REF!,3,FALSE)),0,(VLOOKUP($B21,#REF!,3,FALSE)))</f>
        <v>#REF!</v>
      </c>
      <c r="AO21" s="252" t="e">
        <f>IF(ISNA(VLOOKUP($B21,#REF!,3,FALSE)),0,(VLOOKUP($B21,#REF!,3,FALSE)))</f>
        <v>#REF!</v>
      </c>
      <c r="AP21" s="252" t="e">
        <f>IF(ISNA(VLOOKUP($B21,#REF!,3,FALSE)),0,(VLOOKUP($B21,#REF!,3,FALSE)))</f>
        <v>#REF!</v>
      </c>
      <c r="AV21" s="252" t="e">
        <f>IF(ISNA(VLOOKUP($B21,#REF!,4,FALSE)),0,(VLOOKUP($B21,#REF!,4,FALSE)))</f>
        <v>#REF!</v>
      </c>
      <c r="AW21" s="252" t="e">
        <f>IF(ISNA(VLOOKUP($B21,#REF!,4,FALSE)),0,(VLOOKUP($B21,#REF!,4,FALSE)))</f>
        <v>#REF!</v>
      </c>
      <c r="AX21" s="252" t="e">
        <f>IF(ISNA(VLOOKUP($B21,#REF!,4,FALSE)),0,(VLOOKUP($B21,#REF!,4,FALSE)))</f>
        <v>#REF!</v>
      </c>
      <c r="AY21" s="252" t="e">
        <f>IF(ISNA(VLOOKUP($B21,#REF!,4,FALSE)),0,(VLOOKUP($B21,#REF!,4,FALSE)))</f>
        <v>#REF!</v>
      </c>
      <c r="AZ21" s="252" t="e">
        <f>IF(ISNA(VLOOKUP($B21,#REF!,4,FALSE)),0,(VLOOKUP($B21,#REF!,4,FALSE)))</f>
        <v>#REF!</v>
      </c>
      <c r="BA21" s="252" t="e">
        <f>IF(ISNA(VLOOKUP($B21,#REF!,4,FALSE)),0,(VLOOKUP($B21,#REF!,4,FALSE)))</f>
        <v>#REF!</v>
      </c>
      <c r="BB21" s="252" t="e">
        <f>IF(ISNA(VLOOKUP($B21,#REF!,2,FALSE)),0,(VLOOKUP($B21,#REF!,3,FALSE)))</f>
        <v>#REF!</v>
      </c>
      <c r="BC21" s="252" t="e">
        <f>IF(ISNA(VLOOKUP($B21,#REF!,3,FALSE)),0,(VLOOKUP($B21,#REF!,3,FALSE)))</f>
        <v>#REF!</v>
      </c>
      <c r="BD21" s="252" t="e">
        <f>IF(ISNA(VLOOKUP($B21,#REF!,3,FALSE)),0,(VLOOKUP($B21,#REF!,3,FALSE)))</f>
        <v>#REF!</v>
      </c>
      <c r="BE21" s="252" t="e">
        <f>IF(ISNA(VLOOKUP($B21,#REF!,3,FALSE)),0,(VLOOKUP($B21,#REF!,3,FALSE)))</f>
        <v>#REF!</v>
      </c>
      <c r="BF21" s="252" t="e">
        <f>IF(ISNA(VLOOKUP($B21,#REF!,3,FALSE)),0,(VLOOKUP($B21,#REF!,3,FALSE)))</f>
        <v>#REF!</v>
      </c>
      <c r="BG21" s="252" t="e">
        <f>IF(ISNA(VLOOKUP($B21,#REF!,3,FALSE)),0,(VLOOKUP($B21,#REF!,3,FALSE)))</f>
        <v>#REF!</v>
      </c>
      <c r="BH21" s="252" t="e">
        <f>IF(ISNA(VLOOKUP($B21,#REF!,3,FALSE)),0,(VLOOKUP($B21,#REF!,3,FALSE)))</f>
        <v>#REF!</v>
      </c>
    </row>
    <row r="22" ht="16.35" spans="2:60">
      <c r="B22" s="207" t="s">
        <v>30</v>
      </c>
      <c r="C22" s="215" t="s">
        <v>5</v>
      </c>
      <c r="D22" s="215"/>
      <c r="F22" s="198"/>
      <c r="G22" s="198"/>
      <c r="H22" s="202" t="e">
        <f>(SUM(I24:I33)/(10))</f>
        <v>#REF!</v>
      </c>
      <c r="AD22" s="252" t="e">
        <f>IF(ISNA(VLOOKUP($B22,#REF!,3,FALSE)),0,(VLOOKUP($B22,#REF!,3,FALSE)))</f>
        <v>#REF!</v>
      </c>
      <c r="AE22" s="252" t="e">
        <f>IF(ISNA(VLOOKUP($B22,#REF!,3,FALSE)),0,(VLOOKUP($B22,#REF!,3,FALSE)))</f>
        <v>#REF!</v>
      </c>
      <c r="AF22" s="252" t="e">
        <f>IF(ISNA(VLOOKUP($B22,#REF!,3,FALSE)),0,(VLOOKUP($B22,#REF!,3,FALSE)))</f>
        <v>#REF!</v>
      </c>
      <c r="AG22" s="252" t="e">
        <f>IF(ISNA(VLOOKUP($B22,#REF!,3,FALSE)),0,(VLOOKUP($B22,#REF!,3,FALSE)))</f>
        <v>#REF!</v>
      </c>
      <c r="AH22" s="252" t="e">
        <f>IF(ISNA(VLOOKUP($B22,#REF!,3,FALSE)),0,(VLOOKUP($B22,#REF!,3,FALSE)))</f>
        <v>#REF!</v>
      </c>
      <c r="AI22" s="252" t="e">
        <f>IF(ISNA(VLOOKUP($B22,#REF!,3,FALSE)),0,(VLOOKUP($B22,#REF!,3,FALSE)))</f>
        <v>#REF!</v>
      </c>
      <c r="AJ22" s="252" t="e">
        <f>IF(ISNA(VLOOKUP($B22,#REF!,2,FALSE)),0,(VLOOKUP($B22,#REF!,3,FALSE)))</f>
        <v>#REF!</v>
      </c>
      <c r="AK22" s="252" t="e">
        <f>IF(ISNA(VLOOKUP($B22,#REF!,3,FALSE)),0,(VLOOKUP($B22,#REF!,3,FALSE)))</f>
        <v>#REF!</v>
      </c>
      <c r="AL22" s="252" t="e">
        <f>IF(ISNA(VLOOKUP($B22,#REF!,3,FALSE)),0,(VLOOKUP($B22,#REF!,3,FALSE)))</f>
        <v>#REF!</v>
      </c>
      <c r="AM22" s="252" t="e">
        <f>IF(ISNA(VLOOKUP($B22,#REF!,3,FALSE)),0,(VLOOKUP($B22,#REF!,3,FALSE)))</f>
        <v>#REF!</v>
      </c>
      <c r="AN22" s="252" t="e">
        <f>IF(ISNA(VLOOKUP($B22,#REF!,3,FALSE)),0,(VLOOKUP($B22,#REF!,3,FALSE)))</f>
        <v>#REF!</v>
      </c>
      <c r="AO22" s="252" t="e">
        <f>IF(ISNA(VLOOKUP($B22,#REF!,3,FALSE)),0,(VLOOKUP($B22,#REF!,3,FALSE)))</f>
        <v>#REF!</v>
      </c>
      <c r="AP22" s="252" t="e">
        <f>IF(ISNA(VLOOKUP($B22,#REF!,3,FALSE)),0,(VLOOKUP($B22,#REF!,3,FALSE)))</f>
        <v>#REF!</v>
      </c>
      <c r="AV22" s="252" t="e">
        <f>IF(ISNA(VLOOKUP($B22,#REF!,4,FALSE)),0,(VLOOKUP($B22,#REF!,4,FALSE)))</f>
        <v>#REF!</v>
      </c>
      <c r="AW22" s="252" t="e">
        <f>IF(ISNA(VLOOKUP($B22,#REF!,4,FALSE)),0,(VLOOKUP($B22,#REF!,4,FALSE)))</f>
        <v>#REF!</v>
      </c>
      <c r="AX22" s="252" t="e">
        <f>IF(ISNA(VLOOKUP($B22,#REF!,4,FALSE)),0,(VLOOKUP($B22,#REF!,4,FALSE)))</f>
        <v>#REF!</v>
      </c>
      <c r="AY22" s="252" t="e">
        <f>IF(ISNA(VLOOKUP($B22,#REF!,4,FALSE)),0,(VLOOKUP($B22,#REF!,4,FALSE)))</f>
        <v>#REF!</v>
      </c>
      <c r="AZ22" s="252" t="e">
        <f>IF(ISNA(VLOOKUP($B22,#REF!,4,FALSE)),0,(VLOOKUP($B22,#REF!,4,FALSE)))</f>
        <v>#REF!</v>
      </c>
      <c r="BA22" s="252" t="e">
        <f>IF(ISNA(VLOOKUP($B22,#REF!,4,FALSE)),0,(VLOOKUP($B22,#REF!,4,FALSE)))</f>
        <v>#REF!</v>
      </c>
      <c r="BB22" s="252" t="e">
        <f>IF(ISNA(VLOOKUP($B22,#REF!,2,FALSE)),0,(VLOOKUP($B22,#REF!,3,FALSE)))</f>
        <v>#REF!</v>
      </c>
      <c r="BC22" s="252" t="e">
        <f>IF(ISNA(VLOOKUP($B22,#REF!,3,FALSE)),0,(VLOOKUP($B22,#REF!,3,FALSE)))</f>
        <v>#REF!</v>
      </c>
      <c r="BD22" s="252" t="e">
        <f>IF(ISNA(VLOOKUP($B22,#REF!,3,FALSE)),0,(VLOOKUP($B22,#REF!,3,FALSE)))</f>
        <v>#REF!</v>
      </c>
      <c r="BE22" s="252" t="e">
        <f>IF(ISNA(VLOOKUP($B22,#REF!,3,FALSE)),0,(VLOOKUP($B22,#REF!,3,FALSE)))</f>
        <v>#REF!</v>
      </c>
      <c r="BF22" s="252" t="e">
        <f>IF(ISNA(VLOOKUP($B22,#REF!,3,FALSE)),0,(VLOOKUP($B22,#REF!,3,FALSE)))</f>
        <v>#REF!</v>
      </c>
      <c r="BG22" s="252" t="e">
        <f>IF(ISNA(VLOOKUP($B22,#REF!,3,FALSE)),0,(VLOOKUP($B22,#REF!,3,FALSE)))</f>
        <v>#REF!</v>
      </c>
      <c r="BH22" s="252" t="e">
        <f>IF(ISNA(VLOOKUP($B22,#REF!,3,FALSE)),0,(VLOOKUP($B22,#REF!,3,FALSE)))</f>
        <v>#REF!</v>
      </c>
    </row>
    <row r="23" s="198" customFormat="1" ht="86.6" spans="1:63">
      <c r="A23" s="216" t="s">
        <v>6</v>
      </c>
      <c r="B23" s="217" t="s">
        <v>7</v>
      </c>
      <c r="C23" s="218" t="s">
        <v>8</v>
      </c>
      <c r="D23" s="218" t="s">
        <v>9</v>
      </c>
      <c r="E23" s="218"/>
      <c r="F23" s="218" t="s">
        <v>10</v>
      </c>
      <c r="G23" s="218" t="s">
        <v>11</v>
      </c>
      <c r="H23" s="220" t="s">
        <v>12</v>
      </c>
      <c r="I23" s="220"/>
      <c r="J23" s="245"/>
      <c r="K23" s="246"/>
      <c r="L23" s="247" t="s">
        <v>15</v>
      </c>
      <c r="M23" s="248" t="s">
        <v>16</v>
      </c>
      <c r="N23" s="249" t="s">
        <v>17</v>
      </c>
      <c r="O23" s="248" t="s">
        <v>18</v>
      </c>
      <c r="P23" s="249" t="s">
        <v>19</v>
      </c>
      <c r="Q23" s="248" t="s">
        <v>20</v>
      </c>
      <c r="R23" s="249" t="s">
        <v>21</v>
      </c>
      <c r="S23" s="248" t="s">
        <v>22</v>
      </c>
      <c r="T23" s="249" t="s">
        <v>23</v>
      </c>
      <c r="U23" s="248" t="s">
        <v>24</v>
      </c>
      <c r="V23" s="249" t="s">
        <v>25</v>
      </c>
      <c r="W23" s="248" t="s">
        <v>26</v>
      </c>
      <c r="X23" s="249" t="s">
        <v>27</v>
      </c>
      <c r="Y23" s="268" t="s">
        <v>28</v>
      </c>
      <c r="Z23" s="269"/>
      <c r="AA23" s="270"/>
      <c r="AD23" s="252" t="e">
        <f>IF(ISNA(VLOOKUP($B23,#REF!,3,FALSE)),0,(VLOOKUP($B23,#REF!,3,FALSE)))</f>
        <v>#REF!</v>
      </c>
      <c r="AE23" s="252" t="e">
        <f>IF(ISNA(VLOOKUP($B23,#REF!,3,FALSE)),0,(VLOOKUP($B23,#REF!,3,FALSE)))</f>
        <v>#REF!</v>
      </c>
      <c r="AF23" s="252" t="e">
        <f>IF(ISNA(VLOOKUP($B23,#REF!,3,FALSE)),0,(VLOOKUP($B23,#REF!,3,FALSE)))</f>
        <v>#REF!</v>
      </c>
      <c r="AG23" s="252" t="e">
        <f>IF(ISNA(VLOOKUP($B23,#REF!,3,FALSE)),0,(VLOOKUP($B23,#REF!,3,FALSE)))</f>
        <v>#REF!</v>
      </c>
      <c r="AH23" s="252" t="e">
        <f>IF(ISNA(VLOOKUP($B23,#REF!,3,FALSE)),0,(VLOOKUP($B23,#REF!,3,FALSE)))</f>
        <v>#REF!</v>
      </c>
      <c r="AI23" s="252" t="e">
        <f>IF(ISNA(VLOOKUP($B23,#REF!,3,FALSE)),0,(VLOOKUP($B23,#REF!,3,FALSE)))</f>
        <v>#REF!</v>
      </c>
      <c r="AJ23" s="252" t="e">
        <f>IF(ISNA(VLOOKUP($B23,#REF!,2,FALSE)),0,(VLOOKUP($B23,#REF!,3,FALSE)))</f>
        <v>#REF!</v>
      </c>
      <c r="AK23" s="252" t="e">
        <f>IF(ISNA(VLOOKUP($B23,#REF!,3,FALSE)),0,(VLOOKUP($B23,#REF!,3,FALSE)))</f>
        <v>#REF!</v>
      </c>
      <c r="AL23" s="252" t="e">
        <f>IF(ISNA(VLOOKUP($B23,#REF!,3,FALSE)),0,(VLOOKUP($B23,#REF!,3,FALSE)))</f>
        <v>#REF!</v>
      </c>
      <c r="AM23" s="252" t="e">
        <f>IF(ISNA(VLOOKUP($B23,#REF!,3,FALSE)),0,(VLOOKUP($B23,#REF!,3,FALSE)))</f>
        <v>#REF!</v>
      </c>
      <c r="AN23" s="252" t="e">
        <f>IF(ISNA(VLOOKUP($B23,#REF!,3,FALSE)),0,(VLOOKUP($B23,#REF!,3,FALSE)))</f>
        <v>#REF!</v>
      </c>
      <c r="AO23" s="252" t="e">
        <f>IF(ISNA(VLOOKUP($B23,#REF!,3,FALSE)),0,(VLOOKUP($B23,#REF!,3,FALSE)))</f>
        <v>#REF!</v>
      </c>
      <c r="AP23" s="252" t="e">
        <f>IF(ISNA(VLOOKUP($B23,#REF!,3,FALSE)),0,(VLOOKUP($B23,#REF!,3,FALSE)))</f>
        <v>#REF!</v>
      </c>
      <c r="AQ23" s="268" t="s">
        <v>28</v>
      </c>
      <c r="AR23" s="269"/>
      <c r="AS23" s="270"/>
      <c r="AV23" s="252" t="e">
        <f>IF(ISNA(VLOOKUP($B23,#REF!,4,FALSE)),0,(VLOOKUP($B23,#REF!,4,FALSE)))</f>
        <v>#REF!</v>
      </c>
      <c r="AW23" s="252" t="e">
        <f>IF(ISNA(VLOOKUP($B23,#REF!,4,FALSE)),0,(VLOOKUP($B23,#REF!,4,FALSE)))</f>
        <v>#REF!</v>
      </c>
      <c r="AX23" s="252" t="e">
        <f>IF(ISNA(VLOOKUP($B23,#REF!,4,FALSE)),0,(VLOOKUP($B23,#REF!,4,FALSE)))</f>
        <v>#REF!</v>
      </c>
      <c r="AY23" s="252" t="e">
        <f>IF(ISNA(VLOOKUP($B23,#REF!,4,FALSE)),0,(VLOOKUP($B23,#REF!,4,FALSE)))</f>
        <v>#REF!</v>
      </c>
      <c r="AZ23" s="252" t="e">
        <f>IF(ISNA(VLOOKUP($B23,#REF!,4,FALSE)),0,(VLOOKUP($B23,#REF!,4,FALSE)))</f>
        <v>#REF!</v>
      </c>
      <c r="BA23" s="252" t="e">
        <f>IF(ISNA(VLOOKUP($B23,#REF!,4,FALSE)),0,(VLOOKUP($B23,#REF!,4,FALSE)))</f>
        <v>#REF!</v>
      </c>
      <c r="BB23" s="252" t="e">
        <f>IF(ISNA(VLOOKUP($B23,#REF!,2,FALSE)),0,(VLOOKUP($B23,#REF!,3,FALSE)))</f>
        <v>#REF!</v>
      </c>
      <c r="BC23" s="252" t="e">
        <f>IF(ISNA(VLOOKUP($B23,#REF!,3,FALSE)),0,(VLOOKUP($B23,#REF!,3,FALSE)))</f>
        <v>#REF!</v>
      </c>
      <c r="BD23" s="252" t="e">
        <f>IF(ISNA(VLOOKUP($B23,#REF!,3,FALSE)),0,(VLOOKUP($B23,#REF!,3,FALSE)))</f>
        <v>#REF!</v>
      </c>
      <c r="BE23" s="252" t="e">
        <f>IF(ISNA(VLOOKUP($B23,#REF!,3,FALSE)),0,(VLOOKUP($B23,#REF!,3,FALSE)))</f>
        <v>#REF!</v>
      </c>
      <c r="BF23" s="252" t="e">
        <f>IF(ISNA(VLOOKUP($B23,#REF!,3,FALSE)),0,(VLOOKUP($B23,#REF!,3,FALSE)))</f>
        <v>#REF!</v>
      </c>
      <c r="BG23" s="252" t="e">
        <f>IF(ISNA(VLOOKUP($B23,#REF!,3,FALSE)),0,(VLOOKUP($B23,#REF!,3,FALSE)))</f>
        <v>#REF!</v>
      </c>
      <c r="BH23" s="252" t="e">
        <f>IF(ISNA(VLOOKUP($B23,#REF!,3,FALSE)),0,(VLOOKUP($B23,#REF!,3,FALSE)))</f>
        <v>#REF!</v>
      </c>
      <c r="BI23" s="268" t="s">
        <v>28</v>
      </c>
      <c r="BJ23" s="269"/>
      <c r="BK23" s="270"/>
    </row>
    <row r="24" s="199" customFormat="1" ht="20.1" customHeight="1" spans="1:63">
      <c r="A24" s="221" t="e">
        <f t="shared" ref="A24:A35" si="14">RANK(D24,$D$24:$D$35)</f>
        <v>#REF!</v>
      </c>
      <c r="B24" s="222" t="e">
        <f>#REF!</f>
        <v>#REF!</v>
      </c>
      <c r="C24" s="223">
        <f t="shared" ref="C24:C33" si="15">COUNTIF(AD24:AP24,"&gt;0")</f>
        <v>0</v>
      </c>
      <c r="D24" s="226" t="e">
        <f t="shared" ref="D24:D33" si="16">SUM(L24:V24)</f>
        <v>#REF!</v>
      </c>
      <c r="E24" s="225" t="e">
        <f t="shared" ref="E24:E33" si="17">IF(D24&gt;MAX($F$28:$F$31),"***"," ")</f>
        <v>#REF!</v>
      </c>
      <c r="F24" s="226" t="e">
        <f t="shared" ref="F24:F33" si="18">((11-C24)*40)+D24</f>
        <v>#REF!</v>
      </c>
      <c r="G24" s="226" t="e">
        <f>MAX($F$28:$F$31)-D24</f>
        <v>#REF!</v>
      </c>
      <c r="H24" s="228" t="e">
        <f t="shared" ref="H24:H33" si="19">D24/(C24*40)</f>
        <v>#REF!</v>
      </c>
      <c r="I24" s="228" t="e">
        <f t="shared" ref="I24:I33" si="20">(SUM(AD24:AP24)/C24)</f>
        <v>#REF!</v>
      </c>
      <c r="J24" s="250" t="e">
        <f t="shared" ref="J24:J33" si="21">(SUM(AV24:BH24))</f>
        <v>#REF!</v>
      </c>
      <c r="K24" s="251"/>
      <c r="L24" s="252" t="e">
        <f>IF(ISNA(VLOOKUP($B24,#REF!,1,FALSE)),0,(VLOOKUP($B24,#REF!,2,FALSE)))</f>
        <v>#REF!</v>
      </c>
      <c r="M24" s="252" t="e">
        <f>IF(ISNA(VLOOKUP($B24,#REF!,1,FALSE)),0,(VLOOKUP($B24,#REF!,2,FALSE)))</f>
        <v>#REF!</v>
      </c>
      <c r="N24" s="252" t="e">
        <f>IF(ISNA(VLOOKUP($B24,#REF!,1,FALSE)),0,(VLOOKUP($B24,#REF!,2,FALSE)))</f>
        <v>#REF!</v>
      </c>
      <c r="O24" s="252" t="e">
        <f>IF(ISNA(VLOOKUP($B24,#REF!,1,FALSE)),0,(VLOOKUP($B24,#REF!,2,FALSE)))</f>
        <v>#REF!</v>
      </c>
      <c r="P24" s="252" t="e">
        <f>IF(ISNA(VLOOKUP($B24,#REF!,1,FALSE)),0,(VLOOKUP($B24,#REF!,2,FALSE)))</f>
        <v>#REF!</v>
      </c>
      <c r="Q24" s="252" t="e">
        <f>IF(ISNA(VLOOKUP($B24,#REF!,1,FALSE)),0,(VLOOKUP($B24,#REF!,2,FALSE)))</f>
        <v>#REF!</v>
      </c>
      <c r="R24" s="252" t="e">
        <f>IF(ISNA(VLOOKUP($B24,#REF!,1,FALSE)),0,(VLOOKUP($B24,#REF!,2,FALSE)))</f>
        <v>#REF!</v>
      </c>
      <c r="S24" s="252" t="e">
        <f>IF(ISNA(VLOOKUP($B24,#REF!,1,FALSE)),0,(VLOOKUP($B24,#REF!,2,FALSE)))</f>
        <v>#REF!</v>
      </c>
      <c r="T24" s="252" t="e">
        <f>IF(ISNA(VLOOKUP($B24,#REF!,1,FALSE)),0,(VLOOKUP($B24,#REF!,2,FALSE)))</f>
        <v>#REF!</v>
      </c>
      <c r="U24" s="252" t="e">
        <f>IF(ISNA(VLOOKUP($B24,#REF!,1,FALSE)),0,(VLOOKUP($B24,#REF!,2,FALSE)))</f>
        <v>#REF!</v>
      </c>
      <c r="V24" s="252" t="e">
        <f>IF(ISNA(VLOOKUP($B24,#REF!,1,FALSE)),0,(VLOOKUP($B24,#REF!,2,FALSE)))</f>
        <v>#REF!</v>
      </c>
      <c r="W24" s="252" t="e">
        <f>IF(ISNA(VLOOKUP($B24,#REF!,1,FALSE)),0,(VLOOKUP($B24,#REF!,2,FALSE)))</f>
        <v>#REF!</v>
      </c>
      <c r="X24" s="252" t="e">
        <f>IF(ISNA(VLOOKUP($B24,#REF!,1,FALSE)),0,(VLOOKUP($B24,#REF!,2,FALSE)))</f>
        <v>#REF!</v>
      </c>
      <c r="Y24" s="271">
        <f t="shared" ref="Y24:Y33" si="22">COUNTIF($L24:$X24,"&gt;20.1")</f>
        <v>0</v>
      </c>
      <c r="Z24" s="272" t="s">
        <v>29</v>
      </c>
      <c r="AA24" s="273">
        <f t="shared" ref="AA24:AA33" si="23">COUNTIFS(L24:X24,"&gt;0.1",L24:X24,"&lt;19.9")</f>
        <v>0</v>
      </c>
      <c r="AD24" s="252" t="e">
        <f>IF(ISNA(VLOOKUP($B24,#REF!,3,FALSE)),0,(VLOOKUP($B24,#REF!,3,FALSE)))</f>
        <v>#REF!</v>
      </c>
      <c r="AE24" s="252" t="e">
        <f>IF(ISNA(VLOOKUP($B24,#REF!,3,FALSE)),0,(VLOOKUP($B24,#REF!,3,FALSE)))</f>
        <v>#REF!</v>
      </c>
      <c r="AF24" s="252" t="e">
        <f>IF(ISNA(VLOOKUP($B24,#REF!,3,FALSE)),0,(VLOOKUP($B24,#REF!,3,FALSE)))</f>
        <v>#REF!</v>
      </c>
      <c r="AG24" s="252" t="e">
        <f>IF(ISNA(VLOOKUP($B24,#REF!,3,FALSE)),0,(VLOOKUP($B24,#REF!,3,FALSE)))</f>
        <v>#REF!</v>
      </c>
      <c r="AH24" s="252" t="e">
        <f>IF(ISNA(VLOOKUP($B24,#REF!,3,FALSE)),0,(VLOOKUP($B24,#REF!,3,FALSE)))</f>
        <v>#REF!</v>
      </c>
      <c r="AI24" s="252" t="e">
        <f>IF(ISNA(VLOOKUP($B24,#REF!,3,FALSE)),0,(VLOOKUP($B24,#REF!,3,FALSE)))</f>
        <v>#REF!</v>
      </c>
      <c r="AJ24" s="252" t="e">
        <f>IF(ISNA(VLOOKUP($B24,#REF!,2,FALSE)),0,(VLOOKUP($B24,#REF!,3,FALSE)))</f>
        <v>#REF!</v>
      </c>
      <c r="AK24" s="252" t="e">
        <f>IF(ISNA(VLOOKUP($B24,#REF!,3,FALSE)),0,(VLOOKUP($B24,#REF!,3,FALSE)))</f>
        <v>#REF!</v>
      </c>
      <c r="AL24" s="252" t="e">
        <f>IF(ISNA(VLOOKUP($B24,#REF!,3,FALSE)),0,(VLOOKUP($B24,#REF!,3,FALSE)))</f>
        <v>#REF!</v>
      </c>
      <c r="AM24" s="252" t="e">
        <f>IF(ISNA(VLOOKUP($B24,#REF!,3,FALSE)),0,(VLOOKUP($B24,#REF!,3,FALSE)))</f>
        <v>#REF!</v>
      </c>
      <c r="AN24" s="252" t="e">
        <f>IF(ISNA(VLOOKUP($B24,#REF!,3,FALSE)),0,(VLOOKUP($B24,#REF!,3,FALSE)))</f>
        <v>#REF!</v>
      </c>
      <c r="AO24" s="252" t="e">
        <f>IF(ISNA(VLOOKUP($B24,#REF!,3,FALSE)),0,(VLOOKUP($B24,#REF!,3,FALSE)))</f>
        <v>#REF!</v>
      </c>
      <c r="AP24" s="252" t="e">
        <f>IF(ISNA(VLOOKUP($B24,#REF!,3,FALSE)),0,(VLOOKUP($B24,#REF!,3,FALSE)))</f>
        <v>#REF!</v>
      </c>
      <c r="AQ24" s="271">
        <f t="shared" ref="AQ24:AQ33" si="24">COUNTIF($L24:$X24,"&gt;20.1")</f>
        <v>0</v>
      </c>
      <c r="AR24" s="272" t="s">
        <v>29</v>
      </c>
      <c r="AS24" s="273">
        <f t="shared" ref="AS24:AS33" si="25">COUNTIFS(AD24:AP24,"&gt;0.1",AD24:AP24,"&lt;19.9")</f>
        <v>0</v>
      </c>
      <c r="AV24" s="252" t="e">
        <f>IF(ISNA(VLOOKUP($B24,#REF!,4,FALSE)),0,(VLOOKUP($B24,#REF!,4,FALSE)))</f>
        <v>#REF!</v>
      </c>
      <c r="AW24" s="252" t="e">
        <f>IF(ISNA(VLOOKUP($B24,#REF!,4,FALSE)),0,(VLOOKUP($B24,#REF!,4,FALSE)))</f>
        <v>#REF!</v>
      </c>
      <c r="AX24" s="252" t="e">
        <f>IF(ISNA(VLOOKUP($B24,#REF!,4,FALSE)),0,(VLOOKUP($B24,#REF!,4,FALSE)))</f>
        <v>#REF!</v>
      </c>
      <c r="AY24" s="252" t="e">
        <f>IF(ISNA(VLOOKUP($B24,#REF!,4,FALSE)),0,(VLOOKUP($B24,#REF!,4,FALSE)))</f>
        <v>#REF!</v>
      </c>
      <c r="AZ24" s="252" t="e">
        <f>IF(ISNA(VLOOKUP($B24,#REF!,4,FALSE)),0,(VLOOKUP($B24,#REF!,4,FALSE)))</f>
        <v>#REF!</v>
      </c>
      <c r="BA24" s="252" t="e">
        <f>IF(ISNA(VLOOKUP($B24,#REF!,4,FALSE)),0,(VLOOKUP($B24,#REF!,4,FALSE)))</f>
        <v>#REF!</v>
      </c>
      <c r="BB24" s="252" t="e">
        <f>IF(ISNA(VLOOKUP($B24,#REF!,2,FALSE)),0,(VLOOKUP($B24,#REF!,3,FALSE)))</f>
        <v>#REF!</v>
      </c>
      <c r="BC24" s="252" t="e">
        <f>IF(ISNA(VLOOKUP($B24,#REF!,3,FALSE)),0,(VLOOKUP($B24,#REF!,3,FALSE)))</f>
        <v>#REF!</v>
      </c>
      <c r="BD24" s="252" t="e">
        <f>IF(ISNA(VLOOKUP($B24,#REF!,3,FALSE)),0,(VLOOKUP($B24,#REF!,3,FALSE)))</f>
        <v>#REF!</v>
      </c>
      <c r="BE24" s="252" t="e">
        <f>IF(ISNA(VLOOKUP($B24,#REF!,3,FALSE)),0,(VLOOKUP($B24,#REF!,3,FALSE)))</f>
        <v>#REF!</v>
      </c>
      <c r="BF24" s="252" t="e">
        <f>IF(ISNA(VLOOKUP($B24,#REF!,3,FALSE)),0,(VLOOKUP($B24,#REF!,3,FALSE)))</f>
        <v>#REF!</v>
      </c>
      <c r="BG24" s="252" t="e">
        <f>IF(ISNA(VLOOKUP($B24,#REF!,3,FALSE)),0,(VLOOKUP($B24,#REF!,3,FALSE)))</f>
        <v>#REF!</v>
      </c>
      <c r="BH24" s="252" t="e">
        <f>IF(ISNA(VLOOKUP($B24,#REF!,3,FALSE)),0,(VLOOKUP($B24,#REF!,3,FALSE)))</f>
        <v>#REF!</v>
      </c>
      <c r="BI24" s="271">
        <f t="shared" ref="BI24:BI33" si="26">COUNTIF($L24:$X24,"&gt;20.1")</f>
        <v>0</v>
      </c>
      <c r="BJ24" s="272" t="s">
        <v>29</v>
      </c>
      <c r="BK24" s="273">
        <f t="shared" ref="BK24:BK33" si="27">COUNTIFS(AV24:BH24,"&gt;0.1",AV24:BH24,"&lt;19.9")</f>
        <v>0</v>
      </c>
    </row>
    <row r="25" s="199" customFormat="1" ht="20.1" customHeight="1" spans="1:63">
      <c r="A25" s="221" t="e">
        <f t="shared" si="14"/>
        <v>#REF!</v>
      </c>
      <c r="B25" s="222" t="e">
        <f>#REF!</f>
        <v>#REF!</v>
      </c>
      <c r="C25" s="223">
        <f t="shared" si="15"/>
        <v>0</v>
      </c>
      <c r="D25" s="230" t="e">
        <f t="shared" si="16"/>
        <v>#REF!</v>
      </c>
      <c r="E25" s="225" t="e">
        <f t="shared" si="17"/>
        <v>#REF!</v>
      </c>
      <c r="F25" s="226" t="e">
        <f t="shared" si="18"/>
        <v>#REF!</v>
      </c>
      <c r="G25" s="226"/>
      <c r="H25" s="228" t="e">
        <f t="shared" si="19"/>
        <v>#REF!</v>
      </c>
      <c r="I25" s="228" t="e">
        <f t="shared" si="20"/>
        <v>#REF!</v>
      </c>
      <c r="J25" s="250" t="e">
        <f t="shared" si="21"/>
        <v>#REF!</v>
      </c>
      <c r="K25" s="253"/>
      <c r="L25" s="252" t="e">
        <f>IF(ISNA(VLOOKUP($B25,#REF!,1,FALSE)),0,(VLOOKUP($B25,#REF!,2,FALSE)))</f>
        <v>#REF!</v>
      </c>
      <c r="M25" s="252" t="e">
        <f>IF(ISNA(VLOOKUP($B25,#REF!,1,FALSE)),0,(VLOOKUP($B25,#REF!,2,FALSE)))</f>
        <v>#REF!</v>
      </c>
      <c r="N25" s="252" t="e">
        <f>IF(ISNA(VLOOKUP($B25,#REF!,1,FALSE)),0,(VLOOKUP($B25,#REF!,2,FALSE)))</f>
        <v>#REF!</v>
      </c>
      <c r="O25" s="252" t="e">
        <f>IF(ISNA(VLOOKUP($B25,#REF!,1,FALSE)),0,(VLOOKUP($B25,#REF!,2,FALSE)))</f>
        <v>#REF!</v>
      </c>
      <c r="P25" s="252" t="e">
        <f>IF(ISNA(VLOOKUP($B25,#REF!,1,FALSE)),0,(VLOOKUP($B25,#REF!,2,FALSE)))</f>
        <v>#REF!</v>
      </c>
      <c r="Q25" s="252" t="e">
        <f>IF(ISNA(VLOOKUP($B25,#REF!,1,FALSE)),0,(VLOOKUP($B25,#REF!,2,FALSE)))</f>
        <v>#REF!</v>
      </c>
      <c r="R25" s="252" t="e">
        <f>IF(ISNA(VLOOKUP($B25,#REF!,1,FALSE)),0,(VLOOKUP($B25,#REF!,2,FALSE)))</f>
        <v>#REF!</v>
      </c>
      <c r="S25" s="252" t="e">
        <f>IF(ISNA(VLOOKUP($B25,#REF!,1,FALSE)),0,(VLOOKUP($B25,#REF!,2,FALSE)))</f>
        <v>#REF!</v>
      </c>
      <c r="T25" s="252" t="e">
        <f>IF(ISNA(VLOOKUP($B25,#REF!,1,FALSE)),0,(VLOOKUP($B25,#REF!,2,FALSE)))</f>
        <v>#REF!</v>
      </c>
      <c r="U25" s="252" t="e">
        <f>IF(ISNA(VLOOKUP($B25,#REF!,1,FALSE)),0,(VLOOKUP($B25,#REF!,2,FALSE)))</f>
        <v>#REF!</v>
      </c>
      <c r="V25" s="252" t="e">
        <f>IF(ISNA(VLOOKUP($B25,#REF!,1,FALSE)),0,(VLOOKUP($B25,#REF!,2,FALSE)))</f>
        <v>#REF!</v>
      </c>
      <c r="W25" s="252" t="e">
        <f>IF(ISNA(VLOOKUP($B25,#REF!,1,FALSE)),0,(VLOOKUP($B25,#REF!,2,FALSE)))</f>
        <v>#REF!</v>
      </c>
      <c r="X25" s="252" t="e">
        <f>IF(ISNA(VLOOKUP($B25,#REF!,1,FALSE)),0,(VLOOKUP($B25,#REF!,2,FALSE)))</f>
        <v>#REF!</v>
      </c>
      <c r="Y25" s="274">
        <f t="shared" si="22"/>
        <v>0</v>
      </c>
      <c r="Z25" s="275" t="s">
        <v>29</v>
      </c>
      <c r="AA25" s="276">
        <f t="shared" si="23"/>
        <v>0</v>
      </c>
      <c r="AD25" s="252" t="e">
        <f>IF(ISNA(VLOOKUP($B25,#REF!,3,FALSE)),0,(VLOOKUP($B25,#REF!,3,FALSE)))</f>
        <v>#REF!</v>
      </c>
      <c r="AE25" s="252" t="e">
        <f>IF(ISNA(VLOOKUP($B25,#REF!,3,FALSE)),0,(VLOOKUP($B25,#REF!,3,FALSE)))</f>
        <v>#REF!</v>
      </c>
      <c r="AF25" s="252" t="e">
        <f>IF(ISNA(VLOOKUP($B25,#REF!,3,FALSE)),0,(VLOOKUP($B25,#REF!,3,FALSE)))</f>
        <v>#REF!</v>
      </c>
      <c r="AG25" s="252" t="e">
        <f>IF(ISNA(VLOOKUP($B25,#REF!,3,FALSE)),0,(VLOOKUP($B25,#REF!,3,FALSE)))</f>
        <v>#REF!</v>
      </c>
      <c r="AH25" s="252" t="e">
        <f>IF(ISNA(VLOOKUP($B25,#REF!,3,FALSE)),0,(VLOOKUP($B25,#REF!,3,FALSE)))</f>
        <v>#REF!</v>
      </c>
      <c r="AI25" s="252" t="e">
        <f>IF(ISNA(VLOOKUP($B25,#REF!,3,FALSE)),0,(VLOOKUP($B25,#REF!,3,FALSE)))</f>
        <v>#REF!</v>
      </c>
      <c r="AJ25" s="252" t="e">
        <f>IF(ISNA(VLOOKUP($B25,#REF!,2,FALSE)),0,(VLOOKUP($B25,#REF!,3,FALSE)))</f>
        <v>#REF!</v>
      </c>
      <c r="AK25" s="252" t="e">
        <f>IF(ISNA(VLOOKUP($B25,#REF!,3,FALSE)),0,(VLOOKUP($B25,#REF!,3,FALSE)))</f>
        <v>#REF!</v>
      </c>
      <c r="AL25" s="252" t="e">
        <f>IF(ISNA(VLOOKUP($B25,#REF!,3,FALSE)),0,(VLOOKUP($B25,#REF!,3,FALSE)))</f>
        <v>#REF!</v>
      </c>
      <c r="AM25" s="252" t="e">
        <f>IF(ISNA(VLOOKUP($B25,#REF!,3,FALSE)),0,(VLOOKUP($B25,#REF!,3,FALSE)))</f>
        <v>#REF!</v>
      </c>
      <c r="AN25" s="252" t="e">
        <f>IF(ISNA(VLOOKUP($B25,#REF!,3,FALSE)),0,(VLOOKUP($B25,#REF!,3,FALSE)))</f>
        <v>#REF!</v>
      </c>
      <c r="AO25" s="252" t="e">
        <f>IF(ISNA(VLOOKUP($B25,#REF!,3,FALSE)),0,(VLOOKUP($B25,#REF!,3,FALSE)))</f>
        <v>#REF!</v>
      </c>
      <c r="AP25" s="252" t="e">
        <f>IF(ISNA(VLOOKUP($B25,#REF!,3,FALSE)),0,(VLOOKUP($B25,#REF!,3,FALSE)))</f>
        <v>#REF!</v>
      </c>
      <c r="AQ25" s="274">
        <f t="shared" si="24"/>
        <v>0</v>
      </c>
      <c r="AR25" s="275" t="s">
        <v>29</v>
      </c>
      <c r="AS25" s="276">
        <f t="shared" si="25"/>
        <v>0</v>
      </c>
      <c r="AV25" s="252" t="e">
        <f>IF(ISNA(VLOOKUP($B25,#REF!,4,FALSE)),0,(VLOOKUP($B25,#REF!,4,FALSE)))</f>
        <v>#REF!</v>
      </c>
      <c r="AW25" s="252" t="e">
        <f>IF(ISNA(VLOOKUP($B25,#REF!,4,FALSE)),0,(VLOOKUP($B25,#REF!,4,FALSE)))</f>
        <v>#REF!</v>
      </c>
      <c r="AX25" s="252" t="e">
        <f>IF(ISNA(VLOOKUP($B25,#REF!,4,FALSE)),0,(VLOOKUP($B25,#REF!,4,FALSE)))</f>
        <v>#REF!</v>
      </c>
      <c r="AY25" s="252" t="e">
        <f>IF(ISNA(VLOOKUP($B25,#REF!,4,FALSE)),0,(VLOOKUP($B25,#REF!,4,FALSE)))</f>
        <v>#REF!</v>
      </c>
      <c r="AZ25" s="252" t="e">
        <f>IF(ISNA(VLOOKUP($B25,#REF!,4,FALSE)),0,(VLOOKUP($B25,#REF!,4,FALSE)))</f>
        <v>#REF!</v>
      </c>
      <c r="BA25" s="252" t="e">
        <f>IF(ISNA(VLOOKUP($B25,#REF!,4,FALSE)),0,(VLOOKUP($B25,#REF!,4,FALSE)))</f>
        <v>#REF!</v>
      </c>
      <c r="BB25" s="252" t="e">
        <f>IF(ISNA(VLOOKUP($B25,#REF!,2,FALSE)),0,(VLOOKUP($B25,#REF!,3,FALSE)))</f>
        <v>#REF!</v>
      </c>
      <c r="BC25" s="252" t="e">
        <f>IF(ISNA(VLOOKUP($B25,#REF!,3,FALSE)),0,(VLOOKUP($B25,#REF!,3,FALSE)))</f>
        <v>#REF!</v>
      </c>
      <c r="BD25" s="252" t="e">
        <f>IF(ISNA(VLOOKUP($B25,#REF!,3,FALSE)),0,(VLOOKUP($B25,#REF!,3,FALSE)))</f>
        <v>#REF!</v>
      </c>
      <c r="BE25" s="252" t="e">
        <f>IF(ISNA(VLOOKUP($B25,#REF!,3,FALSE)),0,(VLOOKUP($B25,#REF!,3,FALSE)))</f>
        <v>#REF!</v>
      </c>
      <c r="BF25" s="252" t="e">
        <f>IF(ISNA(VLOOKUP($B25,#REF!,3,FALSE)),0,(VLOOKUP($B25,#REF!,3,FALSE)))</f>
        <v>#REF!</v>
      </c>
      <c r="BG25" s="252" t="e">
        <f>IF(ISNA(VLOOKUP($B25,#REF!,3,FALSE)),0,(VLOOKUP($B25,#REF!,3,FALSE)))</f>
        <v>#REF!</v>
      </c>
      <c r="BH25" s="252" t="e">
        <f>IF(ISNA(VLOOKUP($B25,#REF!,3,FALSE)),0,(VLOOKUP($B25,#REF!,3,FALSE)))</f>
        <v>#REF!</v>
      </c>
      <c r="BI25" s="274">
        <f t="shared" si="26"/>
        <v>0</v>
      </c>
      <c r="BJ25" s="275" t="s">
        <v>29</v>
      </c>
      <c r="BK25" s="276">
        <f t="shared" si="27"/>
        <v>0</v>
      </c>
    </row>
    <row r="26" s="199" customFormat="1" ht="20.1" customHeight="1" spans="1:63">
      <c r="A26" s="221" t="e">
        <f t="shared" si="14"/>
        <v>#REF!</v>
      </c>
      <c r="B26" s="222" t="e">
        <f>#REF!</f>
        <v>#REF!</v>
      </c>
      <c r="C26" s="223">
        <f t="shared" si="15"/>
        <v>0</v>
      </c>
      <c r="D26" s="230" t="e">
        <f t="shared" si="16"/>
        <v>#REF!</v>
      </c>
      <c r="E26" s="225" t="e">
        <f t="shared" si="17"/>
        <v>#REF!</v>
      </c>
      <c r="F26" s="226" t="e">
        <f t="shared" si="18"/>
        <v>#REF!</v>
      </c>
      <c r="G26" s="226"/>
      <c r="H26" s="228" t="e">
        <f t="shared" si="19"/>
        <v>#REF!</v>
      </c>
      <c r="I26" s="228" t="e">
        <f t="shared" si="20"/>
        <v>#REF!</v>
      </c>
      <c r="J26" s="250" t="e">
        <f t="shared" si="21"/>
        <v>#REF!</v>
      </c>
      <c r="K26" s="253"/>
      <c r="L26" s="252" t="e">
        <f>IF(ISNA(VLOOKUP($B26,#REF!,1,FALSE)),0,(VLOOKUP($B26,#REF!,2,FALSE)))</f>
        <v>#REF!</v>
      </c>
      <c r="M26" s="252" t="e">
        <f>IF(ISNA(VLOOKUP($B26,#REF!,1,FALSE)),0,(VLOOKUP($B26,#REF!,2,FALSE)))</f>
        <v>#REF!</v>
      </c>
      <c r="N26" s="252" t="e">
        <f>IF(ISNA(VLOOKUP($B26,#REF!,1,FALSE)),0,(VLOOKUP($B26,#REF!,2,FALSE)))</f>
        <v>#REF!</v>
      </c>
      <c r="O26" s="252" t="e">
        <f>IF(ISNA(VLOOKUP($B26,#REF!,1,FALSE)),0,(VLOOKUP($B26,#REF!,2,FALSE)))</f>
        <v>#REF!</v>
      </c>
      <c r="P26" s="252" t="e">
        <f>IF(ISNA(VLOOKUP($B26,#REF!,1,FALSE)),0,(VLOOKUP($B26,#REF!,2,FALSE)))</f>
        <v>#REF!</v>
      </c>
      <c r="Q26" s="252" t="e">
        <f>IF(ISNA(VLOOKUP($B26,#REF!,1,FALSE)),0,(VLOOKUP($B26,#REF!,2,FALSE)))</f>
        <v>#REF!</v>
      </c>
      <c r="R26" s="252" t="e">
        <f>IF(ISNA(VLOOKUP($B26,#REF!,1,FALSE)),0,(VLOOKUP($B26,#REF!,2,FALSE)))</f>
        <v>#REF!</v>
      </c>
      <c r="S26" s="252" t="e">
        <f>IF(ISNA(VLOOKUP($B26,#REF!,1,FALSE)),0,(VLOOKUP($B26,#REF!,2,FALSE)))</f>
        <v>#REF!</v>
      </c>
      <c r="T26" s="252" t="e">
        <f>IF(ISNA(VLOOKUP($B26,#REF!,1,FALSE)),0,(VLOOKUP($B26,#REF!,2,FALSE)))</f>
        <v>#REF!</v>
      </c>
      <c r="U26" s="252" t="e">
        <f>IF(ISNA(VLOOKUP($B26,#REF!,1,FALSE)),0,(VLOOKUP($B26,#REF!,2,FALSE)))</f>
        <v>#REF!</v>
      </c>
      <c r="V26" s="252" t="e">
        <f>IF(ISNA(VLOOKUP($B26,#REF!,1,FALSE)),0,(VLOOKUP($B26,#REF!,2,FALSE)))</f>
        <v>#REF!</v>
      </c>
      <c r="W26" s="252" t="e">
        <f>IF(ISNA(VLOOKUP($B26,#REF!,1,FALSE)),0,(VLOOKUP($B26,#REF!,2,FALSE)))</f>
        <v>#REF!</v>
      </c>
      <c r="X26" s="252" t="e">
        <f>IF(ISNA(VLOOKUP($B26,#REF!,1,FALSE)),0,(VLOOKUP($B26,#REF!,2,FALSE)))</f>
        <v>#REF!</v>
      </c>
      <c r="Y26" s="274">
        <f t="shared" si="22"/>
        <v>0</v>
      </c>
      <c r="Z26" s="275" t="s">
        <v>29</v>
      </c>
      <c r="AA26" s="276">
        <f t="shared" si="23"/>
        <v>0</v>
      </c>
      <c r="AD26" s="252" t="e">
        <f>IF(ISNA(VLOOKUP($B26,#REF!,3,FALSE)),0,(VLOOKUP($B26,#REF!,3,FALSE)))</f>
        <v>#REF!</v>
      </c>
      <c r="AE26" s="252" t="e">
        <f>IF(ISNA(VLOOKUP($B26,#REF!,3,FALSE)),0,(VLOOKUP($B26,#REF!,3,FALSE)))</f>
        <v>#REF!</v>
      </c>
      <c r="AF26" s="252" t="e">
        <f>IF(ISNA(VLOOKUP($B26,#REF!,3,FALSE)),0,(VLOOKUP($B26,#REF!,3,FALSE)))</f>
        <v>#REF!</v>
      </c>
      <c r="AG26" s="252" t="e">
        <f>IF(ISNA(VLOOKUP($B26,#REF!,3,FALSE)),0,(VLOOKUP($B26,#REF!,3,FALSE)))</f>
        <v>#REF!</v>
      </c>
      <c r="AH26" s="252" t="e">
        <f>IF(ISNA(VLOOKUP($B26,#REF!,3,FALSE)),0,(VLOOKUP($B26,#REF!,3,FALSE)))</f>
        <v>#REF!</v>
      </c>
      <c r="AI26" s="252" t="e">
        <f>IF(ISNA(VLOOKUP($B26,#REF!,3,FALSE)),0,(VLOOKUP($B26,#REF!,3,FALSE)))</f>
        <v>#REF!</v>
      </c>
      <c r="AJ26" s="252" t="e">
        <f>IF(ISNA(VLOOKUP($B26,#REF!,2,FALSE)),0,(VLOOKUP($B26,#REF!,3,FALSE)))</f>
        <v>#REF!</v>
      </c>
      <c r="AK26" s="252" t="e">
        <f>IF(ISNA(VLOOKUP($B26,#REF!,3,FALSE)),0,(VLOOKUP($B26,#REF!,3,FALSE)))</f>
        <v>#REF!</v>
      </c>
      <c r="AL26" s="252" t="e">
        <f>IF(ISNA(VLOOKUP($B26,#REF!,3,FALSE)),0,(VLOOKUP($B26,#REF!,3,FALSE)))</f>
        <v>#REF!</v>
      </c>
      <c r="AM26" s="252" t="e">
        <f>IF(ISNA(VLOOKUP($B26,#REF!,3,FALSE)),0,(VLOOKUP($B26,#REF!,3,FALSE)))</f>
        <v>#REF!</v>
      </c>
      <c r="AN26" s="252" t="e">
        <f>IF(ISNA(VLOOKUP($B26,#REF!,3,FALSE)),0,(VLOOKUP($B26,#REF!,3,FALSE)))</f>
        <v>#REF!</v>
      </c>
      <c r="AO26" s="252" t="e">
        <f>IF(ISNA(VLOOKUP($B26,#REF!,3,FALSE)),0,(VLOOKUP($B26,#REF!,3,FALSE)))</f>
        <v>#REF!</v>
      </c>
      <c r="AP26" s="252" t="e">
        <f>IF(ISNA(VLOOKUP($B26,#REF!,3,FALSE)),0,(VLOOKUP($B26,#REF!,3,FALSE)))</f>
        <v>#REF!</v>
      </c>
      <c r="AQ26" s="274">
        <f t="shared" si="24"/>
        <v>0</v>
      </c>
      <c r="AR26" s="275" t="s">
        <v>29</v>
      </c>
      <c r="AS26" s="276">
        <f t="shared" si="25"/>
        <v>0</v>
      </c>
      <c r="AV26" s="252" t="e">
        <f>IF(ISNA(VLOOKUP($B26,#REF!,4,FALSE)),0,(VLOOKUP($B26,#REF!,4,FALSE)))</f>
        <v>#REF!</v>
      </c>
      <c r="AW26" s="252" t="e">
        <f>IF(ISNA(VLOOKUP($B26,#REF!,4,FALSE)),0,(VLOOKUP($B26,#REF!,4,FALSE)))</f>
        <v>#REF!</v>
      </c>
      <c r="AX26" s="252" t="e">
        <f>IF(ISNA(VLOOKUP($B26,#REF!,4,FALSE)),0,(VLOOKUP($B26,#REF!,4,FALSE)))</f>
        <v>#REF!</v>
      </c>
      <c r="AY26" s="252" t="e">
        <f>IF(ISNA(VLOOKUP($B26,#REF!,4,FALSE)),0,(VLOOKUP($B26,#REF!,4,FALSE)))</f>
        <v>#REF!</v>
      </c>
      <c r="AZ26" s="252" t="e">
        <f>IF(ISNA(VLOOKUP($B26,#REF!,4,FALSE)),0,(VLOOKUP($B26,#REF!,4,FALSE)))</f>
        <v>#REF!</v>
      </c>
      <c r="BA26" s="252" t="e">
        <f>IF(ISNA(VLOOKUP($B26,#REF!,4,FALSE)),0,(VLOOKUP($B26,#REF!,4,FALSE)))</f>
        <v>#REF!</v>
      </c>
      <c r="BB26" s="252" t="e">
        <f>IF(ISNA(VLOOKUP($B26,#REF!,2,FALSE)),0,(VLOOKUP($B26,#REF!,3,FALSE)))</f>
        <v>#REF!</v>
      </c>
      <c r="BC26" s="252" t="e">
        <f>IF(ISNA(VLOOKUP($B26,#REF!,3,FALSE)),0,(VLOOKUP($B26,#REF!,3,FALSE)))</f>
        <v>#REF!</v>
      </c>
      <c r="BD26" s="252" t="e">
        <f>IF(ISNA(VLOOKUP($B26,#REF!,3,FALSE)),0,(VLOOKUP($B26,#REF!,3,FALSE)))</f>
        <v>#REF!</v>
      </c>
      <c r="BE26" s="252" t="e">
        <f>IF(ISNA(VLOOKUP($B26,#REF!,3,FALSE)),0,(VLOOKUP($B26,#REF!,3,FALSE)))</f>
        <v>#REF!</v>
      </c>
      <c r="BF26" s="252" t="e">
        <f>IF(ISNA(VLOOKUP($B26,#REF!,3,FALSE)),0,(VLOOKUP($B26,#REF!,3,FALSE)))</f>
        <v>#REF!</v>
      </c>
      <c r="BG26" s="252" t="e">
        <f>IF(ISNA(VLOOKUP($B26,#REF!,3,FALSE)),0,(VLOOKUP($B26,#REF!,3,FALSE)))</f>
        <v>#REF!</v>
      </c>
      <c r="BH26" s="252" t="e">
        <f>IF(ISNA(VLOOKUP($B26,#REF!,3,FALSE)),0,(VLOOKUP($B26,#REF!,3,FALSE)))</f>
        <v>#REF!</v>
      </c>
      <c r="BI26" s="274">
        <f t="shared" si="26"/>
        <v>0</v>
      </c>
      <c r="BJ26" s="275" t="s">
        <v>29</v>
      </c>
      <c r="BK26" s="276">
        <f t="shared" si="27"/>
        <v>0</v>
      </c>
    </row>
    <row r="27" s="199" customFormat="1" ht="20.1" customHeight="1" spans="1:63">
      <c r="A27" s="221" t="e">
        <f t="shared" si="14"/>
        <v>#REF!</v>
      </c>
      <c r="B27" s="222" t="e">
        <f>#REF!</f>
        <v>#REF!</v>
      </c>
      <c r="C27" s="223">
        <f t="shared" si="15"/>
        <v>0</v>
      </c>
      <c r="D27" s="230" t="e">
        <f t="shared" si="16"/>
        <v>#REF!</v>
      </c>
      <c r="E27" s="225" t="e">
        <f t="shared" si="17"/>
        <v>#REF!</v>
      </c>
      <c r="F27" s="226" t="e">
        <f t="shared" si="18"/>
        <v>#REF!</v>
      </c>
      <c r="G27" s="226"/>
      <c r="H27" s="228" t="e">
        <f t="shared" si="19"/>
        <v>#REF!</v>
      </c>
      <c r="I27" s="228" t="e">
        <f t="shared" si="20"/>
        <v>#REF!</v>
      </c>
      <c r="J27" s="250" t="e">
        <f t="shared" si="21"/>
        <v>#REF!</v>
      </c>
      <c r="K27" s="253"/>
      <c r="L27" s="252" t="e">
        <f>IF(ISNA(VLOOKUP($B27,#REF!,1,FALSE)),0,(VLOOKUP($B27,#REF!,2,FALSE)))</f>
        <v>#REF!</v>
      </c>
      <c r="M27" s="252" t="e">
        <f>IF(ISNA(VLOOKUP($B27,#REF!,1,FALSE)),0,(VLOOKUP($B27,#REF!,2,FALSE)))</f>
        <v>#REF!</v>
      </c>
      <c r="N27" s="252" t="e">
        <f>IF(ISNA(VLOOKUP($B27,#REF!,1,FALSE)),0,(VLOOKUP($B27,#REF!,2,FALSE)))</f>
        <v>#REF!</v>
      </c>
      <c r="O27" s="252" t="e">
        <f>IF(ISNA(VLOOKUP($B27,#REF!,1,FALSE)),0,(VLOOKUP($B27,#REF!,2,FALSE)))</f>
        <v>#REF!</v>
      </c>
      <c r="P27" s="252" t="e">
        <f>IF(ISNA(VLOOKUP($B27,#REF!,1,FALSE)),0,(VLOOKUP($B27,#REF!,2,FALSE)))</f>
        <v>#REF!</v>
      </c>
      <c r="Q27" s="252" t="e">
        <f>IF(ISNA(VLOOKUP($B27,#REF!,1,FALSE)),0,(VLOOKUP($B27,#REF!,2,FALSE)))</f>
        <v>#REF!</v>
      </c>
      <c r="R27" s="252" t="e">
        <f>IF(ISNA(VLOOKUP($B27,#REF!,1,FALSE)),0,(VLOOKUP($B27,#REF!,2,FALSE)))</f>
        <v>#REF!</v>
      </c>
      <c r="S27" s="252" t="e">
        <f>IF(ISNA(VLOOKUP($B27,#REF!,1,FALSE)),0,(VLOOKUP($B27,#REF!,2,FALSE)))</f>
        <v>#REF!</v>
      </c>
      <c r="T27" s="252" t="e">
        <f>IF(ISNA(VLOOKUP($B27,#REF!,1,FALSE)),0,(VLOOKUP($B27,#REF!,2,FALSE)))</f>
        <v>#REF!</v>
      </c>
      <c r="U27" s="252" t="e">
        <f>IF(ISNA(VLOOKUP($B27,#REF!,1,FALSE)),0,(VLOOKUP($B27,#REF!,2,FALSE)))</f>
        <v>#REF!</v>
      </c>
      <c r="V27" s="252" t="e">
        <f>IF(ISNA(VLOOKUP($B27,#REF!,1,FALSE)),0,(VLOOKUP($B27,#REF!,2,FALSE)))</f>
        <v>#REF!</v>
      </c>
      <c r="W27" s="252" t="e">
        <f>IF(ISNA(VLOOKUP($B27,#REF!,1,FALSE)),0,(VLOOKUP($B27,#REF!,2,FALSE)))</f>
        <v>#REF!</v>
      </c>
      <c r="X27" s="252" t="e">
        <f>IF(ISNA(VLOOKUP($B27,#REF!,1,FALSE)),0,(VLOOKUP($B27,#REF!,2,FALSE)))</f>
        <v>#REF!</v>
      </c>
      <c r="Y27" s="274">
        <f t="shared" si="22"/>
        <v>0</v>
      </c>
      <c r="Z27" s="275" t="s">
        <v>29</v>
      </c>
      <c r="AA27" s="276">
        <f t="shared" si="23"/>
        <v>0</v>
      </c>
      <c r="AD27" s="252" t="e">
        <f>IF(ISNA(VLOOKUP($B27,#REF!,3,FALSE)),0,(VLOOKUP($B27,#REF!,3,FALSE)))</f>
        <v>#REF!</v>
      </c>
      <c r="AE27" s="252" t="e">
        <f>IF(ISNA(VLOOKUP($B27,#REF!,3,FALSE)),0,(VLOOKUP($B27,#REF!,3,FALSE)))</f>
        <v>#REF!</v>
      </c>
      <c r="AF27" s="252" t="e">
        <f>IF(ISNA(VLOOKUP($B27,#REF!,3,FALSE)),0,(VLOOKUP($B27,#REF!,3,FALSE)))</f>
        <v>#REF!</v>
      </c>
      <c r="AG27" s="252" t="e">
        <f>IF(ISNA(VLOOKUP($B27,#REF!,3,FALSE)),0,(VLOOKUP($B27,#REF!,3,FALSE)))</f>
        <v>#REF!</v>
      </c>
      <c r="AH27" s="252" t="e">
        <f>IF(ISNA(VLOOKUP($B27,#REF!,3,FALSE)),0,(VLOOKUP($B27,#REF!,3,FALSE)))</f>
        <v>#REF!</v>
      </c>
      <c r="AI27" s="252" t="e">
        <f>IF(ISNA(VLOOKUP($B27,#REF!,3,FALSE)),0,(VLOOKUP($B27,#REF!,3,FALSE)))</f>
        <v>#REF!</v>
      </c>
      <c r="AJ27" s="252" t="e">
        <f>IF(ISNA(VLOOKUP($B27,#REF!,2,FALSE)),0,(VLOOKUP($B27,#REF!,3,FALSE)))</f>
        <v>#REF!</v>
      </c>
      <c r="AK27" s="252" t="e">
        <f>IF(ISNA(VLOOKUP($B27,#REF!,3,FALSE)),0,(VLOOKUP($B27,#REF!,3,FALSE)))</f>
        <v>#REF!</v>
      </c>
      <c r="AL27" s="252" t="e">
        <f>IF(ISNA(VLOOKUP($B27,#REF!,3,FALSE)),0,(VLOOKUP($B27,#REF!,3,FALSE)))</f>
        <v>#REF!</v>
      </c>
      <c r="AM27" s="252" t="e">
        <f>IF(ISNA(VLOOKUP($B27,#REF!,3,FALSE)),0,(VLOOKUP($B27,#REF!,3,FALSE)))</f>
        <v>#REF!</v>
      </c>
      <c r="AN27" s="252" t="e">
        <f>IF(ISNA(VLOOKUP($B27,#REF!,3,FALSE)),0,(VLOOKUP($B27,#REF!,3,FALSE)))</f>
        <v>#REF!</v>
      </c>
      <c r="AO27" s="252" t="e">
        <f>IF(ISNA(VLOOKUP($B27,#REF!,3,FALSE)),0,(VLOOKUP($B27,#REF!,3,FALSE)))</f>
        <v>#REF!</v>
      </c>
      <c r="AP27" s="252" t="e">
        <f>IF(ISNA(VLOOKUP($B27,#REF!,3,FALSE)),0,(VLOOKUP($B27,#REF!,3,FALSE)))</f>
        <v>#REF!</v>
      </c>
      <c r="AQ27" s="274">
        <f t="shared" si="24"/>
        <v>0</v>
      </c>
      <c r="AR27" s="275" t="s">
        <v>29</v>
      </c>
      <c r="AS27" s="276">
        <f t="shared" si="25"/>
        <v>0</v>
      </c>
      <c r="AV27" s="252" t="e">
        <f>IF(ISNA(VLOOKUP($B27,#REF!,4,FALSE)),0,(VLOOKUP($B27,#REF!,4,FALSE)))</f>
        <v>#REF!</v>
      </c>
      <c r="AW27" s="252" t="e">
        <f>IF(ISNA(VLOOKUP($B27,#REF!,4,FALSE)),0,(VLOOKUP($B27,#REF!,4,FALSE)))</f>
        <v>#REF!</v>
      </c>
      <c r="AX27" s="252" t="e">
        <f>IF(ISNA(VLOOKUP($B27,#REF!,4,FALSE)),0,(VLOOKUP($B27,#REF!,4,FALSE)))</f>
        <v>#REF!</v>
      </c>
      <c r="AY27" s="252" t="e">
        <f>IF(ISNA(VLOOKUP($B27,#REF!,4,FALSE)),0,(VLOOKUP($B27,#REF!,4,FALSE)))</f>
        <v>#REF!</v>
      </c>
      <c r="AZ27" s="252" t="e">
        <f>IF(ISNA(VLOOKUP($B27,#REF!,4,FALSE)),0,(VLOOKUP($B27,#REF!,4,FALSE)))</f>
        <v>#REF!</v>
      </c>
      <c r="BA27" s="252" t="e">
        <f>IF(ISNA(VLOOKUP($B27,#REF!,4,FALSE)),0,(VLOOKUP($B27,#REF!,4,FALSE)))</f>
        <v>#REF!</v>
      </c>
      <c r="BB27" s="252" t="e">
        <f>IF(ISNA(VLOOKUP($B27,#REF!,2,FALSE)),0,(VLOOKUP($B27,#REF!,3,FALSE)))</f>
        <v>#REF!</v>
      </c>
      <c r="BC27" s="252" t="e">
        <f>IF(ISNA(VLOOKUP($B27,#REF!,3,FALSE)),0,(VLOOKUP($B27,#REF!,3,FALSE)))</f>
        <v>#REF!</v>
      </c>
      <c r="BD27" s="252" t="e">
        <f>IF(ISNA(VLOOKUP($B27,#REF!,3,FALSE)),0,(VLOOKUP($B27,#REF!,3,FALSE)))</f>
        <v>#REF!</v>
      </c>
      <c r="BE27" s="252" t="e">
        <f>IF(ISNA(VLOOKUP($B27,#REF!,3,FALSE)),0,(VLOOKUP($B27,#REF!,3,FALSE)))</f>
        <v>#REF!</v>
      </c>
      <c r="BF27" s="252" t="e">
        <f>IF(ISNA(VLOOKUP($B27,#REF!,3,FALSE)),0,(VLOOKUP($B27,#REF!,3,FALSE)))</f>
        <v>#REF!</v>
      </c>
      <c r="BG27" s="252" t="e">
        <f>IF(ISNA(VLOOKUP($B27,#REF!,3,FALSE)),0,(VLOOKUP($B27,#REF!,3,FALSE)))</f>
        <v>#REF!</v>
      </c>
      <c r="BH27" s="252" t="e">
        <f>IF(ISNA(VLOOKUP($B27,#REF!,3,FALSE)),0,(VLOOKUP($B27,#REF!,3,FALSE)))</f>
        <v>#REF!</v>
      </c>
      <c r="BI27" s="274">
        <f t="shared" si="26"/>
        <v>0</v>
      </c>
      <c r="BJ27" s="275" t="s">
        <v>29</v>
      </c>
      <c r="BK27" s="276">
        <f t="shared" si="27"/>
        <v>0</v>
      </c>
    </row>
    <row r="28" s="199" customFormat="1" ht="20.1" customHeight="1" spans="1:63">
      <c r="A28" s="221" t="e">
        <f t="shared" si="14"/>
        <v>#REF!</v>
      </c>
      <c r="B28" s="222" t="e">
        <f>#REF!</f>
        <v>#REF!</v>
      </c>
      <c r="C28" s="223">
        <f t="shared" si="15"/>
        <v>0</v>
      </c>
      <c r="D28" s="230" t="e">
        <f t="shared" si="16"/>
        <v>#REF!</v>
      </c>
      <c r="E28" s="225" t="e">
        <f t="shared" si="17"/>
        <v>#REF!</v>
      </c>
      <c r="F28" s="226" t="e">
        <f t="shared" si="18"/>
        <v>#REF!</v>
      </c>
      <c r="G28" s="226" t="e">
        <f>MAX($F$28:$F$31)-D28</f>
        <v>#REF!</v>
      </c>
      <c r="H28" s="228" t="e">
        <f t="shared" si="19"/>
        <v>#REF!</v>
      </c>
      <c r="I28" s="228" t="e">
        <f t="shared" si="20"/>
        <v>#REF!</v>
      </c>
      <c r="J28" s="250" t="e">
        <f t="shared" si="21"/>
        <v>#REF!</v>
      </c>
      <c r="K28" s="253"/>
      <c r="L28" s="252" t="e">
        <f>IF(ISNA(VLOOKUP($B28,#REF!,1,FALSE)),0,(VLOOKUP($B28,#REF!,2,FALSE)))</f>
        <v>#REF!</v>
      </c>
      <c r="M28" s="252" t="e">
        <f>IF(ISNA(VLOOKUP($B28,#REF!,1,FALSE)),0,(VLOOKUP($B28,#REF!,2,FALSE)))</f>
        <v>#REF!</v>
      </c>
      <c r="N28" s="252" t="e">
        <f>IF(ISNA(VLOOKUP($B28,#REF!,1,FALSE)),0,(VLOOKUP($B28,#REF!,2,FALSE)))</f>
        <v>#REF!</v>
      </c>
      <c r="O28" s="252" t="e">
        <f>IF(ISNA(VLOOKUP($B28,#REF!,1,FALSE)),0,(VLOOKUP($B28,#REF!,2,FALSE)))</f>
        <v>#REF!</v>
      </c>
      <c r="P28" s="252" t="e">
        <f>IF(ISNA(VLOOKUP($B28,#REF!,1,FALSE)),0,(VLOOKUP($B28,#REF!,2,FALSE)))</f>
        <v>#REF!</v>
      </c>
      <c r="Q28" s="252" t="e">
        <f>IF(ISNA(VLOOKUP($B28,#REF!,1,FALSE)),0,(VLOOKUP($B28,#REF!,2,FALSE)))</f>
        <v>#REF!</v>
      </c>
      <c r="R28" s="252" t="e">
        <f>IF(ISNA(VLOOKUP($B28,#REF!,1,FALSE)),0,(VLOOKUP($B28,#REF!,2,FALSE)))</f>
        <v>#REF!</v>
      </c>
      <c r="S28" s="252" t="e">
        <f>IF(ISNA(VLOOKUP($B28,#REF!,1,FALSE)),0,(VLOOKUP($B28,#REF!,2,FALSE)))</f>
        <v>#REF!</v>
      </c>
      <c r="T28" s="252" t="e">
        <f>IF(ISNA(VLOOKUP($B28,#REF!,1,FALSE)),0,(VLOOKUP($B28,#REF!,2,FALSE)))</f>
        <v>#REF!</v>
      </c>
      <c r="U28" s="252" t="e">
        <f>IF(ISNA(VLOOKUP($B28,#REF!,1,FALSE)),0,(VLOOKUP($B28,#REF!,2,FALSE)))</f>
        <v>#REF!</v>
      </c>
      <c r="V28" s="252" t="e">
        <f>IF(ISNA(VLOOKUP($B28,#REF!,1,FALSE)),0,(VLOOKUP($B28,#REF!,2,FALSE)))</f>
        <v>#REF!</v>
      </c>
      <c r="W28" s="252" t="e">
        <f>IF(ISNA(VLOOKUP($B28,#REF!,1,FALSE)),0,(VLOOKUP($B28,#REF!,2,FALSE)))</f>
        <v>#REF!</v>
      </c>
      <c r="X28" s="252" t="e">
        <f>IF(ISNA(VLOOKUP($B28,#REF!,1,FALSE)),0,(VLOOKUP($B28,#REF!,2,FALSE)))</f>
        <v>#REF!</v>
      </c>
      <c r="Y28" s="274">
        <f t="shared" si="22"/>
        <v>0</v>
      </c>
      <c r="Z28" s="275" t="s">
        <v>29</v>
      </c>
      <c r="AA28" s="276">
        <f t="shared" si="23"/>
        <v>0</v>
      </c>
      <c r="AD28" s="252" t="e">
        <f>IF(ISNA(VLOOKUP($B28,#REF!,3,FALSE)),0,(VLOOKUP($B28,#REF!,3,FALSE)))</f>
        <v>#REF!</v>
      </c>
      <c r="AE28" s="252" t="e">
        <f>IF(ISNA(VLOOKUP($B28,#REF!,3,FALSE)),0,(VLOOKUP($B28,#REF!,3,FALSE)))</f>
        <v>#REF!</v>
      </c>
      <c r="AF28" s="252" t="e">
        <f>IF(ISNA(VLOOKUP($B28,#REF!,3,FALSE)),0,(VLOOKUP($B28,#REF!,3,FALSE)))</f>
        <v>#REF!</v>
      </c>
      <c r="AG28" s="252" t="e">
        <f>IF(ISNA(VLOOKUP($B28,#REF!,3,FALSE)),0,(VLOOKUP($B28,#REF!,3,FALSE)))</f>
        <v>#REF!</v>
      </c>
      <c r="AH28" s="252" t="e">
        <f>IF(ISNA(VLOOKUP($B28,#REF!,3,FALSE)),0,(VLOOKUP($B28,#REF!,3,FALSE)))</f>
        <v>#REF!</v>
      </c>
      <c r="AI28" s="252" t="e">
        <f>IF(ISNA(VLOOKUP($B28,#REF!,3,FALSE)),0,(VLOOKUP($B28,#REF!,3,FALSE)))</f>
        <v>#REF!</v>
      </c>
      <c r="AJ28" s="252" t="e">
        <f>IF(ISNA(VLOOKUP($B28,#REF!,2,FALSE)),0,(VLOOKUP($B28,#REF!,3,FALSE)))</f>
        <v>#REF!</v>
      </c>
      <c r="AK28" s="252" t="e">
        <f>IF(ISNA(VLOOKUP($B28,#REF!,3,FALSE)),0,(VLOOKUP($B28,#REF!,3,FALSE)))</f>
        <v>#REF!</v>
      </c>
      <c r="AL28" s="252" t="e">
        <f>IF(ISNA(VLOOKUP($B28,#REF!,3,FALSE)),0,(VLOOKUP($B28,#REF!,3,FALSE)))</f>
        <v>#REF!</v>
      </c>
      <c r="AM28" s="252" t="e">
        <f>IF(ISNA(VLOOKUP($B28,#REF!,3,FALSE)),0,(VLOOKUP($B28,#REF!,3,FALSE)))</f>
        <v>#REF!</v>
      </c>
      <c r="AN28" s="252" t="e">
        <f>IF(ISNA(VLOOKUP($B28,#REF!,3,FALSE)),0,(VLOOKUP($B28,#REF!,3,FALSE)))</f>
        <v>#REF!</v>
      </c>
      <c r="AO28" s="252" t="e">
        <f>IF(ISNA(VLOOKUP($B28,#REF!,3,FALSE)),0,(VLOOKUP($B28,#REF!,3,FALSE)))</f>
        <v>#REF!</v>
      </c>
      <c r="AP28" s="252" t="e">
        <f>IF(ISNA(VLOOKUP($B28,#REF!,3,FALSE)),0,(VLOOKUP($B28,#REF!,3,FALSE)))</f>
        <v>#REF!</v>
      </c>
      <c r="AQ28" s="274">
        <f t="shared" si="24"/>
        <v>0</v>
      </c>
      <c r="AR28" s="275" t="s">
        <v>29</v>
      </c>
      <c r="AS28" s="276">
        <f t="shared" si="25"/>
        <v>0</v>
      </c>
      <c r="AV28" s="252" t="e">
        <f>IF(ISNA(VLOOKUP($B28,#REF!,4,FALSE)),0,(VLOOKUP($B28,#REF!,4,FALSE)))</f>
        <v>#REF!</v>
      </c>
      <c r="AW28" s="252" t="e">
        <f>IF(ISNA(VLOOKUP($B28,#REF!,4,FALSE)),0,(VLOOKUP($B28,#REF!,4,FALSE)))</f>
        <v>#REF!</v>
      </c>
      <c r="AX28" s="252" t="e">
        <f>IF(ISNA(VLOOKUP($B28,#REF!,4,FALSE)),0,(VLOOKUP($B28,#REF!,4,FALSE)))</f>
        <v>#REF!</v>
      </c>
      <c r="AY28" s="252" t="e">
        <f>IF(ISNA(VLOOKUP($B28,#REF!,4,FALSE)),0,(VLOOKUP($B28,#REF!,4,FALSE)))</f>
        <v>#REF!</v>
      </c>
      <c r="AZ28" s="252" t="e">
        <f>IF(ISNA(VLOOKUP($B28,#REF!,4,FALSE)),0,(VLOOKUP($B28,#REF!,4,FALSE)))</f>
        <v>#REF!</v>
      </c>
      <c r="BA28" s="252" t="e">
        <f>IF(ISNA(VLOOKUP($B28,#REF!,4,FALSE)),0,(VLOOKUP($B28,#REF!,4,FALSE)))</f>
        <v>#REF!</v>
      </c>
      <c r="BB28" s="252" t="e">
        <f>IF(ISNA(VLOOKUP($B28,#REF!,2,FALSE)),0,(VLOOKUP($B28,#REF!,3,FALSE)))</f>
        <v>#REF!</v>
      </c>
      <c r="BC28" s="252" t="e">
        <f>IF(ISNA(VLOOKUP($B28,#REF!,3,FALSE)),0,(VLOOKUP($B28,#REF!,3,FALSE)))</f>
        <v>#REF!</v>
      </c>
      <c r="BD28" s="252" t="e">
        <f>IF(ISNA(VLOOKUP($B28,#REF!,3,FALSE)),0,(VLOOKUP($B28,#REF!,3,FALSE)))</f>
        <v>#REF!</v>
      </c>
      <c r="BE28" s="252" t="e">
        <f>IF(ISNA(VLOOKUP($B28,#REF!,3,FALSE)),0,(VLOOKUP($B28,#REF!,3,FALSE)))</f>
        <v>#REF!</v>
      </c>
      <c r="BF28" s="252" t="e">
        <f>IF(ISNA(VLOOKUP($B28,#REF!,3,FALSE)),0,(VLOOKUP($B28,#REF!,3,FALSE)))</f>
        <v>#REF!</v>
      </c>
      <c r="BG28" s="252" t="e">
        <f>IF(ISNA(VLOOKUP($B28,#REF!,3,FALSE)),0,(VLOOKUP($B28,#REF!,3,FALSE)))</f>
        <v>#REF!</v>
      </c>
      <c r="BH28" s="252" t="e">
        <f>IF(ISNA(VLOOKUP($B28,#REF!,3,FALSE)),0,(VLOOKUP($B28,#REF!,3,FALSE)))</f>
        <v>#REF!</v>
      </c>
      <c r="BI28" s="274">
        <f t="shared" si="26"/>
        <v>0</v>
      </c>
      <c r="BJ28" s="275" t="s">
        <v>29</v>
      </c>
      <c r="BK28" s="276">
        <f t="shared" si="27"/>
        <v>0</v>
      </c>
    </row>
    <row r="29" s="199" customFormat="1" ht="20.1" customHeight="1" spans="1:63">
      <c r="A29" s="221" t="e">
        <f t="shared" si="14"/>
        <v>#REF!</v>
      </c>
      <c r="B29" s="222" t="e">
        <f>#REF!</f>
        <v>#REF!</v>
      </c>
      <c r="C29" s="223">
        <f t="shared" si="15"/>
        <v>0</v>
      </c>
      <c r="D29" s="230" t="e">
        <f t="shared" si="16"/>
        <v>#REF!</v>
      </c>
      <c r="E29" s="225" t="e">
        <f t="shared" si="17"/>
        <v>#REF!</v>
      </c>
      <c r="F29" s="226" t="e">
        <f t="shared" si="18"/>
        <v>#REF!</v>
      </c>
      <c r="G29" s="226"/>
      <c r="H29" s="228" t="e">
        <f t="shared" si="19"/>
        <v>#REF!</v>
      </c>
      <c r="I29" s="228" t="e">
        <f t="shared" si="20"/>
        <v>#REF!</v>
      </c>
      <c r="J29" s="250" t="e">
        <f t="shared" si="21"/>
        <v>#REF!</v>
      </c>
      <c r="K29" s="253"/>
      <c r="L29" s="252" t="e">
        <f>IF(ISNA(VLOOKUP($B29,#REF!,1,FALSE)),0,(VLOOKUP($B29,#REF!,2,FALSE)))</f>
        <v>#REF!</v>
      </c>
      <c r="M29" s="252" t="e">
        <f>IF(ISNA(VLOOKUP($B29,#REF!,1,FALSE)),0,(VLOOKUP($B29,#REF!,2,FALSE)))</f>
        <v>#REF!</v>
      </c>
      <c r="N29" s="252" t="e">
        <f>IF(ISNA(VLOOKUP($B29,#REF!,1,FALSE)),0,(VLOOKUP($B29,#REF!,2,FALSE)))</f>
        <v>#REF!</v>
      </c>
      <c r="O29" s="252" t="e">
        <f>IF(ISNA(VLOOKUP($B29,#REF!,1,FALSE)),0,(VLOOKUP($B29,#REF!,2,FALSE)))</f>
        <v>#REF!</v>
      </c>
      <c r="P29" s="252" t="e">
        <f>IF(ISNA(VLOOKUP($B29,#REF!,1,FALSE)),0,(VLOOKUP($B29,#REF!,2,FALSE)))</f>
        <v>#REF!</v>
      </c>
      <c r="Q29" s="252" t="e">
        <f>IF(ISNA(VLOOKUP($B29,#REF!,1,FALSE)),0,(VLOOKUP($B29,#REF!,2,FALSE)))</f>
        <v>#REF!</v>
      </c>
      <c r="R29" s="252" t="e">
        <f>IF(ISNA(VLOOKUP($B29,#REF!,1,FALSE)),0,(VLOOKUP($B29,#REF!,2,FALSE)))</f>
        <v>#REF!</v>
      </c>
      <c r="S29" s="252" t="e">
        <f>IF(ISNA(VLOOKUP($B29,#REF!,1,FALSE)),0,(VLOOKUP($B29,#REF!,2,FALSE)))</f>
        <v>#REF!</v>
      </c>
      <c r="T29" s="252" t="e">
        <f>IF(ISNA(VLOOKUP($B29,#REF!,1,FALSE)),0,(VLOOKUP($B29,#REF!,2,FALSE)))</f>
        <v>#REF!</v>
      </c>
      <c r="U29" s="252" t="e">
        <f>IF(ISNA(VLOOKUP($B29,#REF!,1,FALSE)),0,(VLOOKUP($B29,#REF!,2,FALSE)))</f>
        <v>#REF!</v>
      </c>
      <c r="V29" s="252" t="e">
        <f>IF(ISNA(VLOOKUP($B29,#REF!,1,FALSE)),0,(VLOOKUP($B29,#REF!,2,FALSE)))</f>
        <v>#REF!</v>
      </c>
      <c r="W29" s="252" t="e">
        <f>IF(ISNA(VLOOKUP($B29,#REF!,1,FALSE)),0,(VLOOKUP($B29,#REF!,2,FALSE)))</f>
        <v>#REF!</v>
      </c>
      <c r="X29" s="252" t="e">
        <f>IF(ISNA(VLOOKUP($B29,#REF!,1,FALSE)),0,(VLOOKUP($B29,#REF!,2,FALSE)))</f>
        <v>#REF!</v>
      </c>
      <c r="Y29" s="274">
        <f t="shared" si="22"/>
        <v>0</v>
      </c>
      <c r="Z29" s="275" t="s">
        <v>29</v>
      </c>
      <c r="AA29" s="276">
        <f t="shared" si="23"/>
        <v>0</v>
      </c>
      <c r="AD29" s="252" t="e">
        <f>IF(ISNA(VLOOKUP($B29,#REF!,3,FALSE)),0,(VLOOKUP($B29,#REF!,3,FALSE)))</f>
        <v>#REF!</v>
      </c>
      <c r="AE29" s="252" t="e">
        <f>IF(ISNA(VLOOKUP($B29,#REF!,3,FALSE)),0,(VLOOKUP($B29,#REF!,3,FALSE)))</f>
        <v>#REF!</v>
      </c>
      <c r="AF29" s="252" t="e">
        <f>IF(ISNA(VLOOKUP($B29,#REF!,3,FALSE)),0,(VLOOKUP($B29,#REF!,3,FALSE)))</f>
        <v>#REF!</v>
      </c>
      <c r="AG29" s="252" t="e">
        <f>IF(ISNA(VLOOKUP($B29,#REF!,3,FALSE)),0,(VLOOKUP($B29,#REF!,3,FALSE)))</f>
        <v>#REF!</v>
      </c>
      <c r="AH29" s="252" t="e">
        <f>IF(ISNA(VLOOKUP($B29,#REF!,3,FALSE)),0,(VLOOKUP($B29,#REF!,3,FALSE)))</f>
        <v>#REF!</v>
      </c>
      <c r="AI29" s="252" t="e">
        <f>IF(ISNA(VLOOKUP($B29,#REF!,3,FALSE)),0,(VLOOKUP($B29,#REF!,3,FALSE)))</f>
        <v>#REF!</v>
      </c>
      <c r="AJ29" s="252" t="e">
        <f>IF(ISNA(VLOOKUP($B29,#REF!,2,FALSE)),0,(VLOOKUP($B29,#REF!,3,FALSE)))</f>
        <v>#REF!</v>
      </c>
      <c r="AK29" s="252" t="e">
        <f>IF(ISNA(VLOOKUP($B29,#REF!,3,FALSE)),0,(VLOOKUP($B29,#REF!,3,FALSE)))</f>
        <v>#REF!</v>
      </c>
      <c r="AL29" s="252" t="e">
        <f>IF(ISNA(VLOOKUP($B29,#REF!,3,FALSE)),0,(VLOOKUP($B29,#REF!,3,FALSE)))</f>
        <v>#REF!</v>
      </c>
      <c r="AM29" s="252" t="e">
        <f>IF(ISNA(VLOOKUP($B29,#REF!,3,FALSE)),0,(VLOOKUP($B29,#REF!,3,FALSE)))</f>
        <v>#REF!</v>
      </c>
      <c r="AN29" s="252" t="e">
        <f>IF(ISNA(VLOOKUP($B29,#REF!,3,FALSE)),0,(VLOOKUP($B29,#REF!,3,FALSE)))</f>
        <v>#REF!</v>
      </c>
      <c r="AO29" s="252" t="e">
        <f>IF(ISNA(VLOOKUP($B29,#REF!,3,FALSE)),0,(VLOOKUP($B29,#REF!,3,FALSE)))</f>
        <v>#REF!</v>
      </c>
      <c r="AP29" s="252" t="e">
        <f>IF(ISNA(VLOOKUP($B29,#REF!,3,FALSE)),0,(VLOOKUP($B29,#REF!,3,FALSE)))</f>
        <v>#REF!</v>
      </c>
      <c r="AQ29" s="274">
        <f t="shared" si="24"/>
        <v>0</v>
      </c>
      <c r="AR29" s="275" t="s">
        <v>29</v>
      </c>
      <c r="AS29" s="276">
        <f t="shared" si="25"/>
        <v>0</v>
      </c>
      <c r="AV29" s="252" t="e">
        <f>IF(ISNA(VLOOKUP($B29,#REF!,4,FALSE)),0,(VLOOKUP($B29,#REF!,4,FALSE)))</f>
        <v>#REF!</v>
      </c>
      <c r="AW29" s="252" t="e">
        <f>IF(ISNA(VLOOKUP($B29,#REF!,4,FALSE)),0,(VLOOKUP($B29,#REF!,4,FALSE)))</f>
        <v>#REF!</v>
      </c>
      <c r="AX29" s="252" t="e">
        <f>IF(ISNA(VLOOKUP($B29,#REF!,4,FALSE)),0,(VLOOKUP($B29,#REF!,4,FALSE)))</f>
        <v>#REF!</v>
      </c>
      <c r="AY29" s="252" t="e">
        <f>IF(ISNA(VLOOKUP($B29,#REF!,4,FALSE)),0,(VLOOKUP($B29,#REF!,4,FALSE)))</f>
        <v>#REF!</v>
      </c>
      <c r="AZ29" s="252" t="e">
        <f>IF(ISNA(VLOOKUP($B29,#REF!,4,FALSE)),0,(VLOOKUP($B29,#REF!,4,FALSE)))</f>
        <v>#REF!</v>
      </c>
      <c r="BA29" s="252" t="e">
        <f>IF(ISNA(VLOOKUP($B29,#REF!,4,FALSE)),0,(VLOOKUP($B29,#REF!,4,FALSE)))</f>
        <v>#REF!</v>
      </c>
      <c r="BB29" s="252" t="e">
        <f>IF(ISNA(VLOOKUP($B29,#REF!,2,FALSE)),0,(VLOOKUP($B29,#REF!,3,FALSE)))</f>
        <v>#REF!</v>
      </c>
      <c r="BC29" s="252" t="e">
        <f>IF(ISNA(VLOOKUP($B29,#REF!,3,FALSE)),0,(VLOOKUP($B29,#REF!,3,FALSE)))</f>
        <v>#REF!</v>
      </c>
      <c r="BD29" s="252" t="e">
        <f>IF(ISNA(VLOOKUP($B29,#REF!,3,FALSE)),0,(VLOOKUP($B29,#REF!,3,FALSE)))</f>
        <v>#REF!</v>
      </c>
      <c r="BE29" s="252" t="e">
        <f>IF(ISNA(VLOOKUP($B29,#REF!,3,FALSE)),0,(VLOOKUP($B29,#REF!,3,FALSE)))</f>
        <v>#REF!</v>
      </c>
      <c r="BF29" s="252" t="e">
        <f>IF(ISNA(VLOOKUP($B29,#REF!,3,FALSE)),0,(VLOOKUP($B29,#REF!,3,FALSE)))</f>
        <v>#REF!</v>
      </c>
      <c r="BG29" s="252" t="e">
        <f>IF(ISNA(VLOOKUP($B29,#REF!,3,FALSE)),0,(VLOOKUP($B29,#REF!,3,FALSE)))</f>
        <v>#REF!</v>
      </c>
      <c r="BH29" s="252" t="e">
        <f>IF(ISNA(VLOOKUP($B29,#REF!,3,FALSE)),0,(VLOOKUP($B29,#REF!,3,FALSE)))</f>
        <v>#REF!</v>
      </c>
      <c r="BI29" s="274">
        <f t="shared" si="26"/>
        <v>0</v>
      </c>
      <c r="BJ29" s="275" t="s">
        <v>29</v>
      </c>
      <c r="BK29" s="276">
        <f t="shared" si="27"/>
        <v>0</v>
      </c>
    </row>
    <row r="30" s="199" customFormat="1" ht="20.1" customHeight="1" spans="1:63">
      <c r="A30" s="221" t="e">
        <f t="shared" si="14"/>
        <v>#REF!</v>
      </c>
      <c r="B30" s="222" t="e">
        <f>#REF!</f>
        <v>#REF!</v>
      </c>
      <c r="C30" s="223">
        <f t="shared" si="15"/>
        <v>0</v>
      </c>
      <c r="D30" s="230" t="e">
        <f t="shared" si="16"/>
        <v>#REF!</v>
      </c>
      <c r="E30" s="225" t="e">
        <f t="shared" si="17"/>
        <v>#REF!</v>
      </c>
      <c r="F30" s="226" t="e">
        <f t="shared" si="18"/>
        <v>#REF!</v>
      </c>
      <c r="G30" s="226"/>
      <c r="H30" s="228" t="e">
        <f t="shared" si="19"/>
        <v>#REF!</v>
      </c>
      <c r="I30" s="228" t="e">
        <f t="shared" si="20"/>
        <v>#REF!</v>
      </c>
      <c r="J30" s="250" t="e">
        <f t="shared" si="21"/>
        <v>#REF!</v>
      </c>
      <c r="K30" s="253"/>
      <c r="L30" s="252" t="e">
        <f>IF(ISNA(VLOOKUP($B30,#REF!,1,FALSE)),0,(VLOOKUP($B30,#REF!,2,FALSE)))</f>
        <v>#REF!</v>
      </c>
      <c r="M30" s="252" t="e">
        <f>IF(ISNA(VLOOKUP($B30,#REF!,1,FALSE)),0,(VLOOKUP($B30,#REF!,2,FALSE)))</f>
        <v>#REF!</v>
      </c>
      <c r="N30" s="252" t="e">
        <f>IF(ISNA(VLOOKUP($B30,#REF!,1,FALSE)),0,(VLOOKUP($B30,#REF!,2,FALSE)))</f>
        <v>#REF!</v>
      </c>
      <c r="O30" s="252" t="e">
        <f>IF(ISNA(VLOOKUP($B30,#REF!,1,FALSE)),0,(VLOOKUP($B30,#REF!,2,FALSE)))</f>
        <v>#REF!</v>
      </c>
      <c r="P30" s="252" t="e">
        <f>IF(ISNA(VLOOKUP($B30,#REF!,1,FALSE)),0,(VLOOKUP($B30,#REF!,2,FALSE)))</f>
        <v>#REF!</v>
      </c>
      <c r="Q30" s="252" t="e">
        <f>IF(ISNA(VLOOKUP($B30,#REF!,1,FALSE)),0,(VLOOKUP($B30,#REF!,2,FALSE)))</f>
        <v>#REF!</v>
      </c>
      <c r="R30" s="252" t="e">
        <f>IF(ISNA(VLOOKUP($B30,#REF!,1,FALSE)),0,(VLOOKUP($B30,#REF!,2,FALSE)))</f>
        <v>#REF!</v>
      </c>
      <c r="S30" s="252" t="e">
        <f>IF(ISNA(VLOOKUP($B30,#REF!,1,FALSE)),0,(VLOOKUP($B30,#REF!,2,FALSE)))</f>
        <v>#REF!</v>
      </c>
      <c r="T30" s="252" t="e">
        <f>IF(ISNA(VLOOKUP($B30,#REF!,1,FALSE)),0,(VLOOKUP($B30,#REF!,2,FALSE)))</f>
        <v>#REF!</v>
      </c>
      <c r="U30" s="252" t="e">
        <f>IF(ISNA(VLOOKUP($B30,#REF!,1,FALSE)),0,(VLOOKUP($B30,#REF!,2,FALSE)))</f>
        <v>#REF!</v>
      </c>
      <c r="V30" s="252" t="e">
        <f>IF(ISNA(VLOOKUP($B30,#REF!,1,FALSE)),0,(VLOOKUP($B30,#REF!,2,FALSE)))</f>
        <v>#REF!</v>
      </c>
      <c r="W30" s="252" t="e">
        <f>IF(ISNA(VLOOKUP($B30,#REF!,1,FALSE)),0,(VLOOKUP($B30,#REF!,2,FALSE)))</f>
        <v>#REF!</v>
      </c>
      <c r="X30" s="252" t="e">
        <f>IF(ISNA(VLOOKUP($B30,#REF!,1,FALSE)),0,(VLOOKUP($B30,#REF!,2,FALSE)))</f>
        <v>#REF!</v>
      </c>
      <c r="Y30" s="274">
        <f t="shared" si="22"/>
        <v>0</v>
      </c>
      <c r="Z30" s="275" t="s">
        <v>29</v>
      </c>
      <c r="AA30" s="276">
        <f t="shared" si="23"/>
        <v>0</v>
      </c>
      <c r="AD30" s="252" t="e">
        <f>IF(ISNA(VLOOKUP($B30,#REF!,3,FALSE)),0,(VLOOKUP($B30,#REF!,3,FALSE)))</f>
        <v>#REF!</v>
      </c>
      <c r="AE30" s="252" t="e">
        <f>IF(ISNA(VLOOKUP($B30,#REF!,3,FALSE)),0,(VLOOKUP($B30,#REF!,3,FALSE)))</f>
        <v>#REF!</v>
      </c>
      <c r="AF30" s="252" t="e">
        <f>IF(ISNA(VLOOKUP($B30,#REF!,3,FALSE)),0,(VLOOKUP($B30,#REF!,3,FALSE)))</f>
        <v>#REF!</v>
      </c>
      <c r="AG30" s="252" t="e">
        <f>IF(ISNA(VLOOKUP($B30,#REF!,3,FALSE)),0,(VLOOKUP($B30,#REF!,3,FALSE)))</f>
        <v>#REF!</v>
      </c>
      <c r="AH30" s="252" t="e">
        <f>IF(ISNA(VLOOKUP($B30,#REF!,3,FALSE)),0,(VLOOKUP($B30,#REF!,3,FALSE)))</f>
        <v>#REF!</v>
      </c>
      <c r="AI30" s="252" t="e">
        <f>IF(ISNA(VLOOKUP($B30,#REF!,3,FALSE)),0,(VLOOKUP($B30,#REF!,3,FALSE)))</f>
        <v>#REF!</v>
      </c>
      <c r="AJ30" s="252" t="e">
        <f>IF(ISNA(VLOOKUP($B30,#REF!,2,FALSE)),0,(VLOOKUP($B30,#REF!,3,FALSE)))</f>
        <v>#REF!</v>
      </c>
      <c r="AK30" s="252" t="e">
        <f>IF(ISNA(VLOOKUP($B30,#REF!,3,FALSE)),0,(VLOOKUP($B30,#REF!,3,FALSE)))</f>
        <v>#REF!</v>
      </c>
      <c r="AL30" s="252" t="e">
        <f>IF(ISNA(VLOOKUP($B30,#REF!,3,FALSE)),0,(VLOOKUP($B30,#REF!,3,FALSE)))</f>
        <v>#REF!</v>
      </c>
      <c r="AM30" s="252" t="e">
        <f>IF(ISNA(VLOOKUP($B30,#REF!,3,FALSE)),0,(VLOOKUP($B30,#REF!,3,FALSE)))</f>
        <v>#REF!</v>
      </c>
      <c r="AN30" s="252" t="e">
        <f>IF(ISNA(VLOOKUP($B30,#REF!,3,FALSE)),0,(VLOOKUP($B30,#REF!,3,FALSE)))</f>
        <v>#REF!</v>
      </c>
      <c r="AO30" s="252" t="e">
        <f>IF(ISNA(VLOOKUP($B30,#REF!,3,FALSE)),0,(VLOOKUP($B30,#REF!,3,FALSE)))</f>
        <v>#REF!</v>
      </c>
      <c r="AP30" s="252" t="e">
        <f>IF(ISNA(VLOOKUP($B30,#REF!,3,FALSE)),0,(VLOOKUP($B30,#REF!,3,FALSE)))</f>
        <v>#REF!</v>
      </c>
      <c r="AQ30" s="274">
        <f t="shared" si="24"/>
        <v>0</v>
      </c>
      <c r="AR30" s="275" t="s">
        <v>29</v>
      </c>
      <c r="AS30" s="276">
        <f t="shared" si="25"/>
        <v>0</v>
      </c>
      <c r="AV30" s="252" t="e">
        <f>IF(ISNA(VLOOKUP($B30,#REF!,4,FALSE)),0,(VLOOKUP($B30,#REF!,4,FALSE)))</f>
        <v>#REF!</v>
      </c>
      <c r="AW30" s="252" t="e">
        <f>IF(ISNA(VLOOKUP($B30,#REF!,4,FALSE)),0,(VLOOKUP($B30,#REF!,4,FALSE)))</f>
        <v>#REF!</v>
      </c>
      <c r="AX30" s="252" t="e">
        <f>IF(ISNA(VLOOKUP($B30,#REF!,4,FALSE)),0,(VLOOKUP($B30,#REF!,4,FALSE)))</f>
        <v>#REF!</v>
      </c>
      <c r="AY30" s="252" t="e">
        <f>IF(ISNA(VLOOKUP($B30,#REF!,4,FALSE)),0,(VLOOKUP($B30,#REF!,4,FALSE)))</f>
        <v>#REF!</v>
      </c>
      <c r="AZ30" s="252" t="e">
        <f>IF(ISNA(VLOOKUP($B30,#REF!,4,FALSE)),0,(VLOOKUP($B30,#REF!,4,FALSE)))</f>
        <v>#REF!</v>
      </c>
      <c r="BA30" s="252" t="e">
        <f>IF(ISNA(VLOOKUP($B30,#REF!,4,FALSE)),0,(VLOOKUP($B30,#REF!,4,FALSE)))</f>
        <v>#REF!</v>
      </c>
      <c r="BB30" s="252" t="e">
        <f>IF(ISNA(VLOOKUP($B30,#REF!,2,FALSE)),0,(VLOOKUP($B30,#REF!,3,FALSE)))</f>
        <v>#REF!</v>
      </c>
      <c r="BC30" s="252" t="e">
        <f>IF(ISNA(VLOOKUP($B30,#REF!,3,FALSE)),0,(VLOOKUP($B30,#REF!,3,FALSE)))</f>
        <v>#REF!</v>
      </c>
      <c r="BD30" s="252" t="e">
        <f>IF(ISNA(VLOOKUP($B30,#REF!,3,FALSE)),0,(VLOOKUP($B30,#REF!,3,FALSE)))</f>
        <v>#REF!</v>
      </c>
      <c r="BE30" s="252" t="e">
        <f>IF(ISNA(VLOOKUP($B30,#REF!,3,FALSE)),0,(VLOOKUP($B30,#REF!,3,FALSE)))</f>
        <v>#REF!</v>
      </c>
      <c r="BF30" s="252" t="e">
        <f>IF(ISNA(VLOOKUP($B30,#REF!,3,FALSE)),0,(VLOOKUP($B30,#REF!,3,FALSE)))</f>
        <v>#REF!</v>
      </c>
      <c r="BG30" s="252" t="e">
        <f>IF(ISNA(VLOOKUP($B30,#REF!,3,FALSE)),0,(VLOOKUP($B30,#REF!,3,FALSE)))</f>
        <v>#REF!</v>
      </c>
      <c r="BH30" s="252" t="e">
        <f>IF(ISNA(VLOOKUP($B30,#REF!,3,FALSE)),0,(VLOOKUP($B30,#REF!,3,FALSE)))</f>
        <v>#REF!</v>
      </c>
      <c r="BI30" s="274">
        <f t="shared" si="26"/>
        <v>0</v>
      </c>
      <c r="BJ30" s="275" t="s">
        <v>29</v>
      </c>
      <c r="BK30" s="276">
        <f t="shared" si="27"/>
        <v>0</v>
      </c>
    </row>
    <row r="31" s="199" customFormat="1" ht="20.1" customHeight="1" spans="1:63">
      <c r="A31" s="221" t="e">
        <f t="shared" si="14"/>
        <v>#REF!</v>
      </c>
      <c r="B31" s="222" t="e">
        <f>#REF!</f>
        <v>#REF!</v>
      </c>
      <c r="C31" s="223">
        <f t="shared" si="15"/>
        <v>0</v>
      </c>
      <c r="D31" s="230" t="e">
        <f t="shared" si="16"/>
        <v>#REF!</v>
      </c>
      <c r="E31" s="225" t="e">
        <f t="shared" si="17"/>
        <v>#REF!</v>
      </c>
      <c r="F31" s="226" t="e">
        <f t="shared" si="18"/>
        <v>#REF!</v>
      </c>
      <c r="G31" s="226"/>
      <c r="H31" s="228" t="e">
        <f t="shared" si="19"/>
        <v>#REF!</v>
      </c>
      <c r="I31" s="228" t="e">
        <f t="shared" si="20"/>
        <v>#REF!</v>
      </c>
      <c r="J31" s="250" t="e">
        <f t="shared" si="21"/>
        <v>#REF!</v>
      </c>
      <c r="K31" s="253"/>
      <c r="L31" s="252" t="e">
        <f>IF(ISNA(VLOOKUP($B31,#REF!,1,FALSE)),0,(VLOOKUP($B31,#REF!,2,FALSE)))</f>
        <v>#REF!</v>
      </c>
      <c r="M31" s="252" t="e">
        <f>IF(ISNA(VLOOKUP($B31,#REF!,1,FALSE)),0,(VLOOKUP($B31,#REF!,2,FALSE)))</f>
        <v>#REF!</v>
      </c>
      <c r="N31" s="252" t="e">
        <f>IF(ISNA(VLOOKUP($B31,#REF!,1,FALSE)),0,(VLOOKUP($B31,#REF!,2,FALSE)))</f>
        <v>#REF!</v>
      </c>
      <c r="O31" s="252" t="e">
        <f>IF(ISNA(VLOOKUP($B31,#REF!,1,FALSE)),0,(VLOOKUP($B31,#REF!,2,FALSE)))</f>
        <v>#REF!</v>
      </c>
      <c r="P31" s="252" t="e">
        <f>IF(ISNA(VLOOKUP($B31,#REF!,1,FALSE)),0,(VLOOKUP($B31,#REF!,2,FALSE)))</f>
        <v>#REF!</v>
      </c>
      <c r="Q31" s="252" t="e">
        <f>IF(ISNA(VLOOKUP($B31,#REF!,1,FALSE)),0,(VLOOKUP($B31,#REF!,2,FALSE)))</f>
        <v>#REF!</v>
      </c>
      <c r="R31" s="252" t="e">
        <f>IF(ISNA(VLOOKUP($B31,#REF!,1,FALSE)),0,(VLOOKUP($B31,#REF!,2,FALSE)))</f>
        <v>#REF!</v>
      </c>
      <c r="S31" s="252" t="e">
        <f>IF(ISNA(VLOOKUP($B31,#REF!,1,FALSE)),0,(VLOOKUP($B31,#REF!,2,FALSE)))</f>
        <v>#REF!</v>
      </c>
      <c r="T31" s="252" t="e">
        <f>IF(ISNA(VLOOKUP($B31,#REF!,1,FALSE)),0,(VLOOKUP($B31,#REF!,2,FALSE)))</f>
        <v>#REF!</v>
      </c>
      <c r="U31" s="252" t="e">
        <f>IF(ISNA(VLOOKUP($B31,#REF!,1,FALSE)),0,(VLOOKUP($B31,#REF!,2,FALSE)))</f>
        <v>#REF!</v>
      </c>
      <c r="V31" s="252" t="e">
        <f>IF(ISNA(VLOOKUP($B31,#REF!,1,FALSE)),0,(VLOOKUP($B31,#REF!,2,FALSE)))</f>
        <v>#REF!</v>
      </c>
      <c r="W31" s="252" t="e">
        <f>IF(ISNA(VLOOKUP($B31,#REF!,1,FALSE)),0,(VLOOKUP($B31,#REF!,2,FALSE)))</f>
        <v>#REF!</v>
      </c>
      <c r="X31" s="252" t="e">
        <f>IF(ISNA(VLOOKUP($B31,#REF!,1,FALSE)),0,(VLOOKUP($B31,#REF!,2,FALSE)))</f>
        <v>#REF!</v>
      </c>
      <c r="Y31" s="274">
        <f t="shared" si="22"/>
        <v>0</v>
      </c>
      <c r="Z31" s="275" t="s">
        <v>29</v>
      </c>
      <c r="AA31" s="276">
        <f t="shared" si="23"/>
        <v>0</v>
      </c>
      <c r="AD31" s="252" t="e">
        <f>IF(ISNA(VLOOKUP($B31,#REF!,3,FALSE)),0,(VLOOKUP($B31,#REF!,3,FALSE)))</f>
        <v>#REF!</v>
      </c>
      <c r="AE31" s="252" t="e">
        <f>IF(ISNA(VLOOKUP($B31,#REF!,3,FALSE)),0,(VLOOKUP($B31,#REF!,3,FALSE)))</f>
        <v>#REF!</v>
      </c>
      <c r="AF31" s="252" t="e">
        <f>IF(ISNA(VLOOKUP($B31,#REF!,3,FALSE)),0,(VLOOKUP($B31,#REF!,3,FALSE)))</f>
        <v>#REF!</v>
      </c>
      <c r="AG31" s="252" t="e">
        <f>IF(ISNA(VLOOKUP($B31,#REF!,3,FALSE)),0,(VLOOKUP($B31,#REF!,3,FALSE)))</f>
        <v>#REF!</v>
      </c>
      <c r="AH31" s="252" t="e">
        <f>IF(ISNA(VLOOKUP($B31,#REF!,3,FALSE)),0,(VLOOKUP($B31,#REF!,3,FALSE)))</f>
        <v>#REF!</v>
      </c>
      <c r="AI31" s="252" t="e">
        <f>IF(ISNA(VLOOKUP($B31,#REF!,3,FALSE)),0,(VLOOKUP($B31,#REF!,3,FALSE)))</f>
        <v>#REF!</v>
      </c>
      <c r="AJ31" s="252" t="e">
        <f>IF(ISNA(VLOOKUP($B31,#REF!,2,FALSE)),0,(VLOOKUP($B31,#REF!,3,FALSE)))</f>
        <v>#REF!</v>
      </c>
      <c r="AK31" s="252" t="e">
        <f>IF(ISNA(VLOOKUP($B31,#REF!,3,FALSE)),0,(VLOOKUP($B31,#REF!,3,FALSE)))</f>
        <v>#REF!</v>
      </c>
      <c r="AL31" s="252" t="e">
        <f>IF(ISNA(VLOOKUP($B31,#REF!,3,FALSE)),0,(VLOOKUP($B31,#REF!,3,FALSE)))</f>
        <v>#REF!</v>
      </c>
      <c r="AM31" s="252" t="e">
        <f>IF(ISNA(VLOOKUP($B31,#REF!,3,FALSE)),0,(VLOOKUP($B31,#REF!,3,FALSE)))</f>
        <v>#REF!</v>
      </c>
      <c r="AN31" s="252" t="e">
        <f>IF(ISNA(VLOOKUP($B31,#REF!,3,FALSE)),0,(VLOOKUP($B31,#REF!,3,FALSE)))</f>
        <v>#REF!</v>
      </c>
      <c r="AO31" s="252" t="e">
        <f>IF(ISNA(VLOOKUP($B31,#REF!,3,FALSE)),0,(VLOOKUP($B31,#REF!,3,FALSE)))</f>
        <v>#REF!</v>
      </c>
      <c r="AP31" s="252" t="e">
        <f>IF(ISNA(VLOOKUP($B31,#REF!,3,FALSE)),0,(VLOOKUP($B31,#REF!,3,FALSE)))</f>
        <v>#REF!</v>
      </c>
      <c r="AQ31" s="274">
        <f t="shared" si="24"/>
        <v>0</v>
      </c>
      <c r="AR31" s="275" t="s">
        <v>29</v>
      </c>
      <c r="AS31" s="276">
        <f t="shared" si="25"/>
        <v>0</v>
      </c>
      <c r="AV31" s="252" t="e">
        <f>IF(ISNA(VLOOKUP($B31,#REF!,4,FALSE)),0,(VLOOKUP($B31,#REF!,4,FALSE)))</f>
        <v>#REF!</v>
      </c>
      <c r="AW31" s="252" t="e">
        <f>IF(ISNA(VLOOKUP($B31,#REF!,4,FALSE)),0,(VLOOKUP($B31,#REF!,4,FALSE)))</f>
        <v>#REF!</v>
      </c>
      <c r="AX31" s="252" t="e">
        <f>IF(ISNA(VLOOKUP($B31,#REF!,4,FALSE)),0,(VLOOKUP($B31,#REF!,4,FALSE)))</f>
        <v>#REF!</v>
      </c>
      <c r="AY31" s="252" t="e">
        <f>IF(ISNA(VLOOKUP($B31,#REF!,4,FALSE)),0,(VLOOKUP($B31,#REF!,4,FALSE)))</f>
        <v>#REF!</v>
      </c>
      <c r="AZ31" s="252" t="e">
        <f>IF(ISNA(VLOOKUP($B31,#REF!,4,FALSE)),0,(VLOOKUP($B31,#REF!,4,FALSE)))</f>
        <v>#REF!</v>
      </c>
      <c r="BA31" s="252" t="e">
        <f>IF(ISNA(VLOOKUP($B31,#REF!,4,FALSE)),0,(VLOOKUP($B31,#REF!,4,FALSE)))</f>
        <v>#REF!</v>
      </c>
      <c r="BB31" s="252" t="e">
        <f>IF(ISNA(VLOOKUP($B31,#REF!,2,FALSE)),0,(VLOOKUP($B31,#REF!,3,FALSE)))</f>
        <v>#REF!</v>
      </c>
      <c r="BC31" s="252" t="e">
        <f>IF(ISNA(VLOOKUP($B31,#REF!,3,FALSE)),0,(VLOOKUP($B31,#REF!,3,FALSE)))</f>
        <v>#REF!</v>
      </c>
      <c r="BD31" s="252" t="e">
        <f>IF(ISNA(VLOOKUP($B31,#REF!,3,FALSE)),0,(VLOOKUP($B31,#REF!,3,FALSE)))</f>
        <v>#REF!</v>
      </c>
      <c r="BE31" s="252" t="e">
        <f>IF(ISNA(VLOOKUP($B31,#REF!,3,FALSE)),0,(VLOOKUP($B31,#REF!,3,FALSE)))</f>
        <v>#REF!</v>
      </c>
      <c r="BF31" s="252" t="e">
        <f>IF(ISNA(VLOOKUP($B31,#REF!,3,FALSE)),0,(VLOOKUP($B31,#REF!,3,FALSE)))</f>
        <v>#REF!</v>
      </c>
      <c r="BG31" s="252" t="e">
        <f>IF(ISNA(VLOOKUP($B31,#REF!,3,FALSE)),0,(VLOOKUP($B31,#REF!,3,FALSE)))</f>
        <v>#REF!</v>
      </c>
      <c r="BH31" s="252" t="e">
        <f>IF(ISNA(VLOOKUP($B31,#REF!,3,FALSE)),0,(VLOOKUP($B31,#REF!,3,FALSE)))</f>
        <v>#REF!</v>
      </c>
      <c r="BI31" s="274">
        <f t="shared" si="26"/>
        <v>0</v>
      </c>
      <c r="BJ31" s="275" t="s">
        <v>29</v>
      </c>
      <c r="BK31" s="276">
        <f t="shared" si="27"/>
        <v>0</v>
      </c>
    </row>
    <row r="32" s="199" customFormat="1" ht="20.1" customHeight="1" spans="1:63">
      <c r="A32" s="221" t="e">
        <f t="shared" si="14"/>
        <v>#REF!</v>
      </c>
      <c r="B32" s="222" t="e">
        <f>#REF!</f>
        <v>#REF!</v>
      </c>
      <c r="C32" s="223">
        <f t="shared" si="15"/>
        <v>0</v>
      </c>
      <c r="D32" s="230" t="e">
        <f t="shared" si="16"/>
        <v>#REF!</v>
      </c>
      <c r="E32" s="225" t="e">
        <f t="shared" si="17"/>
        <v>#REF!</v>
      </c>
      <c r="F32" s="226" t="e">
        <f t="shared" si="18"/>
        <v>#REF!</v>
      </c>
      <c r="G32" s="226"/>
      <c r="H32" s="228" t="e">
        <f t="shared" si="19"/>
        <v>#REF!</v>
      </c>
      <c r="I32" s="228" t="e">
        <f t="shared" si="20"/>
        <v>#REF!</v>
      </c>
      <c r="J32" s="250" t="e">
        <f t="shared" si="21"/>
        <v>#REF!</v>
      </c>
      <c r="K32" s="253"/>
      <c r="L32" s="252" t="e">
        <f>IF(ISNA(VLOOKUP($B32,#REF!,1,FALSE)),0,(VLOOKUP($B32,#REF!,2,FALSE)))</f>
        <v>#REF!</v>
      </c>
      <c r="M32" s="252" t="e">
        <f>IF(ISNA(VLOOKUP($B32,#REF!,1,FALSE)),0,(VLOOKUP($B32,#REF!,2,FALSE)))</f>
        <v>#REF!</v>
      </c>
      <c r="N32" s="252" t="e">
        <f>IF(ISNA(VLOOKUP($B32,#REF!,1,FALSE)),0,(VLOOKUP($B32,#REF!,2,FALSE)))</f>
        <v>#REF!</v>
      </c>
      <c r="O32" s="252" t="e">
        <f>IF(ISNA(VLOOKUP($B32,#REF!,1,FALSE)),0,(VLOOKUP($B32,#REF!,2,FALSE)))</f>
        <v>#REF!</v>
      </c>
      <c r="P32" s="252" t="e">
        <f>IF(ISNA(VLOOKUP($B32,#REF!,1,FALSE)),0,(VLOOKUP($B32,#REF!,2,FALSE)))</f>
        <v>#REF!</v>
      </c>
      <c r="Q32" s="252" t="e">
        <f>IF(ISNA(VLOOKUP($B32,#REF!,1,FALSE)),0,(VLOOKUP($B32,#REF!,2,FALSE)))</f>
        <v>#REF!</v>
      </c>
      <c r="R32" s="252" t="e">
        <f>IF(ISNA(VLOOKUP($B32,#REF!,1,FALSE)),0,(VLOOKUP($B32,#REF!,2,FALSE)))</f>
        <v>#REF!</v>
      </c>
      <c r="S32" s="252" t="e">
        <f>IF(ISNA(VLOOKUP($B32,#REF!,1,FALSE)),0,(VLOOKUP($B32,#REF!,2,FALSE)))</f>
        <v>#REF!</v>
      </c>
      <c r="T32" s="252" t="e">
        <f>IF(ISNA(VLOOKUP($B32,#REF!,1,FALSE)),0,(VLOOKUP($B32,#REF!,2,FALSE)))</f>
        <v>#REF!</v>
      </c>
      <c r="U32" s="252" t="e">
        <f>IF(ISNA(VLOOKUP($B32,#REF!,1,FALSE)),0,(VLOOKUP($B32,#REF!,2,FALSE)))</f>
        <v>#REF!</v>
      </c>
      <c r="V32" s="252" t="e">
        <f>IF(ISNA(VLOOKUP($B32,#REF!,1,FALSE)),0,(VLOOKUP($B32,#REF!,2,FALSE)))</f>
        <v>#REF!</v>
      </c>
      <c r="W32" s="252" t="e">
        <f>IF(ISNA(VLOOKUP($B32,#REF!,1,FALSE)),0,(VLOOKUP($B32,#REF!,2,FALSE)))</f>
        <v>#REF!</v>
      </c>
      <c r="X32" s="252" t="e">
        <f>IF(ISNA(VLOOKUP($B32,#REF!,1,FALSE)),0,(VLOOKUP($B32,#REF!,2,FALSE)))</f>
        <v>#REF!</v>
      </c>
      <c r="Y32" s="274">
        <f t="shared" si="22"/>
        <v>0</v>
      </c>
      <c r="Z32" s="275" t="s">
        <v>29</v>
      </c>
      <c r="AA32" s="276">
        <f t="shared" si="23"/>
        <v>0</v>
      </c>
      <c r="AD32" s="252" t="e">
        <f>IF(ISNA(VLOOKUP($B32,#REF!,3,FALSE)),0,(VLOOKUP($B32,#REF!,3,FALSE)))</f>
        <v>#REF!</v>
      </c>
      <c r="AE32" s="252" t="e">
        <f>IF(ISNA(VLOOKUP($B32,#REF!,3,FALSE)),0,(VLOOKUP($B32,#REF!,3,FALSE)))</f>
        <v>#REF!</v>
      </c>
      <c r="AF32" s="252" t="e">
        <f>IF(ISNA(VLOOKUP($B32,#REF!,3,FALSE)),0,(VLOOKUP($B32,#REF!,3,FALSE)))</f>
        <v>#REF!</v>
      </c>
      <c r="AG32" s="252" t="e">
        <f>IF(ISNA(VLOOKUP($B32,#REF!,3,FALSE)),0,(VLOOKUP($B32,#REF!,3,FALSE)))</f>
        <v>#REF!</v>
      </c>
      <c r="AH32" s="252" t="e">
        <f>IF(ISNA(VLOOKUP($B32,#REF!,3,FALSE)),0,(VLOOKUP($B32,#REF!,3,FALSE)))</f>
        <v>#REF!</v>
      </c>
      <c r="AI32" s="252" t="e">
        <f>IF(ISNA(VLOOKUP($B32,#REF!,3,FALSE)),0,(VLOOKUP($B32,#REF!,3,FALSE)))</f>
        <v>#REF!</v>
      </c>
      <c r="AJ32" s="252" t="e">
        <f>IF(ISNA(VLOOKUP($B32,#REF!,2,FALSE)),0,(VLOOKUP($B32,#REF!,3,FALSE)))</f>
        <v>#REF!</v>
      </c>
      <c r="AK32" s="252" t="e">
        <f>IF(ISNA(VLOOKUP($B32,#REF!,3,FALSE)),0,(VLOOKUP($B32,#REF!,3,FALSE)))</f>
        <v>#REF!</v>
      </c>
      <c r="AL32" s="252" t="e">
        <f>IF(ISNA(VLOOKUP($B32,#REF!,3,FALSE)),0,(VLOOKUP($B32,#REF!,3,FALSE)))</f>
        <v>#REF!</v>
      </c>
      <c r="AM32" s="252" t="e">
        <f>IF(ISNA(VLOOKUP($B32,#REF!,3,FALSE)),0,(VLOOKUP($B32,#REF!,3,FALSE)))</f>
        <v>#REF!</v>
      </c>
      <c r="AN32" s="252" t="e">
        <f>IF(ISNA(VLOOKUP($B32,#REF!,3,FALSE)),0,(VLOOKUP($B32,#REF!,3,FALSE)))</f>
        <v>#REF!</v>
      </c>
      <c r="AO32" s="252" t="e">
        <f>IF(ISNA(VLOOKUP($B32,#REF!,3,FALSE)),0,(VLOOKUP($B32,#REF!,3,FALSE)))</f>
        <v>#REF!</v>
      </c>
      <c r="AP32" s="252" t="e">
        <f>IF(ISNA(VLOOKUP($B32,#REF!,3,FALSE)),0,(VLOOKUP($B32,#REF!,3,FALSE)))</f>
        <v>#REF!</v>
      </c>
      <c r="AQ32" s="274">
        <f t="shared" si="24"/>
        <v>0</v>
      </c>
      <c r="AR32" s="275" t="s">
        <v>29</v>
      </c>
      <c r="AS32" s="276">
        <f t="shared" si="25"/>
        <v>0</v>
      </c>
      <c r="AV32" s="252" t="e">
        <f>IF(ISNA(VLOOKUP($B32,#REF!,4,FALSE)),0,(VLOOKUP($B32,#REF!,4,FALSE)))</f>
        <v>#REF!</v>
      </c>
      <c r="AW32" s="252" t="e">
        <f>IF(ISNA(VLOOKUP($B32,#REF!,4,FALSE)),0,(VLOOKUP($B32,#REF!,4,FALSE)))</f>
        <v>#REF!</v>
      </c>
      <c r="AX32" s="252" t="e">
        <f>IF(ISNA(VLOOKUP($B32,#REF!,4,FALSE)),0,(VLOOKUP($B32,#REF!,4,FALSE)))</f>
        <v>#REF!</v>
      </c>
      <c r="AY32" s="252" t="e">
        <f>IF(ISNA(VLOOKUP($B32,#REF!,4,FALSE)),0,(VLOOKUP($B32,#REF!,4,FALSE)))</f>
        <v>#REF!</v>
      </c>
      <c r="AZ32" s="252" t="e">
        <f>IF(ISNA(VLOOKUP($B32,#REF!,4,FALSE)),0,(VLOOKUP($B32,#REF!,4,FALSE)))</f>
        <v>#REF!</v>
      </c>
      <c r="BA32" s="252" t="e">
        <f>IF(ISNA(VLOOKUP($B32,#REF!,4,FALSE)),0,(VLOOKUP($B32,#REF!,4,FALSE)))</f>
        <v>#REF!</v>
      </c>
      <c r="BB32" s="252" t="e">
        <f>IF(ISNA(VLOOKUP($B32,#REF!,2,FALSE)),0,(VLOOKUP($B32,#REF!,3,FALSE)))</f>
        <v>#REF!</v>
      </c>
      <c r="BC32" s="252" t="e">
        <f>IF(ISNA(VLOOKUP($B32,#REF!,3,FALSE)),0,(VLOOKUP($B32,#REF!,3,FALSE)))</f>
        <v>#REF!</v>
      </c>
      <c r="BD32" s="252" t="e">
        <f>IF(ISNA(VLOOKUP($B32,#REF!,3,FALSE)),0,(VLOOKUP($B32,#REF!,3,FALSE)))</f>
        <v>#REF!</v>
      </c>
      <c r="BE32" s="252" t="e">
        <f>IF(ISNA(VLOOKUP($B32,#REF!,3,FALSE)),0,(VLOOKUP($B32,#REF!,3,FALSE)))</f>
        <v>#REF!</v>
      </c>
      <c r="BF32" s="252" t="e">
        <f>IF(ISNA(VLOOKUP($B32,#REF!,3,FALSE)),0,(VLOOKUP($B32,#REF!,3,FALSE)))</f>
        <v>#REF!</v>
      </c>
      <c r="BG32" s="252" t="e">
        <f>IF(ISNA(VLOOKUP($B32,#REF!,3,FALSE)),0,(VLOOKUP($B32,#REF!,3,FALSE)))</f>
        <v>#REF!</v>
      </c>
      <c r="BH32" s="252" t="e">
        <f>IF(ISNA(VLOOKUP($B32,#REF!,3,FALSE)),0,(VLOOKUP($B32,#REF!,3,FALSE)))</f>
        <v>#REF!</v>
      </c>
      <c r="BI32" s="274">
        <f t="shared" si="26"/>
        <v>0</v>
      </c>
      <c r="BJ32" s="275" t="s">
        <v>29</v>
      </c>
      <c r="BK32" s="276">
        <f t="shared" si="27"/>
        <v>0</v>
      </c>
    </row>
    <row r="33" s="199" customFormat="1" ht="20.1" customHeight="1" spans="1:63">
      <c r="A33" s="221" t="e">
        <f t="shared" si="14"/>
        <v>#REF!</v>
      </c>
      <c r="B33" s="222" t="e">
        <f>#REF!</f>
        <v>#REF!</v>
      </c>
      <c r="C33" s="223">
        <f t="shared" si="15"/>
        <v>0</v>
      </c>
      <c r="D33" s="230" t="e">
        <f t="shared" si="16"/>
        <v>#REF!</v>
      </c>
      <c r="E33" s="225" t="e">
        <f t="shared" si="17"/>
        <v>#REF!</v>
      </c>
      <c r="F33" s="226" t="e">
        <f t="shared" si="18"/>
        <v>#REF!</v>
      </c>
      <c r="G33" s="226"/>
      <c r="H33" s="228" t="e">
        <f t="shared" si="19"/>
        <v>#REF!</v>
      </c>
      <c r="I33" s="228" t="e">
        <f t="shared" si="20"/>
        <v>#REF!</v>
      </c>
      <c r="J33" s="250" t="e">
        <f t="shared" si="21"/>
        <v>#REF!</v>
      </c>
      <c r="K33" s="253"/>
      <c r="L33" s="252" t="e">
        <f>IF(ISNA(VLOOKUP($B33,#REF!,1,FALSE)),0,(VLOOKUP($B33,#REF!,2,FALSE)))</f>
        <v>#REF!</v>
      </c>
      <c r="M33" s="252" t="e">
        <f>IF(ISNA(VLOOKUP($B33,#REF!,1,FALSE)),0,(VLOOKUP($B33,#REF!,2,FALSE)))</f>
        <v>#REF!</v>
      </c>
      <c r="N33" s="252" t="e">
        <f>IF(ISNA(VLOOKUP($B33,#REF!,1,FALSE)),0,(VLOOKUP($B33,#REF!,2,FALSE)))</f>
        <v>#REF!</v>
      </c>
      <c r="O33" s="252" t="e">
        <f>IF(ISNA(VLOOKUP($B33,#REF!,1,FALSE)),0,(VLOOKUP($B33,#REF!,2,FALSE)))</f>
        <v>#REF!</v>
      </c>
      <c r="P33" s="252" t="e">
        <f>IF(ISNA(VLOOKUP($B33,#REF!,1,FALSE)),0,(VLOOKUP($B33,#REF!,2,FALSE)))</f>
        <v>#REF!</v>
      </c>
      <c r="Q33" s="252" t="e">
        <f>IF(ISNA(VLOOKUP($B33,#REF!,1,FALSE)),0,(VLOOKUP($B33,#REF!,2,FALSE)))</f>
        <v>#REF!</v>
      </c>
      <c r="R33" s="252" t="e">
        <f>IF(ISNA(VLOOKUP($B33,#REF!,1,FALSE)),0,(VLOOKUP($B33,#REF!,2,FALSE)))</f>
        <v>#REF!</v>
      </c>
      <c r="S33" s="252" t="e">
        <f>IF(ISNA(VLOOKUP($B33,#REF!,1,FALSE)),0,(VLOOKUP($B33,#REF!,2,FALSE)))</f>
        <v>#REF!</v>
      </c>
      <c r="T33" s="252" t="e">
        <f>IF(ISNA(VLOOKUP($B33,#REF!,1,FALSE)),0,(VLOOKUP($B33,#REF!,2,FALSE)))</f>
        <v>#REF!</v>
      </c>
      <c r="U33" s="252" t="e">
        <f>IF(ISNA(VLOOKUP($B33,#REF!,1,FALSE)),0,(VLOOKUP($B33,#REF!,2,FALSE)))</f>
        <v>#REF!</v>
      </c>
      <c r="V33" s="252" t="e">
        <f>IF(ISNA(VLOOKUP($B33,#REF!,1,FALSE)),0,(VLOOKUP($B33,#REF!,2,FALSE)))</f>
        <v>#REF!</v>
      </c>
      <c r="W33" s="252" t="e">
        <f>IF(ISNA(VLOOKUP($B33,#REF!,1,FALSE)),0,(VLOOKUP($B33,#REF!,2,FALSE)))</f>
        <v>#REF!</v>
      </c>
      <c r="X33" s="252" t="e">
        <f>IF(ISNA(VLOOKUP($B33,#REF!,1,FALSE)),0,(VLOOKUP($B33,#REF!,2,FALSE)))</f>
        <v>#REF!</v>
      </c>
      <c r="Y33" s="274">
        <f t="shared" si="22"/>
        <v>0</v>
      </c>
      <c r="Z33" s="275" t="s">
        <v>29</v>
      </c>
      <c r="AA33" s="276">
        <f t="shared" si="23"/>
        <v>0</v>
      </c>
      <c r="AD33" s="252" t="e">
        <f>IF(ISNA(VLOOKUP($B33,#REF!,3,FALSE)),0,(VLOOKUP($B33,#REF!,3,FALSE)))</f>
        <v>#REF!</v>
      </c>
      <c r="AE33" s="252" t="e">
        <f>IF(ISNA(VLOOKUP($B33,#REF!,3,FALSE)),0,(VLOOKUP($B33,#REF!,3,FALSE)))</f>
        <v>#REF!</v>
      </c>
      <c r="AF33" s="252" t="e">
        <f>IF(ISNA(VLOOKUP($B33,#REF!,3,FALSE)),0,(VLOOKUP($B33,#REF!,3,FALSE)))</f>
        <v>#REF!</v>
      </c>
      <c r="AG33" s="252" t="e">
        <f>IF(ISNA(VLOOKUP($B33,#REF!,3,FALSE)),0,(VLOOKUP($B33,#REF!,3,FALSE)))</f>
        <v>#REF!</v>
      </c>
      <c r="AH33" s="252" t="e">
        <f>IF(ISNA(VLOOKUP($B33,#REF!,3,FALSE)),0,(VLOOKUP($B33,#REF!,3,FALSE)))</f>
        <v>#REF!</v>
      </c>
      <c r="AI33" s="252" t="e">
        <f>IF(ISNA(VLOOKUP($B33,#REF!,3,FALSE)),0,(VLOOKUP($B33,#REF!,3,FALSE)))</f>
        <v>#REF!</v>
      </c>
      <c r="AJ33" s="252" t="e">
        <f>IF(ISNA(VLOOKUP($B33,#REF!,2,FALSE)),0,(VLOOKUP($B33,#REF!,3,FALSE)))</f>
        <v>#REF!</v>
      </c>
      <c r="AK33" s="252" t="e">
        <f>IF(ISNA(VLOOKUP($B33,#REF!,3,FALSE)),0,(VLOOKUP($B33,#REF!,3,FALSE)))</f>
        <v>#REF!</v>
      </c>
      <c r="AL33" s="252" t="e">
        <f>IF(ISNA(VLOOKUP($B33,#REF!,3,FALSE)),0,(VLOOKUP($B33,#REF!,3,FALSE)))</f>
        <v>#REF!</v>
      </c>
      <c r="AM33" s="252" t="e">
        <f>IF(ISNA(VLOOKUP($B33,#REF!,3,FALSE)),0,(VLOOKUP($B33,#REF!,3,FALSE)))</f>
        <v>#REF!</v>
      </c>
      <c r="AN33" s="252" t="e">
        <f>IF(ISNA(VLOOKUP($B33,#REF!,3,FALSE)),0,(VLOOKUP($B33,#REF!,3,FALSE)))</f>
        <v>#REF!</v>
      </c>
      <c r="AO33" s="252" t="e">
        <f>IF(ISNA(VLOOKUP($B33,#REF!,3,FALSE)),0,(VLOOKUP($B33,#REF!,3,FALSE)))</f>
        <v>#REF!</v>
      </c>
      <c r="AP33" s="252" t="e">
        <f>IF(ISNA(VLOOKUP($B33,#REF!,3,FALSE)),0,(VLOOKUP($B33,#REF!,3,FALSE)))</f>
        <v>#REF!</v>
      </c>
      <c r="AQ33" s="274">
        <f t="shared" si="24"/>
        <v>0</v>
      </c>
      <c r="AR33" s="275" t="s">
        <v>29</v>
      </c>
      <c r="AS33" s="276">
        <f t="shared" si="25"/>
        <v>0</v>
      </c>
      <c r="AV33" s="252" t="e">
        <f>IF(ISNA(VLOOKUP($B33,#REF!,4,FALSE)),0,(VLOOKUP($B33,#REF!,4,FALSE)))</f>
        <v>#REF!</v>
      </c>
      <c r="AW33" s="252" t="e">
        <f>IF(ISNA(VLOOKUP($B33,#REF!,4,FALSE)),0,(VLOOKUP($B33,#REF!,4,FALSE)))</f>
        <v>#REF!</v>
      </c>
      <c r="AX33" s="252" t="e">
        <f>IF(ISNA(VLOOKUP($B33,#REF!,4,FALSE)),0,(VLOOKUP($B33,#REF!,4,FALSE)))</f>
        <v>#REF!</v>
      </c>
      <c r="AY33" s="252" t="e">
        <f>IF(ISNA(VLOOKUP($B33,#REF!,4,FALSE)),0,(VLOOKUP($B33,#REF!,4,FALSE)))</f>
        <v>#REF!</v>
      </c>
      <c r="AZ33" s="252" t="e">
        <f>IF(ISNA(VLOOKUP($B33,#REF!,4,FALSE)),0,(VLOOKUP($B33,#REF!,4,FALSE)))</f>
        <v>#REF!</v>
      </c>
      <c r="BA33" s="252" t="e">
        <f>IF(ISNA(VLOOKUP($B33,#REF!,4,FALSE)),0,(VLOOKUP($B33,#REF!,4,FALSE)))</f>
        <v>#REF!</v>
      </c>
      <c r="BB33" s="252" t="e">
        <f>IF(ISNA(VLOOKUP($B33,#REF!,2,FALSE)),0,(VLOOKUP($B33,#REF!,3,FALSE)))</f>
        <v>#REF!</v>
      </c>
      <c r="BC33" s="252" t="e">
        <f>IF(ISNA(VLOOKUP($B33,#REF!,3,FALSE)),0,(VLOOKUP($B33,#REF!,3,FALSE)))</f>
        <v>#REF!</v>
      </c>
      <c r="BD33" s="252" t="e">
        <f>IF(ISNA(VLOOKUP($B33,#REF!,3,FALSE)),0,(VLOOKUP($B33,#REF!,3,FALSE)))</f>
        <v>#REF!</v>
      </c>
      <c r="BE33" s="252" t="e">
        <f>IF(ISNA(VLOOKUP($B33,#REF!,3,FALSE)),0,(VLOOKUP($B33,#REF!,3,FALSE)))</f>
        <v>#REF!</v>
      </c>
      <c r="BF33" s="252" t="e">
        <f>IF(ISNA(VLOOKUP($B33,#REF!,3,FALSE)),0,(VLOOKUP($B33,#REF!,3,FALSE)))</f>
        <v>#REF!</v>
      </c>
      <c r="BG33" s="252" t="e">
        <f>IF(ISNA(VLOOKUP($B33,#REF!,3,FALSE)),0,(VLOOKUP($B33,#REF!,3,FALSE)))</f>
        <v>#REF!</v>
      </c>
      <c r="BH33" s="252" t="e">
        <f>IF(ISNA(VLOOKUP($B33,#REF!,3,FALSE)),0,(VLOOKUP($B33,#REF!,3,FALSE)))</f>
        <v>#REF!</v>
      </c>
      <c r="BI33" s="274">
        <f t="shared" si="26"/>
        <v>0</v>
      </c>
      <c r="BJ33" s="275" t="s">
        <v>29</v>
      </c>
      <c r="BK33" s="276">
        <f t="shared" si="27"/>
        <v>0</v>
      </c>
    </row>
    <row r="34" s="199" customFormat="1" ht="20.1" customHeight="1" spans="1:63">
      <c r="A34" s="221" t="e">
        <f t="shared" si="14"/>
        <v>#REF!</v>
      </c>
      <c r="B34" s="222"/>
      <c r="C34" s="223"/>
      <c r="D34" s="230"/>
      <c r="E34" s="225"/>
      <c r="F34" s="230"/>
      <c r="G34" s="230"/>
      <c r="H34" s="231"/>
      <c r="I34" s="231"/>
      <c r="J34" s="255"/>
      <c r="K34" s="253"/>
      <c r="L34" s="256"/>
      <c r="M34" s="252"/>
      <c r="N34" s="257"/>
      <c r="O34" s="257"/>
      <c r="P34" s="257"/>
      <c r="Q34" s="257"/>
      <c r="R34" s="257"/>
      <c r="S34" s="257"/>
      <c r="T34" s="257"/>
      <c r="U34" s="257"/>
      <c r="V34" s="257"/>
      <c r="W34" s="254"/>
      <c r="X34" s="257"/>
      <c r="Y34" s="274"/>
      <c r="Z34" s="275"/>
      <c r="AA34" s="276"/>
      <c r="AD34" s="252" t="e">
        <f>IF(ISNA(VLOOKUP($B34,#REF!,3,FALSE)),0,(VLOOKUP($B34,#REF!,3,FALSE)))</f>
        <v>#REF!</v>
      </c>
      <c r="AE34" s="252" t="e">
        <f>IF(ISNA(VLOOKUP($B34,#REF!,3,FALSE)),0,(VLOOKUP($B34,#REF!,3,FALSE)))</f>
        <v>#REF!</v>
      </c>
      <c r="AF34" s="252" t="e">
        <f>IF(ISNA(VLOOKUP($B34,#REF!,3,FALSE)),0,(VLOOKUP($B34,#REF!,3,FALSE)))</f>
        <v>#REF!</v>
      </c>
      <c r="AG34" s="252" t="e">
        <f>IF(ISNA(VLOOKUP($B34,#REF!,3,FALSE)),0,(VLOOKUP($B34,#REF!,3,FALSE)))</f>
        <v>#REF!</v>
      </c>
      <c r="AH34" s="252" t="e">
        <f>IF(ISNA(VLOOKUP($B34,#REF!,3,FALSE)),0,(VLOOKUP($B34,#REF!,3,FALSE)))</f>
        <v>#REF!</v>
      </c>
      <c r="AI34" s="252" t="e">
        <f>IF(ISNA(VLOOKUP($B34,#REF!,3,FALSE)),0,(VLOOKUP($B34,#REF!,3,FALSE)))</f>
        <v>#REF!</v>
      </c>
      <c r="AJ34" s="252" t="e">
        <f>IF(ISNA(VLOOKUP($B34,#REF!,2,FALSE)),0,(VLOOKUP($B34,#REF!,3,FALSE)))</f>
        <v>#REF!</v>
      </c>
      <c r="AK34" s="252" t="e">
        <f>IF(ISNA(VLOOKUP($B34,#REF!,3,FALSE)),0,(VLOOKUP($B34,#REF!,3,FALSE)))</f>
        <v>#REF!</v>
      </c>
      <c r="AL34" s="252" t="e">
        <f>IF(ISNA(VLOOKUP($B34,#REF!,3,FALSE)),0,(VLOOKUP($B34,#REF!,3,FALSE)))</f>
        <v>#REF!</v>
      </c>
      <c r="AM34" s="252" t="e">
        <f>IF(ISNA(VLOOKUP($B34,#REF!,3,FALSE)),0,(VLOOKUP($B34,#REF!,3,FALSE)))</f>
        <v>#REF!</v>
      </c>
      <c r="AN34" s="252" t="e">
        <f>IF(ISNA(VLOOKUP($B34,#REF!,3,FALSE)),0,(VLOOKUP($B34,#REF!,3,FALSE)))</f>
        <v>#REF!</v>
      </c>
      <c r="AO34" s="252" t="e">
        <f>IF(ISNA(VLOOKUP($B34,#REF!,3,FALSE)),0,(VLOOKUP($B34,#REF!,3,FALSE)))</f>
        <v>#REF!</v>
      </c>
      <c r="AP34" s="252" t="e">
        <f>IF(ISNA(VLOOKUP($B34,#REF!,3,FALSE)),0,(VLOOKUP($B34,#REF!,3,FALSE)))</f>
        <v>#REF!</v>
      </c>
      <c r="AQ34" s="274"/>
      <c r="AR34" s="275"/>
      <c r="AS34" s="276"/>
      <c r="AV34" s="252" t="e">
        <f>IF(ISNA(VLOOKUP($B34,#REF!,4,FALSE)),0,(VLOOKUP($B34,#REF!,4,FALSE)))</f>
        <v>#REF!</v>
      </c>
      <c r="AW34" s="252" t="e">
        <f>IF(ISNA(VLOOKUP($B34,#REF!,4,FALSE)),0,(VLOOKUP($B34,#REF!,4,FALSE)))</f>
        <v>#REF!</v>
      </c>
      <c r="AX34" s="252" t="e">
        <f>IF(ISNA(VLOOKUP($B34,#REF!,4,FALSE)),0,(VLOOKUP($B34,#REF!,4,FALSE)))</f>
        <v>#REF!</v>
      </c>
      <c r="AY34" s="252" t="e">
        <f>IF(ISNA(VLOOKUP($B34,#REF!,4,FALSE)),0,(VLOOKUP($B34,#REF!,4,FALSE)))</f>
        <v>#REF!</v>
      </c>
      <c r="AZ34" s="252" t="e">
        <f>IF(ISNA(VLOOKUP($B34,#REF!,4,FALSE)),0,(VLOOKUP($B34,#REF!,4,FALSE)))</f>
        <v>#REF!</v>
      </c>
      <c r="BA34" s="252" t="e">
        <f>IF(ISNA(VLOOKUP($B34,#REF!,4,FALSE)),0,(VLOOKUP($B34,#REF!,4,FALSE)))</f>
        <v>#REF!</v>
      </c>
      <c r="BB34" s="252" t="e">
        <f>IF(ISNA(VLOOKUP($B34,#REF!,2,FALSE)),0,(VLOOKUP($B34,#REF!,3,FALSE)))</f>
        <v>#REF!</v>
      </c>
      <c r="BC34" s="252" t="e">
        <f>IF(ISNA(VLOOKUP($B34,#REF!,3,FALSE)),0,(VLOOKUP($B34,#REF!,3,FALSE)))</f>
        <v>#REF!</v>
      </c>
      <c r="BD34" s="252" t="e">
        <f>IF(ISNA(VLOOKUP($B34,#REF!,3,FALSE)),0,(VLOOKUP($B34,#REF!,3,FALSE)))</f>
        <v>#REF!</v>
      </c>
      <c r="BE34" s="252" t="e">
        <f>IF(ISNA(VLOOKUP($B34,#REF!,3,FALSE)),0,(VLOOKUP($B34,#REF!,3,FALSE)))</f>
        <v>#REF!</v>
      </c>
      <c r="BF34" s="252" t="e">
        <f>IF(ISNA(VLOOKUP($B34,#REF!,3,FALSE)),0,(VLOOKUP($B34,#REF!,3,FALSE)))</f>
        <v>#REF!</v>
      </c>
      <c r="BG34" s="252" t="e">
        <f>IF(ISNA(VLOOKUP($B34,#REF!,3,FALSE)),0,(VLOOKUP($B34,#REF!,3,FALSE)))</f>
        <v>#REF!</v>
      </c>
      <c r="BH34" s="252" t="e">
        <f>IF(ISNA(VLOOKUP($B34,#REF!,3,FALSE)),0,(VLOOKUP($B34,#REF!,3,FALSE)))</f>
        <v>#REF!</v>
      </c>
      <c r="BI34" s="274"/>
      <c r="BJ34" s="275"/>
      <c r="BK34" s="276"/>
    </row>
    <row r="35" s="199" customFormat="1" ht="20.1" customHeight="1" spans="1:63">
      <c r="A35" s="221" t="e">
        <f t="shared" si="14"/>
        <v>#REF!</v>
      </c>
      <c r="B35" s="222"/>
      <c r="C35" s="223"/>
      <c r="D35" s="235"/>
      <c r="E35" s="225"/>
      <c r="F35" s="235"/>
      <c r="G35" s="235"/>
      <c r="H35" s="236"/>
      <c r="I35" s="236"/>
      <c r="J35" s="258"/>
      <c r="K35" s="259"/>
      <c r="L35" s="260"/>
      <c r="M35" s="252"/>
      <c r="N35" s="261"/>
      <c r="O35" s="261"/>
      <c r="P35" s="261"/>
      <c r="Q35" s="261"/>
      <c r="R35" s="261"/>
      <c r="S35" s="261"/>
      <c r="T35" s="261"/>
      <c r="U35" s="261"/>
      <c r="V35" s="261"/>
      <c r="W35" s="254"/>
      <c r="X35" s="261"/>
      <c r="Y35" s="277"/>
      <c r="Z35" s="278"/>
      <c r="AA35" s="279"/>
      <c r="AD35" s="252" t="e">
        <f>IF(ISNA(VLOOKUP($B35,#REF!,3,FALSE)),0,(VLOOKUP($B35,#REF!,3,FALSE)))</f>
        <v>#REF!</v>
      </c>
      <c r="AE35" s="252" t="e">
        <f>IF(ISNA(VLOOKUP($B35,#REF!,3,FALSE)),0,(VLOOKUP($B35,#REF!,3,FALSE)))</f>
        <v>#REF!</v>
      </c>
      <c r="AF35" s="252" t="e">
        <f>IF(ISNA(VLOOKUP($B35,#REF!,3,FALSE)),0,(VLOOKUP($B35,#REF!,3,FALSE)))</f>
        <v>#REF!</v>
      </c>
      <c r="AG35" s="252" t="e">
        <f>IF(ISNA(VLOOKUP($B35,#REF!,3,FALSE)),0,(VLOOKUP($B35,#REF!,3,FALSE)))</f>
        <v>#REF!</v>
      </c>
      <c r="AH35" s="252" t="e">
        <f>IF(ISNA(VLOOKUP($B35,#REF!,3,FALSE)),0,(VLOOKUP($B35,#REF!,3,FALSE)))</f>
        <v>#REF!</v>
      </c>
      <c r="AI35" s="252" t="e">
        <f>IF(ISNA(VLOOKUP($B35,#REF!,3,FALSE)),0,(VLOOKUP($B35,#REF!,3,FALSE)))</f>
        <v>#REF!</v>
      </c>
      <c r="AJ35" s="252" t="e">
        <f>IF(ISNA(VLOOKUP($B35,#REF!,2,FALSE)),0,(VLOOKUP($B35,#REF!,3,FALSE)))</f>
        <v>#REF!</v>
      </c>
      <c r="AK35" s="252" t="e">
        <f>IF(ISNA(VLOOKUP($B35,#REF!,3,FALSE)),0,(VLOOKUP($B35,#REF!,3,FALSE)))</f>
        <v>#REF!</v>
      </c>
      <c r="AL35" s="252" t="e">
        <f>IF(ISNA(VLOOKUP($B35,#REF!,3,FALSE)),0,(VLOOKUP($B35,#REF!,3,FALSE)))</f>
        <v>#REF!</v>
      </c>
      <c r="AM35" s="252" t="e">
        <f>IF(ISNA(VLOOKUP($B35,#REF!,3,FALSE)),0,(VLOOKUP($B35,#REF!,3,FALSE)))</f>
        <v>#REF!</v>
      </c>
      <c r="AN35" s="252" t="e">
        <f>IF(ISNA(VLOOKUP($B35,#REF!,3,FALSE)),0,(VLOOKUP($B35,#REF!,3,FALSE)))</f>
        <v>#REF!</v>
      </c>
      <c r="AO35" s="252" t="e">
        <f>IF(ISNA(VLOOKUP($B35,#REF!,3,FALSE)),0,(VLOOKUP($B35,#REF!,3,FALSE)))</f>
        <v>#REF!</v>
      </c>
      <c r="AP35" s="252" t="e">
        <f>IF(ISNA(VLOOKUP($B35,#REF!,3,FALSE)),0,(VLOOKUP($B35,#REF!,3,FALSE)))</f>
        <v>#REF!</v>
      </c>
      <c r="AQ35" s="277"/>
      <c r="AR35" s="278"/>
      <c r="AS35" s="279"/>
      <c r="AV35" s="252" t="e">
        <f>IF(ISNA(VLOOKUP($B35,#REF!,4,FALSE)),0,(VLOOKUP($B35,#REF!,4,FALSE)))</f>
        <v>#REF!</v>
      </c>
      <c r="AW35" s="252" t="e">
        <f>IF(ISNA(VLOOKUP($B35,#REF!,4,FALSE)),0,(VLOOKUP($B35,#REF!,4,FALSE)))</f>
        <v>#REF!</v>
      </c>
      <c r="AX35" s="252" t="e">
        <f>IF(ISNA(VLOOKUP($B35,#REF!,4,FALSE)),0,(VLOOKUP($B35,#REF!,4,FALSE)))</f>
        <v>#REF!</v>
      </c>
      <c r="AY35" s="252" t="e">
        <f>IF(ISNA(VLOOKUP($B35,#REF!,4,FALSE)),0,(VLOOKUP($B35,#REF!,4,FALSE)))</f>
        <v>#REF!</v>
      </c>
      <c r="AZ35" s="252" t="e">
        <f>IF(ISNA(VLOOKUP($B35,#REF!,4,FALSE)),0,(VLOOKUP($B35,#REF!,4,FALSE)))</f>
        <v>#REF!</v>
      </c>
      <c r="BA35" s="252" t="e">
        <f>IF(ISNA(VLOOKUP($B35,#REF!,4,FALSE)),0,(VLOOKUP($B35,#REF!,4,FALSE)))</f>
        <v>#REF!</v>
      </c>
      <c r="BB35" s="252" t="e">
        <f>IF(ISNA(VLOOKUP($B35,#REF!,2,FALSE)),0,(VLOOKUP($B35,#REF!,3,FALSE)))</f>
        <v>#REF!</v>
      </c>
      <c r="BC35" s="252" t="e">
        <f>IF(ISNA(VLOOKUP($B35,#REF!,3,FALSE)),0,(VLOOKUP($B35,#REF!,3,FALSE)))</f>
        <v>#REF!</v>
      </c>
      <c r="BD35" s="252" t="e">
        <f>IF(ISNA(VLOOKUP($B35,#REF!,3,FALSE)),0,(VLOOKUP($B35,#REF!,3,FALSE)))</f>
        <v>#REF!</v>
      </c>
      <c r="BE35" s="252" t="e">
        <f>IF(ISNA(VLOOKUP($B35,#REF!,3,FALSE)),0,(VLOOKUP($B35,#REF!,3,FALSE)))</f>
        <v>#REF!</v>
      </c>
      <c r="BF35" s="252" t="e">
        <f>IF(ISNA(VLOOKUP($B35,#REF!,3,FALSE)),0,(VLOOKUP($B35,#REF!,3,FALSE)))</f>
        <v>#REF!</v>
      </c>
      <c r="BG35" s="252" t="e">
        <f>IF(ISNA(VLOOKUP($B35,#REF!,3,FALSE)),0,(VLOOKUP($B35,#REF!,3,FALSE)))</f>
        <v>#REF!</v>
      </c>
      <c r="BH35" s="252" t="e">
        <f>IF(ISNA(VLOOKUP($B35,#REF!,3,FALSE)),0,(VLOOKUP($B35,#REF!,3,FALSE)))</f>
        <v>#REF!</v>
      </c>
      <c r="BI35" s="277"/>
      <c r="BJ35" s="278"/>
      <c r="BK35" s="279"/>
    </row>
    <row r="36" s="199" customFormat="1" ht="20.1" customHeight="1" spans="1:60">
      <c r="A36" s="237"/>
      <c r="B36" s="237"/>
      <c r="C36" s="237"/>
      <c r="D36" s="237"/>
      <c r="E36" s="238"/>
      <c r="F36" s="237"/>
      <c r="G36" s="237"/>
      <c r="H36" s="237"/>
      <c r="I36" s="237"/>
      <c r="J36" s="262"/>
      <c r="K36" s="237"/>
      <c r="L36" s="237"/>
      <c r="M36" s="237"/>
      <c r="N36" s="237"/>
      <c r="O36" s="237"/>
      <c r="P36" s="237"/>
      <c r="Q36" s="237"/>
      <c r="R36" s="237"/>
      <c r="S36" s="265"/>
      <c r="T36" s="266"/>
      <c r="U36" s="267"/>
      <c r="AD36" s="252" t="e">
        <f>IF(ISNA(VLOOKUP($B36,#REF!,3,FALSE)),0,(VLOOKUP($B36,#REF!,3,FALSE)))</f>
        <v>#REF!</v>
      </c>
      <c r="AE36" s="252" t="e">
        <f>IF(ISNA(VLOOKUP($B36,#REF!,3,FALSE)),0,(VLOOKUP($B36,#REF!,3,FALSE)))</f>
        <v>#REF!</v>
      </c>
      <c r="AF36" s="252" t="e">
        <f>IF(ISNA(VLOOKUP($B36,#REF!,3,FALSE)),0,(VLOOKUP($B36,#REF!,3,FALSE)))</f>
        <v>#REF!</v>
      </c>
      <c r="AG36" s="252" t="e">
        <f>IF(ISNA(VLOOKUP($B36,#REF!,3,FALSE)),0,(VLOOKUP($B36,#REF!,3,FALSE)))</f>
        <v>#REF!</v>
      </c>
      <c r="AH36" s="252" t="e">
        <f>IF(ISNA(VLOOKUP($B36,#REF!,3,FALSE)),0,(VLOOKUP($B36,#REF!,3,FALSE)))</f>
        <v>#REF!</v>
      </c>
      <c r="AI36" s="252" t="e">
        <f>IF(ISNA(VLOOKUP($B36,#REF!,3,FALSE)),0,(VLOOKUP($B36,#REF!,3,FALSE)))</f>
        <v>#REF!</v>
      </c>
      <c r="AJ36" s="252" t="e">
        <f>IF(ISNA(VLOOKUP($B36,#REF!,2,FALSE)),0,(VLOOKUP($B36,#REF!,3,FALSE)))</f>
        <v>#REF!</v>
      </c>
      <c r="AK36" s="252" t="e">
        <f>IF(ISNA(VLOOKUP($B36,#REF!,3,FALSE)),0,(VLOOKUP($B36,#REF!,3,FALSE)))</f>
        <v>#REF!</v>
      </c>
      <c r="AL36" s="252" t="e">
        <f>IF(ISNA(VLOOKUP($B36,#REF!,3,FALSE)),0,(VLOOKUP($B36,#REF!,3,FALSE)))</f>
        <v>#REF!</v>
      </c>
      <c r="AM36" s="252" t="e">
        <f>IF(ISNA(VLOOKUP($B36,#REF!,3,FALSE)),0,(VLOOKUP($B36,#REF!,3,FALSE)))</f>
        <v>#REF!</v>
      </c>
      <c r="AN36" s="252" t="e">
        <f>IF(ISNA(VLOOKUP($B36,#REF!,3,FALSE)),0,(VLOOKUP($B36,#REF!,3,FALSE)))</f>
        <v>#REF!</v>
      </c>
      <c r="AO36" s="252" t="e">
        <f>IF(ISNA(VLOOKUP($B36,#REF!,3,FALSE)),0,(VLOOKUP($B36,#REF!,3,FALSE)))</f>
        <v>#REF!</v>
      </c>
      <c r="AP36" s="252" t="e">
        <f>IF(ISNA(VLOOKUP($B36,#REF!,3,FALSE)),0,(VLOOKUP($B36,#REF!,3,FALSE)))</f>
        <v>#REF!</v>
      </c>
      <c r="AV36" s="252" t="e">
        <f>IF(ISNA(VLOOKUP($B36,#REF!,4,FALSE)),0,(VLOOKUP($B36,#REF!,4,FALSE)))</f>
        <v>#REF!</v>
      </c>
      <c r="AW36" s="252" t="e">
        <f>IF(ISNA(VLOOKUP($B36,#REF!,4,FALSE)),0,(VLOOKUP($B36,#REF!,4,FALSE)))</f>
        <v>#REF!</v>
      </c>
      <c r="AX36" s="252" t="e">
        <f>IF(ISNA(VLOOKUP($B36,#REF!,4,FALSE)),0,(VLOOKUP($B36,#REF!,4,FALSE)))</f>
        <v>#REF!</v>
      </c>
      <c r="AY36" s="252" t="e">
        <f>IF(ISNA(VLOOKUP($B36,#REF!,4,FALSE)),0,(VLOOKUP($B36,#REF!,4,FALSE)))</f>
        <v>#REF!</v>
      </c>
      <c r="AZ36" s="252" t="e">
        <f>IF(ISNA(VLOOKUP($B36,#REF!,4,FALSE)),0,(VLOOKUP($B36,#REF!,4,FALSE)))</f>
        <v>#REF!</v>
      </c>
      <c r="BA36" s="252" t="e">
        <f>IF(ISNA(VLOOKUP($B36,#REF!,4,FALSE)),0,(VLOOKUP($B36,#REF!,4,FALSE)))</f>
        <v>#REF!</v>
      </c>
      <c r="BB36" s="252" t="e">
        <f>IF(ISNA(VLOOKUP($B36,#REF!,2,FALSE)),0,(VLOOKUP($B36,#REF!,3,FALSE)))</f>
        <v>#REF!</v>
      </c>
      <c r="BC36" s="252" t="e">
        <f>IF(ISNA(VLOOKUP($B36,#REF!,3,FALSE)),0,(VLOOKUP($B36,#REF!,3,FALSE)))</f>
        <v>#REF!</v>
      </c>
      <c r="BD36" s="252" t="e">
        <f>IF(ISNA(VLOOKUP($B36,#REF!,3,FALSE)),0,(VLOOKUP($B36,#REF!,3,FALSE)))</f>
        <v>#REF!</v>
      </c>
      <c r="BE36" s="252" t="e">
        <f>IF(ISNA(VLOOKUP($B36,#REF!,3,FALSE)),0,(VLOOKUP($B36,#REF!,3,FALSE)))</f>
        <v>#REF!</v>
      </c>
      <c r="BF36" s="252" t="e">
        <f>IF(ISNA(VLOOKUP($B36,#REF!,3,FALSE)),0,(VLOOKUP($B36,#REF!,3,FALSE)))</f>
        <v>#REF!</v>
      </c>
      <c r="BG36" s="252" t="e">
        <f>IF(ISNA(VLOOKUP($B36,#REF!,3,FALSE)),0,(VLOOKUP($B36,#REF!,3,FALSE)))</f>
        <v>#REF!</v>
      </c>
      <c r="BH36" s="252" t="e">
        <f>IF(ISNA(VLOOKUP($B36,#REF!,3,FALSE)),0,(VLOOKUP($B36,#REF!,3,FALSE)))</f>
        <v>#REF!</v>
      </c>
    </row>
    <row r="37" ht="16.35" spans="2:60">
      <c r="B37" s="207" t="s">
        <v>31</v>
      </c>
      <c r="C37" s="215" t="s">
        <v>5</v>
      </c>
      <c r="D37" s="215"/>
      <c r="F37" s="198"/>
      <c r="G37" s="198"/>
      <c r="H37" s="202" t="e">
        <f>(SUM(I39:I49)/11)</f>
        <v>#REF!</v>
      </c>
      <c r="AD37" s="252" t="e">
        <f>IF(ISNA(VLOOKUP($B37,#REF!,3,FALSE)),0,(VLOOKUP($B37,#REF!,3,FALSE)))</f>
        <v>#REF!</v>
      </c>
      <c r="AE37" s="252" t="e">
        <f>IF(ISNA(VLOOKUP($B37,#REF!,3,FALSE)),0,(VLOOKUP($B37,#REF!,3,FALSE)))</f>
        <v>#REF!</v>
      </c>
      <c r="AF37" s="252" t="e">
        <f>IF(ISNA(VLOOKUP($B37,#REF!,3,FALSE)),0,(VLOOKUP($B37,#REF!,3,FALSE)))</f>
        <v>#REF!</v>
      </c>
      <c r="AG37" s="252" t="e">
        <f>IF(ISNA(VLOOKUP($B37,#REF!,3,FALSE)),0,(VLOOKUP($B37,#REF!,3,FALSE)))</f>
        <v>#REF!</v>
      </c>
      <c r="AH37" s="252" t="e">
        <f>IF(ISNA(VLOOKUP($B37,#REF!,3,FALSE)),0,(VLOOKUP($B37,#REF!,3,FALSE)))</f>
        <v>#REF!</v>
      </c>
      <c r="AI37" s="252" t="e">
        <f>IF(ISNA(VLOOKUP($B37,#REF!,3,FALSE)),0,(VLOOKUP($B37,#REF!,3,FALSE)))</f>
        <v>#REF!</v>
      </c>
      <c r="AJ37" s="252" t="e">
        <f>IF(ISNA(VLOOKUP($B37,#REF!,2,FALSE)),0,(VLOOKUP($B37,#REF!,3,FALSE)))</f>
        <v>#REF!</v>
      </c>
      <c r="AK37" s="252" t="e">
        <f>IF(ISNA(VLOOKUP($B37,#REF!,3,FALSE)),0,(VLOOKUP($B37,#REF!,3,FALSE)))</f>
        <v>#REF!</v>
      </c>
      <c r="AL37" s="252" t="e">
        <f>IF(ISNA(VLOOKUP($B37,#REF!,3,FALSE)),0,(VLOOKUP($B37,#REF!,3,FALSE)))</f>
        <v>#REF!</v>
      </c>
      <c r="AM37" s="252" t="e">
        <f>IF(ISNA(VLOOKUP($B37,#REF!,3,FALSE)),0,(VLOOKUP($B37,#REF!,3,FALSE)))</f>
        <v>#REF!</v>
      </c>
      <c r="AN37" s="252" t="e">
        <f>IF(ISNA(VLOOKUP($B37,#REF!,3,FALSE)),0,(VLOOKUP($B37,#REF!,3,FALSE)))</f>
        <v>#REF!</v>
      </c>
      <c r="AO37" s="252" t="e">
        <f>IF(ISNA(VLOOKUP($B37,#REF!,3,FALSE)),0,(VLOOKUP($B37,#REF!,3,FALSE)))</f>
        <v>#REF!</v>
      </c>
      <c r="AP37" s="252" t="e">
        <f>IF(ISNA(VLOOKUP($B37,#REF!,3,FALSE)),0,(VLOOKUP($B37,#REF!,3,FALSE)))</f>
        <v>#REF!</v>
      </c>
      <c r="AV37" s="252" t="e">
        <f>IF(ISNA(VLOOKUP($B37,#REF!,4,FALSE)),0,(VLOOKUP($B37,#REF!,4,FALSE)))</f>
        <v>#REF!</v>
      </c>
      <c r="AW37" s="252" t="e">
        <f>IF(ISNA(VLOOKUP($B37,#REF!,4,FALSE)),0,(VLOOKUP($B37,#REF!,4,FALSE)))</f>
        <v>#REF!</v>
      </c>
      <c r="AX37" s="252" t="e">
        <f>IF(ISNA(VLOOKUP($B37,#REF!,4,FALSE)),0,(VLOOKUP($B37,#REF!,4,FALSE)))</f>
        <v>#REF!</v>
      </c>
      <c r="AY37" s="252" t="e">
        <f>IF(ISNA(VLOOKUP($B37,#REF!,4,FALSE)),0,(VLOOKUP($B37,#REF!,4,FALSE)))</f>
        <v>#REF!</v>
      </c>
      <c r="AZ37" s="252" t="e">
        <f>IF(ISNA(VLOOKUP($B37,#REF!,4,FALSE)),0,(VLOOKUP($B37,#REF!,4,FALSE)))</f>
        <v>#REF!</v>
      </c>
      <c r="BA37" s="252" t="e">
        <f>IF(ISNA(VLOOKUP($B37,#REF!,4,FALSE)),0,(VLOOKUP($B37,#REF!,4,FALSE)))</f>
        <v>#REF!</v>
      </c>
      <c r="BB37" s="252" t="e">
        <f>IF(ISNA(VLOOKUP($B37,#REF!,2,FALSE)),0,(VLOOKUP($B37,#REF!,3,FALSE)))</f>
        <v>#REF!</v>
      </c>
      <c r="BC37" s="252" t="e">
        <f>IF(ISNA(VLOOKUP($B37,#REF!,3,FALSE)),0,(VLOOKUP($B37,#REF!,3,FALSE)))</f>
        <v>#REF!</v>
      </c>
      <c r="BD37" s="252" t="e">
        <f>IF(ISNA(VLOOKUP($B37,#REF!,3,FALSE)),0,(VLOOKUP($B37,#REF!,3,FALSE)))</f>
        <v>#REF!</v>
      </c>
      <c r="BE37" s="252" t="e">
        <f>IF(ISNA(VLOOKUP($B37,#REF!,3,FALSE)),0,(VLOOKUP($B37,#REF!,3,FALSE)))</f>
        <v>#REF!</v>
      </c>
      <c r="BF37" s="252" t="e">
        <f>IF(ISNA(VLOOKUP($B37,#REF!,3,FALSE)),0,(VLOOKUP($B37,#REF!,3,FALSE)))</f>
        <v>#REF!</v>
      </c>
      <c r="BG37" s="252" t="e">
        <f>IF(ISNA(VLOOKUP($B37,#REF!,3,FALSE)),0,(VLOOKUP($B37,#REF!,3,FALSE)))</f>
        <v>#REF!</v>
      </c>
      <c r="BH37" s="252" t="e">
        <f>IF(ISNA(VLOOKUP($B37,#REF!,3,FALSE)),0,(VLOOKUP($B37,#REF!,3,FALSE)))</f>
        <v>#REF!</v>
      </c>
    </row>
    <row r="38" s="198" customFormat="1" ht="53" spans="1:63">
      <c r="A38" s="216" t="s">
        <v>6</v>
      </c>
      <c r="B38" s="217" t="s">
        <v>7</v>
      </c>
      <c r="C38" s="218" t="s">
        <v>8</v>
      </c>
      <c r="D38" s="218" t="s">
        <v>9</v>
      </c>
      <c r="E38" s="218"/>
      <c r="F38" s="218"/>
      <c r="G38" s="218"/>
      <c r="H38" s="220" t="s">
        <v>12</v>
      </c>
      <c r="I38" s="220"/>
      <c r="J38" s="245"/>
      <c r="K38" s="246"/>
      <c r="L38" s="247" t="s">
        <v>15</v>
      </c>
      <c r="M38" s="248" t="s">
        <v>16</v>
      </c>
      <c r="N38" s="249" t="s">
        <v>17</v>
      </c>
      <c r="O38" s="248" t="s">
        <v>18</v>
      </c>
      <c r="P38" s="249" t="s">
        <v>19</v>
      </c>
      <c r="Q38" s="248" t="s">
        <v>20</v>
      </c>
      <c r="R38" s="249" t="s">
        <v>21</v>
      </c>
      <c r="S38" s="248" t="s">
        <v>22</v>
      </c>
      <c r="T38" s="249" t="s">
        <v>23</v>
      </c>
      <c r="U38" s="248" t="s">
        <v>24</v>
      </c>
      <c r="V38" s="249" t="s">
        <v>25</v>
      </c>
      <c r="W38" s="248" t="s">
        <v>26</v>
      </c>
      <c r="X38" s="249" t="s">
        <v>27</v>
      </c>
      <c r="Y38" s="268" t="s">
        <v>28</v>
      </c>
      <c r="Z38" s="269"/>
      <c r="AA38" s="270"/>
      <c r="AD38" s="252" t="e">
        <f>IF(ISNA(VLOOKUP($B38,#REF!,3,FALSE)),0,(VLOOKUP($B38,#REF!,3,FALSE)))</f>
        <v>#REF!</v>
      </c>
      <c r="AE38" s="252" t="e">
        <f>IF(ISNA(VLOOKUP($B38,#REF!,3,FALSE)),0,(VLOOKUP($B38,#REF!,3,FALSE)))</f>
        <v>#REF!</v>
      </c>
      <c r="AF38" s="252" t="e">
        <f>IF(ISNA(VLOOKUP($B38,#REF!,3,FALSE)),0,(VLOOKUP($B38,#REF!,3,FALSE)))</f>
        <v>#REF!</v>
      </c>
      <c r="AG38" s="252" t="e">
        <f>IF(ISNA(VLOOKUP($B38,#REF!,3,FALSE)),0,(VLOOKUP($B38,#REF!,3,FALSE)))</f>
        <v>#REF!</v>
      </c>
      <c r="AH38" s="252" t="e">
        <f>IF(ISNA(VLOOKUP($B38,#REF!,3,FALSE)),0,(VLOOKUP($B38,#REF!,3,FALSE)))</f>
        <v>#REF!</v>
      </c>
      <c r="AI38" s="252" t="e">
        <f>IF(ISNA(VLOOKUP($B38,#REF!,3,FALSE)),0,(VLOOKUP($B38,#REF!,3,FALSE)))</f>
        <v>#REF!</v>
      </c>
      <c r="AJ38" s="252" t="e">
        <f>IF(ISNA(VLOOKUP($B38,#REF!,2,FALSE)),0,(VLOOKUP($B38,#REF!,3,FALSE)))</f>
        <v>#REF!</v>
      </c>
      <c r="AK38" s="252" t="e">
        <f>IF(ISNA(VLOOKUP($B38,#REF!,3,FALSE)),0,(VLOOKUP($B38,#REF!,3,FALSE)))</f>
        <v>#REF!</v>
      </c>
      <c r="AL38" s="252" t="e">
        <f>IF(ISNA(VLOOKUP($B38,#REF!,3,FALSE)),0,(VLOOKUP($B38,#REF!,3,FALSE)))</f>
        <v>#REF!</v>
      </c>
      <c r="AM38" s="252" t="e">
        <f>IF(ISNA(VLOOKUP($B38,#REF!,3,FALSE)),0,(VLOOKUP($B38,#REF!,3,FALSE)))</f>
        <v>#REF!</v>
      </c>
      <c r="AN38" s="252" t="e">
        <f>IF(ISNA(VLOOKUP($B38,#REF!,3,FALSE)),0,(VLOOKUP($B38,#REF!,3,FALSE)))</f>
        <v>#REF!</v>
      </c>
      <c r="AO38" s="252" t="e">
        <f>IF(ISNA(VLOOKUP($B38,#REF!,3,FALSE)),0,(VLOOKUP($B38,#REF!,3,FALSE)))</f>
        <v>#REF!</v>
      </c>
      <c r="AP38" s="252" t="e">
        <f>IF(ISNA(VLOOKUP($B38,#REF!,3,FALSE)),0,(VLOOKUP($B38,#REF!,3,FALSE)))</f>
        <v>#REF!</v>
      </c>
      <c r="AQ38" s="268" t="s">
        <v>28</v>
      </c>
      <c r="AR38" s="269"/>
      <c r="AS38" s="270"/>
      <c r="AV38" s="252" t="e">
        <f>IF(ISNA(VLOOKUP($B38,#REF!,4,FALSE)),0,(VLOOKUP($B38,#REF!,4,FALSE)))</f>
        <v>#REF!</v>
      </c>
      <c r="AW38" s="252" t="e">
        <f>IF(ISNA(VLOOKUP($B38,#REF!,4,FALSE)),0,(VLOOKUP($B38,#REF!,4,FALSE)))</f>
        <v>#REF!</v>
      </c>
      <c r="AX38" s="252" t="e">
        <f>IF(ISNA(VLOOKUP($B38,#REF!,4,FALSE)),0,(VLOOKUP($B38,#REF!,4,FALSE)))</f>
        <v>#REF!</v>
      </c>
      <c r="AY38" s="252" t="e">
        <f>IF(ISNA(VLOOKUP($B38,#REF!,4,FALSE)),0,(VLOOKUP($B38,#REF!,4,FALSE)))</f>
        <v>#REF!</v>
      </c>
      <c r="AZ38" s="252" t="e">
        <f>IF(ISNA(VLOOKUP($B38,#REF!,4,FALSE)),0,(VLOOKUP($B38,#REF!,4,FALSE)))</f>
        <v>#REF!</v>
      </c>
      <c r="BA38" s="252" t="e">
        <f>IF(ISNA(VLOOKUP($B38,#REF!,4,FALSE)),0,(VLOOKUP($B38,#REF!,4,FALSE)))</f>
        <v>#REF!</v>
      </c>
      <c r="BB38" s="252" t="e">
        <f>IF(ISNA(VLOOKUP($B38,#REF!,2,FALSE)),0,(VLOOKUP($B38,#REF!,3,FALSE)))</f>
        <v>#REF!</v>
      </c>
      <c r="BC38" s="252" t="e">
        <f>IF(ISNA(VLOOKUP($B38,#REF!,3,FALSE)),0,(VLOOKUP($B38,#REF!,3,FALSE)))</f>
        <v>#REF!</v>
      </c>
      <c r="BD38" s="252" t="e">
        <f>IF(ISNA(VLOOKUP($B38,#REF!,3,FALSE)),0,(VLOOKUP($B38,#REF!,3,FALSE)))</f>
        <v>#REF!</v>
      </c>
      <c r="BE38" s="252" t="e">
        <f>IF(ISNA(VLOOKUP($B38,#REF!,3,FALSE)),0,(VLOOKUP($B38,#REF!,3,FALSE)))</f>
        <v>#REF!</v>
      </c>
      <c r="BF38" s="252" t="e">
        <f>IF(ISNA(VLOOKUP($B38,#REF!,3,FALSE)),0,(VLOOKUP($B38,#REF!,3,FALSE)))</f>
        <v>#REF!</v>
      </c>
      <c r="BG38" s="252" t="e">
        <f>IF(ISNA(VLOOKUP($B38,#REF!,3,FALSE)),0,(VLOOKUP($B38,#REF!,3,FALSE)))</f>
        <v>#REF!</v>
      </c>
      <c r="BH38" s="252" t="e">
        <f>IF(ISNA(VLOOKUP($B38,#REF!,3,FALSE)),0,(VLOOKUP($B38,#REF!,3,FALSE)))</f>
        <v>#REF!</v>
      </c>
      <c r="BI38" s="268" t="s">
        <v>28</v>
      </c>
      <c r="BJ38" s="269"/>
      <c r="BK38" s="270"/>
    </row>
    <row r="39" s="199" customFormat="1" ht="20.1" customHeight="1" spans="1:63">
      <c r="A39" s="221" t="e">
        <f t="shared" ref="A39:A50" si="28">RANK(D39,$D$39:$D$50)</f>
        <v>#REF!</v>
      </c>
      <c r="B39" s="222" t="e">
        <f>#REF!</f>
        <v>#REF!</v>
      </c>
      <c r="C39" s="223">
        <f t="shared" ref="C39:C49" si="29">COUNTIF(AD39:AP39,"&gt;0")</f>
        <v>0</v>
      </c>
      <c r="D39" s="226" t="e">
        <f t="shared" ref="D39:D49" si="30">SUM(L39:V39)</f>
        <v>#REF!</v>
      </c>
      <c r="E39" s="223" t="e">
        <f t="shared" ref="E39:E49" si="31">IF(D39&gt;MAX(F$43:F$50),"X"," ")</f>
        <v>#REF!</v>
      </c>
      <c r="F39" s="226" t="e">
        <f t="shared" ref="F39:F49" si="32">((11-C39)*40)+D39</f>
        <v>#REF!</v>
      </c>
      <c r="G39" s="226" t="e">
        <f>MAX($F$43:$F$50)-D39</f>
        <v>#REF!</v>
      </c>
      <c r="H39" s="228" t="e">
        <f t="shared" ref="H39:H49" si="33">D39/(C39*40)</f>
        <v>#REF!</v>
      </c>
      <c r="I39" s="228" t="e">
        <f t="shared" ref="I39:I49" si="34">(SUM(AD39:AP39)/C39)</f>
        <v>#REF!</v>
      </c>
      <c r="J39" s="250" t="e">
        <f t="shared" ref="J39:J49" si="35">(SUM(AV39:BH39))</f>
        <v>#REF!</v>
      </c>
      <c r="K39" s="251"/>
      <c r="L39" s="252" t="e">
        <f>IF(ISNA(VLOOKUP($B39,#REF!,1,FALSE)),0,(VLOOKUP($B39,#REF!,2,FALSE)))</f>
        <v>#REF!</v>
      </c>
      <c r="M39" s="252" t="e">
        <f>IF(ISNA(VLOOKUP($B39,#REF!,1,FALSE)),0,(VLOOKUP($B39,#REF!,2,FALSE)))</f>
        <v>#REF!</v>
      </c>
      <c r="N39" s="252" t="e">
        <f>IF(ISNA(VLOOKUP($B39,#REF!,1,FALSE)),0,(VLOOKUP($B39,#REF!,2,FALSE)))</f>
        <v>#REF!</v>
      </c>
      <c r="O39" s="252" t="e">
        <f>IF(ISNA(VLOOKUP($B39,#REF!,1,FALSE)),0,(VLOOKUP($B39,#REF!,2,FALSE)))</f>
        <v>#REF!</v>
      </c>
      <c r="P39" s="252" t="e">
        <f>IF(ISNA(VLOOKUP($B39,#REF!,1,FALSE)),0,(VLOOKUP($B39,#REF!,2,FALSE)))</f>
        <v>#REF!</v>
      </c>
      <c r="Q39" s="252" t="e">
        <f>IF(ISNA(VLOOKUP($B39,#REF!,1,FALSE)),0,(VLOOKUP($B39,#REF!,2,FALSE)))</f>
        <v>#REF!</v>
      </c>
      <c r="R39" s="252" t="e">
        <f>IF(ISNA(VLOOKUP($B39,#REF!,1,FALSE)),0,(VLOOKUP($B39,#REF!,2,FALSE)))</f>
        <v>#REF!</v>
      </c>
      <c r="S39" s="252" t="e">
        <f>IF(ISNA(VLOOKUP($B39,#REF!,1,FALSE)),0,(VLOOKUP($B39,#REF!,2,FALSE)))</f>
        <v>#REF!</v>
      </c>
      <c r="T39" s="252" t="e">
        <f>IF(ISNA(VLOOKUP($B39,#REF!,1,FALSE)),0,(VLOOKUP($B39,#REF!,2,FALSE)))</f>
        <v>#REF!</v>
      </c>
      <c r="U39" s="252" t="e">
        <f>IF(ISNA(VLOOKUP($B39,#REF!,1,FALSE)),0,(VLOOKUP($B39,#REF!,2,FALSE)))</f>
        <v>#REF!</v>
      </c>
      <c r="V39" s="252" t="e">
        <f>IF(ISNA(VLOOKUP($B39,#REF!,1,FALSE)),0,(VLOOKUP($B39,#REF!,2,FALSE)))</f>
        <v>#REF!</v>
      </c>
      <c r="W39" s="252" t="e">
        <f>IF(ISNA(VLOOKUP($B39,#REF!,1,FALSE)),0,(VLOOKUP($B39,#REF!,2,FALSE)))</f>
        <v>#REF!</v>
      </c>
      <c r="X39" s="252" t="e">
        <f>IF(ISNA(VLOOKUP($B39,#REF!,1,FALSE)),0,(VLOOKUP($B39,#REF!,2,FALSE)))</f>
        <v>#REF!</v>
      </c>
      <c r="Y39" s="271">
        <f t="shared" ref="Y39:Y49" si="36">COUNTIF($L39:$X39,"&gt;20.1")</f>
        <v>0</v>
      </c>
      <c r="Z39" s="272" t="s">
        <v>29</v>
      </c>
      <c r="AA39" s="273">
        <f t="shared" ref="AA39:AA49" si="37">COUNTIFS(L39:X39,"&gt;0.1",L39:X39,"&lt;19.9")</f>
        <v>0</v>
      </c>
      <c r="AD39" s="252" t="e">
        <f>IF(ISNA(VLOOKUP($B39,#REF!,3,FALSE)),0,(VLOOKUP($B39,#REF!,3,FALSE)))</f>
        <v>#REF!</v>
      </c>
      <c r="AE39" s="252" t="e">
        <f>IF(ISNA(VLOOKUP($B39,#REF!,3,FALSE)),0,(VLOOKUP($B39,#REF!,3,FALSE)))</f>
        <v>#REF!</v>
      </c>
      <c r="AF39" s="252" t="e">
        <f>IF(ISNA(VLOOKUP($B39,#REF!,3,FALSE)),0,(VLOOKUP($B39,#REF!,3,FALSE)))</f>
        <v>#REF!</v>
      </c>
      <c r="AG39" s="252" t="e">
        <f>IF(ISNA(VLOOKUP($B39,#REF!,3,FALSE)),0,(VLOOKUP($B39,#REF!,3,FALSE)))</f>
        <v>#REF!</v>
      </c>
      <c r="AH39" s="252" t="e">
        <f>IF(ISNA(VLOOKUP($B39,#REF!,3,FALSE)),0,(VLOOKUP($B39,#REF!,3,FALSE)))</f>
        <v>#REF!</v>
      </c>
      <c r="AI39" s="252" t="e">
        <f>IF(ISNA(VLOOKUP($B39,#REF!,3,FALSE)),0,(VLOOKUP($B39,#REF!,3,FALSE)))</f>
        <v>#REF!</v>
      </c>
      <c r="AJ39" s="252" t="e">
        <f>IF(ISNA(VLOOKUP($B39,#REF!,2,FALSE)),0,(VLOOKUP($B39,#REF!,3,FALSE)))</f>
        <v>#REF!</v>
      </c>
      <c r="AK39" s="252" t="e">
        <f>IF(ISNA(VLOOKUP($B39,#REF!,3,FALSE)),0,(VLOOKUP($B39,#REF!,3,FALSE)))</f>
        <v>#REF!</v>
      </c>
      <c r="AL39" s="252" t="e">
        <f>IF(ISNA(VLOOKUP($B39,#REF!,3,FALSE)),0,(VLOOKUP($B39,#REF!,3,FALSE)))</f>
        <v>#REF!</v>
      </c>
      <c r="AM39" s="252" t="e">
        <f>IF(ISNA(VLOOKUP($B39,#REF!,3,FALSE)),0,(VLOOKUP($B39,#REF!,3,FALSE)))</f>
        <v>#REF!</v>
      </c>
      <c r="AN39" s="252" t="e">
        <f>IF(ISNA(VLOOKUP($B39,#REF!,3,FALSE)),0,(VLOOKUP($B39,#REF!,3,FALSE)))</f>
        <v>#REF!</v>
      </c>
      <c r="AO39" s="252" t="e">
        <f>IF(ISNA(VLOOKUP($B39,#REF!,3,FALSE)),0,(VLOOKUP($B39,#REF!,3,FALSE)))</f>
        <v>#REF!</v>
      </c>
      <c r="AP39" s="252" t="e">
        <f>IF(ISNA(VLOOKUP($B39,#REF!,3,FALSE)),0,(VLOOKUP($B39,#REF!,3,FALSE)))</f>
        <v>#REF!</v>
      </c>
      <c r="AQ39" s="271">
        <f t="shared" ref="AQ39:AQ49" si="38">COUNTIF($L39:$X39,"&gt;20.1")</f>
        <v>0</v>
      </c>
      <c r="AR39" s="272" t="s">
        <v>29</v>
      </c>
      <c r="AS39" s="273">
        <f t="shared" ref="AS39:AS49" si="39">COUNTIFS(AD39:AP39,"&gt;0.1",AD39:AP39,"&lt;19.9")</f>
        <v>0</v>
      </c>
      <c r="AV39" s="252" t="e">
        <f>IF(ISNA(VLOOKUP($B39,#REF!,4,FALSE)),0,(VLOOKUP($B39,#REF!,4,FALSE)))</f>
        <v>#REF!</v>
      </c>
      <c r="AW39" s="252" t="e">
        <f>IF(ISNA(VLOOKUP($B39,#REF!,4,FALSE)),0,(VLOOKUP($B39,#REF!,4,FALSE)))</f>
        <v>#REF!</v>
      </c>
      <c r="AX39" s="252" t="e">
        <f>IF(ISNA(VLOOKUP($B39,#REF!,4,FALSE)),0,(VLOOKUP($B39,#REF!,4,FALSE)))</f>
        <v>#REF!</v>
      </c>
      <c r="AY39" s="252" t="e">
        <f>IF(ISNA(VLOOKUP($B39,#REF!,4,FALSE)),0,(VLOOKUP($B39,#REF!,4,FALSE)))</f>
        <v>#REF!</v>
      </c>
      <c r="AZ39" s="252" t="e">
        <f>IF(ISNA(VLOOKUP($B39,#REF!,4,FALSE)),0,(VLOOKUP($B39,#REF!,4,FALSE)))</f>
        <v>#REF!</v>
      </c>
      <c r="BA39" s="252" t="e">
        <f>IF(ISNA(VLOOKUP($B39,#REF!,4,FALSE)),0,(VLOOKUP($B39,#REF!,4,FALSE)))</f>
        <v>#REF!</v>
      </c>
      <c r="BB39" s="252" t="e">
        <f>IF(ISNA(VLOOKUP($B39,#REF!,2,FALSE)),0,(VLOOKUP($B39,#REF!,3,FALSE)))</f>
        <v>#REF!</v>
      </c>
      <c r="BC39" s="252" t="e">
        <f>IF(ISNA(VLOOKUP($B39,#REF!,3,FALSE)),0,(VLOOKUP($B39,#REF!,3,FALSE)))</f>
        <v>#REF!</v>
      </c>
      <c r="BD39" s="252" t="e">
        <f>IF(ISNA(VLOOKUP($B39,#REF!,3,FALSE)),0,(VLOOKUP($B39,#REF!,3,FALSE)))</f>
        <v>#REF!</v>
      </c>
      <c r="BE39" s="252" t="e">
        <f>IF(ISNA(VLOOKUP($B39,#REF!,3,FALSE)),0,(VLOOKUP($B39,#REF!,3,FALSE)))</f>
        <v>#REF!</v>
      </c>
      <c r="BF39" s="252" t="e">
        <f>IF(ISNA(VLOOKUP($B39,#REF!,3,FALSE)),0,(VLOOKUP($B39,#REF!,3,FALSE)))</f>
        <v>#REF!</v>
      </c>
      <c r="BG39" s="252" t="e">
        <f>IF(ISNA(VLOOKUP($B39,#REF!,3,FALSE)),0,(VLOOKUP($B39,#REF!,3,FALSE)))</f>
        <v>#REF!</v>
      </c>
      <c r="BH39" s="252" t="e">
        <f>IF(ISNA(VLOOKUP($B39,#REF!,3,FALSE)),0,(VLOOKUP($B39,#REF!,3,FALSE)))</f>
        <v>#REF!</v>
      </c>
      <c r="BI39" s="271">
        <f t="shared" ref="BI39:BI49" si="40">COUNTIF($L39:$X39,"&gt;20.1")</f>
        <v>0</v>
      </c>
      <c r="BJ39" s="272" t="s">
        <v>29</v>
      </c>
      <c r="BK39" s="273">
        <f t="shared" ref="BK39:BK49" si="41">COUNTIFS(AV39:BH39,"&gt;0.1",AV39:BH39,"&lt;19.9")</f>
        <v>0</v>
      </c>
    </row>
    <row r="40" s="199" customFormat="1" ht="20.1" customHeight="1" spans="1:63">
      <c r="A40" s="221" t="e">
        <f t="shared" si="28"/>
        <v>#REF!</v>
      </c>
      <c r="B40" s="222" t="e">
        <f>#REF!</f>
        <v>#REF!</v>
      </c>
      <c r="C40" s="223">
        <f t="shared" si="29"/>
        <v>0</v>
      </c>
      <c r="D40" s="230" t="e">
        <f t="shared" si="30"/>
        <v>#REF!</v>
      </c>
      <c r="E40" s="223" t="e">
        <f t="shared" si="31"/>
        <v>#REF!</v>
      </c>
      <c r="F40" s="226" t="e">
        <f t="shared" si="32"/>
        <v>#REF!</v>
      </c>
      <c r="G40" s="226" t="e">
        <f>MAX($F$43:$F$50)-D40</f>
        <v>#REF!</v>
      </c>
      <c r="H40" s="228" t="e">
        <f t="shared" si="33"/>
        <v>#REF!</v>
      </c>
      <c r="I40" s="228" t="e">
        <f t="shared" si="34"/>
        <v>#REF!</v>
      </c>
      <c r="J40" s="250" t="e">
        <f t="shared" si="35"/>
        <v>#REF!</v>
      </c>
      <c r="K40" s="253"/>
      <c r="L40" s="252" t="e">
        <f>IF(ISNA(VLOOKUP($B40,#REF!,1,FALSE)),0,(VLOOKUP($B40,#REF!,2,FALSE)))</f>
        <v>#REF!</v>
      </c>
      <c r="M40" s="252" t="e">
        <f>IF(ISNA(VLOOKUP($B40,#REF!,1,FALSE)),0,(VLOOKUP($B40,#REF!,2,FALSE)))</f>
        <v>#REF!</v>
      </c>
      <c r="N40" s="252" t="e">
        <f>IF(ISNA(VLOOKUP($B40,#REF!,1,FALSE)),0,(VLOOKUP($B40,#REF!,2,FALSE)))</f>
        <v>#REF!</v>
      </c>
      <c r="O40" s="252" t="e">
        <f>IF(ISNA(VLOOKUP($B40,#REF!,1,FALSE)),0,(VLOOKUP($B40,#REF!,2,FALSE)))</f>
        <v>#REF!</v>
      </c>
      <c r="P40" s="252" t="e">
        <f>IF(ISNA(VLOOKUP($B40,#REF!,1,FALSE)),0,(VLOOKUP($B40,#REF!,2,FALSE)))</f>
        <v>#REF!</v>
      </c>
      <c r="Q40" s="252" t="e">
        <f>IF(ISNA(VLOOKUP($B40,#REF!,1,FALSE)),0,(VLOOKUP($B40,#REF!,2,FALSE)))</f>
        <v>#REF!</v>
      </c>
      <c r="R40" s="252" t="e">
        <f>IF(ISNA(VLOOKUP($B40,#REF!,1,FALSE)),0,(VLOOKUP($B40,#REF!,2,FALSE)))</f>
        <v>#REF!</v>
      </c>
      <c r="S40" s="252" t="e">
        <f>IF(ISNA(VLOOKUP($B40,#REF!,1,FALSE)),0,(VLOOKUP($B40,#REF!,2,FALSE)))</f>
        <v>#REF!</v>
      </c>
      <c r="T40" s="252" t="e">
        <f>IF(ISNA(VLOOKUP($B40,#REF!,1,FALSE)),0,(VLOOKUP($B40,#REF!,2,FALSE)))</f>
        <v>#REF!</v>
      </c>
      <c r="U40" s="252" t="e">
        <f>IF(ISNA(VLOOKUP($B40,#REF!,1,FALSE)),0,(VLOOKUP($B40,#REF!,2,FALSE)))</f>
        <v>#REF!</v>
      </c>
      <c r="V40" s="252" t="e">
        <f>IF(ISNA(VLOOKUP($B40,#REF!,1,FALSE)),0,(VLOOKUP($B40,#REF!,2,FALSE)))</f>
        <v>#REF!</v>
      </c>
      <c r="W40" s="252" t="e">
        <f>IF(ISNA(VLOOKUP($B40,#REF!,1,FALSE)),0,(VLOOKUP($B40,#REF!,2,FALSE)))</f>
        <v>#REF!</v>
      </c>
      <c r="X40" s="252" t="e">
        <f>IF(ISNA(VLOOKUP($B40,#REF!,1,FALSE)),0,(VLOOKUP($B40,#REF!,2,FALSE)))</f>
        <v>#REF!</v>
      </c>
      <c r="Y40" s="274">
        <f t="shared" si="36"/>
        <v>0</v>
      </c>
      <c r="Z40" s="275" t="s">
        <v>29</v>
      </c>
      <c r="AA40" s="276">
        <f t="shared" si="37"/>
        <v>0</v>
      </c>
      <c r="AD40" s="252" t="e">
        <f>IF(ISNA(VLOOKUP($B40,#REF!,3,FALSE)),0,(VLOOKUP($B40,#REF!,3,FALSE)))</f>
        <v>#REF!</v>
      </c>
      <c r="AE40" s="252" t="e">
        <f>IF(ISNA(VLOOKUP($B40,#REF!,3,FALSE)),0,(VLOOKUP($B40,#REF!,3,FALSE)))</f>
        <v>#REF!</v>
      </c>
      <c r="AF40" s="252" t="e">
        <f>IF(ISNA(VLOOKUP($B40,#REF!,3,FALSE)),0,(VLOOKUP($B40,#REF!,3,FALSE)))</f>
        <v>#REF!</v>
      </c>
      <c r="AG40" s="252" t="e">
        <f>IF(ISNA(VLOOKUP($B40,#REF!,3,FALSE)),0,(VLOOKUP($B40,#REF!,3,FALSE)))</f>
        <v>#REF!</v>
      </c>
      <c r="AH40" s="252" t="e">
        <f>IF(ISNA(VLOOKUP($B40,#REF!,3,FALSE)),0,(VLOOKUP($B40,#REF!,3,FALSE)))</f>
        <v>#REF!</v>
      </c>
      <c r="AI40" s="252" t="e">
        <f>IF(ISNA(VLOOKUP($B40,#REF!,3,FALSE)),0,(VLOOKUP($B40,#REF!,3,FALSE)))</f>
        <v>#REF!</v>
      </c>
      <c r="AJ40" s="252" t="e">
        <f>IF(ISNA(VLOOKUP($B40,#REF!,2,FALSE)),0,(VLOOKUP($B40,#REF!,3,FALSE)))</f>
        <v>#REF!</v>
      </c>
      <c r="AK40" s="252" t="e">
        <f>IF(ISNA(VLOOKUP($B40,#REF!,3,FALSE)),0,(VLOOKUP($B40,#REF!,3,FALSE)))</f>
        <v>#REF!</v>
      </c>
      <c r="AL40" s="252" t="e">
        <f>IF(ISNA(VLOOKUP($B40,#REF!,3,FALSE)),0,(VLOOKUP($B40,#REF!,3,FALSE)))</f>
        <v>#REF!</v>
      </c>
      <c r="AM40" s="252" t="e">
        <f>IF(ISNA(VLOOKUP($B40,#REF!,3,FALSE)),0,(VLOOKUP($B40,#REF!,3,FALSE)))</f>
        <v>#REF!</v>
      </c>
      <c r="AN40" s="252" t="e">
        <f>IF(ISNA(VLOOKUP($B40,#REF!,3,FALSE)),0,(VLOOKUP($B40,#REF!,3,FALSE)))</f>
        <v>#REF!</v>
      </c>
      <c r="AO40" s="252" t="e">
        <f>IF(ISNA(VLOOKUP($B40,#REF!,3,FALSE)),0,(VLOOKUP($B40,#REF!,3,FALSE)))</f>
        <v>#REF!</v>
      </c>
      <c r="AP40" s="252" t="e">
        <f>IF(ISNA(VLOOKUP($B40,#REF!,3,FALSE)),0,(VLOOKUP($B40,#REF!,3,FALSE)))</f>
        <v>#REF!</v>
      </c>
      <c r="AQ40" s="274">
        <f t="shared" si="38"/>
        <v>0</v>
      </c>
      <c r="AR40" s="275" t="s">
        <v>29</v>
      </c>
      <c r="AS40" s="276">
        <f t="shared" si="39"/>
        <v>0</v>
      </c>
      <c r="AV40" s="252" t="e">
        <f>IF(ISNA(VLOOKUP($B40,#REF!,4,FALSE)),0,(VLOOKUP($B40,#REF!,4,FALSE)))</f>
        <v>#REF!</v>
      </c>
      <c r="AW40" s="252" t="e">
        <f>IF(ISNA(VLOOKUP($B40,#REF!,4,FALSE)),0,(VLOOKUP($B40,#REF!,4,FALSE)))</f>
        <v>#REF!</v>
      </c>
      <c r="AX40" s="252" t="e">
        <f>IF(ISNA(VLOOKUP($B40,#REF!,4,FALSE)),0,(VLOOKUP($B40,#REF!,4,FALSE)))</f>
        <v>#REF!</v>
      </c>
      <c r="AY40" s="252" t="e">
        <f>IF(ISNA(VLOOKUP($B40,#REF!,4,FALSE)),0,(VLOOKUP($B40,#REF!,4,FALSE)))</f>
        <v>#REF!</v>
      </c>
      <c r="AZ40" s="252" t="e">
        <f>IF(ISNA(VLOOKUP($B40,#REF!,4,FALSE)),0,(VLOOKUP($B40,#REF!,4,FALSE)))</f>
        <v>#REF!</v>
      </c>
      <c r="BA40" s="252" t="e">
        <f>IF(ISNA(VLOOKUP($B40,#REF!,4,FALSE)),0,(VLOOKUP($B40,#REF!,4,FALSE)))</f>
        <v>#REF!</v>
      </c>
      <c r="BB40" s="252" t="e">
        <f>IF(ISNA(VLOOKUP($B40,#REF!,2,FALSE)),0,(VLOOKUP($B40,#REF!,3,FALSE)))</f>
        <v>#REF!</v>
      </c>
      <c r="BC40" s="252" t="e">
        <f>IF(ISNA(VLOOKUP($B40,#REF!,3,FALSE)),0,(VLOOKUP($B40,#REF!,3,FALSE)))</f>
        <v>#REF!</v>
      </c>
      <c r="BD40" s="252" t="e">
        <f>IF(ISNA(VLOOKUP($B40,#REF!,3,FALSE)),0,(VLOOKUP($B40,#REF!,3,FALSE)))</f>
        <v>#REF!</v>
      </c>
      <c r="BE40" s="252" t="e">
        <f>IF(ISNA(VLOOKUP($B40,#REF!,3,FALSE)),0,(VLOOKUP($B40,#REF!,3,FALSE)))</f>
        <v>#REF!</v>
      </c>
      <c r="BF40" s="252" t="e">
        <f>IF(ISNA(VLOOKUP($B40,#REF!,3,FALSE)),0,(VLOOKUP($B40,#REF!,3,FALSE)))</f>
        <v>#REF!</v>
      </c>
      <c r="BG40" s="252" t="e">
        <f>IF(ISNA(VLOOKUP($B40,#REF!,3,FALSE)),0,(VLOOKUP($B40,#REF!,3,FALSE)))</f>
        <v>#REF!</v>
      </c>
      <c r="BH40" s="252" t="e">
        <f>IF(ISNA(VLOOKUP($B40,#REF!,3,FALSE)),0,(VLOOKUP($B40,#REF!,3,FALSE)))</f>
        <v>#REF!</v>
      </c>
      <c r="BI40" s="274">
        <f t="shared" si="40"/>
        <v>0</v>
      </c>
      <c r="BJ40" s="275" t="s">
        <v>29</v>
      </c>
      <c r="BK40" s="276">
        <f t="shared" si="41"/>
        <v>0</v>
      </c>
    </row>
    <row r="41" s="199" customFormat="1" ht="20.1" customHeight="1" spans="1:63">
      <c r="A41" s="221" t="e">
        <f t="shared" si="28"/>
        <v>#REF!</v>
      </c>
      <c r="B41" s="222" t="e">
        <f>#REF!</f>
        <v>#REF!</v>
      </c>
      <c r="C41" s="223">
        <f t="shared" si="29"/>
        <v>0</v>
      </c>
      <c r="D41" s="230" t="e">
        <f t="shared" si="30"/>
        <v>#REF!</v>
      </c>
      <c r="E41" s="223" t="e">
        <f t="shared" si="31"/>
        <v>#REF!</v>
      </c>
      <c r="F41" s="226" t="e">
        <f t="shared" si="32"/>
        <v>#REF!</v>
      </c>
      <c r="G41" s="226"/>
      <c r="H41" s="228" t="e">
        <f t="shared" si="33"/>
        <v>#REF!</v>
      </c>
      <c r="I41" s="228" t="e">
        <f t="shared" si="34"/>
        <v>#REF!</v>
      </c>
      <c r="J41" s="250" t="e">
        <f t="shared" si="35"/>
        <v>#REF!</v>
      </c>
      <c r="K41" s="253"/>
      <c r="L41" s="252" t="e">
        <f>IF(ISNA(VLOOKUP($B41,#REF!,1,FALSE)),0,(VLOOKUP($B41,#REF!,2,FALSE)))</f>
        <v>#REF!</v>
      </c>
      <c r="M41" s="252" t="e">
        <f>IF(ISNA(VLOOKUP($B41,#REF!,1,FALSE)),0,(VLOOKUP($B41,#REF!,2,FALSE)))</f>
        <v>#REF!</v>
      </c>
      <c r="N41" s="252" t="e">
        <f>IF(ISNA(VLOOKUP($B41,#REF!,1,FALSE)),0,(VLOOKUP($B41,#REF!,2,FALSE)))</f>
        <v>#REF!</v>
      </c>
      <c r="O41" s="252" t="e">
        <f>IF(ISNA(VLOOKUP($B41,#REF!,1,FALSE)),0,(VLOOKUP($B41,#REF!,2,FALSE)))</f>
        <v>#REF!</v>
      </c>
      <c r="P41" s="252" t="e">
        <f>IF(ISNA(VLOOKUP($B41,#REF!,1,FALSE)),0,(VLOOKUP($B41,#REF!,2,FALSE)))</f>
        <v>#REF!</v>
      </c>
      <c r="Q41" s="252" t="e">
        <f>IF(ISNA(VLOOKUP($B41,#REF!,1,FALSE)),0,(VLOOKUP($B41,#REF!,2,FALSE)))</f>
        <v>#REF!</v>
      </c>
      <c r="R41" s="252" t="e">
        <f>IF(ISNA(VLOOKUP($B41,#REF!,1,FALSE)),0,(VLOOKUP($B41,#REF!,2,FALSE)))</f>
        <v>#REF!</v>
      </c>
      <c r="S41" s="252" t="e">
        <f>IF(ISNA(VLOOKUP($B41,#REF!,1,FALSE)),0,(VLOOKUP($B41,#REF!,2,FALSE)))</f>
        <v>#REF!</v>
      </c>
      <c r="T41" s="252" t="e">
        <f>IF(ISNA(VLOOKUP($B41,#REF!,1,FALSE)),0,(VLOOKUP($B41,#REF!,2,FALSE)))</f>
        <v>#REF!</v>
      </c>
      <c r="U41" s="252" t="e">
        <f>IF(ISNA(VLOOKUP($B41,#REF!,1,FALSE)),0,(VLOOKUP($B41,#REF!,2,FALSE)))</f>
        <v>#REF!</v>
      </c>
      <c r="V41" s="252" t="e">
        <f>IF(ISNA(VLOOKUP($B41,#REF!,1,FALSE)),0,(VLOOKUP($B41,#REF!,2,FALSE)))</f>
        <v>#REF!</v>
      </c>
      <c r="W41" s="252" t="e">
        <f>IF(ISNA(VLOOKUP($B41,#REF!,1,FALSE)),0,(VLOOKUP($B41,#REF!,2,FALSE)))</f>
        <v>#REF!</v>
      </c>
      <c r="X41" s="252" t="e">
        <f>IF(ISNA(VLOOKUP($B41,#REF!,1,FALSE)),0,(VLOOKUP($B41,#REF!,2,FALSE)))</f>
        <v>#REF!</v>
      </c>
      <c r="Y41" s="274">
        <f t="shared" si="36"/>
        <v>0</v>
      </c>
      <c r="Z41" s="275" t="s">
        <v>29</v>
      </c>
      <c r="AA41" s="276">
        <f t="shared" si="37"/>
        <v>0</v>
      </c>
      <c r="AD41" s="252" t="e">
        <f>IF(ISNA(VLOOKUP($B41,#REF!,3,FALSE)),0,(VLOOKUP($B41,#REF!,3,FALSE)))</f>
        <v>#REF!</v>
      </c>
      <c r="AE41" s="252" t="e">
        <f>IF(ISNA(VLOOKUP($B41,#REF!,3,FALSE)),0,(VLOOKUP($B41,#REF!,3,FALSE)))</f>
        <v>#REF!</v>
      </c>
      <c r="AF41" s="252" t="e">
        <f>IF(ISNA(VLOOKUP($B41,#REF!,3,FALSE)),0,(VLOOKUP($B41,#REF!,3,FALSE)))</f>
        <v>#REF!</v>
      </c>
      <c r="AG41" s="252" t="e">
        <f>IF(ISNA(VLOOKUP($B41,#REF!,3,FALSE)),0,(VLOOKUP($B41,#REF!,3,FALSE)))</f>
        <v>#REF!</v>
      </c>
      <c r="AH41" s="252" t="e">
        <f>IF(ISNA(VLOOKUP($B41,#REF!,3,FALSE)),0,(VLOOKUP($B41,#REF!,3,FALSE)))</f>
        <v>#REF!</v>
      </c>
      <c r="AI41" s="252" t="e">
        <f>IF(ISNA(VLOOKUP($B41,#REF!,3,FALSE)),0,(VLOOKUP($B41,#REF!,3,FALSE)))</f>
        <v>#REF!</v>
      </c>
      <c r="AJ41" s="252" t="e">
        <f>IF(ISNA(VLOOKUP($B41,#REF!,2,FALSE)),0,(VLOOKUP($B41,#REF!,3,FALSE)))</f>
        <v>#REF!</v>
      </c>
      <c r="AK41" s="252" t="e">
        <f>IF(ISNA(VLOOKUP($B41,#REF!,3,FALSE)),0,(VLOOKUP($B41,#REF!,3,FALSE)))</f>
        <v>#REF!</v>
      </c>
      <c r="AL41" s="252" t="e">
        <f>IF(ISNA(VLOOKUP($B41,#REF!,3,FALSE)),0,(VLOOKUP($B41,#REF!,3,FALSE)))</f>
        <v>#REF!</v>
      </c>
      <c r="AM41" s="252" t="e">
        <f>IF(ISNA(VLOOKUP($B41,#REF!,3,FALSE)),0,(VLOOKUP($B41,#REF!,3,FALSE)))</f>
        <v>#REF!</v>
      </c>
      <c r="AN41" s="252" t="e">
        <f>IF(ISNA(VLOOKUP($B41,#REF!,3,FALSE)),0,(VLOOKUP($B41,#REF!,3,FALSE)))</f>
        <v>#REF!</v>
      </c>
      <c r="AO41" s="252" t="e">
        <f>IF(ISNA(VLOOKUP($B41,#REF!,3,FALSE)),0,(VLOOKUP($B41,#REF!,3,FALSE)))</f>
        <v>#REF!</v>
      </c>
      <c r="AP41" s="252" t="e">
        <f>IF(ISNA(VLOOKUP($B41,#REF!,3,FALSE)),0,(VLOOKUP($B41,#REF!,3,FALSE)))</f>
        <v>#REF!</v>
      </c>
      <c r="AQ41" s="274">
        <f t="shared" si="38"/>
        <v>0</v>
      </c>
      <c r="AR41" s="275" t="s">
        <v>29</v>
      </c>
      <c r="AS41" s="276">
        <f t="shared" si="39"/>
        <v>0</v>
      </c>
      <c r="AV41" s="252" t="e">
        <f>IF(ISNA(VLOOKUP($B41,#REF!,4,FALSE)),0,(VLOOKUP($B41,#REF!,4,FALSE)))</f>
        <v>#REF!</v>
      </c>
      <c r="AW41" s="252" t="e">
        <f>IF(ISNA(VLOOKUP($B41,#REF!,4,FALSE)),0,(VLOOKUP($B41,#REF!,4,FALSE)))</f>
        <v>#REF!</v>
      </c>
      <c r="AX41" s="252" t="e">
        <f>IF(ISNA(VLOOKUP($B41,#REF!,4,FALSE)),0,(VLOOKUP($B41,#REF!,4,FALSE)))</f>
        <v>#REF!</v>
      </c>
      <c r="AY41" s="252" t="e">
        <f>IF(ISNA(VLOOKUP($B41,#REF!,4,FALSE)),0,(VLOOKUP($B41,#REF!,4,FALSE)))</f>
        <v>#REF!</v>
      </c>
      <c r="AZ41" s="252" t="e">
        <f>IF(ISNA(VLOOKUP($B41,#REF!,4,FALSE)),0,(VLOOKUP($B41,#REF!,4,FALSE)))</f>
        <v>#REF!</v>
      </c>
      <c r="BA41" s="252" t="e">
        <f>IF(ISNA(VLOOKUP($B41,#REF!,4,FALSE)),0,(VLOOKUP($B41,#REF!,4,FALSE)))</f>
        <v>#REF!</v>
      </c>
      <c r="BB41" s="252" t="e">
        <f>IF(ISNA(VLOOKUP($B41,#REF!,2,FALSE)),0,(VLOOKUP($B41,#REF!,3,FALSE)))</f>
        <v>#REF!</v>
      </c>
      <c r="BC41" s="252" t="e">
        <f>IF(ISNA(VLOOKUP($B41,#REF!,3,FALSE)),0,(VLOOKUP($B41,#REF!,3,FALSE)))</f>
        <v>#REF!</v>
      </c>
      <c r="BD41" s="252" t="e">
        <f>IF(ISNA(VLOOKUP($B41,#REF!,3,FALSE)),0,(VLOOKUP($B41,#REF!,3,FALSE)))</f>
        <v>#REF!</v>
      </c>
      <c r="BE41" s="252" t="e">
        <f>IF(ISNA(VLOOKUP($B41,#REF!,3,FALSE)),0,(VLOOKUP($B41,#REF!,3,FALSE)))</f>
        <v>#REF!</v>
      </c>
      <c r="BF41" s="252" t="e">
        <f>IF(ISNA(VLOOKUP($B41,#REF!,3,FALSE)),0,(VLOOKUP($B41,#REF!,3,FALSE)))</f>
        <v>#REF!</v>
      </c>
      <c r="BG41" s="252" t="e">
        <f>IF(ISNA(VLOOKUP($B41,#REF!,3,FALSE)),0,(VLOOKUP($B41,#REF!,3,FALSE)))</f>
        <v>#REF!</v>
      </c>
      <c r="BH41" s="252" t="e">
        <f>IF(ISNA(VLOOKUP($B41,#REF!,3,FALSE)),0,(VLOOKUP($B41,#REF!,3,FALSE)))</f>
        <v>#REF!</v>
      </c>
      <c r="BI41" s="274">
        <f t="shared" si="40"/>
        <v>0</v>
      </c>
      <c r="BJ41" s="275" t="s">
        <v>29</v>
      </c>
      <c r="BK41" s="276">
        <f t="shared" si="41"/>
        <v>0</v>
      </c>
    </row>
    <row r="42" s="199" customFormat="1" ht="20.1" customHeight="1" spans="1:63">
      <c r="A42" s="221" t="e">
        <f t="shared" si="28"/>
        <v>#REF!</v>
      </c>
      <c r="B42" s="222" t="e">
        <f>#REF!</f>
        <v>#REF!</v>
      </c>
      <c r="C42" s="223">
        <f t="shared" si="29"/>
        <v>0</v>
      </c>
      <c r="D42" s="230" t="e">
        <f t="shared" si="30"/>
        <v>#REF!</v>
      </c>
      <c r="E42" s="223" t="e">
        <f t="shared" si="31"/>
        <v>#REF!</v>
      </c>
      <c r="F42" s="226" t="e">
        <f t="shared" si="32"/>
        <v>#REF!</v>
      </c>
      <c r="G42" s="226" t="e">
        <f>MAX($F$43:$F$50)-D42</f>
        <v>#REF!</v>
      </c>
      <c r="H42" s="228" t="e">
        <f t="shared" si="33"/>
        <v>#REF!</v>
      </c>
      <c r="I42" s="228" t="e">
        <f t="shared" si="34"/>
        <v>#REF!</v>
      </c>
      <c r="J42" s="250" t="e">
        <f t="shared" si="35"/>
        <v>#REF!</v>
      </c>
      <c r="K42" s="253"/>
      <c r="L42" s="252" t="e">
        <f>IF(ISNA(VLOOKUP($B42,#REF!,1,FALSE)),0,(VLOOKUP($B42,#REF!,2,FALSE)))</f>
        <v>#REF!</v>
      </c>
      <c r="M42" s="252" t="e">
        <f>IF(ISNA(VLOOKUP($B42,#REF!,1,FALSE)),0,(VLOOKUP($B42,#REF!,2,FALSE)))</f>
        <v>#REF!</v>
      </c>
      <c r="N42" s="252" t="e">
        <f>IF(ISNA(VLOOKUP($B42,#REF!,1,FALSE)),0,(VLOOKUP($B42,#REF!,2,FALSE)))</f>
        <v>#REF!</v>
      </c>
      <c r="O42" s="252" t="e">
        <f>IF(ISNA(VLOOKUP($B42,#REF!,1,FALSE)),0,(VLOOKUP($B42,#REF!,2,FALSE)))</f>
        <v>#REF!</v>
      </c>
      <c r="P42" s="252" t="e">
        <f>IF(ISNA(VLOOKUP($B42,#REF!,1,FALSE)),0,(VLOOKUP($B42,#REF!,2,FALSE)))</f>
        <v>#REF!</v>
      </c>
      <c r="Q42" s="252" t="e">
        <f>IF(ISNA(VLOOKUP($B42,#REF!,1,FALSE)),0,(VLOOKUP($B42,#REF!,2,FALSE)))</f>
        <v>#REF!</v>
      </c>
      <c r="R42" s="252" t="e">
        <f>IF(ISNA(VLOOKUP($B42,#REF!,1,FALSE)),0,(VLOOKUP($B42,#REF!,2,FALSE)))</f>
        <v>#REF!</v>
      </c>
      <c r="S42" s="252" t="e">
        <f>IF(ISNA(VLOOKUP($B42,#REF!,1,FALSE)),0,(VLOOKUP($B42,#REF!,2,FALSE)))</f>
        <v>#REF!</v>
      </c>
      <c r="T42" s="252" t="e">
        <f>IF(ISNA(VLOOKUP($B42,#REF!,1,FALSE)),0,(VLOOKUP($B42,#REF!,2,FALSE)))</f>
        <v>#REF!</v>
      </c>
      <c r="U42" s="252" t="e">
        <f>IF(ISNA(VLOOKUP($B42,#REF!,1,FALSE)),0,(VLOOKUP($B42,#REF!,2,FALSE)))</f>
        <v>#REF!</v>
      </c>
      <c r="V42" s="252" t="e">
        <f>IF(ISNA(VLOOKUP($B42,#REF!,1,FALSE)),0,(VLOOKUP($B42,#REF!,2,FALSE)))</f>
        <v>#REF!</v>
      </c>
      <c r="W42" s="252" t="e">
        <f>IF(ISNA(VLOOKUP($B42,#REF!,1,FALSE)),0,(VLOOKUP($B42,#REF!,2,FALSE)))</f>
        <v>#REF!</v>
      </c>
      <c r="X42" s="252" t="e">
        <f>IF(ISNA(VLOOKUP($B42,#REF!,1,FALSE)),0,(VLOOKUP($B42,#REF!,2,FALSE)))</f>
        <v>#REF!</v>
      </c>
      <c r="Y42" s="274">
        <f t="shared" si="36"/>
        <v>0</v>
      </c>
      <c r="Z42" s="275" t="s">
        <v>29</v>
      </c>
      <c r="AA42" s="276">
        <f t="shared" si="37"/>
        <v>0</v>
      </c>
      <c r="AD42" s="252" t="e">
        <f>IF(ISNA(VLOOKUP($B42,#REF!,3,FALSE)),0,(VLOOKUP($B42,#REF!,3,FALSE)))</f>
        <v>#REF!</v>
      </c>
      <c r="AE42" s="252" t="e">
        <f>IF(ISNA(VLOOKUP($B42,#REF!,3,FALSE)),0,(VLOOKUP($B42,#REF!,3,FALSE)))</f>
        <v>#REF!</v>
      </c>
      <c r="AF42" s="252" t="e">
        <f>IF(ISNA(VLOOKUP($B42,#REF!,3,FALSE)),0,(VLOOKUP($B42,#REF!,3,FALSE)))</f>
        <v>#REF!</v>
      </c>
      <c r="AG42" s="252" t="e">
        <f>IF(ISNA(VLOOKUP($B42,#REF!,3,FALSE)),0,(VLOOKUP($B42,#REF!,3,FALSE)))</f>
        <v>#REF!</v>
      </c>
      <c r="AH42" s="252" t="e">
        <f>IF(ISNA(VLOOKUP($B42,#REF!,3,FALSE)),0,(VLOOKUP($B42,#REF!,3,FALSE)))</f>
        <v>#REF!</v>
      </c>
      <c r="AI42" s="252" t="e">
        <f>IF(ISNA(VLOOKUP($B42,#REF!,3,FALSE)),0,(VLOOKUP($B42,#REF!,3,FALSE)))</f>
        <v>#REF!</v>
      </c>
      <c r="AJ42" s="252" t="e">
        <f>IF(ISNA(VLOOKUP($B42,#REF!,2,FALSE)),0,(VLOOKUP($B42,#REF!,3,FALSE)))</f>
        <v>#REF!</v>
      </c>
      <c r="AK42" s="252" t="e">
        <f>IF(ISNA(VLOOKUP($B42,#REF!,3,FALSE)),0,(VLOOKUP($B42,#REF!,3,FALSE)))</f>
        <v>#REF!</v>
      </c>
      <c r="AL42" s="252" t="e">
        <f>IF(ISNA(VLOOKUP($B42,#REF!,3,FALSE)),0,(VLOOKUP($B42,#REF!,3,FALSE)))</f>
        <v>#REF!</v>
      </c>
      <c r="AM42" s="252" t="e">
        <f>IF(ISNA(VLOOKUP($B42,#REF!,3,FALSE)),0,(VLOOKUP($B42,#REF!,3,FALSE)))</f>
        <v>#REF!</v>
      </c>
      <c r="AN42" s="252" t="e">
        <f>IF(ISNA(VLOOKUP($B42,#REF!,3,FALSE)),0,(VLOOKUP($B42,#REF!,3,FALSE)))</f>
        <v>#REF!</v>
      </c>
      <c r="AO42" s="252" t="e">
        <f>IF(ISNA(VLOOKUP($B42,#REF!,3,FALSE)),0,(VLOOKUP($B42,#REF!,3,FALSE)))</f>
        <v>#REF!</v>
      </c>
      <c r="AP42" s="252" t="e">
        <f>IF(ISNA(VLOOKUP($B42,#REF!,3,FALSE)),0,(VLOOKUP($B42,#REF!,3,FALSE)))</f>
        <v>#REF!</v>
      </c>
      <c r="AQ42" s="274">
        <f t="shared" si="38"/>
        <v>0</v>
      </c>
      <c r="AR42" s="275" t="s">
        <v>29</v>
      </c>
      <c r="AS42" s="276">
        <f t="shared" si="39"/>
        <v>0</v>
      </c>
      <c r="AV42" s="252" t="e">
        <f>IF(ISNA(VLOOKUP($B42,#REF!,4,FALSE)),0,(VLOOKUP($B42,#REF!,4,FALSE)))</f>
        <v>#REF!</v>
      </c>
      <c r="AW42" s="252" t="e">
        <f>IF(ISNA(VLOOKUP($B42,#REF!,4,FALSE)),0,(VLOOKUP($B42,#REF!,4,FALSE)))</f>
        <v>#REF!</v>
      </c>
      <c r="AX42" s="252" t="e">
        <f>IF(ISNA(VLOOKUP($B42,#REF!,4,FALSE)),0,(VLOOKUP($B42,#REF!,4,FALSE)))</f>
        <v>#REF!</v>
      </c>
      <c r="AY42" s="252" t="e">
        <f>IF(ISNA(VLOOKUP($B42,#REF!,4,FALSE)),0,(VLOOKUP($B42,#REF!,4,FALSE)))</f>
        <v>#REF!</v>
      </c>
      <c r="AZ42" s="252" t="e">
        <f>IF(ISNA(VLOOKUP($B42,#REF!,4,FALSE)),0,(VLOOKUP($B42,#REF!,4,FALSE)))</f>
        <v>#REF!</v>
      </c>
      <c r="BA42" s="252" t="e">
        <f>IF(ISNA(VLOOKUP($B42,#REF!,4,FALSE)),0,(VLOOKUP($B42,#REF!,4,FALSE)))</f>
        <v>#REF!</v>
      </c>
      <c r="BB42" s="252" t="e">
        <f>IF(ISNA(VLOOKUP($B42,#REF!,2,FALSE)),0,(VLOOKUP($B42,#REF!,3,FALSE)))</f>
        <v>#REF!</v>
      </c>
      <c r="BC42" s="252" t="e">
        <f>IF(ISNA(VLOOKUP($B42,#REF!,3,FALSE)),0,(VLOOKUP($B42,#REF!,3,FALSE)))</f>
        <v>#REF!</v>
      </c>
      <c r="BD42" s="252" t="e">
        <f>IF(ISNA(VLOOKUP($B42,#REF!,3,FALSE)),0,(VLOOKUP($B42,#REF!,3,FALSE)))</f>
        <v>#REF!</v>
      </c>
      <c r="BE42" s="252" t="e">
        <f>IF(ISNA(VLOOKUP($B42,#REF!,3,FALSE)),0,(VLOOKUP($B42,#REF!,3,FALSE)))</f>
        <v>#REF!</v>
      </c>
      <c r="BF42" s="252" t="e">
        <f>IF(ISNA(VLOOKUP($B42,#REF!,3,FALSE)),0,(VLOOKUP($B42,#REF!,3,FALSE)))</f>
        <v>#REF!</v>
      </c>
      <c r="BG42" s="252" t="e">
        <f>IF(ISNA(VLOOKUP($B42,#REF!,3,FALSE)),0,(VLOOKUP($B42,#REF!,3,FALSE)))</f>
        <v>#REF!</v>
      </c>
      <c r="BH42" s="252" t="e">
        <f>IF(ISNA(VLOOKUP($B42,#REF!,3,FALSE)),0,(VLOOKUP($B42,#REF!,3,FALSE)))</f>
        <v>#REF!</v>
      </c>
      <c r="BI42" s="274">
        <f t="shared" si="40"/>
        <v>0</v>
      </c>
      <c r="BJ42" s="275" t="s">
        <v>29</v>
      </c>
      <c r="BK42" s="276">
        <f t="shared" si="41"/>
        <v>0</v>
      </c>
    </row>
    <row r="43" s="199" customFormat="1" ht="20.1" customHeight="1" spans="1:63">
      <c r="A43" s="221" t="e">
        <f t="shared" si="28"/>
        <v>#REF!</v>
      </c>
      <c r="B43" s="222" t="e">
        <f>#REF!</f>
        <v>#REF!</v>
      </c>
      <c r="C43" s="223">
        <f t="shared" si="29"/>
        <v>0</v>
      </c>
      <c r="D43" s="230" t="e">
        <f t="shared" si="30"/>
        <v>#REF!</v>
      </c>
      <c r="E43" s="223" t="e">
        <f t="shared" si="31"/>
        <v>#REF!</v>
      </c>
      <c r="F43" s="226" t="e">
        <f t="shared" si="32"/>
        <v>#REF!</v>
      </c>
      <c r="G43" s="226"/>
      <c r="H43" s="228" t="e">
        <f t="shared" si="33"/>
        <v>#REF!</v>
      </c>
      <c r="I43" s="228" t="e">
        <f t="shared" si="34"/>
        <v>#REF!</v>
      </c>
      <c r="J43" s="250" t="e">
        <f t="shared" si="35"/>
        <v>#REF!</v>
      </c>
      <c r="K43" s="253"/>
      <c r="L43" s="252" t="e">
        <f>IF(ISNA(VLOOKUP($B43,#REF!,1,FALSE)),0,(VLOOKUP($B43,#REF!,2,FALSE)))</f>
        <v>#REF!</v>
      </c>
      <c r="M43" s="252" t="e">
        <f>IF(ISNA(VLOOKUP($B43,#REF!,1,FALSE)),0,(VLOOKUP($B43,#REF!,2,FALSE)))</f>
        <v>#REF!</v>
      </c>
      <c r="N43" s="252" t="e">
        <f>IF(ISNA(VLOOKUP($B43,#REF!,1,FALSE)),0,(VLOOKUP($B43,#REF!,2,FALSE)))</f>
        <v>#REF!</v>
      </c>
      <c r="O43" s="252" t="e">
        <f>IF(ISNA(VLOOKUP($B43,#REF!,1,FALSE)),0,(VLOOKUP($B43,#REF!,2,FALSE)))</f>
        <v>#REF!</v>
      </c>
      <c r="P43" s="252" t="e">
        <f>IF(ISNA(VLOOKUP($B43,#REF!,1,FALSE)),0,(VLOOKUP($B43,#REF!,2,FALSE)))</f>
        <v>#REF!</v>
      </c>
      <c r="Q43" s="252" t="e">
        <f>IF(ISNA(VLOOKUP($B43,#REF!,1,FALSE)),0,(VLOOKUP($B43,#REF!,2,FALSE)))</f>
        <v>#REF!</v>
      </c>
      <c r="R43" s="252" t="e">
        <f>IF(ISNA(VLOOKUP($B43,#REF!,1,FALSE)),0,(VLOOKUP($B43,#REF!,2,FALSE)))</f>
        <v>#REF!</v>
      </c>
      <c r="S43" s="252" t="e">
        <f>IF(ISNA(VLOOKUP($B43,#REF!,1,FALSE)),0,(VLOOKUP($B43,#REF!,2,FALSE)))</f>
        <v>#REF!</v>
      </c>
      <c r="T43" s="252" t="e">
        <f>IF(ISNA(VLOOKUP($B43,#REF!,1,FALSE)),0,(VLOOKUP($B43,#REF!,2,FALSE)))</f>
        <v>#REF!</v>
      </c>
      <c r="U43" s="252" t="e">
        <f>IF(ISNA(VLOOKUP($B43,#REF!,1,FALSE)),0,(VLOOKUP($B43,#REF!,2,FALSE)))</f>
        <v>#REF!</v>
      </c>
      <c r="V43" s="252" t="e">
        <f>IF(ISNA(VLOOKUP($B43,#REF!,1,FALSE)),0,(VLOOKUP($B43,#REF!,2,FALSE)))</f>
        <v>#REF!</v>
      </c>
      <c r="W43" s="252" t="e">
        <f>IF(ISNA(VLOOKUP($B43,#REF!,1,FALSE)),0,(VLOOKUP($B43,#REF!,2,FALSE)))</f>
        <v>#REF!</v>
      </c>
      <c r="X43" s="252" t="e">
        <f>IF(ISNA(VLOOKUP($B43,#REF!,1,FALSE)),0,(VLOOKUP($B43,#REF!,2,FALSE)))</f>
        <v>#REF!</v>
      </c>
      <c r="Y43" s="274">
        <f t="shared" si="36"/>
        <v>0</v>
      </c>
      <c r="Z43" s="275" t="s">
        <v>29</v>
      </c>
      <c r="AA43" s="276">
        <f t="shared" si="37"/>
        <v>0</v>
      </c>
      <c r="AD43" s="252" t="e">
        <f>IF(ISNA(VLOOKUP($B43,#REF!,3,FALSE)),0,(VLOOKUP($B43,#REF!,3,FALSE)))</f>
        <v>#REF!</v>
      </c>
      <c r="AE43" s="252" t="e">
        <f>IF(ISNA(VLOOKUP($B43,#REF!,3,FALSE)),0,(VLOOKUP($B43,#REF!,3,FALSE)))</f>
        <v>#REF!</v>
      </c>
      <c r="AF43" s="252" t="e">
        <f>IF(ISNA(VLOOKUP($B43,#REF!,3,FALSE)),0,(VLOOKUP($B43,#REF!,3,FALSE)))</f>
        <v>#REF!</v>
      </c>
      <c r="AG43" s="252" t="e">
        <f>IF(ISNA(VLOOKUP($B43,#REF!,3,FALSE)),0,(VLOOKUP($B43,#REF!,3,FALSE)))</f>
        <v>#REF!</v>
      </c>
      <c r="AH43" s="252" t="e">
        <f>IF(ISNA(VLOOKUP($B43,#REF!,3,FALSE)),0,(VLOOKUP($B43,#REF!,3,FALSE)))</f>
        <v>#REF!</v>
      </c>
      <c r="AI43" s="252" t="e">
        <f>IF(ISNA(VLOOKUP($B43,#REF!,3,FALSE)),0,(VLOOKUP($B43,#REF!,3,FALSE)))</f>
        <v>#REF!</v>
      </c>
      <c r="AJ43" s="252" t="e">
        <f>IF(ISNA(VLOOKUP($B43,#REF!,2,FALSE)),0,(VLOOKUP($B43,#REF!,3,FALSE)))</f>
        <v>#REF!</v>
      </c>
      <c r="AK43" s="252" t="e">
        <f>IF(ISNA(VLOOKUP($B43,#REF!,3,FALSE)),0,(VLOOKUP($B43,#REF!,3,FALSE)))</f>
        <v>#REF!</v>
      </c>
      <c r="AL43" s="252" t="e">
        <f>IF(ISNA(VLOOKUP($B43,#REF!,3,FALSE)),0,(VLOOKUP($B43,#REF!,3,FALSE)))</f>
        <v>#REF!</v>
      </c>
      <c r="AM43" s="252" t="e">
        <f>IF(ISNA(VLOOKUP($B43,#REF!,3,FALSE)),0,(VLOOKUP($B43,#REF!,3,FALSE)))</f>
        <v>#REF!</v>
      </c>
      <c r="AN43" s="252" t="e">
        <f>IF(ISNA(VLOOKUP($B43,#REF!,3,FALSE)),0,(VLOOKUP($B43,#REF!,3,FALSE)))</f>
        <v>#REF!</v>
      </c>
      <c r="AO43" s="252" t="e">
        <f>IF(ISNA(VLOOKUP($B43,#REF!,3,FALSE)),0,(VLOOKUP($B43,#REF!,3,FALSE)))</f>
        <v>#REF!</v>
      </c>
      <c r="AP43" s="252" t="e">
        <f>IF(ISNA(VLOOKUP($B43,#REF!,3,FALSE)),0,(VLOOKUP($B43,#REF!,3,FALSE)))</f>
        <v>#REF!</v>
      </c>
      <c r="AQ43" s="274">
        <f t="shared" si="38"/>
        <v>0</v>
      </c>
      <c r="AR43" s="275" t="s">
        <v>29</v>
      </c>
      <c r="AS43" s="276">
        <f t="shared" si="39"/>
        <v>0</v>
      </c>
      <c r="AV43" s="252" t="e">
        <f>IF(ISNA(VLOOKUP($B43,#REF!,4,FALSE)),0,(VLOOKUP($B43,#REF!,4,FALSE)))</f>
        <v>#REF!</v>
      </c>
      <c r="AW43" s="252" t="e">
        <f>IF(ISNA(VLOOKUP($B43,#REF!,4,FALSE)),0,(VLOOKUP($B43,#REF!,4,FALSE)))</f>
        <v>#REF!</v>
      </c>
      <c r="AX43" s="252" t="e">
        <f>IF(ISNA(VLOOKUP($B43,#REF!,4,FALSE)),0,(VLOOKUP($B43,#REF!,4,FALSE)))</f>
        <v>#REF!</v>
      </c>
      <c r="AY43" s="252" t="e">
        <f>IF(ISNA(VLOOKUP($B43,#REF!,4,FALSE)),0,(VLOOKUP($B43,#REF!,4,FALSE)))</f>
        <v>#REF!</v>
      </c>
      <c r="AZ43" s="252" t="e">
        <f>IF(ISNA(VLOOKUP($B43,#REF!,4,FALSE)),0,(VLOOKUP($B43,#REF!,4,FALSE)))</f>
        <v>#REF!</v>
      </c>
      <c r="BA43" s="252" t="e">
        <f>IF(ISNA(VLOOKUP($B43,#REF!,4,FALSE)),0,(VLOOKUP($B43,#REF!,4,FALSE)))</f>
        <v>#REF!</v>
      </c>
      <c r="BB43" s="252" t="e">
        <f>IF(ISNA(VLOOKUP($B43,#REF!,2,FALSE)),0,(VLOOKUP($B43,#REF!,3,FALSE)))</f>
        <v>#REF!</v>
      </c>
      <c r="BC43" s="252" t="e">
        <f>IF(ISNA(VLOOKUP($B43,#REF!,3,FALSE)),0,(VLOOKUP($B43,#REF!,3,FALSE)))</f>
        <v>#REF!</v>
      </c>
      <c r="BD43" s="252" t="e">
        <f>IF(ISNA(VLOOKUP($B43,#REF!,3,FALSE)),0,(VLOOKUP($B43,#REF!,3,FALSE)))</f>
        <v>#REF!</v>
      </c>
      <c r="BE43" s="252" t="e">
        <f>IF(ISNA(VLOOKUP($B43,#REF!,3,FALSE)),0,(VLOOKUP($B43,#REF!,3,FALSE)))</f>
        <v>#REF!</v>
      </c>
      <c r="BF43" s="252" t="e">
        <f>IF(ISNA(VLOOKUP($B43,#REF!,3,FALSE)),0,(VLOOKUP($B43,#REF!,3,FALSE)))</f>
        <v>#REF!</v>
      </c>
      <c r="BG43" s="252" t="e">
        <f>IF(ISNA(VLOOKUP($B43,#REF!,3,FALSE)),0,(VLOOKUP($B43,#REF!,3,FALSE)))</f>
        <v>#REF!</v>
      </c>
      <c r="BH43" s="252" t="e">
        <f>IF(ISNA(VLOOKUP($B43,#REF!,3,FALSE)),0,(VLOOKUP($B43,#REF!,3,FALSE)))</f>
        <v>#REF!</v>
      </c>
      <c r="BI43" s="274">
        <f t="shared" si="40"/>
        <v>0</v>
      </c>
      <c r="BJ43" s="275" t="s">
        <v>29</v>
      </c>
      <c r="BK43" s="276">
        <f t="shared" si="41"/>
        <v>0</v>
      </c>
    </row>
    <row r="44" s="199" customFormat="1" ht="20.1" customHeight="1" spans="1:63">
      <c r="A44" s="221" t="e">
        <f t="shared" si="28"/>
        <v>#REF!</v>
      </c>
      <c r="B44" s="222" t="e">
        <f>#REF!</f>
        <v>#REF!</v>
      </c>
      <c r="C44" s="223">
        <f t="shared" si="29"/>
        <v>0</v>
      </c>
      <c r="D44" s="230" t="e">
        <f t="shared" si="30"/>
        <v>#REF!</v>
      </c>
      <c r="E44" s="223" t="e">
        <f t="shared" si="31"/>
        <v>#REF!</v>
      </c>
      <c r="F44" s="226" t="e">
        <f t="shared" si="32"/>
        <v>#REF!</v>
      </c>
      <c r="G44" s="226" t="e">
        <f>MAX($F$43:$F$50)-D44</f>
        <v>#REF!</v>
      </c>
      <c r="H44" s="228" t="e">
        <f t="shared" si="33"/>
        <v>#REF!</v>
      </c>
      <c r="I44" s="228" t="e">
        <f t="shared" si="34"/>
        <v>#REF!</v>
      </c>
      <c r="J44" s="250" t="e">
        <f t="shared" si="35"/>
        <v>#REF!</v>
      </c>
      <c r="K44" s="253"/>
      <c r="L44" s="252" t="e">
        <f>IF(ISNA(VLOOKUP($B44,#REF!,1,FALSE)),0,(VLOOKUP($B44,#REF!,2,FALSE)))</f>
        <v>#REF!</v>
      </c>
      <c r="M44" s="252" t="e">
        <f>IF(ISNA(VLOOKUP($B44,#REF!,1,FALSE)),0,(VLOOKUP($B44,#REF!,2,FALSE)))</f>
        <v>#REF!</v>
      </c>
      <c r="N44" s="252" t="e">
        <f>IF(ISNA(VLOOKUP($B44,#REF!,1,FALSE)),0,(VLOOKUP($B44,#REF!,2,FALSE)))</f>
        <v>#REF!</v>
      </c>
      <c r="O44" s="252" t="e">
        <f>IF(ISNA(VLOOKUP($B44,#REF!,1,FALSE)),0,(VLOOKUP($B44,#REF!,2,FALSE)))</f>
        <v>#REF!</v>
      </c>
      <c r="P44" s="252" t="e">
        <f>IF(ISNA(VLOOKUP($B44,#REF!,1,FALSE)),0,(VLOOKUP($B44,#REF!,2,FALSE)))</f>
        <v>#REF!</v>
      </c>
      <c r="Q44" s="252" t="e">
        <f>IF(ISNA(VLOOKUP($B44,#REF!,1,FALSE)),0,(VLOOKUP($B44,#REF!,2,FALSE)))</f>
        <v>#REF!</v>
      </c>
      <c r="R44" s="252" t="e">
        <f>IF(ISNA(VLOOKUP($B44,#REF!,1,FALSE)),0,(VLOOKUP($B44,#REF!,2,FALSE)))</f>
        <v>#REF!</v>
      </c>
      <c r="S44" s="252" t="e">
        <f>IF(ISNA(VLOOKUP($B44,#REF!,1,FALSE)),0,(VLOOKUP($B44,#REF!,2,FALSE)))</f>
        <v>#REF!</v>
      </c>
      <c r="T44" s="252" t="e">
        <f>IF(ISNA(VLOOKUP($B44,#REF!,1,FALSE)),0,(VLOOKUP($B44,#REF!,2,FALSE)))</f>
        <v>#REF!</v>
      </c>
      <c r="U44" s="252" t="e">
        <f>IF(ISNA(VLOOKUP($B44,#REF!,1,FALSE)),0,(VLOOKUP($B44,#REF!,2,FALSE)))</f>
        <v>#REF!</v>
      </c>
      <c r="V44" s="252" t="e">
        <f>IF(ISNA(VLOOKUP($B44,#REF!,1,FALSE)),0,(VLOOKUP($B44,#REF!,2,FALSE)))</f>
        <v>#REF!</v>
      </c>
      <c r="W44" s="252" t="e">
        <f>IF(ISNA(VLOOKUP($B44,#REF!,1,FALSE)),0,(VLOOKUP($B44,#REF!,2,FALSE)))</f>
        <v>#REF!</v>
      </c>
      <c r="X44" s="252" t="e">
        <f>IF(ISNA(VLOOKUP($B44,#REF!,1,FALSE)),0,(VLOOKUP($B44,#REF!,2,FALSE)))</f>
        <v>#REF!</v>
      </c>
      <c r="Y44" s="274">
        <f t="shared" si="36"/>
        <v>0</v>
      </c>
      <c r="Z44" s="275" t="s">
        <v>29</v>
      </c>
      <c r="AA44" s="276">
        <f t="shared" si="37"/>
        <v>0</v>
      </c>
      <c r="AD44" s="252" t="e">
        <f>IF(ISNA(VLOOKUP($B44,#REF!,3,FALSE)),0,(VLOOKUP($B44,#REF!,3,FALSE)))</f>
        <v>#REF!</v>
      </c>
      <c r="AE44" s="252" t="e">
        <f>IF(ISNA(VLOOKUP($B44,#REF!,3,FALSE)),0,(VLOOKUP($B44,#REF!,3,FALSE)))</f>
        <v>#REF!</v>
      </c>
      <c r="AF44" s="252" t="e">
        <f>IF(ISNA(VLOOKUP($B44,#REF!,3,FALSE)),0,(VLOOKUP($B44,#REF!,3,FALSE)))</f>
        <v>#REF!</v>
      </c>
      <c r="AG44" s="252" t="e">
        <f>IF(ISNA(VLOOKUP($B44,#REF!,3,FALSE)),0,(VLOOKUP($B44,#REF!,3,FALSE)))</f>
        <v>#REF!</v>
      </c>
      <c r="AH44" s="252" t="e">
        <f>IF(ISNA(VLOOKUP($B44,#REF!,3,FALSE)),0,(VLOOKUP($B44,#REF!,3,FALSE)))</f>
        <v>#REF!</v>
      </c>
      <c r="AI44" s="252" t="e">
        <f>IF(ISNA(VLOOKUP($B44,#REF!,3,FALSE)),0,(VLOOKUP($B44,#REF!,3,FALSE)))</f>
        <v>#REF!</v>
      </c>
      <c r="AJ44" s="252" t="e">
        <f>IF(ISNA(VLOOKUP($B44,#REF!,2,FALSE)),0,(VLOOKUP($B44,#REF!,3,FALSE)))</f>
        <v>#REF!</v>
      </c>
      <c r="AK44" s="252" t="e">
        <f>IF(ISNA(VLOOKUP($B44,#REF!,3,FALSE)),0,(VLOOKUP($B44,#REF!,3,FALSE)))</f>
        <v>#REF!</v>
      </c>
      <c r="AL44" s="252" t="e">
        <f>IF(ISNA(VLOOKUP($B44,#REF!,3,FALSE)),0,(VLOOKUP($B44,#REF!,3,FALSE)))</f>
        <v>#REF!</v>
      </c>
      <c r="AM44" s="252" t="e">
        <f>IF(ISNA(VLOOKUP($B44,#REF!,3,FALSE)),0,(VLOOKUP($B44,#REF!,3,FALSE)))</f>
        <v>#REF!</v>
      </c>
      <c r="AN44" s="252" t="e">
        <f>IF(ISNA(VLOOKUP($B44,#REF!,3,FALSE)),0,(VLOOKUP($B44,#REF!,3,FALSE)))</f>
        <v>#REF!</v>
      </c>
      <c r="AO44" s="252" t="e">
        <f>IF(ISNA(VLOOKUP($B44,#REF!,3,FALSE)),0,(VLOOKUP($B44,#REF!,3,FALSE)))</f>
        <v>#REF!</v>
      </c>
      <c r="AP44" s="252" t="e">
        <f>IF(ISNA(VLOOKUP($B44,#REF!,3,FALSE)),0,(VLOOKUP($B44,#REF!,3,FALSE)))</f>
        <v>#REF!</v>
      </c>
      <c r="AQ44" s="274">
        <f t="shared" si="38"/>
        <v>0</v>
      </c>
      <c r="AR44" s="275" t="s">
        <v>29</v>
      </c>
      <c r="AS44" s="276">
        <f t="shared" si="39"/>
        <v>0</v>
      </c>
      <c r="AV44" s="252" t="e">
        <f>IF(ISNA(VLOOKUP($B44,#REF!,4,FALSE)),0,(VLOOKUP($B44,#REF!,4,FALSE)))</f>
        <v>#REF!</v>
      </c>
      <c r="AW44" s="252" t="e">
        <f>IF(ISNA(VLOOKUP($B44,#REF!,4,FALSE)),0,(VLOOKUP($B44,#REF!,4,FALSE)))</f>
        <v>#REF!</v>
      </c>
      <c r="AX44" s="252" t="e">
        <f>IF(ISNA(VLOOKUP($B44,#REF!,4,FALSE)),0,(VLOOKUP($B44,#REF!,4,FALSE)))</f>
        <v>#REF!</v>
      </c>
      <c r="AY44" s="252" t="e">
        <f>IF(ISNA(VLOOKUP($B44,#REF!,4,FALSE)),0,(VLOOKUP($B44,#REF!,4,FALSE)))</f>
        <v>#REF!</v>
      </c>
      <c r="AZ44" s="252" t="e">
        <f>IF(ISNA(VLOOKUP($B44,#REF!,4,FALSE)),0,(VLOOKUP($B44,#REF!,4,FALSE)))</f>
        <v>#REF!</v>
      </c>
      <c r="BA44" s="252" t="e">
        <f>IF(ISNA(VLOOKUP($B44,#REF!,4,FALSE)),0,(VLOOKUP($B44,#REF!,4,FALSE)))</f>
        <v>#REF!</v>
      </c>
      <c r="BB44" s="252" t="e">
        <f>IF(ISNA(VLOOKUP($B44,#REF!,2,FALSE)),0,(VLOOKUP($B44,#REF!,3,FALSE)))</f>
        <v>#REF!</v>
      </c>
      <c r="BC44" s="252" t="e">
        <f>IF(ISNA(VLOOKUP($B44,#REF!,3,FALSE)),0,(VLOOKUP($B44,#REF!,3,FALSE)))</f>
        <v>#REF!</v>
      </c>
      <c r="BD44" s="252" t="e">
        <f>IF(ISNA(VLOOKUP($B44,#REF!,3,FALSE)),0,(VLOOKUP($B44,#REF!,3,FALSE)))</f>
        <v>#REF!</v>
      </c>
      <c r="BE44" s="252" t="e">
        <f>IF(ISNA(VLOOKUP($B44,#REF!,3,FALSE)),0,(VLOOKUP($B44,#REF!,3,FALSE)))</f>
        <v>#REF!</v>
      </c>
      <c r="BF44" s="252" t="e">
        <f>IF(ISNA(VLOOKUP($B44,#REF!,3,FALSE)),0,(VLOOKUP($B44,#REF!,3,FALSE)))</f>
        <v>#REF!</v>
      </c>
      <c r="BG44" s="252" t="e">
        <f>IF(ISNA(VLOOKUP($B44,#REF!,3,FALSE)),0,(VLOOKUP($B44,#REF!,3,FALSE)))</f>
        <v>#REF!</v>
      </c>
      <c r="BH44" s="252" t="e">
        <f>IF(ISNA(VLOOKUP($B44,#REF!,3,FALSE)),0,(VLOOKUP($B44,#REF!,3,FALSE)))</f>
        <v>#REF!</v>
      </c>
      <c r="BI44" s="274">
        <f t="shared" si="40"/>
        <v>0</v>
      </c>
      <c r="BJ44" s="275" t="s">
        <v>29</v>
      </c>
      <c r="BK44" s="276">
        <f t="shared" si="41"/>
        <v>0</v>
      </c>
    </row>
    <row r="45" s="199" customFormat="1" ht="20.1" customHeight="1" spans="1:63">
      <c r="A45" s="221" t="e">
        <f t="shared" si="28"/>
        <v>#REF!</v>
      </c>
      <c r="B45" s="222" t="e">
        <f>#REF!</f>
        <v>#REF!</v>
      </c>
      <c r="C45" s="223">
        <f t="shared" si="29"/>
        <v>0</v>
      </c>
      <c r="D45" s="230" t="e">
        <f t="shared" si="30"/>
        <v>#REF!</v>
      </c>
      <c r="E45" s="223" t="e">
        <f t="shared" si="31"/>
        <v>#REF!</v>
      </c>
      <c r="F45" s="226" t="e">
        <f t="shared" si="32"/>
        <v>#REF!</v>
      </c>
      <c r="G45" s="226"/>
      <c r="H45" s="228" t="e">
        <f t="shared" si="33"/>
        <v>#REF!</v>
      </c>
      <c r="I45" s="228" t="e">
        <f t="shared" si="34"/>
        <v>#REF!</v>
      </c>
      <c r="J45" s="250" t="e">
        <f t="shared" si="35"/>
        <v>#REF!</v>
      </c>
      <c r="K45" s="253"/>
      <c r="L45" s="252" t="e">
        <f>IF(ISNA(VLOOKUP($B45,#REF!,1,FALSE)),0,(VLOOKUP($B45,#REF!,2,FALSE)))</f>
        <v>#REF!</v>
      </c>
      <c r="M45" s="252" t="e">
        <f>IF(ISNA(VLOOKUP($B45,#REF!,1,FALSE)),0,(VLOOKUP($B45,#REF!,2,FALSE)))</f>
        <v>#REF!</v>
      </c>
      <c r="N45" s="252" t="e">
        <f>IF(ISNA(VLOOKUP($B45,#REF!,1,FALSE)),0,(VLOOKUP($B45,#REF!,2,FALSE)))</f>
        <v>#REF!</v>
      </c>
      <c r="O45" s="252" t="e">
        <f>IF(ISNA(VLOOKUP($B45,#REF!,1,FALSE)),0,(VLOOKUP($B45,#REF!,2,FALSE)))</f>
        <v>#REF!</v>
      </c>
      <c r="P45" s="252" t="e">
        <f>IF(ISNA(VLOOKUP($B45,#REF!,1,FALSE)),0,(VLOOKUP($B45,#REF!,2,FALSE)))</f>
        <v>#REF!</v>
      </c>
      <c r="Q45" s="252" t="e">
        <f>IF(ISNA(VLOOKUP($B45,#REF!,1,FALSE)),0,(VLOOKUP($B45,#REF!,2,FALSE)))</f>
        <v>#REF!</v>
      </c>
      <c r="R45" s="252" t="e">
        <f>IF(ISNA(VLOOKUP($B45,#REF!,1,FALSE)),0,(VLOOKUP($B45,#REF!,2,FALSE)))</f>
        <v>#REF!</v>
      </c>
      <c r="S45" s="252" t="e">
        <f>IF(ISNA(VLOOKUP($B45,#REF!,1,FALSE)),0,(VLOOKUP($B45,#REF!,2,FALSE)))</f>
        <v>#REF!</v>
      </c>
      <c r="T45" s="252" t="e">
        <f>IF(ISNA(VLOOKUP($B45,#REF!,1,FALSE)),0,(VLOOKUP($B45,#REF!,2,FALSE)))</f>
        <v>#REF!</v>
      </c>
      <c r="U45" s="252" t="e">
        <f>IF(ISNA(VLOOKUP($B45,#REF!,1,FALSE)),0,(VLOOKUP($B45,#REF!,2,FALSE)))</f>
        <v>#REF!</v>
      </c>
      <c r="V45" s="252" t="e">
        <f>IF(ISNA(VLOOKUP($B45,#REF!,1,FALSE)),0,(VLOOKUP($B45,#REF!,2,FALSE)))</f>
        <v>#REF!</v>
      </c>
      <c r="W45" s="252" t="e">
        <f>IF(ISNA(VLOOKUP($B45,#REF!,1,FALSE)),0,(VLOOKUP($B45,#REF!,2,FALSE)))</f>
        <v>#REF!</v>
      </c>
      <c r="X45" s="252" t="e">
        <f>IF(ISNA(VLOOKUP($B45,#REF!,1,FALSE)),0,(VLOOKUP($B45,#REF!,2,FALSE)))</f>
        <v>#REF!</v>
      </c>
      <c r="Y45" s="274">
        <f t="shared" si="36"/>
        <v>0</v>
      </c>
      <c r="Z45" s="275" t="s">
        <v>29</v>
      </c>
      <c r="AA45" s="276">
        <f t="shared" si="37"/>
        <v>0</v>
      </c>
      <c r="AD45" s="252" t="e">
        <f>IF(ISNA(VLOOKUP($B45,#REF!,3,FALSE)),0,(VLOOKUP($B45,#REF!,3,FALSE)))</f>
        <v>#REF!</v>
      </c>
      <c r="AE45" s="252" t="e">
        <f>IF(ISNA(VLOOKUP($B45,#REF!,3,FALSE)),0,(VLOOKUP($B45,#REF!,3,FALSE)))</f>
        <v>#REF!</v>
      </c>
      <c r="AF45" s="252" t="e">
        <f>IF(ISNA(VLOOKUP($B45,#REF!,3,FALSE)),0,(VLOOKUP($B45,#REF!,3,FALSE)))</f>
        <v>#REF!</v>
      </c>
      <c r="AG45" s="252" t="e">
        <f>IF(ISNA(VLOOKUP($B45,#REF!,3,FALSE)),0,(VLOOKUP($B45,#REF!,3,FALSE)))</f>
        <v>#REF!</v>
      </c>
      <c r="AH45" s="252" t="e">
        <f>IF(ISNA(VLOOKUP($B45,#REF!,3,FALSE)),0,(VLOOKUP($B45,#REF!,3,FALSE)))</f>
        <v>#REF!</v>
      </c>
      <c r="AI45" s="252" t="e">
        <f>IF(ISNA(VLOOKUP($B45,#REF!,3,FALSE)),0,(VLOOKUP($B45,#REF!,3,FALSE)))</f>
        <v>#REF!</v>
      </c>
      <c r="AJ45" s="252" t="e">
        <f>IF(ISNA(VLOOKUP($B45,#REF!,2,FALSE)),0,(VLOOKUP($B45,#REF!,3,FALSE)))</f>
        <v>#REF!</v>
      </c>
      <c r="AK45" s="252" t="e">
        <f>IF(ISNA(VLOOKUP($B45,#REF!,3,FALSE)),0,(VLOOKUP($B45,#REF!,3,FALSE)))</f>
        <v>#REF!</v>
      </c>
      <c r="AL45" s="252" t="e">
        <f>IF(ISNA(VLOOKUP($B45,#REF!,3,FALSE)),0,(VLOOKUP($B45,#REF!,3,FALSE)))</f>
        <v>#REF!</v>
      </c>
      <c r="AM45" s="252" t="e">
        <f>IF(ISNA(VLOOKUP($B45,#REF!,3,FALSE)),0,(VLOOKUP($B45,#REF!,3,FALSE)))</f>
        <v>#REF!</v>
      </c>
      <c r="AN45" s="252" t="e">
        <f>IF(ISNA(VLOOKUP($B45,#REF!,3,FALSE)),0,(VLOOKUP($B45,#REF!,3,FALSE)))</f>
        <v>#REF!</v>
      </c>
      <c r="AO45" s="252" t="e">
        <f>IF(ISNA(VLOOKUP($B45,#REF!,3,FALSE)),0,(VLOOKUP($B45,#REF!,3,FALSE)))</f>
        <v>#REF!</v>
      </c>
      <c r="AP45" s="252" t="e">
        <f>IF(ISNA(VLOOKUP($B45,#REF!,3,FALSE)),0,(VLOOKUP($B45,#REF!,3,FALSE)))</f>
        <v>#REF!</v>
      </c>
      <c r="AQ45" s="274">
        <f t="shared" si="38"/>
        <v>0</v>
      </c>
      <c r="AR45" s="275" t="s">
        <v>29</v>
      </c>
      <c r="AS45" s="276">
        <f t="shared" si="39"/>
        <v>0</v>
      </c>
      <c r="AV45" s="252" t="e">
        <f>IF(ISNA(VLOOKUP($B45,#REF!,4,FALSE)),0,(VLOOKUP($B45,#REF!,4,FALSE)))</f>
        <v>#REF!</v>
      </c>
      <c r="AW45" s="252" t="e">
        <f>IF(ISNA(VLOOKUP($B45,#REF!,4,FALSE)),0,(VLOOKUP($B45,#REF!,4,FALSE)))</f>
        <v>#REF!</v>
      </c>
      <c r="AX45" s="252" t="e">
        <f>IF(ISNA(VLOOKUP($B45,#REF!,4,FALSE)),0,(VLOOKUP($B45,#REF!,4,FALSE)))</f>
        <v>#REF!</v>
      </c>
      <c r="AY45" s="252" t="e">
        <f>IF(ISNA(VLOOKUP($B45,#REF!,4,FALSE)),0,(VLOOKUP($B45,#REF!,4,FALSE)))</f>
        <v>#REF!</v>
      </c>
      <c r="AZ45" s="252" t="e">
        <f>IF(ISNA(VLOOKUP($B45,#REF!,4,FALSE)),0,(VLOOKUP($B45,#REF!,4,FALSE)))</f>
        <v>#REF!</v>
      </c>
      <c r="BA45" s="252" t="e">
        <f>IF(ISNA(VLOOKUP($B45,#REF!,4,FALSE)),0,(VLOOKUP($B45,#REF!,4,FALSE)))</f>
        <v>#REF!</v>
      </c>
      <c r="BB45" s="252" t="e">
        <f>IF(ISNA(VLOOKUP($B45,#REF!,2,FALSE)),0,(VLOOKUP($B45,#REF!,3,FALSE)))</f>
        <v>#REF!</v>
      </c>
      <c r="BC45" s="252" t="e">
        <f>IF(ISNA(VLOOKUP($B45,#REF!,3,FALSE)),0,(VLOOKUP($B45,#REF!,3,FALSE)))</f>
        <v>#REF!</v>
      </c>
      <c r="BD45" s="252" t="e">
        <f>IF(ISNA(VLOOKUP($B45,#REF!,3,FALSE)),0,(VLOOKUP($B45,#REF!,3,FALSE)))</f>
        <v>#REF!</v>
      </c>
      <c r="BE45" s="252" t="e">
        <f>IF(ISNA(VLOOKUP($B45,#REF!,3,FALSE)),0,(VLOOKUP($B45,#REF!,3,FALSE)))</f>
        <v>#REF!</v>
      </c>
      <c r="BF45" s="252" t="e">
        <f>IF(ISNA(VLOOKUP($B45,#REF!,3,FALSE)),0,(VLOOKUP($B45,#REF!,3,FALSE)))</f>
        <v>#REF!</v>
      </c>
      <c r="BG45" s="252" t="e">
        <f>IF(ISNA(VLOOKUP($B45,#REF!,3,FALSE)),0,(VLOOKUP($B45,#REF!,3,FALSE)))</f>
        <v>#REF!</v>
      </c>
      <c r="BH45" s="252" t="e">
        <f>IF(ISNA(VLOOKUP($B45,#REF!,3,FALSE)),0,(VLOOKUP($B45,#REF!,3,FALSE)))</f>
        <v>#REF!</v>
      </c>
      <c r="BI45" s="274">
        <f t="shared" si="40"/>
        <v>0</v>
      </c>
      <c r="BJ45" s="275" t="s">
        <v>29</v>
      </c>
      <c r="BK45" s="276">
        <f t="shared" si="41"/>
        <v>0</v>
      </c>
    </row>
    <row r="46" s="199" customFormat="1" ht="20.1" customHeight="1" spans="1:63">
      <c r="A46" s="221" t="e">
        <f t="shared" si="28"/>
        <v>#REF!</v>
      </c>
      <c r="B46" s="222" t="e">
        <f>#REF!</f>
        <v>#REF!</v>
      </c>
      <c r="C46" s="223">
        <f t="shared" si="29"/>
        <v>0</v>
      </c>
      <c r="D46" s="230" t="e">
        <f t="shared" si="30"/>
        <v>#REF!</v>
      </c>
      <c r="E46" s="223" t="e">
        <f t="shared" si="31"/>
        <v>#REF!</v>
      </c>
      <c r="F46" s="226" t="e">
        <f t="shared" si="32"/>
        <v>#REF!</v>
      </c>
      <c r="G46" s="226"/>
      <c r="H46" s="228" t="e">
        <f t="shared" si="33"/>
        <v>#REF!</v>
      </c>
      <c r="I46" s="228" t="e">
        <f t="shared" si="34"/>
        <v>#REF!</v>
      </c>
      <c r="J46" s="250" t="e">
        <f t="shared" si="35"/>
        <v>#REF!</v>
      </c>
      <c r="K46" s="253"/>
      <c r="L46" s="252" t="e">
        <f>IF(ISNA(VLOOKUP($B46,#REF!,1,FALSE)),0,(VLOOKUP($B46,#REF!,2,FALSE)))</f>
        <v>#REF!</v>
      </c>
      <c r="M46" s="252" t="e">
        <f>IF(ISNA(VLOOKUP($B46,#REF!,1,FALSE)),0,(VLOOKUP($B46,#REF!,2,FALSE)))</f>
        <v>#REF!</v>
      </c>
      <c r="N46" s="252" t="e">
        <f>IF(ISNA(VLOOKUP($B46,#REF!,1,FALSE)),0,(VLOOKUP($B46,#REF!,2,FALSE)))</f>
        <v>#REF!</v>
      </c>
      <c r="O46" s="252" t="e">
        <f>IF(ISNA(VLOOKUP($B46,#REF!,1,FALSE)),0,(VLOOKUP($B46,#REF!,2,FALSE)))</f>
        <v>#REF!</v>
      </c>
      <c r="P46" s="252" t="e">
        <f>IF(ISNA(VLOOKUP($B46,#REF!,1,FALSE)),0,(VLOOKUP($B46,#REF!,2,FALSE)))</f>
        <v>#REF!</v>
      </c>
      <c r="Q46" s="252" t="e">
        <f>IF(ISNA(VLOOKUP($B46,#REF!,1,FALSE)),0,(VLOOKUP($B46,#REF!,2,FALSE)))</f>
        <v>#REF!</v>
      </c>
      <c r="R46" s="252" t="e">
        <f>IF(ISNA(VLOOKUP($B46,#REF!,1,FALSE)),0,(VLOOKUP($B46,#REF!,2,FALSE)))</f>
        <v>#REF!</v>
      </c>
      <c r="S46" s="252" t="e">
        <f>IF(ISNA(VLOOKUP($B46,#REF!,1,FALSE)),0,(VLOOKUP($B46,#REF!,2,FALSE)))</f>
        <v>#REF!</v>
      </c>
      <c r="T46" s="252" t="e">
        <f>IF(ISNA(VLOOKUP($B46,#REF!,1,FALSE)),0,(VLOOKUP($B46,#REF!,2,FALSE)))</f>
        <v>#REF!</v>
      </c>
      <c r="U46" s="252" t="e">
        <f>IF(ISNA(VLOOKUP($B46,#REF!,1,FALSE)),0,(VLOOKUP($B46,#REF!,2,FALSE)))</f>
        <v>#REF!</v>
      </c>
      <c r="V46" s="252" t="e">
        <f>IF(ISNA(VLOOKUP($B46,#REF!,1,FALSE)),0,(VLOOKUP($B46,#REF!,2,FALSE)))</f>
        <v>#REF!</v>
      </c>
      <c r="W46" s="252" t="e">
        <f>IF(ISNA(VLOOKUP($B46,#REF!,1,FALSE)),0,(VLOOKUP($B46,#REF!,2,FALSE)))</f>
        <v>#REF!</v>
      </c>
      <c r="X46" s="252" t="e">
        <f>IF(ISNA(VLOOKUP($B46,#REF!,1,FALSE)),0,(VLOOKUP($B46,#REF!,2,FALSE)))</f>
        <v>#REF!</v>
      </c>
      <c r="Y46" s="274">
        <f t="shared" si="36"/>
        <v>0</v>
      </c>
      <c r="Z46" s="275" t="s">
        <v>29</v>
      </c>
      <c r="AA46" s="276">
        <f t="shared" si="37"/>
        <v>0</v>
      </c>
      <c r="AD46" s="252" t="e">
        <f>IF(ISNA(VLOOKUP($B46,#REF!,3,FALSE)),0,(VLOOKUP($B46,#REF!,3,FALSE)))</f>
        <v>#REF!</v>
      </c>
      <c r="AE46" s="252" t="e">
        <f>IF(ISNA(VLOOKUP($B46,#REF!,3,FALSE)),0,(VLOOKUP($B46,#REF!,3,FALSE)))</f>
        <v>#REF!</v>
      </c>
      <c r="AF46" s="252" t="e">
        <f>IF(ISNA(VLOOKUP($B46,#REF!,3,FALSE)),0,(VLOOKUP($B46,#REF!,3,FALSE)))</f>
        <v>#REF!</v>
      </c>
      <c r="AG46" s="252" t="e">
        <f>IF(ISNA(VLOOKUP($B46,#REF!,3,FALSE)),0,(VLOOKUP($B46,#REF!,3,FALSE)))</f>
        <v>#REF!</v>
      </c>
      <c r="AH46" s="252" t="e">
        <f>IF(ISNA(VLOOKUP($B46,#REF!,3,FALSE)),0,(VLOOKUP($B46,#REF!,3,FALSE)))</f>
        <v>#REF!</v>
      </c>
      <c r="AI46" s="252" t="e">
        <f>IF(ISNA(VLOOKUP($B46,#REF!,3,FALSE)),0,(VLOOKUP($B46,#REF!,3,FALSE)))</f>
        <v>#REF!</v>
      </c>
      <c r="AJ46" s="252" t="e">
        <f>IF(ISNA(VLOOKUP($B46,#REF!,2,FALSE)),0,(VLOOKUP($B46,#REF!,3,FALSE)))</f>
        <v>#REF!</v>
      </c>
      <c r="AK46" s="252" t="e">
        <f>IF(ISNA(VLOOKUP($B46,#REF!,3,FALSE)),0,(VLOOKUP($B46,#REF!,3,FALSE)))</f>
        <v>#REF!</v>
      </c>
      <c r="AL46" s="252" t="e">
        <f>IF(ISNA(VLOOKUP($B46,#REF!,3,FALSE)),0,(VLOOKUP($B46,#REF!,3,FALSE)))</f>
        <v>#REF!</v>
      </c>
      <c r="AM46" s="252" t="e">
        <f>IF(ISNA(VLOOKUP($B46,#REF!,3,FALSE)),0,(VLOOKUP($B46,#REF!,3,FALSE)))</f>
        <v>#REF!</v>
      </c>
      <c r="AN46" s="252" t="e">
        <f>IF(ISNA(VLOOKUP($B46,#REF!,3,FALSE)),0,(VLOOKUP($B46,#REF!,3,FALSE)))</f>
        <v>#REF!</v>
      </c>
      <c r="AO46" s="252" t="e">
        <f>IF(ISNA(VLOOKUP($B46,#REF!,3,FALSE)),0,(VLOOKUP($B46,#REF!,3,FALSE)))</f>
        <v>#REF!</v>
      </c>
      <c r="AP46" s="252" t="e">
        <f>IF(ISNA(VLOOKUP($B46,#REF!,3,FALSE)),0,(VLOOKUP($B46,#REF!,3,FALSE)))</f>
        <v>#REF!</v>
      </c>
      <c r="AQ46" s="274">
        <f t="shared" si="38"/>
        <v>0</v>
      </c>
      <c r="AR46" s="275" t="s">
        <v>29</v>
      </c>
      <c r="AS46" s="276">
        <f t="shared" si="39"/>
        <v>0</v>
      </c>
      <c r="AV46" s="252" t="e">
        <f>IF(ISNA(VLOOKUP($B46,#REF!,4,FALSE)),0,(VLOOKUP($B46,#REF!,4,FALSE)))</f>
        <v>#REF!</v>
      </c>
      <c r="AW46" s="252" t="e">
        <f>IF(ISNA(VLOOKUP($B46,#REF!,4,FALSE)),0,(VLOOKUP($B46,#REF!,4,FALSE)))</f>
        <v>#REF!</v>
      </c>
      <c r="AX46" s="252" t="e">
        <f>IF(ISNA(VLOOKUP($B46,#REF!,4,FALSE)),0,(VLOOKUP($B46,#REF!,4,FALSE)))</f>
        <v>#REF!</v>
      </c>
      <c r="AY46" s="252" t="e">
        <f>IF(ISNA(VLOOKUP($B46,#REF!,4,FALSE)),0,(VLOOKUP($B46,#REF!,4,FALSE)))</f>
        <v>#REF!</v>
      </c>
      <c r="AZ46" s="252" t="e">
        <f>IF(ISNA(VLOOKUP($B46,#REF!,4,FALSE)),0,(VLOOKUP($B46,#REF!,4,FALSE)))</f>
        <v>#REF!</v>
      </c>
      <c r="BA46" s="252" t="e">
        <f>IF(ISNA(VLOOKUP($B46,#REF!,4,FALSE)),0,(VLOOKUP($B46,#REF!,4,FALSE)))</f>
        <v>#REF!</v>
      </c>
      <c r="BB46" s="252" t="e">
        <f>IF(ISNA(VLOOKUP($B46,#REF!,2,FALSE)),0,(VLOOKUP($B46,#REF!,3,FALSE)))</f>
        <v>#REF!</v>
      </c>
      <c r="BC46" s="252" t="e">
        <f>IF(ISNA(VLOOKUP($B46,#REF!,3,FALSE)),0,(VLOOKUP($B46,#REF!,3,FALSE)))</f>
        <v>#REF!</v>
      </c>
      <c r="BD46" s="252" t="e">
        <f>IF(ISNA(VLOOKUP($B46,#REF!,3,FALSE)),0,(VLOOKUP($B46,#REF!,3,FALSE)))</f>
        <v>#REF!</v>
      </c>
      <c r="BE46" s="252" t="e">
        <f>IF(ISNA(VLOOKUP($B46,#REF!,3,FALSE)),0,(VLOOKUP($B46,#REF!,3,FALSE)))</f>
        <v>#REF!</v>
      </c>
      <c r="BF46" s="252" t="e">
        <f>IF(ISNA(VLOOKUP($B46,#REF!,3,FALSE)),0,(VLOOKUP($B46,#REF!,3,FALSE)))</f>
        <v>#REF!</v>
      </c>
      <c r="BG46" s="252" t="e">
        <f>IF(ISNA(VLOOKUP($B46,#REF!,3,FALSE)),0,(VLOOKUP($B46,#REF!,3,FALSE)))</f>
        <v>#REF!</v>
      </c>
      <c r="BH46" s="252" t="e">
        <f>IF(ISNA(VLOOKUP($B46,#REF!,3,FALSE)),0,(VLOOKUP($B46,#REF!,3,FALSE)))</f>
        <v>#REF!</v>
      </c>
      <c r="BI46" s="274">
        <f t="shared" si="40"/>
        <v>0</v>
      </c>
      <c r="BJ46" s="275" t="s">
        <v>29</v>
      </c>
      <c r="BK46" s="276">
        <f t="shared" si="41"/>
        <v>0</v>
      </c>
    </row>
    <row r="47" s="199" customFormat="1" ht="20.1" customHeight="1" spans="1:63">
      <c r="A47" s="221" t="e">
        <f t="shared" si="28"/>
        <v>#REF!</v>
      </c>
      <c r="B47" s="222" t="e">
        <f>#REF!</f>
        <v>#REF!</v>
      </c>
      <c r="C47" s="223">
        <f t="shared" si="29"/>
        <v>0</v>
      </c>
      <c r="D47" s="230" t="e">
        <f t="shared" si="30"/>
        <v>#REF!</v>
      </c>
      <c r="E47" s="223" t="e">
        <f t="shared" si="31"/>
        <v>#REF!</v>
      </c>
      <c r="F47" s="226" t="e">
        <f t="shared" si="32"/>
        <v>#REF!</v>
      </c>
      <c r="G47" s="226"/>
      <c r="H47" s="228" t="e">
        <f t="shared" si="33"/>
        <v>#REF!</v>
      </c>
      <c r="I47" s="228" t="e">
        <f t="shared" si="34"/>
        <v>#REF!</v>
      </c>
      <c r="J47" s="250" t="e">
        <f t="shared" si="35"/>
        <v>#REF!</v>
      </c>
      <c r="K47" s="253"/>
      <c r="L47" s="252" t="e">
        <f>IF(ISNA(VLOOKUP($B47,#REF!,1,FALSE)),0,(VLOOKUP($B47,#REF!,2,FALSE)))</f>
        <v>#REF!</v>
      </c>
      <c r="M47" s="252" t="e">
        <f>IF(ISNA(VLOOKUP($B47,#REF!,1,FALSE)),0,(VLOOKUP($B47,#REF!,2,FALSE)))</f>
        <v>#REF!</v>
      </c>
      <c r="N47" s="252" t="e">
        <f>IF(ISNA(VLOOKUP($B47,#REF!,1,FALSE)),0,(VLOOKUP($B47,#REF!,2,FALSE)))</f>
        <v>#REF!</v>
      </c>
      <c r="O47" s="252" t="e">
        <f>IF(ISNA(VLOOKUP($B47,#REF!,1,FALSE)),0,(VLOOKUP($B47,#REF!,2,FALSE)))</f>
        <v>#REF!</v>
      </c>
      <c r="P47" s="252" t="e">
        <f>IF(ISNA(VLOOKUP($B47,#REF!,1,FALSE)),0,(VLOOKUP($B47,#REF!,2,FALSE)))</f>
        <v>#REF!</v>
      </c>
      <c r="Q47" s="252" t="e">
        <f>IF(ISNA(VLOOKUP($B47,#REF!,1,FALSE)),0,(VLOOKUP($B47,#REF!,2,FALSE)))</f>
        <v>#REF!</v>
      </c>
      <c r="R47" s="252" t="e">
        <f>IF(ISNA(VLOOKUP($B47,#REF!,1,FALSE)),0,(VLOOKUP($B47,#REF!,2,FALSE)))</f>
        <v>#REF!</v>
      </c>
      <c r="S47" s="252" t="e">
        <f>IF(ISNA(VLOOKUP($B47,#REF!,1,FALSE)),0,(VLOOKUP($B47,#REF!,2,FALSE)))</f>
        <v>#REF!</v>
      </c>
      <c r="T47" s="252" t="e">
        <f>IF(ISNA(VLOOKUP($B47,#REF!,1,FALSE)),0,(VLOOKUP($B47,#REF!,2,FALSE)))</f>
        <v>#REF!</v>
      </c>
      <c r="U47" s="252" t="e">
        <f>IF(ISNA(VLOOKUP($B47,#REF!,1,FALSE)),0,(VLOOKUP($B47,#REF!,2,FALSE)))</f>
        <v>#REF!</v>
      </c>
      <c r="V47" s="252" t="e">
        <f>IF(ISNA(VLOOKUP($B47,#REF!,1,FALSE)),0,(VLOOKUP($B47,#REF!,2,FALSE)))</f>
        <v>#REF!</v>
      </c>
      <c r="W47" s="252" t="e">
        <f>IF(ISNA(VLOOKUP($B47,#REF!,1,FALSE)),0,(VLOOKUP($B47,#REF!,2,FALSE)))</f>
        <v>#REF!</v>
      </c>
      <c r="X47" s="252" t="e">
        <f>IF(ISNA(VLOOKUP($B47,#REF!,1,FALSE)),0,(VLOOKUP($B47,#REF!,2,FALSE)))</f>
        <v>#REF!</v>
      </c>
      <c r="Y47" s="274">
        <f t="shared" si="36"/>
        <v>0</v>
      </c>
      <c r="Z47" s="275" t="s">
        <v>29</v>
      </c>
      <c r="AA47" s="276">
        <f t="shared" si="37"/>
        <v>0</v>
      </c>
      <c r="AD47" s="252" t="e">
        <f>IF(ISNA(VLOOKUP($B47,#REF!,3,FALSE)),0,(VLOOKUP($B47,#REF!,3,FALSE)))</f>
        <v>#REF!</v>
      </c>
      <c r="AE47" s="252" t="e">
        <f>IF(ISNA(VLOOKUP($B47,#REF!,3,FALSE)),0,(VLOOKUP($B47,#REF!,3,FALSE)))</f>
        <v>#REF!</v>
      </c>
      <c r="AF47" s="252" t="e">
        <f>IF(ISNA(VLOOKUP($B47,#REF!,3,FALSE)),0,(VLOOKUP($B47,#REF!,3,FALSE)))</f>
        <v>#REF!</v>
      </c>
      <c r="AG47" s="252" t="e">
        <f>IF(ISNA(VLOOKUP($B47,#REF!,3,FALSE)),0,(VLOOKUP($B47,#REF!,3,FALSE)))</f>
        <v>#REF!</v>
      </c>
      <c r="AH47" s="252" t="e">
        <f>IF(ISNA(VLOOKUP($B47,#REF!,3,FALSE)),0,(VLOOKUP($B47,#REF!,3,FALSE)))</f>
        <v>#REF!</v>
      </c>
      <c r="AI47" s="252" t="e">
        <f>IF(ISNA(VLOOKUP($B47,#REF!,3,FALSE)),0,(VLOOKUP($B47,#REF!,3,FALSE)))</f>
        <v>#REF!</v>
      </c>
      <c r="AJ47" s="252" t="e">
        <f>IF(ISNA(VLOOKUP($B47,#REF!,2,FALSE)),0,(VLOOKUP($B47,#REF!,3,FALSE)))</f>
        <v>#REF!</v>
      </c>
      <c r="AK47" s="252" t="e">
        <f>IF(ISNA(VLOOKUP($B47,#REF!,3,FALSE)),0,(VLOOKUP($B47,#REF!,3,FALSE)))</f>
        <v>#REF!</v>
      </c>
      <c r="AL47" s="252" t="e">
        <f>IF(ISNA(VLOOKUP($B47,#REF!,3,FALSE)),0,(VLOOKUP($B47,#REF!,3,FALSE)))</f>
        <v>#REF!</v>
      </c>
      <c r="AM47" s="252" t="e">
        <f>IF(ISNA(VLOOKUP($B47,#REF!,3,FALSE)),0,(VLOOKUP($B47,#REF!,3,FALSE)))</f>
        <v>#REF!</v>
      </c>
      <c r="AN47" s="252" t="e">
        <f>IF(ISNA(VLOOKUP($B47,#REF!,3,FALSE)),0,(VLOOKUP($B47,#REF!,3,FALSE)))</f>
        <v>#REF!</v>
      </c>
      <c r="AO47" s="252" t="e">
        <f>IF(ISNA(VLOOKUP($B47,#REF!,3,FALSE)),0,(VLOOKUP($B47,#REF!,3,FALSE)))</f>
        <v>#REF!</v>
      </c>
      <c r="AP47" s="252" t="e">
        <f>IF(ISNA(VLOOKUP($B47,#REF!,3,FALSE)),0,(VLOOKUP($B47,#REF!,3,FALSE)))</f>
        <v>#REF!</v>
      </c>
      <c r="AQ47" s="274">
        <f t="shared" si="38"/>
        <v>0</v>
      </c>
      <c r="AR47" s="275" t="s">
        <v>29</v>
      </c>
      <c r="AS47" s="276">
        <f t="shared" si="39"/>
        <v>0</v>
      </c>
      <c r="AV47" s="252" t="e">
        <f>IF(ISNA(VLOOKUP($B47,#REF!,4,FALSE)),0,(VLOOKUP($B47,#REF!,4,FALSE)))</f>
        <v>#REF!</v>
      </c>
      <c r="AW47" s="252" t="e">
        <f>IF(ISNA(VLOOKUP($B47,#REF!,4,FALSE)),0,(VLOOKUP($B47,#REF!,4,FALSE)))</f>
        <v>#REF!</v>
      </c>
      <c r="AX47" s="252" t="e">
        <f>IF(ISNA(VLOOKUP($B47,#REF!,4,FALSE)),0,(VLOOKUP($B47,#REF!,4,FALSE)))</f>
        <v>#REF!</v>
      </c>
      <c r="AY47" s="252" t="e">
        <f>IF(ISNA(VLOOKUP($B47,#REF!,4,FALSE)),0,(VLOOKUP($B47,#REF!,4,FALSE)))</f>
        <v>#REF!</v>
      </c>
      <c r="AZ47" s="252" t="e">
        <f>IF(ISNA(VLOOKUP($B47,#REF!,4,FALSE)),0,(VLOOKUP($B47,#REF!,4,FALSE)))</f>
        <v>#REF!</v>
      </c>
      <c r="BA47" s="252" t="e">
        <f>IF(ISNA(VLOOKUP($B47,#REF!,4,FALSE)),0,(VLOOKUP($B47,#REF!,4,FALSE)))</f>
        <v>#REF!</v>
      </c>
      <c r="BB47" s="252" t="e">
        <f>IF(ISNA(VLOOKUP($B47,#REF!,2,FALSE)),0,(VLOOKUP($B47,#REF!,3,FALSE)))</f>
        <v>#REF!</v>
      </c>
      <c r="BC47" s="252" t="e">
        <f>IF(ISNA(VLOOKUP($B47,#REF!,3,FALSE)),0,(VLOOKUP($B47,#REF!,3,FALSE)))</f>
        <v>#REF!</v>
      </c>
      <c r="BD47" s="252" t="e">
        <f>IF(ISNA(VLOOKUP($B47,#REF!,3,FALSE)),0,(VLOOKUP($B47,#REF!,3,FALSE)))</f>
        <v>#REF!</v>
      </c>
      <c r="BE47" s="252" t="e">
        <f>IF(ISNA(VLOOKUP($B47,#REF!,3,FALSE)),0,(VLOOKUP($B47,#REF!,3,FALSE)))</f>
        <v>#REF!</v>
      </c>
      <c r="BF47" s="252" t="e">
        <f>IF(ISNA(VLOOKUP($B47,#REF!,3,FALSE)),0,(VLOOKUP($B47,#REF!,3,FALSE)))</f>
        <v>#REF!</v>
      </c>
      <c r="BG47" s="252" t="e">
        <f>IF(ISNA(VLOOKUP($B47,#REF!,3,FALSE)),0,(VLOOKUP($B47,#REF!,3,FALSE)))</f>
        <v>#REF!</v>
      </c>
      <c r="BH47" s="252" t="e">
        <f>IF(ISNA(VLOOKUP($B47,#REF!,3,FALSE)),0,(VLOOKUP($B47,#REF!,3,FALSE)))</f>
        <v>#REF!</v>
      </c>
      <c r="BI47" s="274">
        <f t="shared" si="40"/>
        <v>0</v>
      </c>
      <c r="BJ47" s="275" t="s">
        <v>29</v>
      </c>
      <c r="BK47" s="276">
        <f t="shared" si="41"/>
        <v>0</v>
      </c>
    </row>
    <row r="48" s="199" customFormat="1" ht="20.1" customHeight="1" spans="1:63">
      <c r="A48" s="221" t="e">
        <f t="shared" si="28"/>
        <v>#REF!</v>
      </c>
      <c r="B48" s="222" t="e">
        <f>#REF!</f>
        <v>#REF!</v>
      </c>
      <c r="C48" s="223">
        <f t="shared" si="29"/>
        <v>0</v>
      </c>
      <c r="D48" s="230" t="e">
        <f t="shared" si="30"/>
        <v>#REF!</v>
      </c>
      <c r="E48" s="223" t="e">
        <f t="shared" si="31"/>
        <v>#REF!</v>
      </c>
      <c r="F48" s="226" t="e">
        <f t="shared" si="32"/>
        <v>#REF!</v>
      </c>
      <c r="G48" s="226"/>
      <c r="H48" s="228" t="e">
        <f t="shared" si="33"/>
        <v>#REF!</v>
      </c>
      <c r="I48" s="228" t="e">
        <f t="shared" si="34"/>
        <v>#REF!</v>
      </c>
      <c r="J48" s="250" t="e">
        <f t="shared" si="35"/>
        <v>#REF!</v>
      </c>
      <c r="K48" s="253"/>
      <c r="L48" s="252" t="e">
        <f>IF(ISNA(VLOOKUP($B48,#REF!,1,FALSE)),0,(VLOOKUP($B48,#REF!,2,FALSE)))</f>
        <v>#REF!</v>
      </c>
      <c r="M48" s="252" t="e">
        <f>IF(ISNA(VLOOKUP($B48,#REF!,1,FALSE)),0,(VLOOKUP($B48,#REF!,2,FALSE)))</f>
        <v>#REF!</v>
      </c>
      <c r="N48" s="252" t="e">
        <f>IF(ISNA(VLOOKUP($B48,#REF!,1,FALSE)),0,(VLOOKUP($B48,#REF!,2,FALSE)))</f>
        <v>#REF!</v>
      </c>
      <c r="O48" s="252" t="e">
        <f>IF(ISNA(VLOOKUP($B48,#REF!,1,FALSE)),0,(VLOOKUP($B48,#REF!,2,FALSE)))</f>
        <v>#REF!</v>
      </c>
      <c r="P48" s="252" t="e">
        <f>IF(ISNA(VLOOKUP($B48,#REF!,1,FALSE)),0,(VLOOKUP($B48,#REF!,2,FALSE)))</f>
        <v>#REF!</v>
      </c>
      <c r="Q48" s="252" t="e">
        <f>IF(ISNA(VLOOKUP($B48,#REF!,1,FALSE)),0,(VLOOKUP($B48,#REF!,2,FALSE)))</f>
        <v>#REF!</v>
      </c>
      <c r="R48" s="252" t="e">
        <f>IF(ISNA(VLOOKUP($B48,#REF!,1,FALSE)),0,(VLOOKUP($B48,#REF!,2,FALSE)))</f>
        <v>#REF!</v>
      </c>
      <c r="S48" s="252" t="e">
        <f>IF(ISNA(VLOOKUP($B48,#REF!,1,FALSE)),0,(VLOOKUP($B48,#REF!,2,FALSE)))</f>
        <v>#REF!</v>
      </c>
      <c r="T48" s="252" t="e">
        <f>IF(ISNA(VLOOKUP($B48,#REF!,1,FALSE)),0,(VLOOKUP($B48,#REF!,2,FALSE)))</f>
        <v>#REF!</v>
      </c>
      <c r="U48" s="252" t="e">
        <f>IF(ISNA(VLOOKUP($B48,#REF!,1,FALSE)),0,(VLOOKUP($B48,#REF!,2,FALSE)))</f>
        <v>#REF!</v>
      </c>
      <c r="V48" s="252" t="e">
        <f>IF(ISNA(VLOOKUP($B48,#REF!,1,FALSE)),0,(VLOOKUP($B48,#REF!,2,FALSE)))</f>
        <v>#REF!</v>
      </c>
      <c r="W48" s="252" t="e">
        <f>IF(ISNA(VLOOKUP($B48,#REF!,1,FALSE)),0,(VLOOKUP($B48,#REF!,2,FALSE)))</f>
        <v>#REF!</v>
      </c>
      <c r="X48" s="252" t="e">
        <f>IF(ISNA(VLOOKUP($B48,#REF!,1,FALSE)),0,(VLOOKUP($B48,#REF!,2,FALSE)))</f>
        <v>#REF!</v>
      </c>
      <c r="Y48" s="274">
        <f t="shared" si="36"/>
        <v>0</v>
      </c>
      <c r="Z48" s="275" t="s">
        <v>29</v>
      </c>
      <c r="AA48" s="276">
        <f t="shared" si="37"/>
        <v>0</v>
      </c>
      <c r="AD48" s="252" t="e">
        <f>IF(ISNA(VLOOKUP($B48,#REF!,3,FALSE)),0,(VLOOKUP($B48,#REF!,3,FALSE)))</f>
        <v>#REF!</v>
      </c>
      <c r="AE48" s="252" t="e">
        <f>IF(ISNA(VLOOKUP($B48,#REF!,3,FALSE)),0,(VLOOKUP($B48,#REF!,3,FALSE)))</f>
        <v>#REF!</v>
      </c>
      <c r="AF48" s="252" t="e">
        <f>IF(ISNA(VLOOKUP($B48,#REF!,3,FALSE)),0,(VLOOKUP($B48,#REF!,3,FALSE)))</f>
        <v>#REF!</v>
      </c>
      <c r="AG48" s="252" t="e">
        <f>IF(ISNA(VLOOKUP($B48,#REF!,3,FALSE)),0,(VLOOKUP($B48,#REF!,3,FALSE)))</f>
        <v>#REF!</v>
      </c>
      <c r="AH48" s="252" t="e">
        <f>IF(ISNA(VLOOKUP($B48,#REF!,3,FALSE)),0,(VLOOKUP($B48,#REF!,3,FALSE)))</f>
        <v>#REF!</v>
      </c>
      <c r="AI48" s="252" t="e">
        <f>IF(ISNA(VLOOKUP($B48,#REF!,3,FALSE)),0,(VLOOKUP($B48,#REF!,3,FALSE)))</f>
        <v>#REF!</v>
      </c>
      <c r="AJ48" s="252" t="e">
        <f>IF(ISNA(VLOOKUP($B48,#REF!,2,FALSE)),0,(VLOOKUP($B48,#REF!,3,FALSE)))</f>
        <v>#REF!</v>
      </c>
      <c r="AK48" s="252" t="e">
        <f>IF(ISNA(VLOOKUP($B48,#REF!,3,FALSE)),0,(VLOOKUP($B48,#REF!,3,FALSE)))</f>
        <v>#REF!</v>
      </c>
      <c r="AL48" s="252" t="e">
        <f>IF(ISNA(VLOOKUP($B48,#REF!,3,FALSE)),0,(VLOOKUP($B48,#REF!,3,FALSE)))</f>
        <v>#REF!</v>
      </c>
      <c r="AM48" s="252" t="e">
        <f>IF(ISNA(VLOOKUP($B48,#REF!,3,FALSE)),0,(VLOOKUP($B48,#REF!,3,FALSE)))</f>
        <v>#REF!</v>
      </c>
      <c r="AN48" s="252" t="e">
        <f>IF(ISNA(VLOOKUP($B48,#REF!,3,FALSE)),0,(VLOOKUP($B48,#REF!,3,FALSE)))</f>
        <v>#REF!</v>
      </c>
      <c r="AO48" s="252" t="e">
        <f>IF(ISNA(VLOOKUP($B48,#REF!,3,FALSE)),0,(VLOOKUP($B48,#REF!,3,FALSE)))</f>
        <v>#REF!</v>
      </c>
      <c r="AP48" s="252" t="e">
        <f>IF(ISNA(VLOOKUP($B48,#REF!,3,FALSE)),0,(VLOOKUP($B48,#REF!,3,FALSE)))</f>
        <v>#REF!</v>
      </c>
      <c r="AQ48" s="274">
        <f t="shared" si="38"/>
        <v>0</v>
      </c>
      <c r="AR48" s="275" t="s">
        <v>29</v>
      </c>
      <c r="AS48" s="276">
        <f t="shared" si="39"/>
        <v>0</v>
      </c>
      <c r="AV48" s="252" t="e">
        <f>IF(ISNA(VLOOKUP($B48,#REF!,4,FALSE)),0,(VLOOKUP($B48,#REF!,4,FALSE)))</f>
        <v>#REF!</v>
      </c>
      <c r="AW48" s="252" t="e">
        <f>IF(ISNA(VLOOKUP($B48,#REF!,4,FALSE)),0,(VLOOKUP($B48,#REF!,4,FALSE)))</f>
        <v>#REF!</v>
      </c>
      <c r="AX48" s="252" t="e">
        <f>IF(ISNA(VLOOKUP($B48,#REF!,4,FALSE)),0,(VLOOKUP($B48,#REF!,4,FALSE)))</f>
        <v>#REF!</v>
      </c>
      <c r="AY48" s="252" t="e">
        <f>IF(ISNA(VLOOKUP($B48,#REF!,4,FALSE)),0,(VLOOKUP($B48,#REF!,4,FALSE)))</f>
        <v>#REF!</v>
      </c>
      <c r="AZ48" s="252" t="e">
        <f>IF(ISNA(VLOOKUP($B48,#REF!,4,FALSE)),0,(VLOOKUP($B48,#REF!,4,FALSE)))</f>
        <v>#REF!</v>
      </c>
      <c r="BA48" s="252" t="e">
        <f>IF(ISNA(VLOOKUP($B48,#REF!,4,FALSE)),0,(VLOOKUP($B48,#REF!,4,FALSE)))</f>
        <v>#REF!</v>
      </c>
      <c r="BB48" s="252" t="e">
        <f>IF(ISNA(VLOOKUP($B48,#REF!,2,FALSE)),0,(VLOOKUP($B48,#REF!,3,FALSE)))</f>
        <v>#REF!</v>
      </c>
      <c r="BC48" s="252" t="e">
        <f>IF(ISNA(VLOOKUP($B48,#REF!,3,FALSE)),0,(VLOOKUP($B48,#REF!,3,FALSE)))</f>
        <v>#REF!</v>
      </c>
      <c r="BD48" s="252" t="e">
        <f>IF(ISNA(VLOOKUP($B48,#REF!,3,FALSE)),0,(VLOOKUP($B48,#REF!,3,FALSE)))</f>
        <v>#REF!</v>
      </c>
      <c r="BE48" s="252" t="e">
        <f>IF(ISNA(VLOOKUP($B48,#REF!,3,FALSE)),0,(VLOOKUP($B48,#REF!,3,FALSE)))</f>
        <v>#REF!</v>
      </c>
      <c r="BF48" s="252" t="e">
        <f>IF(ISNA(VLOOKUP($B48,#REF!,3,FALSE)),0,(VLOOKUP($B48,#REF!,3,FALSE)))</f>
        <v>#REF!</v>
      </c>
      <c r="BG48" s="252" t="e">
        <f>IF(ISNA(VLOOKUP($B48,#REF!,3,FALSE)),0,(VLOOKUP($B48,#REF!,3,FALSE)))</f>
        <v>#REF!</v>
      </c>
      <c r="BH48" s="252" t="e">
        <f>IF(ISNA(VLOOKUP($B48,#REF!,3,FALSE)),0,(VLOOKUP($B48,#REF!,3,FALSE)))</f>
        <v>#REF!</v>
      </c>
      <c r="BI48" s="274">
        <f t="shared" si="40"/>
        <v>0</v>
      </c>
      <c r="BJ48" s="275" t="s">
        <v>29</v>
      </c>
      <c r="BK48" s="276">
        <f t="shared" si="41"/>
        <v>0</v>
      </c>
    </row>
    <row r="49" s="199" customFormat="1" ht="20.1" customHeight="1" spans="1:63">
      <c r="A49" s="221" t="e">
        <f t="shared" si="28"/>
        <v>#REF!</v>
      </c>
      <c r="B49" s="222" t="e">
        <f>#REF!</f>
        <v>#REF!</v>
      </c>
      <c r="C49" s="223">
        <f t="shared" si="29"/>
        <v>0</v>
      </c>
      <c r="D49" s="230" t="e">
        <f t="shared" si="30"/>
        <v>#REF!</v>
      </c>
      <c r="E49" s="223" t="e">
        <f t="shared" si="31"/>
        <v>#REF!</v>
      </c>
      <c r="F49" s="226" t="e">
        <f t="shared" si="32"/>
        <v>#REF!</v>
      </c>
      <c r="G49" s="226"/>
      <c r="H49" s="228" t="e">
        <f t="shared" si="33"/>
        <v>#REF!</v>
      </c>
      <c r="I49" s="228" t="e">
        <f t="shared" si="34"/>
        <v>#REF!</v>
      </c>
      <c r="J49" s="250" t="e">
        <f t="shared" si="35"/>
        <v>#REF!</v>
      </c>
      <c r="K49" s="253"/>
      <c r="L49" s="252" t="e">
        <f>IF(ISNA(VLOOKUP($B49,#REF!,1,FALSE)),0,(VLOOKUP($B49,#REF!,2,FALSE)))</f>
        <v>#REF!</v>
      </c>
      <c r="M49" s="252" t="e">
        <f>IF(ISNA(VLOOKUP($B49,#REF!,1,FALSE)),0,(VLOOKUP($B49,#REF!,2,FALSE)))</f>
        <v>#REF!</v>
      </c>
      <c r="N49" s="252" t="e">
        <f>IF(ISNA(VLOOKUP($B49,#REF!,1,FALSE)),0,(VLOOKUP($B49,#REF!,2,FALSE)))</f>
        <v>#REF!</v>
      </c>
      <c r="O49" s="252" t="e">
        <f>IF(ISNA(VLOOKUP($B49,#REF!,1,FALSE)),0,(VLOOKUP($B49,#REF!,2,FALSE)))</f>
        <v>#REF!</v>
      </c>
      <c r="P49" s="252" t="e">
        <f>IF(ISNA(VLOOKUP($B49,#REF!,1,FALSE)),0,(VLOOKUP($B49,#REF!,2,FALSE)))</f>
        <v>#REF!</v>
      </c>
      <c r="Q49" s="252" t="e">
        <f>IF(ISNA(VLOOKUP($B49,#REF!,1,FALSE)),0,(VLOOKUP($B49,#REF!,2,FALSE)))</f>
        <v>#REF!</v>
      </c>
      <c r="R49" s="252" t="e">
        <f>IF(ISNA(VLOOKUP($B49,#REF!,1,FALSE)),0,(VLOOKUP($B49,#REF!,2,FALSE)))</f>
        <v>#REF!</v>
      </c>
      <c r="S49" s="252" t="e">
        <f>IF(ISNA(VLOOKUP($B49,#REF!,1,FALSE)),0,(VLOOKUP($B49,#REF!,2,FALSE)))</f>
        <v>#REF!</v>
      </c>
      <c r="T49" s="252" t="e">
        <f>IF(ISNA(VLOOKUP($B49,#REF!,1,FALSE)),0,(VLOOKUP($B49,#REF!,2,FALSE)))</f>
        <v>#REF!</v>
      </c>
      <c r="U49" s="252" t="e">
        <f>IF(ISNA(VLOOKUP($B49,#REF!,1,FALSE)),0,(VLOOKUP($B49,#REF!,2,FALSE)))</f>
        <v>#REF!</v>
      </c>
      <c r="V49" s="252" t="e">
        <f>IF(ISNA(VLOOKUP($B49,#REF!,1,FALSE)),0,(VLOOKUP($B49,#REF!,2,FALSE)))</f>
        <v>#REF!</v>
      </c>
      <c r="W49" s="252" t="e">
        <f>IF(ISNA(VLOOKUP($B49,#REF!,1,FALSE)),0,(VLOOKUP($B49,#REF!,2,FALSE)))</f>
        <v>#REF!</v>
      </c>
      <c r="X49" s="252" t="e">
        <f>IF(ISNA(VLOOKUP($B49,#REF!,1,FALSE)),0,(VLOOKUP($B49,#REF!,2,FALSE)))</f>
        <v>#REF!</v>
      </c>
      <c r="Y49" s="274">
        <f t="shared" si="36"/>
        <v>0</v>
      </c>
      <c r="Z49" s="275" t="s">
        <v>29</v>
      </c>
      <c r="AA49" s="276">
        <f t="shared" si="37"/>
        <v>0</v>
      </c>
      <c r="AD49" s="252" t="e">
        <f>IF(ISNA(VLOOKUP($B49,#REF!,3,FALSE)),0,(VLOOKUP($B49,#REF!,3,FALSE)))</f>
        <v>#REF!</v>
      </c>
      <c r="AE49" s="252" t="e">
        <f>IF(ISNA(VLOOKUP($B49,#REF!,3,FALSE)),0,(VLOOKUP($B49,#REF!,3,FALSE)))</f>
        <v>#REF!</v>
      </c>
      <c r="AF49" s="252" t="e">
        <f>IF(ISNA(VLOOKUP($B49,#REF!,3,FALSE)),0,(VLOOKUP($B49,#REF!,3,FALSE)))</f>
        <v>#REF!</v>
      </c>
      <c r="AG49" s="252" t="e">
        <f>IF(ISNA(VLOOKUP($B49,#REF!,3,FALSE)),0,(VLOOKUP($B49,#REF!,3,FALSE)))</f>
        <v>#REF!</v>
      </c>
      <c r="AH49" s="252" t="e">
        <f>IF(ISNA(VLOOKUP($B49,#REF!,3,FALSE)),0,(VLOOKUP($B49,#REF!,3,FALSE)))</f>
        <v>#REF!</v>
      </c>
      <c r="AI49" s="252" t="e">
        <f>IF(ISNA(VLOOKUP($B49,#REF!,3,FALSE)),0,(VLOOKUP($B49,#REF!,3,FALSE)))</f>
        <v>#REF!</v>
      </c>
      <c r="AJ49" s="252" t="e">
        <f>IF(ISNA(VLOOKUP($B49,#REF!,2,FALSE)),0,(VLOOKUP($B49,#REF!,3,FALSE)))</f>
        <v>#REF!</v>
      </c>
      <c r="AK49" s="252" t="e">
        <f>IF(ISNA(VLOOKUP($B49,#REF!,3,FALSE)),0,(VLOOKUP($B49,#REF!,3,FALSE)))</f>
        <v>#REF!</v>
      </c>
      <c r="AL49" s="252" t="e">
        <f>IF(ISNA(VLOOKUP($B49,#REF!,3,FALSE)),0,(VLOOKUP($B49,#REF!,3,FALSE)))</f>
        <v>#REF!</v>
      </c>
      <c r="AM49" s="252" t="e">
        <f>IF(ISNA(VLOOKUP($B49,#REF!,3,FALSE)),0,(VLOOKUP($B49,#REF!,3,FALSE)))</f>
        <v>#REF!</v>
      </c>
      <c r="AN49" s="252" t="e">
        <f>IF(ISNA(VLOOKUP($B49,#REF!,3,FALSE)),0,(VLOOKUP($B49,#REF!,3,FALSE)))</f>
        <v>#REF!</v>
      </c>
      <c r="AO49" s="252" t="e">
        <f>IF(ISNA(VLOOKUP($B49,#REF!,3,FALSE)),0,(VLOOKUP($B49,#REF!,3,FALSE)))</f>
        <v>#REF!</v>
      </c>
      <c r="AP49" s="252" t="e">
        <f>IF(ISNA(VLOOKUP($B49,#REF!,3,FALSE)),0,(VLOOKUP($B49,#REF!,3,FALSE)))</f>
        <v>#REF!</v>
      </c>
      <c r="AQ49" s="274">
        <f t="shared" si="38"/>
        <v>0</v>
      </c>
      <c r="AR49" s="275" t="s">
        <v>29</v>
      </c>
      <c r="AS49" s="276">
        <f t="shared" si="39"/>
        <v>0</v>
      </c>
      <c r="AV49" s="252" t="e">
        <f>IF(ISNA(VLOOKUP($B49,#REF!,4,FALSE)),0,(VLOOKUP($B49,#REF!,4,FALSE)))</f>
        <v>#REF!</v>
      </c>
      <c r="AW49" s="252" t="e">
        <f>IF(ISNA(VLOOKUP($B49,#REF!,4,FALSE)),0,(VLOOKUP($B49,#REF!,4,FALSE)))</f>
        <v>#REF!</v>
      </c>
      <c r="AX49" s="252" t="e">
        <f>IF(ISNA(VLOOKUP($B49,#REF!,4,FALSE)),0,(VLOOKUP($B49,#REF!,4,FALSE)))</f>
        <v>#REF!</v>
      </c>
      <c r="AY49" s="252" t="e">
        <f>IF(ISNA(VLOOKUP($B49,#REF!,4,FALSE)),0,(VLOOKUP($B49,#REF!,4,FALSE)))</f>
        <v>#REF!</v>
      </c>
      <c r="AZ49" s="252" t="e">
        <f>IF(ISNA(VLOOKUP($B49,#REF!,4,FALSE)),0,(VLOOKUP($B49,#REF!,4,FALSE)))</f>
        <v>#REF!</v>
      </c>
      <c r="BA49" s="252" t="e">
        <f>IF(ISNA(VLOOKUP($B49,#REF!,4,FALSE)),0,(VLOOKUP($B49,#REF!,4,FALSE)))</f>
        <v>#REF!</v>
      </c>
      <c r="BB49" s="252" t="e">
        <f>IF(ISNA(VLOOKUP($B49,#REF!,2,FALSE)),0,(VLOOKUP($B49,#REF!,3,FALSE)))</f>
        <v>#REF!</v>
      </c>
      <c r="BC49" s="252" t="e">
        <f>IF(ISNA(VLOOKUP($B49,#REF!,3,FALSE)),0,(VLOOKUP($B49,#REF!,3,FALSE)))</f>
        <v>#REF!</v>
      </c>
      <c r="BD49" s="252" t="e">
        <f>IF(ISNA(VLOOKUP($B49,#REF!,3,FALSE)),0,(VLOOKUP($B49,#REF!,3,FALSE)))</f>
        <v>#REF!</v>
      </c>
      <c r="BE49" s="252" t="e">
        <f>IF(ISNA(VLOOKUP($B49,#REF!,3,FALSE)),0,(VLOOKUP($B49,#REF!,3,FALSE)))</f>
        <v>#REF!</v>
      </c>
      <c r="BF49" s="252" t="e">
        <f>IF(ISNA(VLOOKUP($B49,#REF!,3,FALSE)),0,(VLOOKUP($B49,#REF!,3,FALSE)))</f>
        <v>#REF!</v>
      </c>
      <c r="BG49" s="252" t="e">
        <f>IF(ISNA(VLOOKUP($B49,#REF!,3,FALSE)),0,(VLOOKUP($B49,#REF!,3,FALSE)))</f>
        <v>#REF!</v>
      </c>
      <c r="BH49" s="252" t="e">
        <f>IF(ISNA(VLOOKUP($B49,#REF!,3,FALSE)),0,(VLOOKUP($B49,#REF!,3,FALSE)))</f>
        <v>#REF!</v>
      </c>
      <c r="BI49" s="274">
        <f t="shared" si="40"/>
        <v>0</v>
      </c>
      <c r="BJ49" s="275" t="s">
        <v>29</v>
      </c>
      <c r="BK49" s="276">
        <f t="shared" si="41"/>
        <v>0</v>
      </c>
    </row>
    <row r="50" s="199" customFormat="1" ht="20.1" customHeight="1" spans="1:63">
      <c r="A50" s="221" t="e">
        <f t="shared" si="28"/>
        <v>#REF!</v>
      </c>
      <c r="B50" s="222"/>
      <c r="C50" s="223"/>
      <c r="D50" s="230"/>
      <c r="E50" s="223"/>
      <c r="F50" s="226"/>
      <c r="G50" s="226"/>
      <c r="H50" s="228"/>
      <c r="I50" s="228"/>
      <c r="J50" s="250"/>
      <c r="K50" s="259"/>
      <c r="L50" s="252"/>
      <c r="M50" s="252"/>
      <c r="N50" s="254"/>
      <c r="O50" s="254"/>
      <c r="P50" s="254"/>
      <c r="Q50" s="254"/>
      <c r="R50" s="254"/>
      <c r="S50" s="254"/>
      <c r="T50" s="254"/>
      <c r="U50" s="254"/>
      <c r="V50" s="254"/>
      <c r="W50" s="254"/>
      <c r="X50" s="254"/>
      <c r="Y50" s="277"/>
      <c r="Z50" s="278"/>
      <c r="AA50" s="279"/>
      <c r="AD50" s="252" t="e">
        <f>IF(ISNA(VLOOKUP($B50,#REF!,3,FALSE)),0,(VLOOKUP($B50,#REF!,3,FALSE)))</f>
        <v>#REF!</v>
      </c>
      <c r="AE50" s="252" t="e">
        <f>IF(ISNA(VLOOKUP($B50,#REF!,3,FALSE)),0,(VLOOKUP($B50,#REF!,3,FALSE)))</f>
        <v>#REF!</v>
      </c>
      <c r="AF50" s="252" t="e">
        <f>IF(ISNA(VLOOKUP($B50,#REF!,3,FALSE)),0,(VLOOKUP($B50,#REF!,3,FALSE)))</f>
        <v>#REF!</v>
      </c>
      <c r="AG50" s="252" t="e">
        <f>IF(ISNA(VLOOKUP($B50,#REF!,3,FALSE)),0,(VLOOKUP($B50,#REF!,3,FALSE)))</f>
        <v>#REF!</v>
      </c>
      <c r="AH50" s="252" t="e">
        <f>IF(ISNA(VLOOKUP($B50,#REF!,3,FALSE)),0,(VLOOKUP($B50,#REF!,3,FALSE)))</f>
        <v>#REF!</v>
      </c>
      <c r="AI50" s="252" t="e">
        <f>IF(ISNA(VLOOKUP($B50,#REF!,3,FALSE)),0,(VLOOKUP($B50,#REF!,3,FALSE)))</f>
        <v>#REF!</v>
      </c>
      <c r="AJ50" s="252" t="e">
        <f>IF(ISNA(VLOOKUP($B50,#REF!,2,FALSE)),0,(VLOOKUP($B50,#REF!,3,FALSE)))</f>
        <v>#REF!</v>
      </c>
      <c r="AK50" s="252" t="e">
        <f>IF(ISNA(VLOOKUP($B50,#REF!,3,FALSE)),0,(VLOOKUP($B50,#REF!,3,FALSE)))</f>
        <v>#REF!</v>
      </c>
      <c r="AL50" s="252" t="e">
        <f>IF(ISNA(VLOOKUP($B50,#REF!,3,FALSE)),0,(VLOOKUP($B50,#REF!,3,FALSE)))</f>
        <v>#REF!</v>
      </c>
      <c r="AM50" s="252" t="e">
        <f>IF(ISNA(VLOOKUP($B50,#REF!,3,FALSE)),0,(VLOOKUP($B50,#REF!,3,FALSE)))</f>
        <v>#REF!</v>
      </c>
      <c r="AN50" s="252" t="e">
        <f>IF(ISNA(VLOOKUP($B50,#REF!,3,FALSE)),0,(VLOOKUP($B50,#REF!,3,FALSE)))</f>
        <v>#REF!</v>
      </c>
      <c r="AO50" s="252" t="e">
        <f>IF(ISNA(VLOOKUP($B50,#REF!,3,FALSE)),0,(VLOOKUP($B50,#REF!,3,FALSE)))</f>
        <v>#REF!</v>
      </c>
      <c r="AP50" s="252" t="e">
        <f>IF(ISNA(VLOOKUP($B50,#REF!,3,FALSE)),0,(VLOOKUP($B50,#REF!,3,FALSE)))</f>
        <v>#REF!</v>
      </c>
      <c r="AQ50" s="277"/>
      <c r="AR50" s="278"/>
      <c r="AS50" s="279"/>
      <c r="AV50" s="252" t="e">
        <f>IF(ISNA(VLOOKUP($B50,#REF!,4,FALSE)),0,(VLOOKUP($B50,#REF!,4,FALSE)))</f>
        <v>#REF!</v>
      </c>
      <c r="AW50" s="252" t="e">
        <f>IF(ISNA(VLOOKUP($B50,#REF!,4,FALSE)),0,(VLOOKUP($B50,#REF!,4,FALSE)))</f>
        <v>#REF!</v>
      </c>
      <c r="AX50" s="252" t="e">
        <f>IF(ISNA(VLOOKUP($B50,#REF!,4,FALSE)),0,(VLOOKUP($B50,#REF!,4,FALSE)))</f>
        <v>#REF!</v>
      </c>
      <c r="AY50" s="252" t="e">
        <f>IF(ISNA(VLOOKUP($B50,#REF!,4,FALSE)),0,(VLOOKUP($B50,#REF!,4,FALSE)))</f>
        <v>#REF!</v>
      </c>
      <c r="AZ50" s="252" t="e">
        <f>IF(ISNA(VLOOKUP($B50,#REF!,4,FALSE)),0,(VLOOKUP($B50,#REF!,4,FALSE)))</f>
        <v>#REF!</v>
      </c>
      <c r="BA50" s="252" t="e">
        <f>IF(ISNA(VLOOKUP($B50,#REF!,4,FALSE)),0,(VLOOKUP($B50,#REF!,4,FALSE)))</f>
        <v>#REF!</v>
      </c>
      <c r="BB50" s="252" t="e">
        <f>IF(ISNA(VLOOKUP($B50,#REF!,2,FALSE)),0,(VLOOKUP($B50,#REF!,3,FALSE)))</f>
        <v>#REF!</v>
      </c>
      <c r="BC50" s="252" t="e">
        <f>IF(ISNA(VLOOKUP($B50,#REF!,3,FALSE)),0,(VLOOKUP($B50,#REF!,3,FALSE)))</f>
        <v>#REF!</v>
      </c>
      <c r="BD50" s="252" t="e">
        <f>IF(ISNA(VLOOKUP($B50,#REF!,3,FALSE)),0,(VLOOKUP($B50,#REF!,3,FALSE)))</f>
        <v>#REF!</v>
      </c>
      <c r="BE50" s="252" t="e">
        <f>IF(ISNA(VLOOKUP($B50,#REF!,3,FALSE)),0,(VLOOKUP($B50,#REF!,3,FALSE)))</f>
        <v>#REF!</v>
      </c>
      <c r="BF50" s="252" t="e">
        <f>IF(ISNA(VLOOKUP($B50,#REF!,3,FALSE)),0,(VLOOKUP($B50,#REF!,3,FALSE)))</f>
        <v>#REF!</v>
      </c>
      <c r="BG50" s="252" t="e">
        <f>IF(ISNA(VLOOKUP($B50,#REF!,3,FALSE)),0,(VLOOKUP($B50,#REF!,3,FALSE)))</f>
        <v>#REF!</v>
      </c>
      <c r="BH50" s="252" t="e">
        <f>IF(ISNA(VLOOKUP($B50,#REF!,3,FALSE)),0,(VLOOKUP($B50,#REF!,3,FALSE)))</f>
        <v>#REF!</v>
      </c>
      <c r="BI50" s="277"/>
      <c r="BJ50" s="278"/>
      <c r="BK50" s="279"/>
    </row>
    <row r="51" s="199" customFormat="1" ht="20.1" customHeight="1" spans="1:63">
      <c r="A51" s="237"/>
      <c r="B51" s="239"/>
      <c r="C51" s="240"/>
      <c r="D51" s="227"/>
      <c r="E51" s="240"/>
      <c r="F51" s="227"/>
      <c r="G51" s="227"/>
      <c r="H51" s="241"/>
      <c r="I51" s="241"/>
      <c r="J51" s="263"/>
      <c r="K51" s="264"/>
      <c r="L51" s="237"/>
      <c r="M51" s="237"/>
      <c r="N51" s="237"/>
      <c r="O51" s="237"/>
      <c r="P51" s="237"/>
      <c r="Q51" s="237"/>
      <c r="R51" s="237"/>
      <c r="S51" s="237"/>
      <c r="T51" s="237"/>
      <c r="U51" s="237"/>
      <c r="V51" s="237"/>
      <c r="W51" s="237"/>
      <c r="X51" s="237"/>
      <c r="Y51" s="265"/>
      <c r="Z51" s="266"/>
      <c r="AA51" s="267"/>
      <c r="AD51" s="252" t="e">
        <f>IF(ISNA(VLOOKUP($B51,#REF!,3,FALSE)),0,(VLOOKUP($B51,#REF!,3,FALSE)))</f>
        <v>#REF!</v>
      </c>
      <c r="AE51" s="252" t="e">
        <f>IF(ISNA(VLOOKUP($B51,#REF!,3,FALSE)),0,(VLOOKUP($B51,#REF!,3,FALSE)))</f>
        <v>#REF!</v>
      </c>
      <c r="AF51" s="252" t="e">
        <f>IF(ISNA(VLOOKUP($B51,#REF!,3,FALSE)),0,(VLOOKUP($B51,#REF!,3,FALSE)))</f>
        <v>#REF!</v>
      </c>
      <c r="AG51" s="252" t="e">
        <f>IF(ISNA(VLOOKUP($B51,#REF!,3,FALSE)),0,(VLOOKUP($B51,#REF!,3,FALSE)))</f>
        <v>#REF!</v>
      </c>
      <c r="AH51" s="252" t="e">
        <f>IF(ISNA(VLOOKUP($B51,#REF!,3,FALSE)),0,(VLOOKUP($B51,#REF!,3,FALSE)))</f>
        <v>#REF!</v>
      </c>
      <c r="AI51" s="252" t="e">
        <f>IF(ISNA(VLOOKUP($B51,#REF!,3,FALSE)),0,(VLOOKUP($B51,#REF!,3,FALSE)))</f>
        <v>#REF!</v>
      </c>
      <c r="AJ51" s="252" t="e">
        <f>IF(ISNA(VLOOKUP($B51,#REF!,2,FALSE)),0,(VLOOKUP($B51,#REF!,3,FALSE)))</f>
        <v>#REF!</v>
      </c>
      <c r="AK51" s="252" t="e">
        <f>IF(ISNA(VLOOKUP($B51,#REF!,3,FALSE)),0,(VLOOKUP($B51,#REF!,3,FALSE)))</f>
        <v>#REF!</v>
      </c>
      <c r="AL51" s="252" t="e">
        <f>IF(ISNA(VLOOKUP($B51,#REF!,3,FALSE)),0,(VLOOKUP($B51,#REF!,3,FALSE)))</f>
        <v>#REF!</v>
      </c>
      <c r="AM51" s="252" t="e">
        <f>IF(ISNA(VLOOKUP($B51,#REF!,3,FALSE)),0,(VLOOKUP($B51,#REF!,3,FALSE)))</f>
        <v>#REF!</v>
      </c>
      <c r="AN51" s="252" t="e">
        <f>IF(ISNA(VLOOKUP($B51,#REF!,3,FALSE)),0,(VLOOKUP($B51,#REF!,3,FALSE)))</f>
        <v>#REF!</v>
      </c>
      <c r="AO51" s="252" t="e">
        <f>IF(ISNA(VLOOKUP($B51,#REF!,3,FALSE)),0,(VLOOKUP($B51,#REF!,3,FALSE)))</f>
        <v>#REF!</v>
      </c>
      <c r="AP51" s="252" t="e">
        <f>IF(ISNA(VLOOKUP($B51,#REF!,3,FALSE)),0,(VLOOKUP($B51,#REF!,3,FALSE)))</f>
        <v>#REF!</v>
      </c>
      <c r="AQ51" s="265"/>
      <c r="AR51" s="266"/>
      <c r="AS51" s="267"/>
      <c r="AV51" s="252" t="e">
        <f>IF(ISNA(VLOOKUP($B51,#REF!,4,FALSE)),0,(VLOOKUP($B51,#REF!,4,FALSE)))</f>
        <v>#REF!</v>
      </c>
      <c r="AW51" s="252" t="e">
        <f>IF(ISNA(VLOOKUP($B51,#REF!,4,FALSE)),0,(VLOOKUP($B51,#REF!,4,FALSE)))</f>
        <v>#REF!</v>
      </c>
      <c r="AX51" s="252" t="e">
        <f>IF(ISNA(VLOOKUP($B51,#REF!,4,FALSE)),0,(VLOOKUP($B51,#REF!,4,FALSE)))</f>
        <v>#REF!</v>
      </c>
      <c r="AY51" s="252" t="e">
        <f>IF(ISNA(VLOOKUP($B51,#REF!,4,FALSE)),0,(VLOOKUP($B51,#REF!,4,FALSE)))</f>
        <v>#REF!</v>
      </c>
      <c r="AZ51" s="252" t="e">
        <f>IF(ISNA(VLOOKUP($B51,#REF!,4,FALSE)),0,(VLOOKUP($B51,#REF!,4,FALSE)))</f>
        <v>#REF!</v>
      </c>
      <c r="BA51" s="252" t="e">
        <f>IF(ISNA(VLOOKUP($B51,#REF!,4,FALSE)),0,(VLOOKUP($B51,#REF!,4,FALSE)))</f>
        <v>#REF!</v>
      </c>
      <c r="BB51" s="252" t="e">
        <f>IF(ISNA(VLOOKUP($B51,#REF!,2,FALSE)),0,(VLOOKUP($B51,#REF!,3,FALSE)))</f>
        <v>#REF!</v>
      </c>
      <c r="BC51" s="252" t="e">
        <f>IF(ISNA(VLOOKUP($B51,#REF!,3,FALSE)),0,(VLOOKUP($B51,#REF!,3,FALSE)))</f>
        <v>#REF!</v>
      </c>
      <c r="BD51" s="252" t="e">
        <f>IF(ISNA(VLOOKUP($B51,#REF!,3,FALSE)),0,(VLOOKUP($B51,#REF!,3,FALSE)))</f>
        <v>#REF!</v>
      </c>
      <c r="BE51" s="252" t="e">
        <f>IF(ISNA(VLOOKUP($B51,#REF!,3,FALSE)),0,(VLOOKUP($B51,#REF!,3,FALSE)))</f>
        <v>#REF!</v>
      </c>
      <c r="BF51" s="252" t="e">
        <f>IF(ISNA(VLOOKUP($B51,#REF!,3,FALSE)),0,(VLOOKUP($B51,#REF!,3,FALSE)))</f>
        <v>#REF!</v>
      </c>
      <c r="BG51" s="252" t="e">
        <f>IF(ISNA(VLOOKUP($B51,#REF!,3,FALSE)),0,(VLOOKUP($B51,#REF!,3,FALSE)))</f>
        <v>#REF!</v>
      </c>
      <c r="BH51" s="252" t="e">
        <f>IF(ISNA(VLOOKUP($B51,#REF!,3,FALSE)),0,(VLOOKUP($B51,#REF!,3,FALSE)))</f>
        <v>#REF!</v>
      </c>
      <c r="BI51" s="265"/>
      <c r="BJ51" s="266"/>
      <c r="BK51" s="267"/>
    </row>
    <row r="52" ht="16.35" spans="2:60">
      <c r="B52" s="207" t="s">
        <v>32</v>
      </c>
      <c r="C52" s="215" t="s">
        <v>5</v>
      </c>
      <c r="D52" s="215"/>
      <c r="F52" s="198"/>
      <c r="G52" s="198"/>
      <c r="H52" s="202" t="e">
        <f>(SUM(I54:I65)/12)</f>
        <v>#REF!</v>
      </c>
      <c r="AD52" s="252" t="e">
        <f>IF(ISNA(VLOOKUP($B52,#REF!,3,FALSE)),0,(VLOOKUP($B52,#REF!,3,FALSE)))</f>
        <v>#REF!</v>
      </c>
      <c r="AE52" s="252" t="e">
        <f>IF(ISNA(VLOOKUP($B52,#REF!,3,FALSE)),0,(VLOOKUP($B52,#REF!,3,FALSE)))</f>
        <v>#REF!</v>
      </c>
      <c r="AF52" s="252" t="e">
        <f>IF(ISNA(VLOOKUP($B52,#REF!,3,FALSE)),0,(VLOOKUP($B52,#REF!,3,FALSE)))</f>
        <v>#REF!</v>
      </c>
      <c r="AG52" s="252" t="e">
        <f>IF(ISNA(VLOOKUP($B52,#REF!,3,FALSE)),0,(VLOOKUP($B52,#REF!,3,FALSE)))</f>
        <v>#REF!</v>
      </c>
      <c r="AH52" s="252" t="e">
        <f>IF(ISNA(VLOOKUP($B52,#REF!,3,FALSE)),0,(VLOOKUP($B52,#REF!,3,FALSE)))</f>
        <v>#REF!</v>
      </c>
      <c r="AI52" s="252" t="e">
        <f>IF(ISNA(VLOOKUP($B52,#REF!,3,FALSE)),0,(VLOOKUP($B52,#REF!,3,FALSE)))</f>
        <v>#REF!</v>
      </c>
      <c r="AJ52" s="252" t="e">
        <f>IF(ISNA(VLOOKUP($B52,#REF!,2,FALSE)),0,(VLOOKUP($B52,#REF!,3,FALSE)))</f>
        <v>#REF!</v>
      </c>
      <c r="AK52" s="252" t="e">
        <f>IF(ISNA(VLOOKUP($B52,#REF!,3,FALSE)),0,(VLOOKUP($B52,#REF!,3,FALSE)))</f>
        <v>#REF!</v>
      </c>
      <c r="AL52" s="252" t="e">
        <f>IF(ISNA(VLOOKUP($B52,#REF!,3,FALSE)),0,(VLOOKUP($B52,#REF!,3,FALSE)))</f>
        <v>#REF!</v>
      </c>
      <c r="AM52" s="252" t="e">
        <f>IF(ISNA(VLOOKUP($B52,#REF!,3,FALSE)),0,(VLOOKUP($B52,#REF!,3,FALSE)))</f>
        <v>#REF!</v>
      </c>
      <c r="AN52" s="252" t="e">
        <f>IF(ISNA(VLOOKUP($B52,#REF!,3,FALSE)),0,(VLOOKUP($B52,#REF!,3,FALSE)))</f>
        <v>#REF!</v>
      </c>
      <c r="AO52" s="252" t="e">
        <f>IF(ISNA(VLOOKUP($B52,#REF!,3,FALSE)),0,(VLOOKUP($B52,#REF!,3,FALSE)))</f>
        <v>#REF!</v>
      </c>
      <c r="AP52" s="252" t="e">
        <f>IF(ISNA(VLOOKUP($B52,#REF!,3,FALSE)),0,(VLOOKUP($B52,#REF!,3,FALSE)))</f>
        <v>#REF!</v>
      </c>
      <c r="AV52" s="252" t="e">
        <f>IF(ISNA(VLOOKUP($B52,#REF!,4,FALSE)),0,(VLOOKUP($B52,#REF!,4,FALSE)))</f>
        <v>#REF!</v>
      </c>
      <c r="AW52" s="252" t="e">
        <f>IF(ISNA(VLOOKUP($B52,#REF!,4,FALSE)),0,(VLOOKUP($B52,#REF!,4,FALSE)))</f>
        <v>#REF!</v>
      </c>
      <c r="AX52" s="252" t="e">
        <f>IF(ISNA(VLOOKUP($B52,#REF!,4,FALSE)),0,(VLOOKUP($B52,#REF!,4,FALSE)))</f>
        <v>#REF!</v>
      </c>
      <c r="AY52" s="252" t="e">
        <f>IF(ISNA(VLOOKUP($B52,#REF!,4,FALSE)),0,(VLOOKUP($B52,#REF!,4,FALSE)))</f>
        <v>#REF!</v>
      </c>
      <c r="AZ52" s="252" t="e">
        <f>IF(ISNA(VLOOKUP($B52,#REF!,4,FALSE)),0,(VLOOKUP($B52,#REF!,4,FALSE)))</f>
        <v>#REF!</v>
      </c>
      <c r="BA52" s="252" t="e">
        <f>IF(ISNA(VLOOKUP($B52,#REF!,4,FALSE)),0,(VLOOKUP($B52,#REF!,4,FALSE)))</f>
        <v>#REF!</v>
      </c>
      <c r="BB52" s="252" t="e">
        <f>IF(ISNA(VLOOKUP($B52,#REF!,2,FALSE)),0,(VLOOKUP($B52,#REF!,3,FALSE)))</f>
        <v>#REF!</v>
      </c>
      <c r="BC52" s="252" t="e">
        <f>IF(ISNA(VLOOKUP($B52,#REF!,3,FALSE)),0,(VLOOKUP($B52,#REF!,3,FALSE)))</f>
        <v>#REF!</v>
      </c>
      <c r="BD52" s="252" t="e">
        <f>IF(ISNA(VLOOKUP($B52,#REF!,3,FALSE)),0,(VLOOKUP($B52,#REF!,3,FALSE)))</f>
        <v>#REF!</v>
      </c>
      <c r="BE52" s="252" t="e">
        <f>IF(ISNA(VLOOKUP($B52,#REF!,3,FALSE)),0,(VLOOKUP($B52,#REF!,3,FALSE)))</f>
        <v>#REF!</v>
      </c>
      <c r="BF52" s="252" t="e">
        <f>IF(ISNA(VLOOKUP($B52,#REF!,3,FALSE)),0,(VLOOKUP($B52,#REF!,3,FALSE)))</f>
        <v>#REF!</v>
      </c>
      <c r="BG52" s="252" t="e">
        <f>IF(ISNA(VLOOKUP($B52,#REF!,3,FALSE)),0,(VLOOKUP($B52,#REF!,3,FALSE)))</f>
        <v>#REF!</v>
      </c>
      <c r="BH52" s="252" t="e">
        <f>IF(ISNA(VLOOKUP($B52,#REF!,3,FALSE)),0,(VLOOKUP($B52,#REF!,3,FALSE)))</f>
        <v>#REF!</v>
      </c>
    </row>
    <row r="53" s="198" customFormat="1" ht="53" spans="1:63">
      <c r="A53" s="216" t="s">
        <v>6</v>
      </c>
      <c r="B53" s="217" t="s">
        <v>7</v>
      </c>
      <c r="C53" s="218" t="s">
        <v>8</v>
      </c>
      <c r="D53" s="218" t="s">
        <v>9</v>
      </c>
      <c r="E53" s="218"/>
      <c r="F53" s="218"/>
      <c r="G53" s="218"/>
      <c r="H53" s="220" t="s">
        <v>12</v>
      </c>
      <c r="I53" s="220"/>
      <c r="J53" s="245"/>
      <c r="K53" s="246"/>
      <c r="L53" s="247" t="s">
        <v>15</v>
      </c>
      <c r="M53" s="248" t="s">
        <v>16</v>
      </c>
      <c r="N53" s="249" t="s">
        <v>17</v>
      </c>
      <c r="O53" s="248" t="s">
        <v>18</v>
      </c>
      <c r="P53" s="249" t="s">
        <v>19</v>
      </c>
      <c r="Q53" s="248" t="s">
        <v>20</v>
      </c>
      <c r="R53" s="249" t="s">
        <v>21</v>
      </c>
      <c r="S53" s="248" t="s">
        <v>22</v>
      </c>
      <c r="T53" s="249" t="s">
        <v>23</v>
      </c>
      <c r="U53" s="248" t="s">
        <v>24</v>
      </c>
      <c r="V53" s="249" t="s">
        <v>25</v>
      </c>
      <c r="W53" s="248" t="s">
        <v>26</v>
      </c>
      <c r="X53" s="249" t="s">
        <v>27</v>
      </c>
      <c r="Y53" s="268" t="s">
        <v>28</v>
      </c>
      <c r="Z53" s="269"/>
      <c r="AA53" s="270"/>
      <c r="AD53" s="252" t="e">
        <f>IF(ISNA(VLOOKUP($B53,#REF!,3,FALSE)),0,(VLOOKUP($B53,#REF!,3,FALSE)))</f>
        <v>#REF!</v>
      </c>
      <c r="AE53" s="252" t="e">
        <f>IF(ISNA(VLOOKUP($B53,#REF!,3,FALSE)),0,(VLOOKUP($B53,#REF!,3,FALSE)))</f>
        <v>#REF!</v>
      </c>
      <c r="AF53" s="252" t="e">
        <f>IF(ISNA(VLOOKUP($B53,#REF!,3,FALSE)),0,(VLOOKUP($B53,#REF!,3,FALSE)))</f>
        <v>#REF!</v>
      </c>
      <c r="AG53" s="252" t="e">
        <f>IF(ISNA(VLOOKUP($B53,#REF!,3,FALSE)),0,(VLOOKUP($B53,#REF!,3,FALSE)))</f>
        <v>#REF!</v>
      </c>
      <c r="AH53" s="252" t="e">
        <f>IF(ISNA(VLOOKUP($B53,#REF!,3,FALSE)),0,(VLOOKUP($B53,#REF!,3,FALSE)))</f>
        <v>#REF!</v>
      </c>
      <c r="AI53" s="252" t="e">
        <f>IF(ISNA(VLOOKUP($B53,#REF!,3,FALSE)),0,(VLOOKUP($B53,#REF!,3,FALSE)))</f>
        <v>#REF!</v>
      </c>
      <c r="AJ53" s="252" t="e">
        <f>IF(ISNA(VLOOKUP($B53,#REF!,2,FALSE)),0,(VLOOKUP($B53,#REF!,3,FALSE)))</f>
        <v>#REF!</v>
      </c>
      <c r="AK53" s="252" t="e">
        <f>IF(ISNA(VLOOKUP($B53,#REF!,3,FALSE)),0,(VLOOKUP($B53,#REF!,3,FALSE)))</f>
        <v>#REF!</v>
      </c>
      <c r="AL53" s="252" t="e">
        <f>IF(ISNA(VLOOKUP($B53,#REF!,3,FALSE)),0,(VLOOKUP($B53,#REF!,3,FALSE)))</f>
        <v>#REF!</v>
      </c>
      <c r="AM53" s="252" t="e">
        <f>IF(ISNA(VLOOKUP($B53,#REF!,3,FALSE)),0,(VLOOKUP($B53,#REF!,3,FALSE)))</f>
        <v>#REF!</v>
      </c>
      <c r="AN53" s="252" t="e">
        <f>IF(ISNA(VLOOKUP($B53,#REF!,3,FALSE)),0,(VLOOKUP($B53,#REF!,3,FALSE)))</f>
        <v>#REF!</v>
      </c>
      <c r="AO53" s="252" t="e">
        <f>IF(ISNA(VLOOKUP($B53,#REF!,3,FALSE)),0,(VLOOKUP($B53,#REF!,3,FALSE)))</f>
        <v>#REF!</v>
      </c>
      <c r="AP53" s="252" t="e">
        <f>IF(ISNA(VLOOKUP($B53,#REF!,3,FALSE)),0,(VLOOKUP($B53,#REF!,3,FALSE)))</f>
        <v>#REF!</v>
      </c>
      <c r="AQ53" s="268" t="s">
        <v>28</v>
      </c>
      <c r="AR53" s="269"/>
      <c r="AS53" s="270"/>
      <c r="AV53" s="252" t="e">
        <f>IF(ISNA(VLOOKUP($B53,#REF!,4,FALSE)),0,(VLOOKUP($B53,#REF!,4,FALSE)))</f>
        <v>#REF!</v>
      </c>
      <c r="AW53" s="252" t="e">
        <f>IF(ISNA(VLOOKUP($B53,#REF!,4,FALSE)),0,(VLOOKUP($B53,#REF!,4,FALSE)))</f>
        <v>#REF!</v>
      </c>
      <c r="AX53" s="252" t="e">
        <f>IF(ISNA(VLOOKUP($B53,#REF!,4,FALSE)),0,(VLOOKUP($B53,#REF!,4,FALSE)))</f>
        <v>#REF!</v>
      </c>
      <c r="AY53" s="252" t="e">
        <f>IF(ISNA(VLOOKUP($B53,#REF!,4,FALSE)),0,(VLOOKUP($B53,#REF!,4,FALSE)))</f>
        <v>#REF!</v>
      </c>
      <c r="AZ53" s="252" t="e">
        <f>IF(ISNA(VLOOKUP($B53,#REF!,4,FALSE)),0,(VLOOKUP($B53,#REF!,4,FALSE)))</f>
        <v>#REF!</v>
      </c>
      <c r="BA53" s="252" t="e">
        <f>IF(ISNA(VLOOKUP($B53,#REF!,4,FALSE)),0,(VLOOKUP($B53,#REF!,4,FALSE)))</f>
        <v>#REF!</v>
      </c>
      <c r="BB53" s="252" t="e">
        <f>IF(ISNA(VLOOKUP($B53,#REF!,2,FALSE)),0,(VLOOKUP($B53,#REF!,3,FALSE)))</f>
        <v>#REF!</v>
      </c>
      <c r="BC53" s="252" t="e">
        <f>IF(ISNA(VLOOKUP($B53,#REF!,3,FALSE)),0,(VLOOKUP($B53,#REF!,3,FALSE)))</f>
        <v>#REF!</v>
      </c>
      <c r="BD53" s="252" t="e">
        <f>IF(ISNA(VLOOKUP($B53,#REF!,3,FALSE)),0,(VLOOKUP($B53,#REF!,3,FALSE)))</f>
        <v>#REF!</v>
      </c>
      <c r="BE53" s="252" t="e">
        <f>IF(ISNA(VLOOKUP($B53,#REF!,3,FALSE)),0,(VLOOKUP($B53,#REF!,3,FALSE)))</f>
        <v>#REF!</v>
      </c>
      <c r="BF53" s="252" t="e">
        <f>IF(ISNA(VLOOKUP($B53,#REF!,3,FALSE)),0,(VLOOKUP($B53,#REF!,3,FALSE)))</f>
        <v>#REF!</v>
      </c>
      <c r="BG53" s="252" t="e">
        <f>IF(ISNA(VLOOKUP($B53,#REF!,3,FALSE)),0,(VLOOKUP($B53,#REF!,3,FALSE)))</f>
        <v>#REF!</v>
      </c>
      <c r="BH53" s="252" t="e">
        <f>IF(ISNA(VLOOKUP($B53,#REF!,3,FALSE)),0,(VLOOKUP($B53,#REF!,3,FALSE)))</f>
        <v>#REF!</v>
      </c>
      <c r="BI53" s="268" t="s">
        <v>28</v>
      </c>
      <c r="BJ53" s="269"/>
      <c r="BK53" s="270"/>
    </row>
    <row r="54" s="199" customFormat="1" ht="20.1" customHeight="1" spans="1:63">
      <c r="A54" s="221" t="e">
        <f t="shared" ref="A54:A65" si="42">RANK(D54,D$54:D$65)</f>
        <v>#REF!</v>
      </c>
      <c r="B54" s="222" t="e">
        <f>#REF!</f>
        <v>#REF!</v>
      </c>
      <c r="C54" s="223">
        <f t="shared" ref="C54:C65" si="43">COUNTIF(AD54:AP54,"&gt;0")</f>
        <v>0</v>
      </c>
      <c r="D54" s="226" t="e">
        <f t="shared" ref="D54:D65" si="44">SUM(L54:V54)</f>
        <v>#REF!</v>
      </c>
      <c r="E54" s="223" t="e">
        <f t="shared" ref="E54:E65" si="45">IF(D54&gt;MAX(F$43:F$50),"X"," ")</f>
        <v>#REF!</v>
      </c>
      <c r="F54" s="226" t="e">
        <f t="shared" ref="F54:F65" si="46">((11-C54)*40)+D54</f>
        <v>#REF!</v>
      </c>
      <c r="G54" s="226" t="e">
        <f>MAX($F$43:$F$50)-D54</f>
        <v>#REF!</v>
      </c>
      <c r="H54" s="228" t="e">
        <f t="shared" ref="H54:H65" si="47">D54/(C54*40)</f>
        <v>#REF!</v>
      </c>
      <c r="I54" s="228" t="e">
        <f t="shared" ref="I54:I65" si="48">(SUM(AD54:AP54)/C54)</f>
        <v>#REF!</v>
      </c>
      <c r="J54" s="250" t="e">
        <f t="shared" ref="J54:J65" si="49">(SUM(AV54:BH54))</f>
        <v>#REF!</v>
      </c>
      <c r="K54" s="251"/>
      <c r="L54" s="252" t="e">
        <f>IF(ISNA(VLOOKUP($B54,#REF!,1,FALSE)),0,(VLOOKUP($B54,#REF!,2,FALSE)))</f>
        <v>#REF!</v>
      </c>
      <c r="M54" s="252" t="e">
        <f>IF(ISNA(VLOOKUP($B54,#REF!,1,FALSE)),0,(VLOOKUP($B54,#REF!,2,FALSE)))</f>
        <v>#REF!</v>
      </c>
      <c r="N54" s="252" t="e">
        <f>IF(ISNA(VLOOKUP($B54,#REF!,1,FALSE)),0,(VLOOKUP($B54,#REF!,2,FALSE)))</f>
        <v>#REF!</v>
      </c>
      <c r="O54" s="252" t="e">
        <f>IF(ISNA(VLOOKUP($B54,#REF!,1,FALSE)),0,(VLOOKUP($B54,#REF!,2,FALSE)))</f>
        <v>#REF!</v>
      </c>
      <c r="P54" s="252" t="e">
        <f>IF(ISNA(VLOOKUP($B54,#REF!,1,FALSE)),0,(VLOOKUP($B54,#REF!,2,FALSE)))</f>
        <v>#REF!</v>
      </c>
      <c r="Q54" s="252" t="e">
        <f>IF(ISNA(VLOOKUP($B54,#REF!,1,FALSE)),0,(VLOOKUP($B54,#REF!,2,FALSE)))</f>
        <v>#REF!</v>
      </c>
      <c r="R54" s="252" t="e">
        <f>IF(ISNA(VLOOKUP($B54,#REF!,1,FALSE)),0,(VLOOKUP($B54,#REF!,2,FALSE)))</f>
        <v>#REF!</v>
      </c>
      <c r="S54" s="252" t="e">
        <f>IF(ISNA(VLOOKUP($B54,#REF!,1,FALSE)),0,(VLOOKUP($B54,#REF!,2,FALSE)))</f>
        <v>#REF!</v>
      </c>
      <c r="T54" s="252" t="e">
        <f>IF(ISNA(VLOOKUP($B54,#REF!,1,FALSE)),0,(VLOOKUP($B54,#REF!,2,FALSE)))</f>
        <v>#REF!</v>
      </c>
      <c r="U54" s="252" t="e">
        <f>IF(ISNA(VLOOKUP($B54,#REF!,1,FALSE)),0,(VLOOKUP($B54,#REF!,2,FALSE)))</f>
        <v>#REF!</v>
      </c>
      <c r="V54" s="252" t="e">
        <f>IF(ISNA(VLOOKUP($B54,#REF!,1,FALSE)),0,(VLOOKUP($B54,#REF!,2,FALSE)))</f>
        <v>#REF!</v>
      </c>
      <c r="W54" s="252" t="e">
        <f>IF(ISNA(VLOOKUP($B54,#REF!,1,FALSE)),0,(VLOOKUP($B54,#REF!,2,FALSE)))</f>
        <v>#REF!</v>
      </c>
      <c r="X54" s="252" t="e">
        <f>IF(ISNA(VLOOKUP($B54,#REF!,1,FALSE)),0,(VLOOKUP($B54,#REF!,2,FALSE)))</f>
        <v>#REF!</v>
      </c>
      <c r="Y54" s="271">
        <f t="shared" ref="Y54:Y65" si="50">COUNTIF($L54:$X54,"&gt;20.1")</f>
        <v>0</v>
      </c>
      <c r="Z54" s="272" t="s">
        <v>29</v>
      </c>
      <c r="AA54" s="273">
        <f t="shared" ref="AA54:AA65" si="51">COUNTIFS(L54:X54,"&gt;0.1",L54:X54,"&lt;19.9")</f>
        <v>0</v>
      </c>
      <c r="AD54" s="252" t="e">
        <f>IF(ISNA(VLOOKUP($B54,#REF!,3,FALSE)),0,(VLOOKUP($B54,#REF!,3,FALSE)))</f>
        <v>#REF!</v>
      </c>
      <c r="AE54" s="252" t="e">
        <f>IF(ISNA(VLOOKUP($B54,#REF!,3,FALSE)),0,(VLOOKUP($B54,#REF!,3,FALSE)))</f>
        <v>#REF!</v>
      </c>
      <c r="AF54" s="252" t="e">
        <f>IF(ISNA(VLOOKUP($B54,#REF!,3,FALSE)),0,(VLOOKUP($B54,#REF!,3,FALSE)))</f>
        <v>#REF!</v>
      </c>
      <c r="AG54" s="252" t="e">
        <f>IF(ISNA(VLOOKUP($B54,#REF!,3,FALSE)),0,(VLOOKUP($B54,#REF!,3,FALSE)))</f>
        <v>#REF!</v>
      </c>
      <c r="AH54" s="252" t="e">
        <f>IF(ISNA(VLOOKUP($B54,#REF!,3,FALSE)),0,(VLOOKUP($B54,#REF!,3,FALSE)))</f>
        <v>#REF!</v>
      </c>
      <c r="AI54" s="252" t="e">
        <f>IF(ISNA(VLOOKUP($B54,#REF!,3,FALSE)),0,(VLOOKUP($B54,#REF!,3,FALSE)))</f>
        <v>#REF!</v>
      </c>
      <c r="AJ54" s="252" t="e">
        <f>IF(ISNA(VLOOKUP($B54,#REF!,2,FALSE)),0,(VLOOKUP($B54,#REF!,3,FALSE)))</f>
        <v>#REF!</v>
      </c>
      <c r="AK54" s="252" t="e">
        <f>IF(ISNA(VLOOKUP($B54,#REF!,3,FALSE)),0,(VLOOKUP($B54,#REF!,3,FALSE)))</f>
        <v>#REF!</v>
      </c>
      <c r="AL54" s="252" t="e">
        <f>IF(ISNA(VLOOKUP($B54,#REF!,3,FALSE)),0,(VLOOKUP($B54,#REF!,3,FALSE)))</f>
        <v>#REF!</v>
      </c>
      <c r="AM54" s="252" t="e">
        <f>IF(ISNA(VLOOKUP($B54,#REF!,3,FALSE)),0,(VLOOKUP($B54,#REF!,3,FALSE)))</f>
        <v>#REF!</v>
      </c>
      <c r="AN54" s="252" t="e">
        <f>IF(ISNA(VLOOKUP($B54,#REF!,3,FALSE)),0,(VLOOKUP($B54,#REF!,3,FALSE)))</f>
        <v>#REF!</v>
      </c>
      <c r="AO54" s="252" t="e">
        <f>IF(ISNA(VLOOKUP($B54,#REF!,3,FALSE)),0,(VLOOKUP($B54,#REF!,3,FALSE)))</f>
        <v>#REF!</v>
      </c>
      <c r="AP54" s="252" t="e">
        <f>IF(ISNA(VLOOKUP($B54,#REF!,3,FALSE)),0,(VLOOKUP($B54,#REF!,3,FALSE)))</f>
        <v>#REF!</v>
      </c>
      <c r="AQ54" s="271">
        <f t="shared" ref="AQ54:AQ65" si="52">COUNTIF($L54:$X54,"&gt;20.1")</f>
        <v>0</v>
      </c>
      <c r="AR54" s="272" t="s">
        <v>29</v>
      </c>
      <c r="AS54" s="273">
        <f t="shared" ref="AS54:AS65" si="53">COUNTIFS(AD54:AP54,"&gt;0.1",AD54:AP54,"&lt;19.9")</f>
        <v>0</v>
      </c>
      <c r="AV54" s="252" t="e">
        <f>IF(ISNA(VLOOKUP($B54,#REF!,4,FALSE)),0,(VLOOKUP($B54,#REF!,4,FALSE)))</f>
        <v>#REF!</v>
      </c>
      <c r="AW54" s="252" t="e">
        <f>IF(ISNA(VLOOKUP($B54,#REF!,4,FALSE)),0,(VLOOKUP($B54,#REF!,4,FALSE)))</f>
        <v>#REF!</v>
      </c>
      <c r="AX54" s="252" t="e">
        <f>IF(ISNA(VLOOKUP($B54,#REF!,4,FALSE)),0,(VLOOKUP($B54,#REF!,4,FALSE)))</f>
        <v>#REF!</v>
      </c>
      <c r="AY54" s="252" t="e">
        <f>IF(ISNA(VLOOKUP($B54,#REF!,4,FALSE)),0,(VLOOKUP($B54,#REF!,4,FALSE)))</f>
        <v>#REF!</v>
      </c>
      <c r="AZ54" s="252" t="e">
        <f>IF(ISNA(VLOOKUP($B54,#REF!,4,FALSE)),0,(VLOOKUP($B54,#REF!,4,FALSE)))</f>
        <v>#REF!</v>
      </c>
      <c r="BA54" s="252" t="e">
        <f>IF(ISNA(VLOOKUP($B54,#REF!,4,FALSE)),0,(VLOOKUP($B54,#REF!,4,FALSE)))</f>
        <v>#REF!</v>
      </c>
      <c r="BB54" s="252" t="e">
        <f>IF(ISNA(VLOOKUP($B54,#REF!,2,FALSE)),0,(VLOOKUP($B54,#REF!,3,FALSE)))</f>
        <v>#REF!</v>
      </c>
      <c r="BC54" s="252" t="e">
        <f>IF(ISNA(VLOOKUP($B54,#REF!,3,FALSE)),0,(VLOOKUP($B54,#REF!,3,FALSE)))</f>
        <v>#REF!</v>
      </c>
      <c r="BD54" s="252" t="e">
        <f>IF(ISNA(VLOOKUP($B54,#REF!,3,FALSE)),0,(VLOOKUP($B54,#REF!,3,FALSE)))</f>
        <v>#REF!</v>
      </c>
      <c r="BE54" s="252" t="e">
        <f>IF(ISNA(VLOOKUP($B54,#REF!,3,FALSE)),0,(VLOOKUP($B54,#REF!,3,FALSE)))</f>
        <v>#REF!</v>
      </c>
      <c r="BF54" s="252" t="e">
        <f>IF(ISNA(VLOOKUP($B54,#REF!,3,FALSE)),0,(VLOOKUP($B54,#REF!,3,FALSE)))</f>
        <v>#REF!</v>
      </c>
      <c r="BG54" s="252" t="e">
        <f>IF(ISNA(VLOOKUP($B54,#REF!,3,FALSE)),0,(VLOOKUP($B54,#REF!,3,FALSE)))</f>
        <v>#REF!</v>
      </c>
      <c r="BH54" s="252" t="e">
        <f>IF(ISNA(VLOOKUP($B54,#REF!,3,FALSE)),0,(VLOOKUP($B54,#REF!,3,FALSE)))</f>
        <v>#REF!</v>
      </c>
      <c r="BI54" s="271">
        <f t="shared" ref="BI54:BI65" si="54">COUNTIF($L54:$X54,"&gt;20.1")</f>
        <v>0</v>
      </c>
      <c r="BJ54" s="272" t="s">
        <v>29</v>
      </c>
      <c r="BK54" s="273">
        <f t="shared" ref="BK54:BK65" si="55">COUNTIFS(AV54:BH54,"&gt;0.1",AV54:BH54,"&lt;19.9")</f>
        <v>0</v>
      </c>
    </row>
    <row r="55" s="199" customFormat="1" ht="20.1" customHeight="1" spans="1:63">
      <c r="A55" s="221" t="e">
        <f t="shared" si="42"/>
        <v>#REF!</v>
      </c>
      <c r="B55" s="222" t="e">
        <f>#REF!</f>
        <v>#REF!</v>
      </c>
      <c r="C55" s="223">
        <f t="shared" si="43"/>
        <v>0</v>
      </c>
      <c r="D55" s="226" t="e">
        <f t="shared" si="44"/>
        <v>#REF!</v>
      </c>
      <c r="E55" s="223" t="e">
        <f t="shared" si="45"/>
        <v>#REF!</v>
      </c>
      <c r="F55" s="226" t="e">
        <f t="shared" si="46"/>
        <v>#REF!</v>
      </c>
      <c r="G55" s="226" t="e">
        <f>MAX($F$43:$F$50)-D55</f>
        <v>#REF!</v>
      </c>
      <c r="H55" s="228" t="e">
        <f t="shared" si="47"/>
        <v>#REF!</v>
      </c>
      <c r="I55" s="228" t="e">
        <f t="shared" si="48"/>
        <v>#REF!</v>
      </c>
      <c r="J55" s="250" t="e">
        <f t="shared" si="49"/>
        <v>#REF!</v>
      </c>
      <c r="K55" s="253"/>
      <c r="L55" s="252" t="e">
        <f>IF(ISNA(VLOOKUP($B55,#REF!,1,FALSE)),0,(VLOOKUP($B55,#REF!,2,FALSE)))</f>
        <v>#REF!</v>
      </c>
      <c r="M55" s="252" t="e">
        <f>IF(ISNA(VLOOKUP($B55,#REF!,1,FALSE)),0,(VLOOKUP($B55,#REF!,2,FALSE)))</f>
        <v>#REF!</v>
      </c>
      <c r="N55" s="252" t="e">
        <f>IF(ISNA(VLOOKUP($B55,#REF!,1,FALSE)),0,(VLOOKUP($B55,#REF!,2,FALSE)))</f>
        <v>#REF!</v>
      </c>
      <c r="O55" s="252" t="e">
        <f>IF(ISNA(VLOOKUP($B55,#REF!,1,FALSE)),0,(VLOOKUP($B55,#REF!,2,FALSE)))</f>
        <v>#REF!</v>
      </c>
      <c r="P55" s="252" t="e">
        <f>IF(ISNA(VLOOKUP($B55,#REF!,1,FALSE)),0,(VLOOKUP($B55,#REF!,2,FALSE)))</f>
        <v>#REF!</v>
      </c>
      <c r="Q55" s="252" t="e">
        <f>IF(ISNA(VLOOKUP($B55,#REF!,1,FALSE)),0,(VLOOKUP($B55,#REF!,2,FALSE)))</f>
        <v>#REF!</v>
      </c>
      <c r="R55" s="252" t="e">
        <f>IF(ISNA(VLOOKUP($B55,#REF!,1,FALSE)),0,(VLOOKUP($B55,#REF!,2,FALSE)))</f>
        <v>#REF!</v>
      </c>
      <c r="S55" s="252" t="e">
        <f>IF(ISNA(VLOOKUP($B55,#REF!,1,FALSE)),0,(VLOOKUP($B55,#REF!,2,FALSE)))</f>
        <v>#REF!</v>
      </c>
      <c r="T55" s="252" t="e">
        <f>IF(ISNA(VLOOKUP($B55,#REF!,1,FALSE)),0,(VLOOKUP($B55,#REF!,2,FALSE)))</f>
        <v>#REF!</v>
      </c>
      <c r="U55" s="252" t="e">
        <f>IF(ISNA(VLOOKUP($B55,#REF!,1,FALSE)),0,(VLOOKUP($B55,#REF!,2,FALSE)))</f>
        <v>#REF!</v>
      </c>
      <c r="V55" s="252" t="e">
        <f>IF(ISNA(VLOOKUP($B55,#REF!,1,FALSE)),0,(VLOOKUP($B55,#REF!,2,FALSE)))</f>
        <v>#REF!</v>
      </c>
      <c r="W55" s="252" t="e">
        <f>IF(ISNA(VLOOKUP($B55,#REF!,1,FALSE)),0,(VLOOKUP($B55,#REF!,2,FALSE)))</f>
        <v>#REF!</v>
      </c>
      <c r="X55" s="252" t="e">
        <f>IF(ISNA(VLOOKUP($B55,#REF!,1,FALSE)),0,(VLOOKUP($B55,#REF!,2,FALSE)))</f>
        <v>#REF!</v>
      </c>
      <c r="Y55" s="274">
        <f t="shared" si="50"/>
        <v>0</v>
      </c>
      <c r="Z55" s="275" t="s">
        <v>29</v>
      </c>
      <c r="AA55" s="276">
        <f t="shared" si="51"/>
        <v>0</v>
      </c>
      <c r="AD55" s="252" t="e">
        <f>IF(ISNA(VLOOKUP($B55,#REF!,3,FALSE)),0,(VLOOKUP($B55,#REF!,3,FALSE)))</f>
        <v>#REF!</v>
      </c>
      <c r="AE55" s="252" t="e">
        <f>IF(ISNA(VLOOKUP($B55,#REF!,3,FALSE)),0,(VLOOKUP($B55,#REF!,3,FALSE)))</f>
        <v>#REF!</v>
      </c>
      <c r="AF55" s="252" t="e">
        <f>IF(ISNA(VLOOKUP($B55,#REF!,3,FALSE)),0,(VLOOKUP($B55,#REF!,3,FALSE)))</f>
        <v>#REF!</v>
      </c>
      <c r="AG55" s="252" t="e">
        <f>IF(ISNA(VLOOKUP($B55,#REF!,3,FALSE)),0,(VLOOKUP($B55,#REF!,3,FALSE)))</f>
        <v>#REF!</v>
      </c>
      <c r="AH55" s="252" t="e">
        <f>IF(ISNA(VLOOKUP($B55,#REF!,3,FALSE)),0,(VLOOKUP($B55,#REF!,3,FALSE)))</f>
        <v>#REF!</v>
      </c>
      <c r="AI55" s="252" t="e">
        <f>IF(ISNA(VLOOKUP($B55,#REF!,3,FALSE)),0,(VLOOKUP($B55,#REF!,3,FALSE)))</f>
        <v>#REF!</v>
      </c>
      <c r="AJ55" s="252" t="e">
        <f>IF(ISNA(VLOOKUP($B55,#REF!,2,FALSE)),0,(VLOOKUP($B55,#REF!,3,FALSE)))</f>
        <v>#REF!</v>
      </c>
      <c r="AK55" s="252" t="e">
        <f>IF(ISNA(VLOOKUP($B55,#REF!,3,FALSE)),0,(VLOOKUP($B55,#REF!,3,FALSE)))</f>
        <v>#REF!</v>
      </c>
      <c r="AL55" s="252" t="e">
        <f>IF(ISNA(VLOOKUP($B55,#REF!,3,FALSE)),0,(VLOOKUP($B55,#REF!,3,FALSE)))</f>
        <v>#REF!</v>
      </c>
      <c r="AM55" s="252" t="e">
        <f>IF(ISNA(VLOOKUP($B55,#REF!,3,FALSE)),0,(VLOOKUP($B55,#REF!,3,FALSE)))</f>
        <v>#REF!</v>
      </c>
      <c r="AN55" s="252" t="e">
        <f>IF(ISNA(VLOOKUP($B55,#REF!,3,FALSE)),0,(VLOOKUP($B55,#REF!,3,FALSE)))</f>
        <v>#REF!</v>
      </c>
      <c r="AO55" s="252" t="e">
        <f>IF(ISNA(VLOOKUP($B55,#REF!,3,FALSE)),0,(VLOOKUP($B55,#REF!,3,FALSE)))</f>
        <v>#REF!</v>
      </c>
      <c r="AP55" s="252" t="e">
        <f>IF(ISNA(VLOOKUP($B55,#REF!,3,FALSE)),0,(VLOOKUP($B55,#REF!,3,FALSE)))</f>
        <v>#REF!</v>
      </c>
      <c r="AQ55" s="274">
        <f t="shared" si="52"/>
        <v>0</v>
      </c>
      <c r="AR55" s="275" t="s">
        <v>29</v>
      </c>
      <c r="AS55" s="276">
        <f t="shared" si="53"/>
        <v>0</v>
      </c>
      <c r="AV55" s="252" t="e">
        <f>IF(ISNA(VLOOKUP($B55,#REF!,4,FALSE)),0,(VLOOKUP($B55,#REF!,4,FALSE)))</f>
        <v>#REF!</v>
      </c>
      <c r="AW55" s="252" t="e">
        <f>IF(ISNA(VLOOKUP($B55,#REF!,4,FALSE)),0,(VLOOKUP($B55,#REF!,4,FALSE)))</f>
        <v>#REF!</v>
      </c>
      <c r="AX55" s="252" t="e">
        <f>IF(ISNA(VLOOKUP($B55,#REF!,4,FALSE)),0,(VLOOKUP($B55,#REF!,4,FALSE)))</f>
        <v>#REF!</v>
      </c>
      <c r="AY55" s="252" t="e">
        <f>IF(ISNA(VLOOKUP($B55,#REF!,4,FALSE)),0,(VLOOKUP($B55,#REF!,4,FALSE)))</f>
        <v>#REF!</v>
      </c>
      <c r="AZ55" s="252" t="e">
        <f>IF(ISNA(VLOOKUP($B55,#REF!,4,FALSE)),0,(VLOOKUP($B55,#REF!,4,FALSE)))</f>
        <v>#REF!</v>
      </c>
      <c r="BA55" s="252" t="e">
        <f>IF(ISNA(VLOOKUP($B55,#REF!,4,FALSE)),0,(VLOOKUP($B55,#REF!,4,FALSE)))</f>
        <v>#REF!</v>
      </c>
      <c r="BB55" s="252" t="e">
        <f>IF(ISNA(VLOOKUP($B55,#REF!,2,FALSE)),0,(VLOOKUP($B55,#REF!,3,FALSE)))</f>
        <v>#REF!</v>
      </c>
      <c r="BC55" s="252" t="e">
        <f>IF(ISNA(VLOOKUP($B55,#REF!,3,FALSE)),0,(VLOOKUP($B55,#REF!,3,FALSE)))</f>
        <v>#REF!</v>
      </c>
      <c r="BD55" s="252" t="e">
        <f>IF(ISNA(VLOOKUP($B55,#REF!,3,FALSE)),0,(VLOOKUP($B55,#REF!,3,FALSE)))</f>
        <v>#REF!</v>
      </c>
      <c r="BE55" s="252" t="e">
        <f>IF(ISNA(VLOOKUP($B55,#REF!,3,FALSE)),0,(VLOOKUP($B55,#REF!,3,FALSE)))</f>
        <v>#REF!</v>
      </c>
      <c r="BF55" s="252" t="e">
        <f>IF(ISNA(VLOOKUP($B55,#REF!,3,FALSE)),0,(VLOOKUP($B55,#REF!,3,FALSE)))</f>
        <v>#REF!</v>
      </c>
      <c r="BG55" s="252" t="e">
        <f>IF(ISNA(VLOOKUP($B55,#REF!,3,FALSE)),0,(VLOOKUP($B55,#REF!,3,FALSE)))</f>
        <v>#REF!</v>
      </c>
      <c r="BH55" s="252" t="e">
        <f>IF(ISNA(VLOOKUP($B55,#REF!,3,FALSE)),0,(VLOOKUP($B55,#REF!,3,FALSE)))</f>
        <v>#REF!</v>
      </c>
      <c r="BI55" s="274">
        <f t="shared" si="54"/>
        <v>0</v>
      </c>
      <c r="BJ55" s="275" t="s">
        <v>29</v>
      </c>
      <c r="BK55" s="276">
        <f t="shared" si="55"/>
        <v>0</v>
      </c>
    </row>
    <row r="56" s="199" customFormat="1" ht="20.1" customHeight="1" spans="1:63">
      <c r="A56" s="221" t="e">
        <f t="shared" si="42"/>
        <v>#REF!</v>
      </c>
      <c r="B56" s="222" t="e">
        <f>#REF!</f>
        <v>#REF!</v>
      </c>
      <c r="C56" s="223">
        <f t="shared" si="43"/>
        <v>0</v>
      </c>
      <c r="D56" s="226" t="e">
        <f t="shared" si="44"/>
        <v>#REF!</v>
      </c>
      <c r="E56" s="223" t="e">
        <f t="shared" si="45"/>
        <v>#REF!</v>
      </c>
      <c r="F56" s="226" t="e">
        <f t="shared" si="46"/>
        <v>#REF!</v>
      </c>
      <c r="G56" s="226" t="e">
        <f>MAX($F$43:$F$50)-D56</f>
        <v>#REF!</v>
      </c>
      <c r="H56" s="228" t="e">
        <f t="shared" si="47"/>
        <v>#REF!</v>
      </c>
      <c r="I56" s="228" t="e">
        <f t="shared" si="48"/>
        <v>#REF!</v>
      </c>
      <c r="J56" s="250" t="e">
        <f t="shared" si="49"/>
        <v>#REF!</v>
      </c>
      <c r="K56" s="253"/>
      <c r="L56" s="252" t="e">
        <f>IF(ISNA(VLOOKUP($B56,#REF!,1,FALSE)),0,(VLOOKUP($B56,#REF!,2,FALSE)))</f>
        <v>#REF!</v>
      </c>
      <c r="M56" s="252" t="e">
        <f>IF(ISNA(VLOOKUP($B56,#REF!,1,FALSE)),0,(VLOOKUP($B56,#REF!,2,FALSE)))</f>
        <v>#REF!</v>
      </c>
      <c r="N56" s="252" t="e">
        <f>IF(ISNA(VLOOKUP($B56,#REF!,1,FALSE)),0,(VLOOKUP($B56,#REF!,2,FALSE)))</f>
        <v>#REF!</v>
      </c>
      <c r="O56" s="252" t="e">
        <f>IF(ISNA(VLOOKUP($B56,#REF!,1,FALSE)),0,(VLOOKUP($B56,#REF!,2,FALSE)))</f>
        <v>#REF!</v>
      </c>
      <c r="P56" s="252" t="e">
        <f>IF(ISNA(VLOOKUP($B56,#REF!,1,FALSE)),0,(VLOOKUP($B56,#REF!,2,FALSE)))</f>
        <v>#REF!</v>
      </c>
      <c r="Q56" s="252" t="e">
        <f>IF(ISNA(VLOOKUP($B56,#REF!,1,FALSE)),0,(VLOOKUP($B56,#REF!,2,FALSE)))</f>
        <v>#REF!</v>
      </c>
      <c r="R56" s="252" t="e">
        <f>IF(ISNA(VLOOKUP($B56,#REF!,1,FALSE)),0,(VLOOKUP($B56,#REF!,2,FALSE)))</f>
        <v>#REF!</v>
      </c>
      <c r="S56" s="252" t="e">
        <f>IF(ISNA(VLOOKUP($B56,#REF!,1,FALSE)),0,(VLOOKUP($B56,#REF!,2,FALSE)))</f>
        <v>#REF!</v>
      </c>
      <c r="T56" s="252" t="e">
        <f>IF(ISNA(VLOOKUP($B56,#REF!,1,FALSE)),0,(VLOOKUP($B56,#REF!,2,FALSE)))</f>
        <v>#REF!</v>
      </c>
      <c r="U56" s="252" t="e">
        <f>IF(ISNA(VLOOKUP($B56,#REF!,1,FALSE)),0,(VLOOKUP($B56,#REF!,2,FALSE)))</f>
        <v>#REF!</v>
      </c>
      <c r="V56" s="252" t="e">
        <f>IF(ISNA(VLOOKUP($B56,#REF!,1,FALSE)),0,(VLOOKUP($B56,#REF!,2,FALSE)))</f>
        <v>#REF!</v>
      </c>
      <c r="W56" s="252" t="e">
        <f>IF(ISNA(VLOOKUP($B56,#REF!,1,FALSE)),0,(VLOOKUP($B56,#REF!,2,FALSE)))</f>
        <v>#REF!</v>
      </c>
      <c r="X56" s="252" t="e">
        <f>IF(ISNA(VLOOKUP($B56,#REF!,1,FALSE)),0,(VLOOKUP($B56,#REF!,2,FALSE)))</f>
        <v>#REF!</v>
      </c>
      <c r="Y56" s="274">
        <f t="shared" si="50"/>
        <v>0</v>
      </c>
      <c r="Z56" s="275" t="s">
        <v>29</v>
      </c>
      <c r="AA56" s="276">
        <f t="shared" si="51"/>
        <v>0</v>
      </c>
      <c r="AD56" s="252" t="e">
        <f>IF(ISNA(VLOOKUP($B56,#REF!,3,FALSE)),0,(VLOOKUP($B56,#REF!,3,FALSE)))</f>
        <v>#REF!</v>
      </c>
      <c r="AE56" s="252" t="e">
        <f>IF(ISNA(VLOOKUP($B56,#REF!,3,FALSE)),0,(VLOOKUP($B56,#REF!,3,FALSE)))</f>
        <v>#REF!</v>
      </c>
      <c r="AF56" s="252" t="e">
        <f>IF(ISNA(VLOOKUP($B56,#REF!,3,FALSE)),0,(VLOOKUP($B56,#REF!,3,FALSE)))</f>
        <v>#REF!</v>
      </c>
      <c r="AG56" s="252" t="e">
        <f>IF(ISNA(VLOOKUP($B56,#REF!,3,FALSE)),0,(VLOOKUP($B56,#REF!,3,FALSE)))</f>
        <v>#REF!</v>
      </c>
      <c r="AH56" s="252" t="e">
        <f>IF(ISNA(VLOOKUP($B56,#REF!,3,FALSE)),0,(VLOOKUP($B56,#REF!,3,FALSE)))</f>
        <v>#REF!</v>
      </c>
      <c r="AI56" s="252" t="e">
        <f>IF(ISNA(VLOOKUP($B56,#REF!,3,FALSE)),0,(VLOOKUP($B56,#REF!,3,FALSE)))</f>
        <v>#REF!</v>
      </c>
      <c r="AJ56" s="252" t="e">
        <f>IF(ISNA(VLOOKUP($B56,#REF!,2,FALSE)),0,(VLOOKUP($B56,#REF!,3,FALSE)))</f>
        <v>#REF!</v>
      </c>
      <c r="AK56" s="252" t="e">
        <f>IF(ISNA(VLOOKUP($B56,#REF!,3,FALSE)),0,(VLOOKUP($B56,#REF!,3,FALSE)))</f>
        <v>#REF!</v>
      </c>
      <c r="AL56" s="252" t="e">
        <f>IF(ISNA(VLOOKUP($B56,#REF!,3,FALSE)),0,(VLOOKUP($B56,#REF!,3,FALSE)))</f>
        <v>#REF!</v>
      </c>
      <c r="AM56" s="252" t="e">
        <f>IF(ISNA(VLOOKUP($B56,#REF!,3,FALSE)),0,(VLOOKUP($B56,#REF!,3,FALSE)))</f>
        <v>#REF!</v>
      </c>
      <c r="AN56" s="252" t="e">
        <f>IF(ISNA(VLOOKUP($B56,#REF!,3,FALSE)),0,(VLOOKUP($B56,#REF!,3,FALSE)))</f>
        <v>#REF!</v>
      </c>
      <c r="AO56" s="252" t="e">
        <f>IF(ISNA(VLOOKUP($B56,#REF!,3,FALSE)),0,(VLOOKUP($B56,#REF!,3,FALSE)))</f>
        <v>#REF!</v>
      </c>
      <c r="AP56" s="252" t="e">
        <f>IF(ISNA(VLOOKUP($B56,#REF!,3,FALSE)),0,(VLOOKUP($B56,#REF!,3,FALSE)))</f>
        <v>#REF!</v>
      </c>
      <c r="AQ56" s="274">
        <f t="shared" si="52"/>
        <v>0</v>
      </c>
      <c r="AR56" s="275" t="s">
        <v>29</v>
      </c>
      <c r="AS56" s="276">
        <f t="shared" si="53"/>
        <v>0</v>
      </c>
      <c r="AV56" s="252" t="e">
        <f>IF(ISNA(VLOOKUP($B56,#REF!,4,FALSE)),0,(VLOOKUP($B56,#REF!,4,FALSE)))</f>
        <v>#REF!</v>
      </c>
      <c r="AW56" s="252" t="e">
        <f>IF(ISNA(VLOOKUP($B56,#REF!,4,FALSE)),0,(VLOOKUP($B56,#REF!,4,FALSE)))</f>
        <v>#REF!</v>
      </c>
      <c r="AX56" s="252" t="e">
        <f>IF(ISNA(VLOOKUP($B56,#REF!,4,FALSE)),0,(VLOOKUP($B56,#REF!,4,FALSE)))</f>
        <v>#REF!</v>
      </c>
      <c r="AY56" s="252" t="e">
        <f>IF(ISNA(VLOOKUP($B56,#REF!,4,FALSE)),0,(VLOOKUP($B56,#REF!,4,FALSE)))</f>
        <v>#REF!</v>
      </c>
      <c r="AZ56" s="252" t="e">
        <f>IF(ISNA(VLOOKUP($B56,#REF!,4,FALSE)),0,(VLOOKUP($B56,#REF!,4,FALSE)))</f>
        <v>#REF!</v>
      </c>
      <c r="BA56" s="252" t="e">
        <f>IF(ISNA(VLOOKUP($B56,#REF!,4,FALSE)),0,(VLOOKUP($B56,#REF!,4,FALSE)))</f>
        <v>#REF!</v>
      </c>
      <c r="BB56" s="252" t="e">
        <f>IF(ISNA(VLOOKUP($B56,#REF!,2,FALSE)),0,(VLOOKUP($B56,#REF!,3,FALSE)))</f>
        <v>#REF!</v>
      </c>
      <c r="BC56" s="252" t="e">
        <f>IF(ISNA(VLOOKUP($B56,#REF!,3,FALSE)),0,(VLOOKUP($B56,#REF!,3,FALSE)))</f>
        <v>#REF!</v>
      </c>
      <c r="BD56" s="252" t="e">
        <f>IF(ISNA(VLOOKUP($B56,#REF!,3,FALSE)),0,(VLOOKUP($B56,#REF!,3,FALSE)))</f>
        <v>#REF!</v>
      </c>
      <c r="BE56" s="252" t="e">
        <f>IF(ISNA(VLOOKUP($B56,#REF!,3,FALSE)),0,(VLOOKUP($B56,#REF!,3,FALSE)))</f>
        <v>#REF!</v>
      </c>
      <c r="BF56" s="252" t="e">
        <f>IF(ISNA(VLOOKUP($B56,#REF!,3,FALSE)),0,(VLOOKUP($B56,#REF!,3,FALSE)))</f>
        <v>#REF!</v>
      </c>
      <c r="BG56" s="252" t="e">
        <f>IF(ISNA(VLOOKUP($B56,#REF!,3,FALSE)),0,(VLOOKUP($B56,#REF!,3,FALSE)))</f>
        <v>#REF!</v>
      </c>
      <c r="BH56" s="252" t="e">
        <f>IF(ISNA(VLOOKUP($B56,#REF!,3,FALSE)),0,(VLOOKUP($B56,#REF!,3,FALSE)))</f>
        <v>#REF!</v>
      </c>
      <c r="BI56" s="274">
        <f t="shared" si="54"/>
        <v>0</v>
      </c>
      <c r="BJ56" s="275" t="s">
        <v>29</v>
      </c>
      <c r="BK56" s="276">
        <f t="shared" si="55"/>
        <v>0</v>
      </c>
    </row>
    <row r="57" s="199" customFormat="1" ht="20.1" customHeight="1" spans="1:63">
      <c r="A57" s="221" t="e">
        <f t="shared" si="42"/>
        <v>#REF!</v>
      </c>
      <c r="B57" s="222" t="e">
        <f>#REF!</f>
        <v>#REF!</v>
      </c>
      <c r="C57" s="223">
        <f t="shared" si="43"/>
        <v>0</v>
      </c>
      <c r="D57" s="226" t="e">
        <f t="shared" si="44"/>
        <v>#REF!</v>
      </c>
      <c r="E57" s="223" t="e">
        <f t="shared" si="45"/>
        <v>#REF!</v>
      </c>
      <c r="F57" s="226" t="e">
        <f t="shared" si="46"/>
        <v>#REF!</v>
      </c>
      <c r="G57" s="226"/>
      <c r="H57" s="228" t="e">
        <f t="shared" si="47"/>
        <v>#REF!</v>
      </c>
      <c r="I57" s="228" t="e">
        <f t="shared" si="48"/>
        <v>#REF!</v>
      </c>
      <c r="J57" s="250" t="e">
        <f t="shared" si="49"/>
        <v>#REF!</v>
      </c>
      <c r="K57" s="253"/>
      <c r="L57" s="252" t="e">
        <f>IF(ISNA(VLOOKUP($B57,#REF!,1,FALSE)),0,(VLOOKUP($B57,#REF!,2,FALSE)))</f>
        <v>#REF!</v>
      </c>
      <c r="M57" s="252" t="e">
        <f>IF(ISNA(VLOOKUP($B57,#REF!,1,FALSE)),0,(VLOOKUP($B57,#REF!,2,FALSE)))</f>
        <v>#REF!</v>
      </c>
      <c r="N57" s="252" t="e">
        <f>IF(ISNA(VLOOKUP($B57,#REF!,1,FALSE)),0,(VLOOKUP($B57,#REF!,2,FALSE)))</f>
        <v>#REF!</v>
      </c>
      <c r="O57" s="252" t="e">
        <f>IF(ISNA(VLOOKUP($B57,#REF!,1,FALSE)),0,(VLOOKUP($B57,#REF!,2,FALSE)))</f>
        <v>#REF!</v>
      </c>
      <c r="P57" s="252" t="e">
        <f>IF(ISNA(VLOOKUP($B57,#REF!,1,FALSE)),0,(VLOOKUP($B57,#REF!,2,FALSE)))</f>
        <v>#REF!</v>
      </c>
      <c r="Q57" s="252" t="e">
        <f>IF(ISNA(VLOOKUP($B57,#REF!,1,FALSE)),0,(VLOOKUP($B57,#REF!,2,FALSE)))</f>
        <v>#REF!</v>
      </c>
      <c r="R57" s="252" t="e">
        <f>IF(ISNA(VLOOKUP($B57,#REF!,1,FALSE)),0,(VLOOKUP($B57,#REF!,2,FALSE)))</f>
        <v>#REF!</v>
      </c>
      <c r="S57" s="252" t="e">
        <f>IF(ISNA(VLOOKUP($B57,#REF!,1,FALSE)),0,(VLOOKUP($B57,#REF!,2,FALSE)))</f>
        <v>#REF!</v>
      </c>
      <c r="T57" s="252" t="e">
        <f>IF(ISNA(VLOOKUP($B57,#REF!,1,FALSE)),0,(VLOOKUP($B57,#REF!,2,FALSE)))</f>
        <v>#REF!</v>
      </c>
      <c r="U57" s="252" t="e">
        <f>IF(ISNA(VLOOKUP($B57,#REF!,1,FALSE)),0,(VLOOKUP($B57,#REF!,2,FALSE)))</f>
        <v>#REF!</v>
      </c>
      <c r="V57" s="252" t="e">
        <f>IF(ISNA(VLOOKUP($B57,#REF!,1,FALSE)),0,(VLOOKUP($B57,#REF!,2,FALSE)))</f>
        <v>#REF!</v>
      </c>
      <c r="W57" s="252" t="e">
        <f>IF(ISNA(VLOOKUP($B57,#REF!,1,FALSE)),0,(VLOOKUP($B57,#REF!,2,FALSE)))</f>
        <v>#REF!</v>
      </c>
      <c r="X57" s="252" t="e">
        <f>IF(ISNA(VLOOKUP($B57,#REF!,1,FALSE)),0,(VLOOKUP($B57,#REF!,2,FALSE)))</f>
        <v>#REF!</v>
      </c>
      <c r="Y57" s="274">
        <f t="shared" si="50"/>
        <v>0</v>
      </c>
      <c r="Z57" s="275" t="s">
        <v>29</v>
      </c>
      <c r="AA57" s="276">
        <f t="shared" si="51"/>
        <v>0</v>
      </c>
      <c r="AD57" s="252" t="e">
        <f>IF(ISNA(VLOOKUP($B57,#REF!,3,FALSE)),0,(VLOOKUP($B57,#REF!,3,FALSE)))</f>
        <v>#REF!</v>
      </c>
      <c r="AE57" s="252" t="e">
        <f>IF(ISNA(VLOOKUP($B57,#REF!,3,FALSE)),0,(VLOOKUP($B57,#REF!,3,FALSE)))</f>
        <v>#REF!</v>
      </c>
      <c r="AF57" s="252" t="e">
        <f>IF(ISNA(VLOOKUP($B57,#REF!,3,FALSE)),0,(VLOOKUP($B57,#REF!,3,FALSE)))</f>
        <v>#REF!</v>
      </c>
      <c r="AG57" s="252" t="e">
        <f>IF(ISNA(VLOOKUP($B57,#REF!,3,FALSE)),0,(VLOOKUP($B57,#REF!,3,FALSE)))</f>
        <v>#REF!</v>
      </c>
      <c r="AH57" s="252" t="e">
        <f>IF(ISNA(VLOOKUP($B57,#REF!,3,FALSE)),0,(VLOOKUP($B57,#REF!,3,FALSE)))</f>
        <v>#REF!</v>
      </c>
      <c r="AI57" s="252" t="e">
        <f>IF(ISNA(VLOOKUP($B57,#REF!,3,FALSE)),0,(VLOOKUP($B57,#REF!,3,FALSE)))</f>
        <v>#REF!</v>
      </c>
      <c r="AJ57" s="252" t="e">
        <f>IF(ISNA(VLOOKUP($B57,#REF!,2,FALSE)),0,(VLOOKUP($B57,#REF!,3,FALSE)))</f>
        <v>#REF!</v>
      </c>
      <c r="AK57" s="252" t="e">
        <f>IF(ISNA(VLOOKUP($B57,#REF!,3,FALSE)),0,(VLOOKUP($B57,#REF!,3,FALSE)))</f>
        <v>#REF!</v>
      </c>
      <c r="AL57" s="252" t="e">
        <f>IF(ISNA(VLOOKUP($B57,#REF!,3,FALSE)),0,(VLOOKUP($B57,#REF!,3,FALSE)))</f>
        <v>#REF!</v>
      </c>
      <c r="AM57" s="252" t="e">
        <f>IF(ISNA(VLOOKUP($B57,#REF!,3,FALSE)),0,(VLOOKUP($B57,#REF!,3,FALSE)))</f>
        <v>#REF!</v>
      </c>
      <c r="AN57" s="252" t="e">
        <f>IF(ISNA(VLOOKUP($B57,#REF!,3,FALSE)),0,(VLOOKUP($B57,#REF!,3,FALSE)))</f>
        <v>#REF!</v>
      </c>
      <c r="AO57" s="252" t="e">
        <f>IF(ISNA(VLOOKUP($B57,#REF!,3,FALSE)),0,(VLOOKUP($B57,#REF!,3,FALSE)))</f>
        <v>#REF!</v>
      </c>
      <c r="AP57" s="252" t="e">
        <f>IF(ISNA(VLOOKUP($B57,#REF!,3,FALSE)),0,(VLOOKUP($B57,#REF!,3,FALSE)))</f>
        <v>#REF!</v>
      </c>
      <c r="AQ57" s="274">
        <f t="shared" si="52"/>
        <v>0</v>
      </c>
      <c r="AR57" s="275" t="s">
        <v>29</v>
      </c>
      <c r="AS57" s="276">
        <f t="shared" si="53"/>
        <v>0</v>
      </c>
      <c r="AV57" s="252" t="e">
        <f>IF(ISNA(VLOOKUP($B57,#REF!,4,FALSE)),0,(VLOOKUP($B57,#REF!,4,FALSE)))</f>
        <v>#REF!</v>
      </c>
      <c r="AW57" s="252" t="e">
        <f>IF(ISNA(VLOOKUP($B57,#REF!,4,FALSE)),0,(VLOOKUP($B57,#REF!,4,FALSE)))</f>
        <v>#REF!</v>
      </c>
      <c r="AX57" s="252" t="e">
        <f>IF(ISNA(VLOOKUP($B57,#REF!,4,FALSE)),0,(VLOOKUP($B57,#REF!,4,FALSE)))</f>
        <v>#REF!</v>
      </c>
      <c r="AY57" s="252" t="e">
        <f>IF(ISNA(VLOOKUP($B57,#REF!,4,FALSE)),0,(VLOOKUP($B57,#REF!,4,FALSE)))</f>
        <v>#REF!</v>
      </c>
      <c r="AZ57" s="252" t="e">
        <f>IF(ISNA(VLOOKUP($B57,#REF!,4,FALSE)),0,(VLOOKUP($B57,#REF!,4,FALSE)))</f>
        <v>#REF!</v>
      </c>
      <c r="BA57" s="252" t="e">
        <f>IF(ISNA(VLOOKUP($B57,#REF!,4,FALSE)),0,(VLOOKUP($B57,#REF!,4,FALSE)))</f>
        <v>#REF!</v>
      </c>
      <c r="BB57" s="252" t="e">
        <f>IF(ISNA(VLOOKUP($B57,#REF!,2,FALSE)),0,(VLOOKUP($B57,#REF!,3,FALSE)))</f>
        <v>#REF!</v>
      </c>
      <c r="BC57" s="252" t="e">
        <f>IF(ISNA(VLOOKUP($B57,#REF!,3,FALSE)),0,(VLOOKUP($B57,#REF!,3,FALSE)))</f>
        <v>#REF!</v>
      </c>
      <c r="BD57" s="252" t="e">
        <f>IF(ISNA(VLOOKUP($B57,#REF!,3,FALSE)),0,(VLOOKUP($B57,#REF!,3,FALSE)))</f>
        <v>#REF!</v>
      </c>
      <c r="BE57" s="252" t="e">
        <f>IF(ISNA(VLOOKUP($B57,#REF!,3,FALSE)),0,(VLOOKUP($B57,#REF!,3,FALSE)))</f>
        <v>#REF!</v>
      </c>
      <c r="BF57" s="252" t="e">
        <f>IF(ISNA(VLOOKUP($B57,#REF!,3,FALSE)),0,(VLOOKUP($B57,#REF!,3,FALSE)))</f>
        <v>#REF!</v>
      </c>
      <c r="BG57" s="252" t="e">
        <f>IF(ISNA(VLOOKUP($B57,#REF!,3,FALSE)),0,(VLOOKUP($B57,#REF!,3,FALSE)))</f>
        <v>#REF!</v>
      </c>
      <c r="BH57" s="252" t="e">
        <f>IF(ISNA(VLOOKUP($B57,#REF!,3,FALSE)),0,(VLOOKUP($B57,#REF!,3,FALSE)))</f>
        <v>#REF!</v>
      </c>
      <c r="BI57" s="274">
        <f t="shared" si="54"/>
        <v>0</v>
      </c>
      <c r="BJ57" s="275" t="s">
        <v>29</v>
      </c>
      <c r="BK57" s="276">
        <f t="shared" si="55"/>
        <v>0</v>
      </c>
    </row>
    <row r="58" s="199" customFormat="1" ht="20.1" customHeight="1" spans="1:63">
      <c r="A58" s="221" t="e">
        <f t="shared" si="42"/>
        <v>#REF!</v>
      </c>
      <c r="B58" s="222" t="e">
        <f>#REF!</f>
        <v>#REF!</v>
      </c>
      <c r="C58" s="223">
        <f t="shared" si="43"/>
        <v>0</v>
      </c>
      <c r="D58" s="226" t="e">
        <f t="shared" si="44"/>
        <v>#REF!</v>
      </c>
      <c r="E58" s="223" t="e">
        <f t="shared" si="45"/>
        <v>#REF!</v>
      </c>
      <c r="F58" s="226" t="e">
        <f t="shared" si="46"/>
        <v>#REF!</v>
      </c>
      <c r="G58" s="226"/>
      <c r="H58" s="228" t="e">
        <f t="shared" si="47"/>
        <v>#REF!</v>
      </c>
      <c r="I58" s="228" t="e">
        <f t="shared" si="48"/>
        <v>#REF!</v>
      </c>
      <c r="J58" s="250" t="e">
        <f t="shared" si="49"/>
        <v>#REF!</v>
      </c>
      <c r="K58" s="253"/>
      <c r="L58" s="252" t="e">
        <f>IF(ISNA(VLOOKUP($B58,#REF!,1,FALSE)),0,(VLOOKUP($B58,#REF!,2,FALSE)))</f>
        <v>#REF!</v>
      </c>
      <c r="M58" s="252" t="e">
        <f>IF(ISNA(VLOOKUP($B58,#REF!,1,FALSE)),0,(VLOOKUP($B58,#REF!,2,FALSE)))</f>
        <v>#REF!</v>
      </c>
      <c r="N58" s="252" t="e">
        <f>IF(ISNA(VLOOKUP($B58,#REF!,1,FALSE)),0,(VLOOKUP($B58,#REF!,2,FALSE)))</f>
        <v>#REF!</v>
      </c>
      <c r="O58" s="252" t="e">
        <f>IF(ISNA(VLOOKUP($B58,#REF!,1,FALSE)),0,(VLOOKUP($B58,#REF!,2,FALSE)))</f>
        <v>#REF!</v>
      </c>
      <c r="P58" s="252" t="e">
        <f>IF(ISNA(VLOOKUP($B58,#REF!,1,FALSE)),0,(VLOOKUP($B58,#REF!,2,FALSE)))</f>
        <v>#REF!</v>
      </c>
      <c r="Q58" s="252" t="e">
        <f>IF(ISNA(VLOOKUP($B58,#REF!,1,FALSE)),0,(VLOOKUP($B58,#REF!,2,FALSE)))</f>
        <v>#REF!</v>
      </c>
      <c r="R58" s="252" t="e">
        <f>IF(ISNA(VLOOKUP($B58,#REF!,1,FALSE)),0,(VLOOKUP($B58,#REF!,2,FALSE)))</f>
        <v>#REF!</v>
      </c>
      <c r="S58" s="252" t="e">
        <f>IF(ISNA(VLOOKUP($B58,#REF!,1,FALSE)),0,(VLOOKUP($B58,#REF!,2,FALSE)))</f>
        <v>#REF!</v>
      </c>
      <c r="T58" s="252" t="e">
        <f>IF(ISNA(VLOOKUP($B58,#REF!,1,FALSE)),0,(VLOOKUP($B58,#REF!,2,FALSE)))</f>
        <v>#REF!</v>
      </c>
      <c r="U58" s="252" t="e">
        <f>IF(ISNA(VLOOKUP($B58,#REF!,1,FALSE)),0,(VLOOKUP($B58,#REF!,2,FALSE)))</f>
        <v>#REF!</v>
      </c>
      <c r="V58" s="252" t="e">
        <f>IF(ISNA(VLOOKUP($B58,#REF!,1,FALSE)),0,(VLOOKUP($B58,#REF!,2,FALSE)))</f>
        <v>#REF!</v>
      </c>
      <c r="W58" s="252" t="e">
        <f>IF(ISNA(VLOOKUP($B58,#REF!,1,FALSE)),0,(VLOOKUP($B58,#REF!,2,FALSE)))</f>
        <v>#REF!</v>
      </c>
      <c r="X58" s="252" t="e">
        <f>IF(ISNA(VLOOKUP($B58,#REF!,1,FALSE)),0,(VLOOKUP($B58,#REF!,2,FALSE)))</f>
        <v>#REF!</v>
      </c>
      <c r="Y58" s="274">
        <f t="shared" si="50"/>
        <v>0</v>
      </c>
      <c r="Z58" s="275" t="s">
        <v>29</v>
      </c>
      <c r="AA58" s="276">
        <f t="shared" si="51"/>
        <v>0</v>
      </c>
      <c r="AD58" s="252" t="e">
        <f>IF(ISNA(VLOOKUP($B58,#REF!,3,FALSE)),0,(VLOOKUP($B58,#REF!,3,FALSE)))</f>
        <v>#REF!</v>
      </c>
      <c r="AE58" s="252" t="e">
        <f>IF(ISNA(VLOOKUP($B58,#REF!,3,FALSE)),0,(VLOOKUP($B58,#REF!,3,FALSE)))</f>
        <v>#REF!</v>
      </c>
      <c r="AF58" s="252" t="e">
        <f>IF(ISNA(VLOOKUP($B58,#REF!,3,FALSE)),0,(VLOOKUP($B58,#REF!,3,FALSE)))</f>
        <v>#REF!</v>
      </c>
      <c r="AG58" s="252" t="e">
        <f>IF(ISNA(VLOOKUP($B58,#REF!,3,FALSE)),0,(VLOOKUP($B58,#REF!,3,FALSE)))</f>
        <v>#REF!</v>
      </c>
      <c r="AH58" s="252" t="e">
        <f>IF(ISNA(VLOOKUP($B58,#REF!,3,FALSE)),0,(VLOOKUP($B58,#REF!,3,FALSE)))</f>
        <v>#REF!</v>
      </c>
      <c r="AI58" s="252" t="e">
        <f>IF(ISNA(VLOOKUP($B58,#REF!,3,FALSE)),0,(VLOOKUP($B58,#REF!,3,FALSE)))</f>
        <v>#REF!</v>
      </c>
      <c r="AJ58" s="252" t="e">
        <f>IF(ISNA(VLOOKUP($B58,#REF!,2,FALSE)),0,(VLOOKUP($B58,#REF!,3,FALSE)))</f>
        <v>#REF!</v>
      </c>
      <c r="AK58" s="252" t="e">
        <f>IF(ISNA(VLOOKUP($B58,#REF!,3,FALSE)),0,(VLOOKUP($B58,#REF!,3,FALSE)))</f>
        <v>#REF!</v>
      </c>
      <c r="AL58" s="252" t="e">
        <f>IF(ISNA(VLOOKUP($B58,#REF!,3,FALSE)),0,(VLOOKUP($B58,#REF!,3,FALSE)))</f>
        <v>#REF!</v>
      </c>
      <c r="AM58" s="252" t="e">
        <f>IF(ISNA(VLOOKUP($B58,#REF!,3,FALSE)),0,(VLOOKUP($B58,#REF!,3,FALSE)))</f>
        <v>#REF!</v>
      </c>
      <c r="AN58" s="252" t="e">
        <f>IF(ISNA(VLOOKUP($B58,#REF!,3,FALSE)),0,(VLOOKUP($B58,#REF!,3,FALSE)))</f>
        <v>#REF!</v>
      </c>
      <c r="AO58" s="252" t="e">
        <f>IF(ISNA(VLOOKUP($B58,#REF!,3,FALSE)),0,(VLOOKUP($B58,#REF!,3,FALSE)))</f>
        <v>#REF!</v>
      </c>
      <c r="AP58" s="252" t="e">
        <f>IF(ISNA(VLOOKUP($B58,#REF!,3,FALSE)),0,(VLOOKUP($B58,#REF!,3,FALSE)))</f>
        <v>#REF!</v>
      </c>
      <c r="AQ58" s="274">
        <f t="shared" si="52"/>
        <v>0</v>
      </c>
      <c r="AR58" s="275" t="s">
        <v>29</v>
      </c>
      <c r="AS58" s="276">
        <f t="shared" si="53"/>
        <v>0</v>
      </c>
      <c r="AV58" s="252" t="e">
        <f>IF(ISNA(VLOOKUP($B58,#REF!,4,FALSE)),0,(VLOOKUP($B58,#REF!,4,FALSE)))</f>
        <v>#REF!</v>
      </c>
      <c r="AW58" s="252" t="e">
        <f>IF(ISNA(VLOOKUP($B58,#REF!,4,FALSE)),0,(VLOOKUP($B58,#REF!,4,FALSE)))</f>
        <v>#REF!</v>
      </c>
      <c r="AX58" s="252" t="e">
        <f>IF(ISNA(VLOOKUP($B58,#REF!,4,FALSE)),0,(VLOOKUP($B58,#REF!,4,FALSE)))</f>
        <v>#REF!</v>
      </c>
      <c r="AY58" s="252" t="e">
        <f>IF(ISNA(VLOOKUP($B58,#REF!,4,FALSE)),0,(VLOOKUP($B58,#REF!,4,FALSE)))</f>
        <v>#REF!</v>
      </c>
      <c r="AZ58" s="252" t="e">
        <f>IF(ISNA(VLOOKUP($B58,#REF!,4,FALSE)),0,(VLOOKUP($B58,#REF!,4,FALSE)))</f>
        <v>#REF!</v>
      </c>
      <c r="BA58" s="252" t="e">
        <f>IF(ISNA(VLOOKUP($B58,#REF!,4,FALSE)),0,(VLOOKUP($B58,#REF!,4,FALSE)))</f>
        <v>#REF!</v>
      </c>
      <c r="BB58" s="252" t="e">
        <f>IF(ISNA(VLOOKUP($B58,#REF!,2,FALSE)),0,(VLOOKUP($B58,#REF!,3,FALSE)))</f>
        <v>#REF!</v>
      </c>
      <c r="BC58" s="252" t="e">
        <f>IF(ISNA(VLOOKUP($B58,#REF!,3,FALSE)),0,(VLOOKUP($B58,#REF!,3,FALSE)))</f>
        <v>#REF!</v>
      </c>
      <c r="BD58" s="252" t="e">
        <f>IF(ISNA(VLOOKUP($B58,#REF!,3,FALSE)),0,(VLOOKUP($B58,#REF!,3,FALSE)))</f>
        <v>#REF!</v>
      </c>
      <c r="BE58" s="252" t="e">
        <f>IF(ISNA(VLOOKUP($B58,#REF!,3,FALSE)),0,(VLOOKUP($B58,#REF!,3,FALSE)))</f>
        <v>#REF!</v>
      </c>
      <c r="BF58" s="252" t="e">
        <f>IF(ISNA(VLOOKUP($B58,#REF!,3,FALSE)),0,(VLOOKUP($B58,#REF!,3,FALSE)))</f>
        <v>#REF!</v>
      </c>
      <c r="BG58" s="252" t="e">
        <f>IF(ISNA(VLOOKUP($B58,#REF!,3,FALSE)),0,(VLOOKUP($B58,#REF!,3,FALSE)))</f>
        <v>#REF!</v>
      </c>
      <c r="BH58" s="252" t="e">
        <f>IF(ISNA(VLOOKUP($B58,#REF!,3,FALSE)),0,(VLOOKUP($B58,#REF!,3,FALSE)))</f>
        <v>#REF!</v>
      </c>
      <c r="BI58" s="274">
        <f t="shared" si="54"/>
        <v>0</v>
      </c>
      <c r="BJ58" s="275" t="s">
        <v>29</v>
      </c>
      <c r="BK58" s="276">
        <f t="shared" si="55"/>
        <v>0</v>
      </c>
    </row>
    <row r="59" s="199" customFormat="1" ht="20.1" customHeight="1" spans="1:63">
      <c r="A59" s="221" t="e">
        <f t="shared" si="42"/>
        <v>#REF!</v>
      </c>
      <c r="B59" s="222" t="e">
        <f>#REF!</f>
        <v>#REF!</v>
      </c>
      <c r="C59" s="223">
        <f t="shared" si="43"/>
        <v>0</v>
      </c>
      <c r="D59" s="226" t="e">
        <f t="shared" si="44"/>
        <v>#REF!</v>
      </c>
      <c r="E59" s="223" t="e">
        <f t="shared" si="45"/>
        <v>#REF!</v>
      </c>
      <c r="F59" s="226" t="e">
        <f t="shared" si="46"/>
        <v>#REF!</v>
      </c>
      <c r="G59" s="226"/>
      <c r="H59" s="228" t="e">
        <f t="shared" si="47"/>
        <v>#REF!</v>
      </c>
      <c r="I59" s="228" t="e">
        <f t="shared" si="48"/>
        <v>#REF!</v>
      </c>
      <c r="J59" s="250" t="e">
        <f t="shared" si="49"/>
        <v>#REF!</v>
      </c>
      <c r="K59" s="253"/>
      <c r="L59" s="252" t="e">
        <f>IF(ISNA(VLOOKUP($B59,#REF!,1,FALSE)),0,(VLOOKUP($B59,#REF!,2,FALSE)))</f>
        <v>#REF!</v>
      </c>
      <c r="M59" s="252" t="e">
        <f>IF(ISNA(VLOOKUP($B59,#REF!,1,FALSE)),0,(VLOOKUP($B59,#REF!,2,FALSE)))</f>
        <v>#REF!</v>
      </c>
      <c r="N59" s="252" t="e">
        <f>IF(ISNA(VLOOKUP($B59,#REF!,1,FALSE)),0,(VLOOKUP($B59,#REF!,2,FALSE)))</f>
        <v>#REF!</v>
      </c>
      <c r="O59" s="252" t="e">
        <f>IF(ISNA(VLOOKUP($B59,#REF!,1,FALSE)),0,(VLOOKUP($B59,#REF!,2,FALSE)))</f>
        <v>#REF!</v>
      </c>
      <c r="P59" s="252" t="e">
        <f>IF(ISNA(VLOOKUP($B59,#REF!,1,FALSE)),0,(VLOOKUP($B59,#REF!,2,FALSE)))</f>
        <v>#REF!</v>
      </c>
      <c r="Q59" s="252" t="e">
        <f>IF(ISNA(VLOOKUP($B59,#REF!,1,FALSE)),0,(VLOOKUP($B59,#REF!,2,FALSE)))</f>
        <v>#REF!</v>
      </c>
      <c r="R59" s="252" t="e">
        <f>IF(ISNA(VLOOKUP($B59,#REF!,1,FALSE)),0,(VLOOKUP($B59,#REF!,2,FALSE)))</f>
        <v>#REF!</v>
      </c>
      <c r="S59" s="252" t="e">
        <f>IF(ISNA(VLOOKUP($B59,#REF!,1,FALSE)),0,(VLOOKUP($B59,#REF!,2,FALSE)))</f>
        <v>#REF!</v>
      </c>
      <c r="T59" s="252" t="e">
        <f>IF(ISNA(VLOOKUP($B59,#REF!,1,FALSE)),0,(VLOOKUP($B59,#REF!,2,FALSE)))</f>
        <v>#REF!</v>
      </c>
      <c r="U59" s="252" t="e">
        <f>IF(ISNA(VLOOKUP($B59,#REF!,1,FALSE)),0,(VLOOKUP($B59,#REF!,2,FALSE)))</f>
        <v>#REF!</v>
      </c>
      <c r="V59" s="252" t="e">
        <f>IF(ISNA(VLOOKUP($B59,#REF!,1,FALSE)),0,(VLOOKUP($B59,#REF!,2,FALSE)))</f>
        <v>#REF!</v>
      </c>
      <c r="W59" s="252" t="e">
        <f>IF(ISNA(VLOOKUP($B59,#REF!,1,FALSE)),0,(VLOOKUP($B59,#REF!,2,FALSE)))</f>
        <v>#REF!</v>
      </c>
      <c r="X59" s="252" t="e">
        <f>IF(ISNA(VLOOKUP($B59,#REF!,1,FALSE)),0,(VLOOKUP($B59,#REF!,2,FALSE)))</f>
        <v>#REF!</v>
      </c>
      <c r="Y59" s="274">
        <f t="shared" si="50"/>
        <v>0</v>
      </c>
      <c r="Z59" s="275" t="s">
        <v>29</v>
      </c>
      <c r="AA59" s="276">
        <f t="shared" si="51"/>
        <v>0</v>
      </c>
      <c r="AD59" s="252" t="e">
        <f>IF(ISNA(VLOOKUP($B59,#REF!,3,FALSE)),0,(VLOOKUP($B59,#REF!,3,FALSE)))</f>
        <v>#REF!</v>
      </c>
      <c r="AE59" s="252" t="e">
        <f>IF(ISNA(VLOOKUP($B59,#REF!,3,FALSE)),0,(VLOOKUP($B59,#REF!,3,FALSE)))</f>
        <v>#REF!</v>
      </c>
      <c r="AF59" s="252" t="e">
        <f>IF(ISNA(VLOOKUP($B59,#REF!,3,FALSE)),0,(VLOOKUP($B59,#REF!,3,FALSE)))</f>
        <v>#REF!</v>
      </c>
      <c r="AG59" s="252" t="e">
        <f>IF(ISNA(VLOOKUP($B59,#REF!,3,FALSE)),0,(VLOOKUP($B59,#REF!,3,FALSE)))</f>
        <v>#REF!</v>
      </c>
      <c r="AH59" s="252" t="e">
        <f>IF(ISNA(VLOOKUP($B59,#REF!,3,FALSE)),0,(VLOOKUP($B59,#REF!,3,FALSE)))</f>
        <v>#REF!</v>
      </c>
      <c r="AI59" s="252" t="e">
        <f>IF(ISNA(VLOOKUP($B59,#REF!,3,FALSE)),0,(VLOOKUP($B59,#REF!,3,FALSE)))</f>
        <v>#REF!</v>
      </c>
      <c r="AJ59" s="252" t="e">
        <f>IF(ISNA(VLOOKUP($B59,#REF!,2,FALSE)),0,(VLOOKUP($B59,#REF!,3,FALSE)))</f>
        <v>#REF!</v>
      </c>
      <c r="AK59" s="252" t="e">
        <f>IF(ISNA(VLOOKUP($B59,#REF!,3,FALSE)),0,(VLOOKUP($B59,#REF!,3,FALSE)))</f>
        <v>#REF!</v>
      </c>
      <c r="AL59" s="252" t="e">
        <f>IF(ISNA(VLOOKUP($B59,#REF!,3,FALSE)),0,(VLOOKUP($B59,#REF!,3,FALSE)))</f>
        <v>#REF!</v>
      </c>
      <c r="AM59" s="252" t="e">
        <f>IF(ISNA(VLOOKUP($B59,#REF!,3,FALSE)),0,(VLOOKUP($B59,#REF!,3,FALSE)))</f>
        <v>#REF!</v>
      </c>
      <c r="AN59" s="252" t="e">
        <f>IF(ISNA(VLOOKUP($B59,#REF!,3,FALSE)),0,(VLOOKUP($B59,#REF!,3,FALSE)))</f>
        <v>#REF!</v>
      </c>
      <c r="AO59" s="252" t="e">
        <f>IF(ISNA(VLOOKUP($B59,#REF!,3,FALSE)),0,(VLOOKUP($B59,#REF!,3,FALSE)))</f>
        <v>#REF!</v>
      </c>
      <c r="AP59" s="252" t="e">
        <f>IF(ISNA(VLOOKUP($B59,#REF!,3,FALSE)),0,(VLOOKUP($B59,#REF!,3,FALSE)))</f>
        <v>#REF!</v>
      </c>
      <c r="AQ59" s="274">
        <f t="shared" si="52"/>
        <v>0</v>
      </c>
      <c r="AR59" s="275" t="s">
        <v>29</v>
      </c>
      <c r="AS59" s="276">
        <f t="shared" si="53"/>
        <v>0</v>
      </c>
      <c r="AV59" s="252" t="e">
        <f>IF(ISNA(VLOOKUP($B59,#REF!,4,FALSE)),0,(VLOOKUP($B59,#REF!,4,FALSE)))</f>
        <v>#REF!</v>
      </c>
      <c r="AW59" s="252" t="e">
        <f>IF(ISNA(VLOOKUP($B59,#REF!,4,FALSE)),0,(VLOOKUP($B59,#REF!,4,FALSE)))</f>
        <v>#REF!</v>
      </c>
      <c r="AX59" s="252" t="e">
        <f>IF(ISNA(VLOOKUP($B59,#REF!,4,FALSE)),0,(VLOOKUP($B59,#REF!,4,FALSE)))</f>
        <v>#REF!</v>
      </c>
      <c r="AY59" s="252" t="e">
        <f>IF(ISNA(VLOOKUP($B59,#REF!,4,FALSE)),0,(VLOOKUP($B59,#REF!,4,FALSE)))</f>
        <v>#REF!</v>
      </c>
      <c r="AZ59" s="252" t="e">
        <f>IF(ISNA(VLOOKUP($B59,#REF!,4,FALSE)),0,(VLOOKUP($B59,#REF!,4,FALSE)))</f>
        <v>#REF!</v>
      </c>
      <c r="BA59" s="252" t="e">
        <f>IF(ISNA(VLOOKUP($B59,#REF!,4,FALSE)),0,(VLOOKUP($B59,#REF!,4,FALSE)))</f>
        <v>#REF!</v>
      </c>
      <c r="BB59" s="252" t="e">
        <f>IF(ISNA(VLOOKUP($B59,#REF!,2,FALSE)),0,(VLOOKUP($B59,#REF!,3,FALSE)))</f>
        <v>#REF!</v>
      </c>
      <c r="BC59" s="252" t="e">
        <f>IF(ISNA(VLOOKUP($B59,#REF!,3,FALSE)),0,(VLOOKUP($B59,#REF!,3,FALSE)))</f>
        <v>#REF!</v>
      </c>
      <c r="BD59" s="252" t="e">
        <f>IF(ISNA(VLOOKUP($B59,#REF!,3,FALSE)),0,(VLOOKUP($B59,#REF!,3,FALSE)))</f>
        <v>#REF!</v>
      </c>
      <c r="BE59" s="252" t="e">
        <f>IF(ISNA(VLOOKUP($B59,#REF!,3,FALSE)),0,(VLOOKUP($B59,#REF!,3,FALSE)))</f>
        <v>#REF!</v>
      </c>
      <c r="BF59" s="252" t="e">
        <f>IF(ISNA(VLOOKUP($B59,#REF!,3,FALSE)),0,(VLOOKUP($B59,#REF!,3,FALSE)))</f>
        <v>#REF!</v>
      </c>
      <c r="BG59" s="252" t="e">
        <f>IF(ISNA(VLOOKUP($B59,#REF!,3,FALSE)),0,(VLOOKUP($B59,#REF!,3,FALSE)))</f>
        <v>#REF!</v>
      </c>
      <c r="BH59" s="252" t="e">
        <f>IF(ISNA(VLOOKUP($B59,#REF!,3,FALSE)),0,(VLOOKUP($B59,#REF!,3,FALSE)))</f>
        <v>#REF!</v>
      </c>
      <c r="BI59" s="274">
        <f t="shared" si="54"/>
        <v>0</v>
      </c>
      <c r="BJ59" s="275" t="s">
        <v>29</v>
      </c>
      <c r="BK59" s="276">
        <f t="shared" si="55"/>
        <v>0</v>
      </c>
    </row>
    <row r="60" s="199" customFormat="1" ht="20.1" customHeight="1" spans="1:63">
      <c r="A60" s="221" t="e">
        <f t="shared" si="42"/>
        <v>#REF!</v>
      </c>
      <c r="B60" s="222" t="e">
        <f>#REF!</f>
        <v>#REF!</v>
      </c>
      <c r="C60" s="223">
        <f t="shared" si="43"/>
        <v>0</v>
      </c>
      <c r="D60" s="226" t="e">
        <f t="shared" si="44"/>
        <v>#REF!</v>
      </c>
      <c r="E60" s="223" t="e">
        <f t="shared" si="45"/>
        <v>#REF!</v>
      </c>
      <c r="F60" s="226" t="e">
        <f t="shared" si="46"/>
        <v>#REF!</v>
      </c>
      <c r="G60" s="226"/>
      <c r="H60" s="228" t="e">
        <f t="shared" si="47"/>
        <v>#REF!</v>
      </c>
      <c r="I60" s="228" t="e">
        <f t="shared" si="48"/>
        <v>#REF!</v>
      </c>
      <c r="J60" s="250" t="e">
        <f t="shared" si="49"/>
        <v>#REF!</v>
      </c>
      <c r="K60" s="253"/>
      <c r="L60" s="252" t="e">
        <f>IF(ISNA(VLOOKUP($B60,#REF!,1,FALSE)),0,(VLOOKUP($B60,#REF!,2,FALSE)))</f>
        <v>#REF!</v>
      </c>
      <c r="M60" s="252" t="e">
        <f>IF(ISNA(VLOOKUP($B60,#REF!,1,FALSE)),0,(VLOOKUP($B60,#REF!,2,FALSE)))</f>
        <v>#REF!</v>
      </c>
      <c r="N60" s="252" t="e">
        <f>IF(ISNA(VLOOKUP($B60,#REF!,1,FALSE)),0,(VLOOKUP($B60,#REF!,2,FALSE)))</f>
        <v>#REF!</v>
      </c>
      <c r="O60" s="252" t="e">
        <f>IF(ISNA(VLOOKUP($B60,#REF!,1,FALSE)),0,(VLOOKUP($B60,#REF!,2,FALSE)))</f>
        <v>#REF!</v>
      </c>
      <c r="P60" s="252" t="e">
        <f>IF(ISNA(VLOOKUP($B60,#REF!,1,FALSE)),0,(VLOOKUP($B60,#REF!,2,FALSE)))</f>
        <v>#REF!</v>
      </c>
      <c r="Q60" s="252" t="e">
        <f>IF(ISNA(VLOOKUP($B60,#REF!,1,FALSE)),0,(VLOOKUP($B60,#REF!,2,FALSE)))</f>
        <v>#REF!</v>
      </c>
      <c r="R60" s="252" t="e">
        <f>IF(ISNA(VLOOKUP($B60,#REF!,1,FALSE)),0,(VLOOKUP($B60,#REF!,2,FALSE)))</f>
        <v>#REF!</v>
      </c>
      <c r="S60" s="252" t="e">
        <f>IF(ISNA(VLOOKUP($B60,#REF!,1,FALSE)),0,(VLOOKUP($B60,#REF!,2,FALSE)))</f>
        <v>#REF!</v>
      </c>
      <c r="T60" s="252" t="e">
        <f>IF(ISNA(VLOOKUP($B60,#REF!,1,FALSE)),0,(VLOOKUP($B60,#REF!,2,FALSE)))</f>
        <v>#REF!</v>
      </c>
      <c r="U60" s="252" t="e">
        <f>IF(ISNA(VLOOKUP($B60,#REF!,1,FALSE)),0,(VLOOKUP($B60,#REF!,2,FALSE)))</f>
        <v>#REF!</v>
      </c>
      <c r="V60" s="252" t="e">
        <f>IF(ISNA(VLOOKUP($B60,#REF!,1,FALSE)),0,(VLOOKUP($B60,#REF!,2,FALSE)))</f>
        <v>#REF!</v>
      </c>
      <c r="W60" s="252" t="e">
        <f>IF(ISNA(VLOOKUP($B60,#REF!,1,FALSE)),0,(VLOOKUP($B60,#REF!,2,FALSE)))</f>
        <v>#REF!</v>
      </c>
      <c r="X60" s="252" t="e">
        <f>IF(ISNA(VLOOKUP($B60,#REF!,1,FALSE)),0,(VLOOKUP($B60,#REF!,2,FALSE)))</f>
        <v>#REF!</v>
      </c>
      <c r="Y60" s="274">
        <f t="shared" si="50"/>
        <v>0</v>
      </c>
      <c r="Z60" s="275" t="s">
        <v>29</v>
      </c>
      <c r="AA60" s="276">
        <f t="shared" si="51"/>
        <v>0</v>
      </c>
      <c r="AD60" s="252" t="e">
        <f>IF(ISNA(VLOOKUP($B60,#REF!,3,FALSE)),0,(VLOOKUP($B60,#REF!,3,FALSE)))</f>
        <v>#REF!</v>
      </c>
      <c r="AE60" s="252" t="e">
        <f>IF(ISNA(VLOOKUP($B60,#REF!,3,FALSE)),0,(VLOOKUP($B60,#REF!,3,FALSE)))</f>
        <v>#REF!</v>
      </c>
      <c r="AF60" s="252" t="e">
        <f>IF(ISNA(VLOOKUP($B60,#REF!,3,FALSE)),0,(VLOOKUP($B60,#REF!,3,FALSE)))</f>
        <v>#REF!</v>
      </c>
      <c r="AG60" s="252" t="e">
        <f>IF(ISNA(VLOOKUP($B60,#REF!,3,FALSE)),0,(VLOOKUP($B60,#REF!,3,FALSE)))</f>
        <v>#REF!</v>
      </c>
      <c r="AH60" s="252" t="e">
        <f>IF(ISNA(VLOOKUP($B60,#REF!,3,FALSE)),0,(VLOOKUP($B60,#REF!,3,FALSE)))</f>
        <v>#REF!</v>
      </c>
      <c r="AI60" s="252" t="e">
        <f>IF(ISNA(VLOOKUP($B60,#REF!,3,FALSE)),0,(VLOOKUP($B60,#REF!,3,FALSE)))</f>
        <v>#REF!</v>
      </c>
      <c r="AJ60" s="252" t="e">
        <f>IF(ISNA(VLOOKUP($B60,#REF!,2,FALSE)),0,(VLOOKUP($B60,#REF!,3,FALSE)))</f>
        <v>#REF!</v>
      </c>
      <c r="AK60" s="252" t="e">
        <f>IF(ISNA(VLOOKUP($B60,#REF!,3,FALSE)),0,(VLOOKUP($B60,#REF!,3,FALSE)))</f>
        <v>#REF!</v>
      </c>
      <c r="AL60" s="252" t="e">
        <f>IF(ISNA(VLOOKUP($B60,#REF!,3,FALSE)),0,(VLOOKUP($B60,#REF!,3,FALSE)))</f>
        <v>#REF!</v>
      </c>
      <c r="AM60" s="252" t="e">
        <f>IF(ISNA(VLOOKUP($B60,#REF!,3,FALSE)),0,(VLOOKUP($B60,#REF!,3,FALSE)))</f>
        <v>#REF!</v>
      </c>
      <c r="AN60" s="252" t="e">
        <f>IF(ISNA(VLOOKUP($B60,#REF!,3,FALSE)),0,(VLOOKUP($B60,#REF!,3,FALSE)))</f>
        <v>#REF!</v>
      </c>
      <c r="AO60" s="252" t="e">
        <f>IF(ISNA(VLOOKUP($B60,#REF!,3,FALSE)),0,(VLOOKUP($B60,#REF!,3,FALSE)))</f>
        <v>#REF!</v>
      </c>
      <c r="AP60" s="252" t="e">
        <f>IF(ISNA(VLOOKUP($B60,#REF!,3,FALSE)),0,(VLOOKUP($B60,#REF!,3,FALSE)))</f>
        <v>#REF!</v>
      </c>
      <c r="AQ60" s="274">
        <f t="shared" si="52"/>
        <v>0</v>
      </c>
      <c r="AR60" s="275" t="s">
        <v>29</v>
      </c>
      <c r="AS60" s="276">
        <f t="shared" si="53"/>
        <v>0</v>
      </c>
      <c r="AV60" s="252" t="e">
        <f>IF(ISNA(VLOOKUP($B60,#REF!,4,FALSE)),0,(VLOOKUP($B60,#REF!,4,FALSE)))</f>
        <v>#REF!</v>
      </c>
      <c r="AW60" s="252" t="e">
        <f>IF(ISNA(VLOOKUP($B60,#REF!,4,FALSE)),0,(VLOOKUP($B60,#REF!,4,FALSE)))</f>
        <v>#REF!</v>
      </c>
      <c r="AX60" s="252" t="e">
        <f>IF(ISNA(VLOOKUP($B60,#REF!,4,FALSE)),0,(VLOOKUP($B60,#REF!,4,FALSE)))</f>
        <v>#REF!</v>
      </c>
      <c r="AY60" s="252" t="e">
        <f>IF(ISNA(VLOOKUP($B60,#REF!,4,FALSE)),0,(VLOOKUP($B60,#REF!,4,FALSE)))</f>
        <v>#REF!</v>
      </c>
      <c r="AZ60" s="252" t="e">
        <f>IF(ISNA(VLOOKUP($B60,#REF!,4,FALSE)),0,(VLOOKUP($B60,#REF!,4,FALSE)))</f>
        <v>#REF!</v>
      </c>
      <c r="BA60" s="252" t="e">
        <f>IF(ISNA(VLOOKUP($B60,#REF!,4,FALSE)),0,(VLOOKUP($B60,#REF!,4,FALSE)))</f>
        <v>#REF!</v>
      </c>
      <c r="BB60" s="252" t="e">
        <f>IF(ISNA(VLOOKUP($B60,#REF!,2,FALSE)),0,(VLOOKUP($B60,#REF!,3,FALSE)))</f>
        <v>#REF!</v>
      </c>
      <c r="BC60" s="252" t="e">
        <f>IF(ISNA(VLOOKUP($B60,#REF!,3,FALSE)),0,(VLOOKUP($B60,#REF!,3,FALSE)))</f>
        <v>#REF!</v>
      </c>
      <c r="BD60" s="252" t="e">
        <f>IF(ISNA(VLOOKUP($B60,#REF!,3,FALSE)),0,(VLOOKUP($B60,#REF!,3,FALSE)))</f>
        <v>#REF!</v>
      </c>
      <c r="BE60" s="252" t="e">
        <f>IF(ISNA(VLOOKUP($B60,#REF!,3,FALSE)),0,(VLOOKUP($B60,#REF!,3,FALSE)))</f>
        <v>#REF!</v>
      </c>
      <c r="BF60" s="252" t="e">
        <f>IF(ISNA(VLOOKUP($B60,#REF!,3,FALSE)),0,(VLOOKUP($B60,#REF!,3,FALSE)))</f>
        <v>#REF!</v>
      </c>
      <c r="BG60" s="252" t="e">
        <f>IF(ISNA(VLOOKUP($B60,#REF!,3,FALSE)),0,(VLOOKUP($B60,#REF!,3,FALSE)))</f>
        <v>#REF!</v>
      </c>
      <c r="BH60" s="252" t="e">
        <f>IF(ISNA(VLOOKUP($B60,#REF!,3,FALSE)),0,(VLOOKUP($B60,#REF!,3,FALSE)))</f>
        <v>#REF!</v>
      </c>
      <c r="BI60" s="274">
        <f t="shared" si="54"/>
        <v>0</v>
      </c>
      <c r="BJ60" s="275" t="s">
        <v>29</v>
      </c>
      <c r="BK60" s="276">
        <f t="shared" si="55"/>
        <v>0</v>
      </c>
    </row>
    <row r="61" s="199" customFormat="1" ht="20.1" customHeight="1" spans="1:63">
      <c r="A61" s="221" t="e">
        <f t="shared" si="42"/>
        <v>#REF!</v>
      </c>
      <c r="B61" s="222" t="e">
        <f>#REF!</f>
        <v>#REF!</v>
      </c>
      <c r="C61" s="223">
        <f t="shared" si="43"/>
        <v>0</v>
      </c>
      <c r="D61" s="226" t="e">
        <f t="shared" si="44"/>
        <v>#REF!</v>
      </c>
      <c r="E61" s="223" t="e">
        <f t="shared" si="45"/>
        <v>#REF!</v>
      </c>
      <c r="F61" s="226" t="e">
        <f t="shared" si="46"/>
        <v>#REF!</v>
      </c>
      <c r="G61" s="226" t="e">
        <f>MAX($F$43:$F$50)-D61</f>
        <v>#REF!</v>
      </c>
      <c r="H61" s="228" t="e">
        <f t="shared" si="47"/>
        <v>#REF!</v>
      </c>
      <c r="I61" s="228" t="e">
        <f t="shared" si="48"/>
        <v>#REF!</v>
      </c>
      <c r="J61" s="250" t="e">
        <f t="shared" si="49"/>
        <v>#REF!</v>
      </c>
      <c r="K61" s="253"/>
      <c r="L61" s="252" t="e">
        <f>IF(ISNA(VLOOKUP($B61,#REF!,1,FALSE)),0,(VLOOKUP($B61,#REF!,2,FALSE)))</f>
        <v>#REF!</v>
      </c>
      <c r="M61" s="252" t="e">
        <f>IF(ISNA(VLOOKUP($B61,#REF!,1,FALSE)),0,(VLOOKUP($B61,#REF!,2,FALSE)))</f>
        <v>#REF!</v>
      </c>
      <c r="N61" s="252" t="e">
        <f>IF(ISNA(VLOOKUP($B61,#REF!,1,FALSE)),0,(VLOOKUP($B61,#REF!,2,FALSE)))</f>
        <v>#REF!</v>
      </c>
      <c r="O61" s="252" t="e">
        <f>IF(ISNA(VLOOKUP($B61,#REF!,1,FALSE)),0,(VLOOKUP($B61,#REF!,2,FALSE)))</f>
        <v>#REF!</v>
      </c>
      <c r="P61" s="252" t="e">
        <f>IF(ISNA(VLOOKUP($B61,#REF!,1,FALSE)),0,(VLOOKUP($B61,#REF!,2,FALSE)))</f>
        <v>#REF!</v>
      </c>
      <c r="Q61" s="252" t="e">
        <f>IF(ISNA(VLOOKUP($B61,#REF!,1,FALSE)),0,(VLOOKUP($B61,#REF!,2,FALSE)))</f>
        <v>#REF!</v>
      </c>
      <c r="R61" s="252" t="e">
        <f>IF(ISNA(VLOOKUP($B61,#REF!,1,FALSE)),0,(VLOOKUP($B61,#REF!,2,FALSE)))</f>
        <v>#REF!</v>
      </c>
      <c r="S61" s="252" t="e">
        <f>IF(ISNA(VLOOKUP($B61,#REF!,1,FALSE)),0,(VLOOKUP($B61,#REF!,2,FALSE)))</f>
        <v>#REF!</v>
      </c>
      <c r="T61" s="252" t="e">
        <f>IF(ISNA(VLOOKUP($B61,#REF!,1,FALSE)),0,(VLOOKUP($B61,#REF!,2,FALSE)))</f>
        <v>#REF!</v>
      </c>
      <c r="U61" s="252" t="e">
        <f>IF(ISNA(VLOOKUP($B61,#REF!,1,FALSE)),0,(VLOOKUP($B61,#REF!,2,FALSE)))</f>
        <v>#REF!</v>
      </c>
      <c r="V61" s="252" t="e">
        <f>IF(ISNA(VLOOKUP($B61,#REF!,1,FALSE)),0,(VLOOKUP($B61,#REF!,2,FALSE)))</f>
        <v>#REF!</v>
      </c>
      <c r="W61" s="252" t="e">
        <f>IF(ISNA(VLOOKUP($B61,#REF!,1,FALSE)),0,(VLOOKUP($B61,#REF!,2,FALSE)))</f>
        <v>#REF!</v>
      </c>
      <c r="X61" s="252" t="e">
        <f>IF(ISNA(VLOOKUP($B61,#REF!,1,FALSE)),0,(VLOOKUP($B61,#REF!,2,FALSE)))</f>
        <v>#REF!</v>
      </c>
      <c r="Y61" s="274">
        <f t="shared" si="50"/>
        <v>0</v>
      </c>
      <c r="Z61" s="275" t="s">
        <v>29</v>
      </c>
      <c r="AA61" s="276">
        <f t="shared" si="51"/>
        <v>0</v>
      </c>
      <c r="AD61" s="252" t="e">
        <f>IF(ISNA(VLOOKUP($B61,#REF!,3,FALSE)),0,(VLOOKUP($B61,#REF!,3,FALSE)))</f>
        <v>#REF!</v>
      </c>
      <c r="AE61" s="252" t="e">
        <f>IF(ISNA(VLOOKUP($B61,#REF!,3,FALSE)),0,(VLOOKUP($B61,#REF!,3,FALSE)))</f>
        <v>#REF!</v>
      </c>
      <c r="AF61" s="252" t="e">
        <f>IF(ISNA(VLOOKUP($B61,#REF!,3,FALSE)),0,(VLOOKUP($B61,#REF!,3,FALSE)))</f>
        <v>#REF!</v>
      </c>
      <c r="AG61" s="252" t="e">
        <f>IF(ISNA(VLOOKUP($B61,#REF!,3,FALSE)),0,(VLOOKUP($B61,#REF!,3,FALSE)))</f>
        <v>#REF!</v>
      </c>
      <c r="AH61" s="252" t="e">
        <f>IF(ISNA(VLOOKUP($B61,#REF!,3,FALSE)),0,(VLOOKUP($B61,#REF!,3,FALSE)))</f>
        <v>#REF!</v>
      </c>
      <c r="AI61" s="252" t="e">
        <f>IF(ISNA(VLOOKUP($B61,#REF!,3,FALSE)),0,(VLOOKUP($B61,#REF!,3,FALSE)))</f>
        <v>#REF!</v>
      </c>
      <c r="AJ61" s="252" t="e">
        <f>IF(ISNA(VLOOKUP($B61,#REF!,2,FALSE)),0,(VLOOKUP($B61,#REF!,3,FALSE)))</f>
        <v>#REF!</v>
      </c>
      <c r="AK61" s="252" t="e">
        <f>IF(ISNA(VLOOKUP($B61,#REF!,3,FALSE)),0,(VLOOKUP($B61,#REF!,3,FALSE)))</f>
        <v>#REF!</v>
      </c>
      <c r="AL61" s="252" t="e">
        <f>IF(ISNA(VLOOKUP($B61,#REF!,3,FALSE)),0,(VLOOKUP($B61,#REF!,3,FALSE)))</f>
        <v>#REF!</v>
      </c>
      <c r="AM61" s="252" t="e">
        <f>IF(ISNA(VLOOKUP($B61,#REF!,3,FALSE)),0,(VLOOKUP($B61,#REF!,3,FALSE)))</f>
        <v>#REF!</v>
      </c>
      <c r="AN61" s="252" t="e">
        <f>IF(ISNA(VLOOKUP($B61,#REF!,3,FALSE)),0,(VLOOKUP($B61,#REF!,3,FALSE)))</f>
        <v>#REF!</v>
      </c>
      <c r="AO61" s="252" t="e">
        <f>IF(ISNA(VLOOKUP($B61,#REF!,3,FALSE)),0,(VLOOKUP($B61,#REF!,3,FALSE)))</f>
        <v>#REF!</v>
      </c>
      <c r="AP61" s="252" t="e">
        <f>IF(ISNA(VLOOKUP($B61,#REF!,3,FALSE)),0,(VLOOKUP($B61,#REF!,3,FALSE)))</f>
        <v>#REF!</v>
      </c>
      <c r="AQ61" s="274">
        <f t="shared" si="52"/>
        <v>0</v>
      </c>
      <c r="AR61" s="275" t="s">
        <v>29</v>
      </c>
      <c r="AS61" s="276">
        <f t="shared" si="53"/>
        <v>0</v>
      </c>
      <c r="AV61" s="252" t="e">
        <f>IF(ISNA(VLOOKUP($B61,#REF!,4,FALSE)),0,(VLOOKUP($B61,#REF!,4,FALSE)))</f>
        <v>#REF!</v>
      </c>
      <c r="AW61" s="252" t="e">
        <f>IF(ISNA(VLOOKUP($B61,#REF!,4,FALSE)),0,(VLOOKUP($B61,#REF!,4,FALSE)))</f>
        <v>#REF!</v>
      </c>
      <c r="AX61" s="252" t="e">
        <f>IF(ISNA(VLOOKUP($B61,#REF!,4,FALSE)),0,(VLOOKUP($B61,#REF!,4,FALSE)))</f>
        <v>#REF!</v>
      </c>
      <c r="AY61" s="252" t="e">
        <f>IF(ISNA(VLOOKUP($B61,#REF!,4,FALSE)),0,(VLOOKUP($B61,#REF!,4,FALSE)))</f>
        <v>#REF!</v>
      </c>
      <c r="AZ61" s="252" t="e">
        <f>IF(ISNA(VLOOKUP($B61,#REF!,4,FALSE)),0,(VLOOKUP($B61,#REF!,4,FALSE)))</f>
        <v>#REF!</v>
      </c>
      <c r="BA61" s="252" t="e">
        <f>IF(ISNA(VLOOKUP($B61,#REF!,4,FALSE)),0,(VLOOKUP($B61,#REF!,4,FALSE)))</f>
        <v>#REF!</v>
      </c>
      <c r="BB61" s="252" t="e">
        <f>IF(ISNA(VLOOKUP($B61,#REF!,2,FALSE)),0,(VLOOKUP($B61,#REF!,3,FALSE)))</f>
        <v>#REF!</v>
      </c>
      <c r="BC61" s="252" t="e">
        <f>IF(ISNA(VLOOKUP($B61,#REF!,3,FALSE)),0,(VLOOKUP($B61,#REF!,3,FALSE)))</f>
        <v>#REF!</v>
      </c>
      <c r="BD61" s="252" t="e">
        <f>IF(ISNA(VLOOKUP($B61,#REF!,3,FALSE)),0,(VLOOKUP($B61,#REF!,3,FALSE)))</f>
        <v>#REF!</v>
      </c>
      <c r="BE61" s="252" t="e">
        <f>IF(ISNA(VLOOKUP($B61,#REF!,3,FALSE)),0,(VLOOKUP($B61,#REF!,3,FALSE)))</f>
        <v>#REF!</v>
      </c>
      <c r="BF61" s="252" t="e">
        <f>IF(ISNA(VLOOKUP($B61,#REF!,3,FALSE)),0,(VLOOKUP($B61,#REF!,3,FALSE)))</f>
        <v>#REF!</v>
      </c>
      <c r="BG61" s="252" t="e">
        <f>IF(ISNA(VLOOKUP($B61,#REF!,3,FALSE)),0,(VLOOKUP($B61,#REF!,3,FALSE)))</f>
        <v>#REF!</v>
      </c>
      <c r="BH61" s="252" t="e">
        <f>IF(ISNA(VLOOKUP($B61,#REF!,3,FALSE)),0,(VLOOKUP($B61,#REF!,3,FALSE)))</f>
        <v>#REF!</v>
      </c>
      <c r="BI61" s="274">
        <f t="shared" si="54"/>
        <v>0</v>
      </c>
      <c r="BJ61" s="275" t="s">
        <v>29</v>
      </c>
      <c r="BK61" s="276">
        <f t="shared" si="55"/>
        <v>0</v>
      </c>
    </row>
    <row r="62" s="199" customFormat="1" ht="20.1" customHeight="1" spans="1:63">
      <c r="A62" s="221" t="e">
        <f t="shared" si="42"/>
        <v>#REF!</v>
      </c>
      <c r="B62" s="222" t="e">
        <f>#REF!</f>
        <v>#REF!</v>
      </c>
      <c r="C62" s="223">
        <f t="shared" si="43"/>
        <v>0</v>
      </c>
      <c r="D62" s="226" t="e">
        <f t="shared" si="44"/>
        <v>#REF!</v>
      </c>
      <c r="E62" s="223" t="e">
        <f t="shared" si="45"/>
        <v>#REF!</v>
      </c>
      <c r="F62" s="226" t="e">
        <f t="shared" si="46"/>
        <v>#REF!</v>
      </c>
      <c r="G62" s="226"/>
      <c r="H62" s="228" t="e">
        <f t="shared" si="47"/>
        <v>#REF!</v>
      </c>
      <c r="I62" s="228" t="e">
        <f t="shared" si="48"/>
        <v>#REF!</v>
      </c>
      <c r="J62" s="250" t="e">
        <f t="shared" si="49"/>
        <v>#REF!</v>
      </c>
      <c r="K62" s="253"/>
      <c r="L62" s="252" t="e">
        <f>IF(ISNA(VLOOKUP($B62,#REF!,1,FALSE)),0,(VLOOKUP($B62,#REF!,2,FALSE)))</f>
        <v>#REF!</v>
      </c>
      <c r="M62" s="252" t="e">
        <f>IF(ISNA(VLOOKUP($B62,#REF!,1,FALSE)),0,(VLOOKUP($B62,#REF!,2,FALSE)))</f>
        <v>#REF!</v>
      </c>
      <c r="N62" s="252" t="e">
        <f>IF(ISNA(VLOOKUP($B62,#REF!,1,FALSE)),0,(VLOOKUP($B62,#REF!,2,FALSE)))</f>
        <v>#REF!</v>
      </c>
      <c r="O62" s="252" t="e">
        <f>IF(ISNA(VLOOKUP($B62,#REF!,1,FALSE)),0,(VLOOKUP($B62,#REF!,2,FALSE)))</f>
        <v>#REF!</v>
      </c>
      <c r="P62" s="252" t="e">
        <f>IF(ISNA(VLOOKUP($B62,#REF!,1,FALSE)),0,(VLOOKUP($B62,#REF!,2,FALSE)))</f>
        <v>#REF!</v>
      </c>
      <c r="Q62" s="252" t="e">
        <f>IF(ISNA(VLOOKUP($B62,#REF!,1,FALSE)),0,(VLOOKUP($B62,#REF!,2,FALSE)))</f>
        <v>#REF!</v>
      </c>
      <c r="R62" s="252" t="e">
        <f>IF(ISNA(VLOOKUP($B62,#REF!,1,FALSE)),0,(VLOOKUP($B62,#REF!,2,FALSE)))</f>
        <v>#REF!</v>
      </c>
      <c r="S62" s="252" t="e">
        <f>IF(ISNA(VLOOKUP($B62,#REF!,1,FALSE)),0,(VLOOKUP($B62,#REF!,2,FALSE)))</f>
        <v>#REF!</v>
      </c>
      <c r="T62" s="252" t="e">
        <f>IF(ISNA(VLOOKUP($B62,#REF!,1,FALSE)),0,(VLOOKUP($B62,#REF!,2,FALSE)))</f>
        <v>#REF!</v>
      </c>
      <c r="U62" s="252" t="e">
        <f>IF(ISNA(VLOOKUP($B62,#REF!,1,FALSE)),0,(VLOOKUP($B62,#REF!,2,FALSE)))</f>
        <v>#REF!</v>
      </c>
      <c r="V62" s="252" t="e">
        <f>IF(ISNA(VLOOKUP($B62,#REF!,1,FALSE)),0,(VLOOKUP($B62,#REF!,2,FALSE)))</f>
        <v>#REF!</v>
      </c>
      <c r="W62" s="252" t="e">
        <f>IF(ISNA(VLOOKUP($B62,#REF!,1,FALSE)),0,(VLOOKUP($B62,#REF!,2,FALSE)))</f>
        <v>#REF!</v>
      </c>
      <c r="X62" s="252" t="e">
        <f>IF(ISNA(VLOOKUP($B62,#REF!,1,FALSE)),0,(VLOOKUP($B62,#REF!,2,FALSE)))</f>
        <v>#REF!</v>
      </c>
      <c r="Y62" s="274">
        <f t="shared" si="50"/>
        <v>0</v>
      </c>
      <c r="Z62" s="275" t="s">
        <v>29</v>
      </c>
      <c r="AA62" s="276">
        <f t="shared" si="51"/>
        <v>0</v>
      </c>
      <c r="AD62" s="252" t="e">
        <f>IF(ISNA(VLOOKUP($B62,#REF!,3,FALSE)),0,(VLOOKUP($B62,#REF!,3,FALSE)))</f>
        <v>#REF!</v>
      </c>
      <c r="AE62" s="252" t="e">
        <f>IF(ISNA(VLOOKUP($B62,#REF!,3,FALSE)),0,(VLOOKUP($B62,#REF!,3,FALSE)))</f>
        <v>#REF!</v>
      </c>
      <c r="AF62" s="252" t="e">
        <f>IF(ISNA(VLOOKUP($B62,#REF!,3,FALSE)),0,(VLOOKUP($B62,#REF!,3,FALSE)))</f>
        <v>#REF!</v>
      </c>
      <c r="AG62" s="252" t="e">
        <f>IF(ISNA(VLOOKUP($B62,#REF!,3,FALSE)),0,(VLOOKUP($B62,#REF!,3,FALSE)))</f>
        <v>#REF!</v>
      </c>
      <c r="AH62" s="252" t="e">
        <f>IF(ISNA(VLOOKUP($B62,#REF!,3,FALSE)),0,(VLOOKUP($B62,#REF!,3,FALSE)))</f>
        <v>#REF!</v>
      </c>
      <c r="AI62" s="252" t="e">
        <f>IF(ISNA(VLOOKUP($B62,#REF!,3,FALSE)),0,(VLOOKUP($B62,#REF!,3,FALSE)))</f>
        <v>#REF!</v>
      </c>
      <c r="AJ62" s="252" t="e">
        <f>IF(ISNA(VLOOKUP($B62,#REF!,2,FALSE)),0,(VLOOKUP($B62,#REF!,3,FALSE)))</f>
        <v>#REF!</v>
      </c>
      <c r="AK62" s="252" t="e">
        <f>IF(ISNA(VLOOKUP($B62,#REF!,3,FALSE)),0,(VLOOKUP($B62,#REF!,3,FALSE)))</f>
        <v>#REF!</v>
      </c>
      <c r="AL62" s="252" t="e">
        <f>IF(ISNA(VLOOKUP($B62,#REF!,3,FALSE)),0,(VLOOKUP($B62,#REF!,3,FALSE)))</f>
        <v>#REF!</v>
      </c>
      <c r="AM62" s="252" t="e">
        <f>IF(ISNA(VLOOKUP($B62,#REF!,3,FALSE)),0,(VLOOKUP($B62,#REF!,3,FALSE)))</f>
        <v>#REF!</v>
      </c>
      <c r="AN62" s="252" t="e">
        <f>IF(ISNA(VLOOKUP($B62,#REF!,3,FALSE)),0,(VLOOKUP($B62,#REF!,3,FALSE)))</f>
        <v>#REF!</v>
      </c>
      <c r="AO62" s="252" t="e">
        <f>IF(ISNA(VLOOKUP($B62,#REF!,3,FALSE)),0,(VLOOKUP($B62,#REF!,3,FALSE)))</f>
        <v>#REF!</v>
      </c>
      <c r="AP62" s="252" t="e">
        <f>IF(ISNA(VLOOKUP($B62,#REF!,3,FALSE)),0,(VLOOKUP($B62,#REF!,3,FALSE)))</f>
        <v>#REF!</v>
      </c>
      <c r="AQ62" s="274">
        <f t="shared" si="52"/>
        <v>0</v>
      </c>
      <c r="AR62" s="275" t="s">
        <v>29</v>
      </c>
      <c r="AS62" s="276">
        <f t="shared" si="53"/>
        <v>0</v>
      </c>
      <c r="AV62" s="252" t="e">
        <f>IF(ISNA(VLOOKUP($B62,#REF!,4,FALSE)),0,(VLOOKUP($B62,#REF!,4,FALSE)))</f>
        <v>#REF!</v>
      </c>
      <c r="AW62" s="252" t="e">
        <f>IF(ISNA(VLOOKUP($B62,#REF!,4,FALSE)),0,(VLOOKUP($B62,#REF!,4,FALSE)))</f>
        <v>#REF!</v>
      </c>
      <c r="AX62" s="252" t="e">
        <f>IF(ISNA(VLOOKUP($B62,#REF!,4,FALSE)),0,(VLOOKUP($B62,#REF!,4,FALSE)))</f>
        <v>#REF!</v>
      </c>
      <c r="AY62" s="252" t="e">
        <f>IF(ISNA(VLOOKUP($B62,#REF!,4,FALSE)),0,(VLOOKUP($B62,#REF!,4,FALSE)))</f>
        <v>#REF!</v>
      </c>
      <c r="AZ62" s="252" t="e">
        <f>IF(ISNA(VLOOKUP($B62,#REF!,4,FALSE)),0,(VLOOKUP($B62,#REF!,4,FALSE)))</f>
        <v>#REF!</v>
      </c>
      <c r="BA62" s="252" t="e">
        <f>IF(ISNA(VLOOKUP($B62,#REF!,4,FALSE)),0,(VLOOKUP($B62,#REF!,4,FALSE)))</f>
        <v>#REF!</v>
      </c>
      <c r="BB62" s="252" t="e">
        <f>IF(ISNA(VLOOKUP($B62,#REF!,2,FALSE)),0,(VLOOKUP($B62,#REF!,3,FALSE)))</f>
        <v>#REF!</v>
      </c>
      <c r="BC62" s="252" t="e">
        <f>IF(ISNA(VLOOKUP($B62,#REF!,3,FALSE)),0,(VLOOKUP($B62,#REF!,3,FALSE)))</f>
        <v>#REF!</v>
      </c>
      <c r="BD62" s="252" t="e">
        <f>IF(ISNA(VLOOKUP($B62,#REF!,3,FALSE)),0,(VLOOKUP($B62,#REF!,3,FALSE)))</f>
        <v>#REF!</v>
      </c>
      <c r="BE62" s="252" t="e">
        <f>IF(ISNA(VLOOKUP($B62,#REF!,3,FALSE)),0,(VLOOKUP($B62,#REF!,3,FALSE)))</f>
        <v>#REF!</v>
      </c>
      <c r="BF62" s="252" t="e">
        <f>IF(ISNA(VLOOKUP($B62,#REF!,3,FALSE)),0,(VLOOKUP($B62,#REF!,3,FALSE)))</f>
        <v>#REF!</v>
      </c>
      <c r="BG62" s="252" t="e">
        <f>IF(ISNA(VLOOKUP($B62,#REF!,3,FALSE)),0,(VLOOKUP($B62,#REF!,3,FALSE)))</f>
        <v>#REF!</v>
      </c>
      <c r="BH62" s="252" t="e">
        <f>IF(ISNA(VLOOKUP($B62,#REF!,3,FALSE)),0,(VLOOKUP($B62,#REF!,3,FALSE)))</f>
        <v>#REF!</v>
      </c>
      <c r="BI62" s="274">
        <f t="shared" si="54"/>
        <v>0</v>
      </c>
      <c r="BJ62" s="275" t="s">
        <v>29</v>
      </c>
      <c r="BK62" s="276">
        <f t="shared" si="55"/>
        <v>0</v>
      </c>
    </row>
    <row r="63" s="199" customFormat="1" ht="20.1" customHeight="1" spans="1:63">
      <c r="A63" s="221" t="e">
        <f t="shared" si="42"/>
        <v>#REF!</v>
      </c>
      <c r="B63" s="222" t="e">
        <f>#REF!</f>
        <v>#REF!</v>
      </c>
      <c r="C63" s="223">
        <f t="shared" si="43"/>
        <v>0</v>
      </c>
      <c r="D63" s="226" t="e">
        <f t="shared" si="44"/>
        <v>#REF!</v>
      </c>
      <c r="E63" s="223" t="e">
        <f t="shared" si="45"/>
        <v>#REF!</v>
      </c>
      <c r="F63" s="226" t="e">
        <f t="shared" si="46"/>
        <v>#REF!</v>
      </c>
      <c r="G63" s="226"/>
      <c r="H63" s="228" t="e">
        <f t="shared" si="47"/>
        <v>#REF!</v>
      </c>
      <c r="I63" s="228" t="e">
        <f t="shared" si="48"/>
        <v>#REF!</v>
      </c>
      <c r="J63" s="250" t="e">
        <f t="shared" si="49"/>
        <v>#REF!</v>
      </c>
      <c r="K63" s="253"/>
      <c r="L63" s="252" t="e">
        <f>IF(ISNA(VLOOKUP($B63,#REF!,1,FALSE)),0,(VLOOKUP($B63,#REF!,2,FALSE)))</f>
        <v>#REF!</v>
      </c>
      <c r="M63" s="252" t="e">
        <f>IF(ISNA(VLOOKUP($B63,#REF!,1,FALSE)),0,(VLOOKUP($B63,#REF!,2,FALSE)))</f>
        <v>#REF!</v>
      </c>
      <c r="N63" s="252" t="e">
        <f>IF(ISNA(VLOOKUP($B63,#REF!,1,FALSE)),0,(VLOOKUP($B63,#REF!,2,FALSE)))</f>
        <v>#REF!</v>
      </c>
      <c r="O63" s="252" t="e">
        <f>IF(ISNA(VLOOKUP($B63,#REF!,1,FALSE)),0,(VLOOKUP($B63,#REF!,2,FALSE)))</f>
        <v>#REF!</v>
      </c>
      <c r="P63" s="252" t="e">
        <f>IF(ISNA(VLOOKUP($B63,#REF!,1,FALSE)),0,(VLOOKUP($B63,#REF!,2,FALSE)))</f>
        <v>#REF!</v>
      </c>
      <c r="Q63" s="252" t="e">
        <f>IF(ISNA(VLOOKUP($B63,#REF!,1,FALSE)),0,(VLOOKUP($B63,#REF!,2,FALSE)))</f>
        <v>#REF!</v>
      </c>
      <c r="R63" s="252" t="e">
        <f>IF(ISNA(VLOOKUP($B63,#REF!,1,FALSE)),0,(VLOOKUP($B63,#REF!,2,FALSE)))</f>
        <v>#REF!</v>
      </c>
      <c r="S63" s="252" t="e">
        <f>IF(ISNA(VLOOKUP($B63,#REF!,1,FALSE)),0,(VLOOKUP($B63,#REF!,2,FALSE)))</f>
        <v>#REF!</v>
      </c>
      <c r="T63" s="252" t="e">
        <f>IF(ISNA(VLOOKUP($B63,#REF!,1,FALSE)),0,(VLOOKUP($B63,#REF!,2,FALSE)))</f>
        <v>#REF!</v>
      </c>
      <c r="U63" s="252" t="e">
        <f>IF(ISNA(VLOOKUP($B63,#REF!,1,FALSE)),0,(VLOOKUP($B63,#REF!,2,FALSE)))</f>
        <v>#REF!</v>
      </c>
      <c r="V63" s="252" t="e">
        <f>IF(ISNA(VLOOKUP($B63,#REF!,1,FALSE)),0,(VLOOKUP($B63,#REF!,2,FALSE)))</f>
        <v>#REF!</v>
      </c>
      <c r="W63" s="252" t="e">
        <f>IF(ISNA(VLOOKUP($B63,#REF!,1,FALSE)),0,(VLOOKUP($B63,#REF!,2,FALSE)))</f>
        <v>#REF!</v>
      </c>
      <c r="X63" s="252" t="e">
        <f>IF(ISNA(VLOOKUP($B63,#REF!,1,FALSE)),0,(VLOOKUP($B63,#REF!,2,FALSE)))</f>
        <v>#REF!</v>
      </c>
      <c r="Y63" s="274">
        <f t="shared" si="50"/>
        <v>0</v>
      </c>
      <c r="Z63" s="275" t="s">
        <v>29</v>
      </c>
      <c r="AA63" s="276">
        <f t="shared" si="51"/>
        <v>0</v>
      </c>
      <c r="AD63" s="252" t="e">
        <f>IF(ISNA(VLOOKUP($B63,#REF!,3,FALSE)),0,(VLOOKUP($B63,#REF!,3,FALSE)))</f>
        <v>#REF!</v>
      </c>
      <c r="AE63" s="252" t="e">
        <f>IF(ISNA(VLOOKUP($B63,#REF!,3,FALSE)),0,(VLOOKUP($B63,#REF!,3,FALSE)))</f>
        <v>#REF!</v>
      </c>
      <c r="AF63" s="252" t="e">
        <f>IF(ISNA(VLOOKUP($B63,#REF!,3,FALSE)),0,(VLOOKUP($B63,#REF!,3,FALSE)))</f>
        <v>#REF!</v>
      </c>
      <c r="AG63" s="252" t="e">
        <f>IF(ISNA(VLOOKUP($B63,#REF!,3,FALSE)),0,(VLOOKUP($B63,#REF!,3,FALSE)))</f>
        <v>#REF!</v>
      </c>
      <c r="AH63" s="252" t="e">
        <f>IF(ISNA(VLOOKUP($B63,#REF!,3,FALSE)),0,(VLOOKUP($B63,#REF!,3,FALSE)))</f>
        <v>#REF!</v>
      </c>
      <c r="AI63" s="252" t="e">
        <f>IF(ISNA(VLOOKUP($B63,#REF!,3,FALSE)),0,(VLOOKUP($B63,#REF!,3,FALSE)))</f>
        <v>#REF!</v>
      </c>
      <c r="AJ63" s="252" t="e">
        <f>IF(ISNA(VLOOKUP($B63,#REF!,2,FALSE)),0,(VLOOKUP($B63,#REF!,3,FALSE)))</f>
        <v>#REF!</v>
      </c>
      <c r="AK63" s="252" t="e">
        <f>IF(ISNA(VLOOKUP($B63,#REF!,3,FALSE)),0,(VLOOKUP($B63,#REF!,3,FALSE)))</f>
        <v>#REF!</v>
      </c>
      <c r="AL63" s="252" t="e">
        <f>IF(ISNA(VLOOKUP($B63,#REF!,3,FALSE)),0,(VLOOKUP($B63,#REF!,3,FALSE)))</f>
        <v>#REF!</v>
      </c>
      <c r="AM63" s="252" t="e">
        <f>IF(ISNA(VLOOKUP($B63,#REF!,3,FALSE)),0,(VLOOKUP($B63,#REF!,3,FALSE)))</f>
        <v>#REF!</v>
      </c>
      <c r="AN63" s="252" t="e">
        <f>IF(ISNA(VLOOKUP($B63,#REF!,3,FALSE)),0,(VLOOKUP($B63,#REF!,3,FALSE)))</f>
        <v>#REF!</v>
      </c>
      <c r="AO63" s="252" t="e">
        <f>IF(ISNA(VLOOKUP($B63,#REF!,3,FALSE)),0,(VLOOKUP($B63,#REF!,3,FALSE)))</f>
        <v>#REF!</v>
      </c>
      <c r="AP63" s="252" t="e">
        <f>IF(ISNA(VLOOKUP($B63,#REF!,3,FALSE)),0,(VLOOKUP($B63,#REF!,3,FALSE)))</f>
        <v>#REF!</v>
      </c>
      <c r="AQ63" s="274">
        <f t="shared" si="52"/>
        <v>0</v>
      </c>
      <c r="AR63" s="275" t="s">
        <v>29</v>
      </c>
      <c r="AS63" s="276">
        <f t="shared" si="53"/>
        <v>0</v>
      </c>
      <c r="AV63" s="252" t="e">
        <f>IF(ISNA(VLOOKUP($B63,#REF!,4,FALSE)),0,(VLOOKUP($B63,#REF!,4,FALSE)))</f>
        <v>#REF!</v>
      </c>
      <c r="AW63" s="252" t="e">
        <f>IF(ISNA(VLOOKUP($B63,#REF!,4,FALSE)),0,(VLOOKUP($B63,#REF!,4,FALSE)))</f>
        <v>#REF!</v>
      </c>
      <c r="AX63" s="252" t="e">
        <f>IF(ISNA(VLOOKUP($B63,#REF!,4,FALSE)),0,(VLOOKUP($B63,#REF!,4,FALSE)))</f>
        <v>#REF!</v>
      </c>
      <c r="AY63" s="252" t="e">
        <f>IF(ISNA(VLOOKUP($B63,#REF!,4,FALSE)),0,(VLOOKUP($B63,#REF!,4,FALSE)))</f>
        <v>#REF!</v>
      </c>
      <c r="AZ63" s="252" t="e">
        <f>IF(ISNA(VLOOKUP($B63,#REF!,4,FALSE)),0,(VLOOKUP($B63,#REF!,4,FALSE)))</f>
        <v>#REF!</v>
      </c>
      <c r="BA63" s="252" t="e">
        <f>IF(ISNA(VLOOKUP($B63,#REF!,4,FALSE)),0,(VLOOKUP($B63,#REF!,4,FALSE)))</f>
        <v>#REF!</v>
      </c>
      <c r="BB63" s="252" t="e">
        <f>IF(ISNA(VLOOKUP($B63,#REF!,2,FALSE)),0,(VLOOKUP($B63,#REF!,3,FALSE)))</f>
        <v>#REF!</v>
      </c>
      <c r="BC63" s="252" t="e">
        <f>IF(ISNA(VLOOKUP($B63,#REF!,3,FALSE)),0,(VLOOKUP($B63,#REF!,3,FALSE)))</f>
        <v>#REF!</v>
      </c>
      <c r="BD63" s="252" t="e">
        <f>IF(ISNA(VLOOKUP($B63,#REF!,3,FALSE)),0,(VLOOKUP($B63,#REF!,3,FALSE)))</f>
        <v>#REF!</v>
      </c>
      <c r="BE63" s="252" t="e">
        <f>IF(ISNA(VLOOKUP($B63,#REF!,3,FALSE)),0,(VLOOKUP($B63,#REF!,3,FALSE)))</f>
        <v>#REF!</v>
      </c>
      <c r="BF63" s="252" t="e">
        <f>IF(ISNA(VLOOKUP($B63,#REF!,3,FALSE)),0,(VLOOKUP($B63,#REF!,3,FALSE)))</f>
        <v>#REF!</v>
      </c>
      <c r="BG63" s="252" t="e">
        <f>IF(ISNA(VLOOKUP($B63,#REF!,3,FALSE)),0,(VLOOKUP($B63,#REF!,3,FALSE)))</f>
        <v>#REF!</v>
      </c>
      <c r="BH63" s="252" t="e">
        <f>IF(ISNA(VLOOKUP($B63,#REF!,3,FALSE)),0,(VLOOKUP($B63,#REF!,3,FALSE)))</f>
        <v>#REF!</v>
      </c>
      <c r="BI63" s="274">
        <f t="shared" si="54"/>
        <v>0</v>
      </c>
      <c r="BJ63" s="275" t="s">
        <v>29</v>
      </c>
      <c r="BK63" s="276">
        <f t="shared" si="55"/>
        <v>0</v>
      </c>
    </row>
    <row r="64" s="199" customFormat="1" ht="20.1" customHeight="1" spans="1:63">
      <c r="A64" s="221" t="e">
        <f t="shared" si="42"/>
        <v>#REF!</v>
      </c>
      <c r="B64" s="222" t="e">
        <f>#REF!</f>
        <v>#REF!</v>
      </c>
      <c r="C64" s="223">
        <f t="shared" si="43"/>
        <v>0</v>
      </c>
      <c r="D64" s="226" t="e">
        <f t="shared" si="44"/>
        <v>#REF!</v>
      </c>
      <c r="E64" s="223" t="e">
        <f t="shared" si="45"/>
        <v>#REF!</v>
      </c>
      <c r="F64" s="226" t="e">
        <f t="shared" si="46"/>
        <v>#REF!</v>
      </c>
      <c r="G64" s="226"/>
      <c r="H64" s="228" t="e">
        <f t="shared" si="47"/>
        <v>#REF!</v>
      </c>
      <c r="I64" s="228" t="e">
        <f t="shared" si="48"/>
        <v>#REF!</v>
      </c>
      <c r="J64" s="250" t="e">
        <f t="shared" si="49"/>
        <v>#REF!</v>
      </c>
      <c r="K64" s="253"/>
      <c r="L64" s="252" t="e">
        <f>IF(ISNA(VLOOKUP($B64,#REF!,1,FALSE)),0,(VLOOKUP($B64,#REF!,2,FALSE)))</f>
        <v>#REF!</v>
      </c>
      <c r="M64" s="252" t="e">
        <f>IF(ISNA(VLOOKUP($B64,#REF!,1,FALSE)),0,(VLOOKUP($B64,#REF!,2,FALSE)))</f>
        <v>#REF!</v>
      </c>
      <c r="N64" s="252" t="e">
        <f>IF(ISNA(VLOOKUP($B64,#REF!,1,FALSE)),0,(VLOOKUP($B64,#REF!,2,FALSE)))</f>
        <v>#REF!</v>
      </c>
      <c r="O64" s="252" t="e">
        <f>IF(ISNA(VLOOKUP($B64,#REF!,1,FALSE)),0,(VLOOKUP($B64,#REF!,2,FALSE)))</f>
        <v>#REF!</v>
      </c>
      <c r="P64" s="252" t="e">
        <f>IF(ISNA(VLOOKUP($B64,#REF!,1,FALSE)),0,(VLOOKUP($B64,#REF!,2,FALSE)))</f>
        <v>#REF!</v>
      </c>
      <c r="Q64" s="252" t="e">
        <f>IF(ISNA(VLOOKUP($B64,#REF!,1,FALSE)),0,(VLOOKUP($B64,#REF!,2,FALSE)))</f>
        <v>#REF!</v>
      </c>
      <c r="R64" s="252" t="e">
        <f>IF(ISNA(VLOOKUP($B64,#REF!,1,FALSE)),0,(VLOOKUP($B64,#REF!,2,FALSE)))</f>
        <v>#REF!</v>
      </c>
      <c r="S64" s="252" t="e">
        <f>IF(ISNA(VLOOKUP($B64,#REF!,1,FALSE)),0,(VLOOKUP($B64,#REF!,2,FALSE)))</f>
        <v>#REF!</v>
      </c>
      <c r="T64" s="252" t="e">
        <f>IF(ISNA(VLOOKUP($B64,#REF!,1,FALSE)),0,(VLOOKUP($B64,#REF!,2,FALSE)))</f>
        <v>#REF!</v>
      </c>
      <c r="U64" s="252" t="e">
        <f>IF(ISNA(VLOOKUP($B64,#REF!,1,FALSE)),0,(VLOOKUP($B64,#REF!,2,FALSE)))</f>
        <v>#REF!</v>
      </c>
      <c r="V64" s="252" t="e">
        <f>IF(ISNA(VLOOKUP($B64,#REF!,1,FALSE)),0,(VLOOKUP($B64,#REF!,2,FALSE)))</f>
        <v>#REF!</v>
      </c>
      <c r="W64" s="252" t="e">
        <f>IF(ISNA(VLOOKUP($B64,#REF!,1,FALSE)),0,(VLOOKUP($B64,#REF!,2,FALSE)))</f>
        <v>#REF!</v>
      </c>
      <c r="X64" s="252" t="e">
        <f>IF(ISNA(VLOOKUP($B64,#REF!,1,FALSE)),0,(VLOOKUP($B64,#REF!,2,FALSE)))</f>
        <v>#REF!</v>
      </c>
      <c r="Y64" s="274">
        <f t="shared" si="50"/>
        <v>0</v>
      </c>
      <c r="Z64" s="275" t="s">
        <v>29</v>
      </c>
      <c r="AA64" s="276">
        <f t="shared" si="51"/>
        <v>0</v>
      </c>
      <c r="AD64" s="252" t="e">
        <f>IF(ISNA(VLOOKUP($B64,#REF!,3,FALSE)),0,(VLOOKUP($B64,#REF!,3,FALSE)))</f>
        <v>#REF!</v>
      </c>
      <c r="AE64" s="252" t="e">
        <f>IF(ISNA(VLOOKUP($B64,#REF!,3,FALSE)),0,(VLOOKUP($B64,#REF!,3,FALSE)))</f>
        <v>#REF!</v>
      </c>
      <c r="AF64" s="252" t="e">
        <f>IF(ISNA(VLOOKUP($B64,#REF!,3,FALSE)),0,(VLOOKUP($B64,#REF!,3,FALSE)))</f>
        <v>#REF!</v>
      </c>
      <c r="AG64" s="252" t="e">
        <f>IF(ISNA(VLOOKUP($B64,#REF!,3,FALSE)),0,(VLOOKUP($B64,#REF!,3,FALSE)))</f>
        <v>#REF!</v>
      </c>
      <c r="AH64" s="252" t="e">
        <f>IF(ISNA(VLOOKUP($B64,#REF!,3,FALSE)),0,(VLOOKUP($B64,#REF!,3,FALSE)))</f>
        <v>#REF!</v>
      </c>
      <c r="AI64" s="252" t="e">
        <f>IF(ISNA(VLOOKUP($B64,#REF!,3,FALSE)),0,(VLOOKUP($B64,#REF!,3,FALSE)))</f>
        <v>#REF!</v>
      </c>
      <c r="AJ64" s="252" t="e">
        <f>IF(ISNA(VLOOKUP($B64,#REF!,2,FALSE)),0,(VLOOKUP($B64,#REF!,3,FALSE)))</f>
        <v>#REF!</v>
      </c>
      <c r="AK64" s="252" t="e">
        <f>IF(ISNA(VLOOKUP($B64,#REF!,3,FALSE)),0,(VLOOKUP($B64,#REF!,3,FALSE)))</f>
        <v>#REF!</v>
      </c>
      <c r="AL64" s="252" t="e">
        <f>IF(ISNA(VLOOKUP($B64,#REF!,3,FALSE)),0,(VLOOKUP($B64,#REF!,3,FALSE)))</f>
        <v>#REF!</v>
      </c>
      <c r="AM64" s="252" t="e">
        <f>IF(ISNA(VLOOKUP($B64,#REF!,3,FALSE)),0,(VLOOKUP($B64,#REF!,3,FALSE)))</f>
        <v>#REF!</v>
      </c>
      <c r="AN64" s="252" t="e">
        <f>IF(ISNA(VLOOKUP($B64,#REF!,3,FALSE)),0,(VLOOKUP($B64,#REF!,3,FALSE)))</f>
        <v>#REF!</v>
      </c>
      <c r="AO64" s="252" t="e">
        <f>IF(ISNA(VLOOKUP($B64,#REF!,3,FALSE)),0,(VLOOKUP($B64,#REF!,3,FALSE)))</f>
        <v>#REF!</v>
      </c>
      <c r="AP64" s="252" t="e">
        <f>IF(ISNA(VLOOKUP($B64,#REF!,3,FALSE)),0,(VLOOKUP($B64,#REF!,3,FALSE)))</f>
        <v>#REF!</v>
      </c>
      <c r="AQ64" s="274">
        <f t="shared" si="52"/>
        <v>0</v>
      </c>
      <c r="AR64" s="275" t="s">
        <v>29</v>
      </c>
      <c r="AS64" s="276">
        <f t="shared" si="53"/>
        <v>0</v>
      </c>
      <c r="AV64" s="252" t="e">
        <f>IF(ISNA(VLOOKUP($B64,#REF!,4,FALSE)),0,(VLOOKUP($B64,#REF!,4,FALSE)))</f>
        <v>#REF!</v>
      </c>
      <c r="AW64" s="252" t="e">
        <f>IF(ISNA(VLOOKUP($B64,#REF!,4,FALSE)),0,(VLOOKUP($B64,#REF!,4,FALSE)))</f>
        <v>#REF!</v>
      </c>
      <c r="AX64" s="252" t="e">
        <f>IF(ISNA(VLOOKUP($B64,#REF!,4,FALSE)),0,(VLOOKUP($B64,#REF!,4,FALSE)))</f>
        <v>#REF!</v>
      </c>
      <c r="AY64" s="252" t="e">
        <f>IF(ISNA(VLOOKUP($B64,#REF!,4,FALSE)),0,(VLOOKUP($B64,#REF!,4,FALSE)))</f>
        <v>#REF!</v>
      </c>
      <c r="AZ64" s="252" t="e">
        <f>IF(ISNA(VLOOKUP($B64,#REF!,4,FALSE)),0,(VLOOKUP($B64,#REF!,4,FALSE)))</f>
        <v>#REF!</v>
      </c>
      <c r="BA64" s="252" t="e">
        <f>IF(ISNA(VLOOKUP($B64,#REF!,4,FALSE)),0,(VLOOKUP($B64,#REF!,4,FALSE)))</f>
        <v>#REF!</v>
      </c>
      <c r="BB64" s="252" t="e">
        <f>IF(ISNA(VLOOKUP($B64,#REF!,2,FALSE)),0,(VLOOKUP($B64,#REF!,3,FALSE)))</f>
        <v>#REF!</v>
      </c>
      <c r="BC64" s="252" t="e">
        <f>IF(ISNA(VLOOKUP($B64,#REF!,3,FALSE)),0,(VLOOKUP($B64,#REF!,3,FALSE)))</f>
        <v>#REF!</v>
      </c>
      <c r="BD64" s="252" t="e">
        <f>IF(ISNA(VLOOKUP($B64,#REF!,3,FALSE)),0,(VLOOKUP($B64,#REF!,3,FALSE)))</f>
        <v>#REF!</v>
      </c>
      <c r="BE64" s="252" t="e">
        <f>IF(ISNA(VLOOKUP($B64,#REF!,3,FALSE)),0,(VLOOKUP($B64,#REF!,3,FALSE)))</f>
        <v>#REF!</v>
      </c>
      <c r="BF64" s="252" t="e">
        <f>IF(ISNA(VLOOKUP($B64,#REF!,3,FALSE)),0,(VLOOKUP($B64,#REF!,3,FALSE)))</f>
        <v>#REF!</v>
      </c>
      <c r="BG64" s="252" t="e">
        <f>IF(ISNA(VLOOKUP($B64,#REF!,3,FALSE)),0,(VLOOKUP($B64,#REF!,3,FALSE)))</f>
        <v>#REF!</v>
      </c>
      <c r="BH64" s="252" t="e">
        <f>IF(ISNA(VLOOKUP($B64,#REF!,3,FALSE)),0,(VLOOKUP($B64,#REF!,3,FALSE)))</f>
        <v>#REF!</v>
      </c>
      <c r="BI64" s="274">
        <f t="shared" si="54"/>
        <v>0</v>
      </c>
      <c r="BJ64" s="275" t="s">
        <v>29</v>
      </c>
      <c r="BK64" s="276">
        <f t="shared" si="55"/>
        <v>0</v>
      </c>
    </row>
    <row r="65" s="199" customFormat="1" ht="20.1" customHeight="1" spans="1:63">
      <c r="A65" s="221" t="e">
        <f t="shared" si="42"/>
        <v>#REF!</v>
      </c>
      <c r="B65" s="222" t="e">
        <f>#REF!</f>
        <v>#REF!</v>
      </c>
      <c r="C65" s="223">
        <f t="shared" si="43"/>
        <v>0</v>
      </c>
      <c r="D65" s="226" t="e">
        <f t="shared" si="44"/>
        <v>#REF!</v>
      </c>
      <c r="E65" s="223" t="e">
        <f t="shared" si="45"/>
        <v>#REF!</v>
      </c>
      <c r="F65" s="226" t="e">
        <f t="shared" si="46"/>
        <v>#REF!</v>
      </c>
      <c r="G65" s="226"/>
      <c r="H65" s="228" t="e">
        <f t="shared" si="47"/>
        <v>#REF!</v>
      </c>
      <c r="I65" s="228" t="e">
        <f t="shared" si="48"/>
        <v>#REF!</v>
      </c>
      <c r="J65" s="250" t="e">
        <f t="shared" si="49"/>
        <v>#REF!</v>
      </c>
      <c r="K65" s="259"/>
      <c r="L65" s="252" t="e">
        <f>IF(ISNA(VLOOKUP($B65,#REF!,1,FALSE)),0,(VLOOKUP($B65,#REF!,2,FALSE)))</f>
        <v>#REF!</v>
      </c>
      <c r="M65" s="252" t="e">
        <f>IF(ISNA(VLOOKUP($B65,#REF!,1,FALSE)),0,(VLOOKUP($B65,#REF!,2,FALSE)))</f>
        <v>#REF!</v>
      </c>
      <c r="N65" s="252" t="e">
        <f>IF(ISNA(VLOOKUP($B65,#REF!,1,FALSE)),0,(VLOOKUP($B65,#REF!,2,FALSE)))</f>
        <v>#REF!</v>
      </c>
      <c r="O65" s="252" t="e">
        <f>IF(ISNA(VLOOKUP($B65,#REF!,1,FALSE)),0,(VLOOKUP($B65,#REF!,2,FALSE)))</f>
        <v>#REF!</v>
      </c>
      <c r="P65" s="252" t="e">
        <f>IF(ISNA(VLOOKUP($B65,#REF!,1,FALSE)),0,(VLOOKUP($B65,#REF!,2,FALSE)))</f>
        <v>#REF!</v>
      </c>
      <c r="Q65" s="252" t="e">
        <f>IF(ISNA(VLOOKUP($B65,#REF!,1,FALSE)),0,(VLOOKUP($B65,#REF!,2,FALSE)))</f>
        <v>#REF!</v>
      </c>
      <c r="R65" s="252" t="e">
        <f>IF(ISNA(VLOOKUP($B65,#REF!,1,FALSE)),0,(VLOOKUP($B65,#REF!,2,FALSE)))</f>
        <v>#REF!</v>
      </c>
      <c r="S65" s="252" t="e">
        <f>IF(ISNA(VLOOKUP($B65,#REF!,1,FALSE)),0,(VLOOKUP($B65,#REF!,2,FALSE)))</f>
        <v>#REF!</v>
      </c>
      <c r="T65" s="252" t="e">
        <f>IF(ISNA(VLOOKUP($B65,#REF!,1,FALSE)),0,(VLOOKUP($B65,#REF!,2,FALSE)))</f>
        <v>#REF!</v>
      </c>
      <c r="U65" s="252" t="e">
        <f>IF(ISNA(VLOOKUP($B65,#REF!,1,FALSE)),0,(VLOOKUP($B65,#REF!,2,FALSE)))</f>
        <v>#REF!</v>
      </c>
      <c r="V65" s="252" t="e">
        <f>IF(ISNA(VLOOKUP($B65,#REF!,1,FALSE)),0,(VLOOKUP($B65,#REF!,2,FALSE)))</f>
        <v>#REF!</v>
      </c>
      <c r="W65" s="252" t="e">
        <f>IF(ISNA(VLOOKUP($B65,#REF!,1,FALSE)),0,(VLOOKUP($B65,#REF!,2,FALSE)))</f>
        <v>#REF!</v>
      </c>
      <c r="X65" s="252" t="e">
        <f>IF(ISNA(VLOOKUP($B65,#REF!,1,FALSE)),0,(VLOOKUP($B65,#REF!,2,FALSE)))</f>
        <v>#REF!</v>
      </c>
      <c r="Y65" s="277">
        <f t="shared" si="50"/>
        <v>0</v>
      </c>
      <c r="Z65" s="278" t="s">
        <v>29</v>
      </c>
      <c r="AA65" s="279">
        <f t="shared" si="51"/>
        <v>0</v>
      </c>
      <c r="AD65" s="252" t="e">
        <f>IF(ISNA(VLOOKUP($B65,#REF!,3,FALSE)),0,(VLOOKUP($B65,#REF!,3,FALSE)))</f>
        <v>#REF!</v>
      </c>
      <c r="AE65" s="252" t="e">
        <f>IF(ISNA(VLOOKUP($B65,#REF!,3,FALSE)),0,(VLOOKUP($B65,#REF!,3,FALSE)))</f>
        <v>#REF!</v>
      </c>
      <c r="AF65" s="252" t="e">
        <f>IF(ISNA(VLOOKUP($B65,#REF!,3,FALSE)),0,(VLOOKUP($B65,#REF!,3,FALSE)))</f>
        <v>#REF!</v>
      </c>
      <c r="AG65" s="252" t="e">
        <f>IF(ISNA(VLOOKUP($B65,#REF!,3,FALSE)),0,(VLOOKUP($B65,#REF!,3,FALSE)))</f>
        <v>#REF!</v>
      </c>
      <c r="AH65" s="252" t="e">
        <f>IF(ISNA(VLOOKUP($B65,#REF!,3,FALSE)),0,(VLOOKUP($B65,#REF!,3,FALSE)))</f>
        <v>#REF!</v>
      </c>
      <c r="AI65" s="252" t="e">
        <f>IF(ISNA(VLOOKUP($B65,#REF!,3,FALSE)),0,(VLOOKUP($B65,#REF!,3,FALSE)))</f>
        <v>#REF!</v>
      </c>
      <c r="AJ65" s="252" t="e">
        <f>IF(ISNA(VLOOKUP($B65,#REF!,2,FALSE)),0,(VLOOKUP($B65,#REF!,3,FALSE)))</f>
        <v>#REF!</v>
      </c>
      <c r="AK65" s="252" t="e">
        <f>IF(ISNA(VLOOKUP($B65,#REF!,3,FALSE)),0,(VLOOKUP($B65,#REF!,3,FALSE)))</f>
        <v>#REF!</v>
      </c>
      <c r="AL65" s="252" t="e">
        <f>IF(ISNA(VLOOKUP($B65,#REF!,3,FALSE)),0,(VLOOKUP($B65,#REF!,3,FALSE)))</f>
        <v>#REF!</v>
      </c>
      <c r="AM65" s="252" t="e">
        <f>IF(ISNA(VLOOKUP($B65,#REF!,3,FALSE)),0,(VLOOKUP($B65,#REF!,3,FALSE)))</f>
        <v>#REF!</v>
      </c>
      <c r="AN65" s="252" t="e">
        <f>IF(ISNA(VLOOKUP($B65,#REF!,3,FALSE)),0,(VLOOKUP($B65,#REF!,3,FALSE)))</f>
        <v>#REF!</v>
      </c>
      <c r="AO65" s="252" t="e">
        <f>IF(ISNA(VLOOKUP($B65,#REF!,3,FALSE)),0,(VLOOKUP($B65,#REF!,3,FALSE)))</f>
        <v>#REF!</v>
      </c>
      <c r="AP65" s="252" t="e">
        <f>IF(ISNA(VLOOKUP($B65,#REF!,3,FALSE)),0,(VLOOKUP($B65,#REF!,3,FALSE)))</f>
        <v>#REF!</v>
      </c>
      <c r="AQ65" s="277">
        <f t="shared" si="52"/>
        <v>0</v>
      </c>
      <c r="AR65" s="278" t="s">
        <v>29</v>
      </c>
      <c r="AS65" s="279">
        <f t="shared" si="53"/>
        <v>0</v>
      </c>
      <c r="AV65" s="252" t="e">
        <f>IF(ISNA(VLOOKUP($B65,#REF!,4,FALSE)),0,(VLOOKUP($B65,#REF!,4,FALSE)))</f>
        <v>#REF!</v>
      </c>
      <c r="AW65" s="252" t="e">
        <f>IF(ISNA(VLOOKUP($B65,#REF!,4,FALSE)),0,(VLOOKUP($B65,#REF!,4,FALSE)))</f>
        <v>#REF!</v>
      </c>
      <c r="AX65" s="252" t="e">
        <f>IF(ISNA(VLOOKUP($B65,#REF!,4,FALSE)),0,(VLOOKUP($B65,#REF!,4,FALSE)))</f>
        <v>#REF!</v>
      </c>
      <c r="AY65" s="252" t="e">
        <f>IF(ISNA(VLOOKUP($B65,#REF!,4,FALSE)),0,(VLOOKUP($B65,#REF!,4,FALSE)))</f>
        <v>#REF!</v>
      </c>
      <c r="AZ65" s="252" t="e">
        <f>IF(ISNA(VLOOKUP($B65,#REF!,4,FALSE)),0,(VLOOKUP($B65,#REF!,4,FALSE)))</f>
        <v>#REF!</v>
      </c>
      <c r="BA65" s="252" t="e">
        <f>IF(ISNA(VLOOKUP($B65,#REF!,4,FALSE)),0,(VLOOKUP($B65,#REF!,4,FALSE)))</f>
        <v>#REF!</v>
      </c>
      <c r="BB65" s="252" t="e">
        <f>IF(ISNA(VLOOKUP($B65,#REF!,2,FALSE)),0,(VLOOKUP($B65,#REF!,3,FALSE)))</f>
        <v>#REF!</v>
      </c>
      <c r="BC65" s="252" t="e">
        <f>IF(ISNA(VLOOKUP($B65,#REF!,3,FALSE)),0,(VLOOKUP($B65,#REF!,3,FALSE)))</f>
        <v>#REF!</v>
      </c>
      <c r="BD65" s="252" t="e">
        <f>IF(ISNA(VLOOKUP($B65,#REF!,3,FALSE)),0,(VLOOKUP($B65,#REF!,3,FALSE)))</f>
        <v>#REF!</v>
      </c>
      <c r="BE65" s="252" t="e">
        <f>IF(ISNA(VLOOKUP($B65,#REF!,3,FALSE)),0,(VLOOKUP($B65,#REF!,3,FALSE)))</f>
        <v>#REF!</v>
      </c>
      <c r="BF65" s="252" t="e">
        <f>IF(ISNA(VLOOKUP($B65,#REF!,3,FALSE)),0,(VLOOKUP($B65,#REF!,3,FALSE)))</f>
        <v>#REF!</v>
      </c>
      <c r="BG65" s="252" t="e">
        <f>IF(ISNA(VLOOKUP($B65,#REF!,3,FALSE)),0,(VLOOKUP($B65,#REF!,3,FALSE)))</f>
        <v>#REF!</v>
      </c>
      <c r="BH65" s="252" t="e">
        <f>IF(ISNA(VLOOKUP($B65,#REF!,3,FALSE)),0,(VLOOKUP($B65,#REF!,3,FALSE)))</f>
        <v>#REF!</v>
      </c>
      <c r="BI65" s="277">
        <f t="shared" si="54"/>
        <v>0</v>
      </c>
      <c r="BJ65" s="278" t="s">
        <v>29</v>
      </c>
      <c r="BK65" s="279">
        <f t="shared" si="55"/>
        <v>0</v>
      </c>
    </row>
    <row r="66" s="199" customFormat="1" ht="20.1" customHeight="1" spans="1:63">
      <c r="A66" s="237"/>
      <c r="B66" s="280"/>
      <c r="C66" s="240"/>
      <c r="D66" s="227"/>
      <c r="E66" s="240"/>
      <c r="F66" s="227"/>
      <c r="G66" s="227"/>
      <c r="H66" s="241"/>
      <c r="I66" s="241"/>
      <c r="J66" s="263"/>
      <c r="K66" s="283"/>
      <c r="L66" s="237"/>
      <c r="M66" s="237"/>
      <c r="N66" s="237"/>
      <c r="O66" s="237"/>
      <c r="P66" s="237"/>
      <c r="Q66" s="237"/>
      <c r="R66" s="237"/>
      <c r="S66" s="237"/>
      <c r="T66" s="237"/>
      <c r="U66" s="237"/>
      <c r="V66" s="237"/>
      <c r="W66" s="237"/>
      <c r="X66" s="237"/>
      <c r="Y66" s="265"/>
      <c r="Z66" s="266"/>
      <c r="AA66" s="267"/>
      <c r="AD66" s="252" t="e">
        <f>IF(ISNA(VLOOKUP($B66,#REF!,3,FALSE)),0,(VLOOKUP($B66,#REF!,3,FALSE)))</f>
        <v>#REF!</v>
      </c>
      <c r="AE66" s="252" t="e">
        <f>IF(ISNA(VLOOKUP($B66,#REF!,3,FALSE)),0,(VLOOKUP($B66,#REF!,3,FALSE)))</f>
        <v>#REF!</v>
      </c>
      <c r="AF66" s="252" t="e">
        <f>IF(ISNA(VLOOKUP($B66,#REF!,3,FALSE)),0,(VLOOKUP($B66,#REF!,3,FALSE)))</f>
        <v>#REF!</v>
      </c>
      <c r="AG66" s="252" t="e">
        <f>IF(ISNA(VLOOKUP($B66,#REF!,3,FALSE)),0,(VLOOKUP($B66,#REF!,3,FALSE)))</f>
        <v>#REF!</v>
      </c>
      <c r="AH66" s="252" t="e">
        <f>IF(ISNA(VLOOKUP($B66,#REF!,3,FALSE)),0,(VLOOKUP($B66,#REF!,3,FALSE)))</f>
        <v>#REF!</v>
      </c>
      <c r="AI66" s="252" t="e">
        <f>IF(ISNA(VLOOKUP($B66,#REF!,3,FALSE)),0,(VLOOKUP($B66,#REF!,3,FALSE)))</f>
        <v>#REF!</v>
      </c>
      <c r="AJ66" s="252" t="e">
        <f>IF(ISNA(VLOOKUP($B66,#REF!,2,FALSE)),0,(VLOOKUP($B66,#REF!,3,FALSE)))</f>
        <v>#REF!</v>
      </c>
      <c r="AK66" s="252" t="e">
        <f>IF(ISNA(VLOOKUP($B66,#REF!,3,FALSE)),0,(VLOOKUP($B66,#REF!,3,FALSE)))</f>
        <v>#REF!</v>
      </c>
      <c r="AL66" s="252" t="e">
        <f>IF(ISNA(VLOOKUP($B66,#REF!,3,FALSE)),0,(VLOOKUP($B66,#REF!,3,FALSE)))</f>
        <v>#REF!</v>
      </c>
      <c r="AM66" s="252" t="e">
        <f>IF(ISNA(VLOOKUP($B66,#REF!,3,FALSE)),0,(VLOOKUP($B66,#REF!,3,FALSE)))</f>
        <v>#REF!</v>
      </c>
      <c r="AN66" s="252" t="e">
        <f>IF(ISNA(VLOOKUP($B66,#REF!,3,FALSE)),0,(VLOOKUP($B66,#REF!,3,FALSE)))</f>
        <v>#REF!</v>
      </c>
      <c r="AO66" s="252" t="e">
        <f>IF(ISNA(VLOOKUP($B66,#REF!,3,FALSE)),0,(VLOOKUP($B66,#REF!,3,FALSE)))</f>
        <v>#REF!</v>
      </c>
      <c r="AP66" s="252" t="e">
        <f>IF(ISNA(VLOOKUP($B66,#REF!,3,FALSE)),0,(VLOOKUP($B66,#REF!,3,FALSE)))</f>
        <v>#REF!</v>
      </c>
      <c r="AQ66" s="265"/>
      <c r="AR66" s="266"/>
      <c r="AS66" s="267"/>
      <c r="AV66" s="252" t="e">
        <f>IF(ISNA(VLOOKUP($B66,#REF!,4,FALSE)),0,(VLOOKUP($B66,#REF!,4,FALSE)))</f>
        <v>#REF!</v>
      </c>
      <c r="AW66" s="252" t="e">
        <f>IF(ISNA(VLOOKUP($B66,#REF!,4,FALSE)),0,(VLOOKUP($B66,#REF!,4,FALSE)))</f>
        <v>#REF!</v>
      </c>
      <c r="AX66" s="252" t="e">
        <f>IF(ISNA(VLOOKUP($B66,#REF!,4,FALSE)),0,(VLOOKUP($B66,#REF!,4,FALSE)))</f>
        <v>#REF!</v>
      </c>
      <c r="AY66" s="252" t="e">
        <f>IF(ISNA(VLOOKUP($B66,#REF!,4,FALSE)),0,(VLOOKUP($B66,#REF!,4,FALSE)))</f>
        <v>#REF!</v>
      </c>
      <c r="AZ66" s="252" t="e">
        <f>IF(ISNA(VLOOKUP($B66,#REF!,4,FALSE)),0,(VLOOKUP($B66,#REF!,4,FALSE)))</f>
        <v>#REF!</v>
      </c>
      <c r="BA66" s="252" t="e">
        <f>IF(ISNA(VLOOKUP($B66,#REF!,4,FALSE)),0,(VLOOKUP($B66,#REF!,4,FALSE)))</f>
        <v>#REF!</v>
      </c>
      <c r="BB66" s="252" t="e">
        <f>IF(ISNA(VLOOKUP($B66,#REF!,2,FALSE)),0,(VLOOKUP($B66,#REF!,3,FALSE)))</f>
        <v>#REF!</v>
      </c>
      <c r="BC66" s="252" t="e">
        <f>IF(ISNA(VLOOKUP($B66,#REF!,3,FALSE)),0,(VLOOKUP($B66,#REF!,3,FALSE)))</f>
        <v>#REF!</v>
      </c>
      <c r="BD66" s="252" t="e">
        <f>IF(ISNA(VLOOKUP($B66,#REF!,3,FALSE)),0,(VLOOKUP($B66,#REF!,3,FALSE)))</f>
        <v>#REF!</v>
      </c>
      <c r="BE66" s="252" t="e">
        <f>IF(ISNA(VLOOKUP($B66,#REF!,3,FALSE)),0,(VLOOKUP($B66,#REF!,3,FALSE)))</f>
        <v>#REF!</v>
      </c>
      <c r="BF66" s="252" t="e">
        <f>IF(ISNA(VLOOKUP($B66,#REF!,3,FALSE)),0,(VLOOKUP($B66,#REF!,3,FALSE)))</f>
        <v>#REF!</v>
      </c>
      <c r="BG66" s="252" t="e">
        <f>IF(ISNA(VLOOKUP($B66,#REF!,3,FALSE)),0,(VLOOKUP($B66,#REF!,3,FALSE)))</f>
        <v>#REF!</v>
      </c>
      <c r="BH66" s="252" t="e">
        <f>IF(ISNA(VLOOKUP($B66,#REF!,3,FALSE)),0,(VLOOKUP($B66,#REF!,3,FALSE)))</f>
        <v>#REF!</v>
      </c>
      <c r="BI66" s="265"/>
      <c r="BJ66" s="266"/>
      <c r="BK66" s="267"/>
    </row>
    <row r="67" ht="16.35" spans="2:60">
      <c r="B67" s="207" t="s">
        <v>33</v>
      </c>
      <c r="C67" s="215" t="s">
        <v>5</v>
      </c>
      <c r="D67" s="215"/>
      <c r="F67" s="198"/>
      <c r="G67" s="198"/>
      <c r="H67" s="202" t="e">
        <f>(SUM(I69:I80)/12)</f>
        <v>#REF!</v>
      </c>
      <c r="AD67" s="252" t="e">
        <f>IF(ISNA(VLOOKUP($B67,#REF!,3,FALSE)),0,(VLOOKUP($B67,#REF!,3,FALSE)))</f>
        <v>#REF!</v>
      </c>
      <c r="AE67" s="252" t="e">
        <f>IF(ISNA(VLOOKUP($B67,#REF!,3,FALSE)),0,(VLOOKUP($B67,#REF!,3,FALSE)))</f>
        <v>#REF!</v>
      </c>
      <c r="AF67" s="252" t="e">
        <f>IF(ISNA(VLOOKUP($B67,#REF!,3,FALSE)),0,(VLOOKUP($B67,#REF!,3,FALSE)))</f>
        <v>#REF!</v>
      </c>
      <c r="AG67" s="252" t="e">
        <f>IF(ISNA(VLOOKUP($B67,#REF!,3,FALSE)),0,(VLOOKUP($B67,#REF!,3,FALSE)))</f>
        <v>#REF!</v>
      </c>
      <c r="AH67" s="252" t="e">
        <f>IF(ISNA(VLOOKUP($B67,#REF!,3,FALSE)),0,(VLOOKUP($B67,#REF!,3,FALSE)))</f>
        <v>#REF!</v>
      </c>
      <c r="AI67" s="252" t="e">
        <f>IF(ISNA(VLOOKUP($B67,#REF!,3,FALSE)),0,(VLOOKUP($B67,#REF!,3,FALSE)))</f>
        <v>#REF!</v>
      </c>
      <c r="AJ67" s="252" t="e">
        <f>IF(ISNA(VLOOKUP($B67,#REF!,2,FALSE)),0,(VLOOKUP($B67,#REF!,3,FALSE)))</f>
        <v>#REF!</v>
      </c>
      <c r="AK67" s="252" t="e">
        <f>IF(ISNA(VLOOKUP($B67,#REF!,3,FALSE)),0,(VLOOKUP($B67,#REF!,3,FALSE)))</f>
        <v>#REF!</v>
      </c>
      <c r="AL67" s="252" t="e">
        <f>IF(ISNA(VLOOKUP($B67,#REF!,3,FALSE)),0,(VLOOKUP($B67,#REF!,3,FALSE)))</f>
        <v>#REF!</v>
      </c>
      <c r="AM67" s="252" t="e">
        <f>IF(ISNA(VLOOKUP($B67,#REF!,3,FALSE)),0,(VLOOKUP($B67,#REF!,3,FALSE)))</f>
        <v>#REF!</v>
      </c>
      <c r="AN67" s="252" t="e">
        <f>IF(ISNA(VLOOKUP($B67,#REF!,3,FALSE)),0,(VLOOKUP($B67,#REF!,3,FALSE)))</f>
        <v>#REF!</v>
      </c>
      <c r="AO67" s="252" t="e">
        <f>IF(ISNA(VLOOKUP($B67,#REF!,3,FALSE)),0,(VLOOKUP($B67,#REF!,3,FALSE)))</f>
        <v>#REF!</v>
      </c>
      <c r="AP67" s="252" t="e">
        <f>IF(ISNA(VLOOKUP($B67,#REF!,3,FALSE)),0,(VLOOKUP($B67,#REF!,3,FALSE)))</f>
        <v>#REF!</v>
      </c>
      <c r="AV67" s="252" t="e">
        <f>IF(ISNA(VLOOKUP($B67,#REF!,4,FALSE)),0,(VLOOKUP($B67,#REF!,4,FALSE)))</f>
        <v>#REF!</v>
      </c>
      <c r="AW67" s="252" t="e">
        <f>IF(ISNA(VLOOKUP($B67,#REF!,4,FALSE)),0,(VLOOKUP($B67,#REF!,4,FALSE)))</f>
        <v>#REF!</v>
      </c>
      <c r="AX67" s="252" t="e">
        <f>IF(ISNA(VLOOKUP($B67,#REF!,4,FALSE)),0,(VLOOKUP($B67,#REF!,4,FALSE)))</f>
        <v>#REF!</v>
      </c>
      <c r="AY67" s="252" t="e">
        <f>IF(ISNA(VLOOKUP($B67,#REF!,4,FALSE)),0,(VLOOKUP($B67,#REF!,4,FALSE)))</f>
        <v>#REF!</v>
      </c>
      <c r="AZ67" s="252" t="e">
        <f>IF(ISNA(VLOOKUP($B67,#REF!,4,FALSE)),0,(VLOOKUP($B67,#REF!,4,FALSE)))</f>
        <v>#REF!</v>
      </c>
      <c r="BA67" s="252" t="e">
        <f>IF(ISNA(VLOOKUP($B67,#REF!,4,FALSE)),0,(VLOOKUP($B67,#REF!,4,FALSE)))</f>
        <v>#REF!</v>
      </c>
      <c r="BB67" s="252" t="e">
        <f>IF(ISNA(VLOOKUP($B67,#REF!,2,FALSE)),0,(VLOOKUP($B67,#REF!,3,FALSE)))</f>
        <v>#REF!</v>
      </c>
      <c r="BC67" s="252" t="e">
        <f>IF(ISNA(VLOOKUP($B67,#REF!,3,FALSE)),0,(VLOOKUP($B67,#REF!,3,FALSE)))</f>
        <v>#REF!</v>
      </c>
      <c r="BD67" s="252" t="e">
        <f>IF(ISNA(VLOOKUP($B67,#REF!,3,FALSE)),0,(VLOOKUP($B67,#REF!,3,FALSE)))</f>
        <v>#REF!</v>
      </c>
      <c r="BE67" s="252" t="e">
        <f>IF(ISNA(VLOOKUP($B67,#REF!,3,FALSE)),0,(VLOOKUP($B67,#REF!,3,FALSE)))</f>
        <v>#REF!</v>
      </c>
      <c r="BF67" s="252" t="e">
        <f>IF(ISNA(VLOOKUP($B67,#REF!,3,FALSE)),0,(VLOOKUP($B67,#REF!,3,FALSE)))</f>
        <v>#REF!</v>
      </c>
      <c r="BG67" s="252" t="e">
        <f>IF(ISNA(VLOOKUP($B67,#REF!,3,FALSE)),0,(VLOOKUP($B67,#REF!,3,FALSE)))</f>
        <v>#REF!</v>
      </c>
      <c r="BH67" s="252" t="e">
        <f>IF(ISNA(VLOOKUP($B67,#REF!,3,FALSE)),0,(VLOOKUP($B67,#REF!,3,FALSE)))</f>
        <v>#REF!</v>
      </c>
    </row>
    <row r="68" s="198" customFormat="1" ht="53" spans="1:63">
      <c r="A68" s="216" t="s">
        <v>6</v>
      </c>
      <c r="B68" s="217" t="s">
        <v>7</v>
      </c>
      <c r="C68" s="218" t="s">
        <v>8</v>
      </c>
      <c r="D68" s="218" t="s">
        <v>9</v>
      </c>
      <c r="E68" s="218"/>
      <c r="F68" s="218"/>
      <c r="G68" s="218"/>
      <c r="H68" s="220" t="s">
        <v>12</v>
      </c>
      <c r="I68" s="220"/>
      <c r="J68" s="245"/>
      <c r="K68" s="246"/>
      <c r="L68" s="247" t="s">
        <v>15</v>
      </c>
      <c r="M68" s="248" t="s">
        <v>16</v>
      </c>
      <c r="N68" s="249" t="s">
        <v>17</v>
      </c>
      <c r="O68" s="248" t="s">
        <v>18</v>
      </c>
      <c r="P68" s="249" t="s">
        <v>19</v>
      </c>
      <c r="Q68" s="248" t="s">
        <v>20</v>
      </c>
      <c r="R68" s="249" t="s">
        <v>21</v>
      </c>
      <c r="S68" s="248" t="s">
        <v>22</v>
      </c>
      <c r="T68" s="249" t="s">
        <v>23</v>
      </c>
      <c r="U68" s="248" t="s">
        <v>24</v>
      </c>
      <c r="V68" s="249" t="s">
        <v>25</v>
      </c>
      <c r="W68" s="248" t="s">
        <v>26</v>
      </c>
      <c r="X68" s="249" t="s">
        <v>27</v>
      </c>
      <c r="Y68" s="268" t="s">
        <v>28</v>
      </c>
      <c r="Z68" s="269"/>
      <c r="AA68" s="270"/>
      <c r="AD68" s="252" t="e">
        <f>IF(ISNA(VLOOKUP($B68,#REF!,3,FALSE)),0,(VLOOKUP($B68,#REF!,3,FALSE)))</f>
        <v>#REF!</v>
      </c>
      <c r="AE68" s="252" t="e">
        <f>IF(ISNA(VLOOKUP($B68,#REF!,3,FALSE)),0,(VLOOKUP($B68,#REF!,3,FALSE)))</f>
        <v>#REF!</v>
      </c>
      <c r="AF68" s="252" t="e">
        <f>IF(ISNA(VLOOKUP($B68,#REF!,3,FALSE)),0,(VLOOKUP($B68,#REF!,3,FALSE)))</f>
        <v>#REF!</v>
      </c>
      <c r="AG68" s="252" t="e">
        <f>IF(ISNA(VLOOKUP($B68,#REF!,3,FALSE)),0,(VLOOKUP($B68,#REF!,3,FALSE)))</f>
        <v>#REF!</v>
      </c>
      <c r="AH68" s="252" t="e">
        <f>IF(ISNA(VLOOKUP($B68,#REF!,3,FALSE)),0,(VLOOKUP($B68,#REF!,3,FALSE)))</f>
        <v>#REF!</v>
      </c>
      <c r="AI68" s="252" t="e">
        <f>IF(ISNA(VLOOKUP($B68,#REF!,3,FALSE)),0,(VLOOKUP($B68,#REF!,3,FALSE)))</f>
        <v>#REF!</v>
      </c>
      <c r="AJ68" s="252" t="e">
        <f>IF(ISNA(VLOOKUP($B68,#REF!,2,FALSE)),0,(VLOOKUP($B68,#REF!,3,FALSE)))</f>
        <v>#REF!</v>
      </c>
      <c r="AK68" s="252" t="e">
        <f>IF(ISNA(VLOOKUP($B68,#REF!,3,FALSE)),0,(VLOOKUP($B68,#REF!,3,FALSE)))</f>
        <v>#REF!</v>
      </c>
      <c r="AL68" s="252" t="e">
        <f>IF(ISNA(VLOOKUP($B68,#REF!,3,FALSE)),0,(VLOOKUP($B68,#REF!,3,FALSE)))</f>
        <v>#REF!</v>
      </c>
      <c r="AM68" s="252" t="e">
        <f>IF(ISNA(VLOOKUP($B68,#REF!,3,FALSE)),0,(VLOOKUP($B68,#REF!,3,FALSE)))</f>
        <v>#REF!</v>
      </c>
      <c r="AN68" s="252" t="e">
        <f>IF(ISNA(VLOOKUP($B68,#REF!,3,FALSE)),0,(VLOOKUP($B68,#REF!,3,FALSE)))</f>
        <v>#REF!</v>
      </c>
      <c r="AO68" s="252" t="e">
        <f>IF(ISNA(VLOOKUP($B68,#REF!,3,FALSE)),0,(VLOOKUP($B68,#REF!,3,FALSE)))</f>
        <v>#REF!</v>
      </c>
      <c r="AP68" s="252" t="e">
        <f>IF(ISNA(VLOOKUP($B68,#REF!,3,FALSE)),0,(VLOOKUP($B68,#REF!,3,FALSE)))</f>
        <v>#REF!</v>
      </c>
      <c r="AQ68" s="268" t="s">
        <v>28</v>
      </c>
      <c r="AR68" s="269"/>
      <c r="AS68" s="270"/>
      <c r="AV68" s="252" t="e">
        <f>IF(ISNA(VLOOKUP($B68,#REF!,4,FALSE)),0,(VLOOKUP($B68,#REF!,4,FALSE)))</f>
        <v>#REF!</v>
      </c>
      <c r="AW68" s="252" t="e">
        <f>IF(ISNA(VLOOKUP($B68,#REF!,4,FALSE)),0,(VLOOKUP($B68,#REF!,4,FALSE)))</f>
        <v>#REF!</v>
      </c>
      <c r="AX68" s="252" t="e">
        <f>IF(ISNA(VLOOKUP($B68,#REF!,4,FALSE)),0,(VLOOKUP($B68,#REF!,4,FALSE)))</f>
        <v>#REF!</v>
      </c>
      <c r="AY68" s="252" t="e">
        <f>IF(ISNA(VLOOKUP($B68,#REF!,4,FALSE)),0,(VLOOKUP($B68,#REF!,4,FALSE)))</f>
        <v>#REF!</v>
      </c>
      <c r="AZ68" s="252" t="e">
        <f>IF(ISNA(VLOOKUP($B68,#REF!,4,FALSE)),0,(VLOOKUP($B68,#REF!,4,FALSE)))</f>
        <v>#REF!</v>
      </c>
      <c r="BA68" s="252" t="e">
        <f>IF(ISNA(VLOOKUP($B68,#REF!,4,FALSE)),0,(VLOOKUP($B68,#REF!,4,FALSE)))</f>
        <v>#REF!</v>
      </c>
      <c r="BB68" s="252" t="e">
        <f>IF(ISNA(VLOOKUP($B68,#REF!,2,FALSE)),0,(VLOOKUP($B68,#REF!,3,FALSE)))</f>
        <v>#REF!</v>
      </c>
      <c r="BC68" s="252" t="e">
        <f>IF(ISNA(VLOOKUP($B68,#REF!,3,FALSE)),0,(VLOOKUP($B68,#REF!,3,FALSE)))</f>
        <v>#REF!</v>
      </c>
      <c r="BD68" s="252" t="e">
        <f>IF(ISNA(VLOOKUP($B68,#REF!,3,FALSE)),0,(VLOOKUP($B68,#REF!,3,FALSE)))</f>
        <v>#REF!</v>
      </c>
      <c r="BE68" s="252" t="e">
        <f>IF(ISNA(VLOOKUP($B68,#REF!,3,FALSE)),0,(VLOOKUP($B68,#REF!,3,FALSE)))</f>
        <v>#REF!</v>
      </c>
      <c r="BF68" s="252" t="e">
        <f>IF(ISNA(VLOOKUP($B68,#REF!,3,FALSE)),0,(VLOOKUP($B68,#REF!,3,FALSE)))</f>
        <v>#REF!</v>
      </c>
      <c r="BG68" s="252" t="e">
        <f>IF(ISNA(VLOOKUP($B68,#REF!,3,FALSE)),0,(VLOOKUP($B68,#REF!,3,FALSE)))</f>
        <v>#REF!</v>
      </c>
      <c r="BH68" s="252" t="e">
        <f>IF(ISNA(VLOOKUP($B68,#REF!,3,FALSE)),0,(VLOOKUP($B68,#REF!,3,FALSE)))</f>
        <v>#REF!</v>
      </c>
      <c r="BI68" s="268" t="s">
        <v>28</v>
      </c>
      <c r="BJ68" s="269"/>
      <c r="BK68" s="270"/>
    </row>
    <row r="69" s="199" customFormat="1" ht="20.1" customHeight="1" spans="1:63">
      <c r="A69" s="221" t="e">
        <f t="shared" ref="A69:A80" si="56">RANK(D69,$D$69:$D$80)</f>
        <v>#REF!</v>
      </c>
      <c r="B69" s="222" t="e">
        <f>#REF!</f>
        <v>#REF!</v>
      </c>
      <c r="C69" s="223">
        <f t="shared" ref="C69:C80" si="57">COUNTIF(AD69:AP69,"&gt;0")</f>
        <v>0</v>
      </c>
      <c r="D69" s="226" t="e">
        <f t="shared" ref="D69:D80" si="58">SUM(L69:V69)</f>
        <v>#REF!</v>
      </c>
      <c r="E69" s="225" t="e">
        <f t="shared" ref="E69:E80" si="59">IF(D69&gt;MAX($F$73:$F$80),"***"," ")</f>
        <v>#REF!</v>
      </c>
      <c r="F69" s="226" t="e">
        <f t="shared" ref="F69:F80" si="60">((11-C69)*40)+D69</f>
        <v>#REF!</v>
      </c>
      <c r="G69" s="226"/>
      <c r="H69" s="228" t="e">
        <f t="shared" ref="H69:H80" si="61">D69/(C69*40)</f>
        <v>#REF!</v>
      </c>
      <c r="I69" s="228" t="e">
        <f t="shared" ref="I69:I80" si="62">(SUM(AD69:AP69)/C69)</f>
        <v>#REF!</v>
      </c>
      <c r="J69" s="250" t="e">
        <f t="shared" ref="J69:J80" si="63">(SUM(AV69:BH69))</f>
        <v>#REF!</v>
      </c>
      <c r="K69" s="251"/>
      <c r="L69" s="252" t="e">
        <f>IF(ISNA(VLOOKUP($B69,#REF!,1,FALSE)),0,(VLOOKUP($B69,#REF!,2,FALSE)))</f>
        <v>#REF!</v>
      </c>
      <c r="M69" s="252" t="e">
        <f>IF(ISNA(VLOOKUP($B69,#REF!,1,FALSE)),0,(VLOOKUP($B69,#REF!,2,FALSE)))</f>
        <v>#REF!</v>
      </c>
      <c r="N69" s="252" t="e">
        <f>IF(ISNA(VLOOKUP($B69,#REF!,1,FALSE)),0,(VLOOKUP($B69,#REF!,2,FALSE)))</f>
        <v>#REF!</v>
      </c>
      <c r="O69" s="252" t="e">
        <f>IF(ISNA(VLOOKUP($B69,#REF!,1,FALSE)),0,(VLOOKUP($B69,#REF!,2,FALSE)))</f>
        <v>#REF!</v>
      </c>
      <c r="P69" s="252" t="e">
        <f>IF(ISNA(VLOOKUP($B69,#REF!,1,FALSE)),0,(VLOOKUP($B69,#REF!,2,FALSE)))</f>
        <v>#REF!</v>
      </c>
      <c r="Q69" s="252" t="e">
        <f>IF(ISNA(VLOOKUP($B69,#REF!,1,FALSE)),0,(VLOOKUP($B69,#REF!,2,FALSE)))</f>
        <v>#REF!</v>
      </c>
      <c r="R69" s="252" t="e">
        <f>IF(ISNA(VLOOKUP($B69,#REF!,1,FALSE)),0,(VLOOKUP($B69,#REF!,2,FALSE)))</f>
        <v>#REF!</v>
      </c>
      <c r="S69" s="252" t="e">
        <f>IF(ISNA(VLOOKUP($B69,#REF!,1,FALSE)),0,(VLOOKUP($B69,#REF!,2,FALSE)))</f>
        <v>#REF!</v>
      </c>
      <c r="T69" s="252" t="e">
        <f>IF(ISNA(VLOOKUP($B69,#REF!,1,FALSE)),0,(VLOOKUP($B69,#REF!,2,FALSE)))</f>
        <v>#REF!</v>
      </c>
      <c r="U69" s="252" t="e">
        <f>IF(ISNA(VLOOKUP($B69,#REF!,1,FALSE)),0,(VLOOKUP($B69,#REF!,2,FALSE)))</f>
        <v>#REF!</v>
      </c>
      <c r="V69" s="252" t="e">
        <f>IF(ISNA(VLOOKUP($B69,#REF!,1,FALSE)),0,(VLOOKUP($B69,#REF!,2,FALSE)))</f>
        <v>#REF!</v>
      </c>
      <c r="W69" s="252" t="e">
        <f>IF(ISNA(VLOOKUP($B69,#REF!,1,FALSE)),0,(VLOOKUP($B69,#REF!,2,FALSE)))</f>
        <v>#REF!</v>
      </c>
      <c r="X69" s="252" t="e">
        <f>IF(ISNA(VLOOKUP($B69,#REF!,1,FALSE)),0,(VLOOKUP($B69,#REF!,2,FALSE)))</f>
        <v>#REF!</v>
      </c>
      <c r="Y69" s="271">
        <f t="shared" ref="Y69:Y80" si="64">COUNTIF($L69:$X69,"&gt;20.1")</f>
        <v>0</v>
      </c>
      <c r="Z69" s="272" t="s">
        <v>29</v>
      </c>
      <c r="AA69" s="273">
        <f t="shared" ref="AA69:AA80" si="65">COUNTIFS(L69:X69,"&gt;0.1",L69:X69,"&lt;19.9")</f>
        <v>0</v>
      </c>
      <c r="AD69" s="252" t="e">
        <f>IF(ISNA(VLOOKUP($B69,#REF!,3,FALSE)),0,(VLOOKUP($B69,#REF!,3,FALSE)))</f>
        <v>#REF!</v>
      </c>
      <c r="AE69" s="252" t="e">
        <f>IF(ISNA(VLOOKUP($B69,#REF!,3,FALSE)),0,(VLOOKUP($B69,#REF!,3,FALSE)))</f>
        <v>#REF!</v>
      </c>
      <c r="AF69" s="252" t="e">
        <f>IF(ISNA(VLOOKUP($B69,#REF!,3,FALSE)),0,(VLOOKUP($B69,#REF!,3,FALSE)))</f>
        <v>#REF!</v>
      </c>
      <c r="AG69" s="252" t="e">
        <f>IF(ISNA(VLOOKUP($B69,#REF!,3,FALSE)),0,(VLOOKUP($B69,#REF!,3,FALSE)))</f>
        <v>#REF!</v>
      </c>
      <c r="AH69" s="252" t="e">
        <f>IF(ISNA(VLOOKUP($B69,#REF!,3,FALSE)),0,(VLOOKUP($B69,#REF!,3,FALSE)))</f>
        <v>#REF!</v>
      </c>
      <c r="AI69" s="252" t="e">
        <f>IF(ISNA(VLOOKUP($B69,#REF!,3,FALSE)),0,(VLOOKUP($B69,#REF!,3,FALSE)))</f>
        <v>#REF!</v>
      </c>
      <c r="AJ69" s="252" t="e">
        <f>IF(ISNA(VLOOKUP($B69,#REF!,2,FALSE)),0,(VLOOKUP($B69,#REF!,3,FALSE)))</f>
        <v>#REF!</v>
      </c>
      <c r="AK69" s="252" t="e">
        <f>IF(ISNA(VLOOKUP($B69,#REF!,3,FALSE)),0,(VLOOKUP($B69,#REF!,3,FALSE)))</f>
        <v>#REF!</v>
      </c>
      <c r="AL69" s="252" t="e">
        <f>IF(ISNA(VLOOKUP($B69,#REF!,3,FALSE)),0,(VLOOKUP($B69,#REF!,3,FALSE)))</f>
        <v>#REF!</v>
      </c>
      <c r="AM69" s="252" t="e">
        <f>IF(ISNA(VLOOKUP($B69,#REF!,3,FALSE)),0,(VLOOKUP($B69,#REF!,3,FALSE)))</f>
        <v>#REF!</v>
      </c>
      <c r="AN69" s="252" t="e">
        <f>IF(ISNA(VLOOKUP($B69,#REF!,3,FALSE)),0,(VLOOKUP($B69,#REF!,3,FALSE)))</f>
        <v>#REF!</v>
      </c>
      <c r="AO69" s="252" t="e">
        <f>IF(ISNA(VLOOKUP($B69,#REF!,3,FALSE)),0,(VLOOKUP($B69,#REF!,3,FALSE)))</f>
        <v>#REF!</v>
      </c>
      <c r="AP69" s="252" t="e">
        <f>IF(ISNA(VLOOKUP($B69,#REF!,3,FALSE)),0,(VLOOKUP($B69,#REF!,3,FALSE)))</f>
        <v>#REF!</v>
      </c>
      <c r="AQ69" s="271">
        <f t="shared" ref="AQ69:AQ80" si="66">COUNTIF($L69:$X69,"&gt;20.1")</f>
        <v>0</v>
      </c>
      <c r="AR69" s="272" t="s">
        <v>29</v>
      </c>
      <c r="AS69" s="273">
        <f t="shared" ref="AS69:AS80" si="67">COUNTIFS(AD69:AP69,"&gt;0.1",AD69:AP69,"&lt;19.9")</f>
        <v>0</v>
      </c>
      <c r="AV69" s="252" t="e">
        <f>IF(ISNA(VLOOKUP($B69,#REF!,4,FALSE)),0,(VLOOKUP($B69,#REF!,4,FALSE)))</f>
        <v>#REF!</v>
      </c>
      <c r="AW69" s="252" t="e">
        <f>IF(ISNA(VLOOKUP($B69,#REF!,4,FALSE)),0,(VLOOKUP($B69,#REF!,4,FALSE)))</f>
        <v>#REF!</v>
      </c>
      <c r="AX69" s="252" t="e">
        <f>IF(ISNA(VLOOKUP($B69,#REF!,4,FALSE)),0,(VLOOKUP($B69,#REF!,4,FALSE)))</f>
        <v>#REF!</v>
      </c>
      <c r="AY69" s="252" t="e">
        <f>IF(ISNA(VLOOKUP($B69,#REF!,4,FALSE)),0,(VLOOKUP($B69,#REF!,4,FALSE)))</f>
        <v>#REF!</v>
      </c>
      <c r="AZ69" s="252" t="e">
        <f>IF(ISNA(VLOOKUP($B69,#REF!,4,FALSE)),0,(VLOOKUP($B69,#REF!,4,FALSE)))</f>
        <v>#REF!</v>
      </c>
      <c r="BA69" s="252" t="e">
        <f>IF(ISNA(VLOOKUP($B69,#REF!,4,FALSE)),0,(VLOOKUP($B69,#REF!,4,FALSE)))</f>
        <v>#REF!</v>
      </c>
      <c r="BB69" s="252" t="e">
        <f>IF(ISNA(VLOOKUP($B69,#REF!,2,FALSE)),0,(VLOOKUP($B69,#REF!,3,FALSE)))</f>
        <v>#REF!</v>
      </c>
      <c r="BC69" s="252" t="e">
        <f>IF(ISNA(VLOOKUP($B69,#REF!,3,FALSE)),0,(VLOOKUP($B69,#REF!,3,FALSE)))</f>
        <v>#REF!</v>
      </c>
      <c r="BD69" s="252" t="e">
        <f>IF(ISNA(VLOOKUP($B69,#REF!,3,FALSE)),0,(VLOOKUP($B69,#REF!,3,FALSE)))</f>
        <v>#REF!</v>
      </c>
      <c r="BE69" s="252" t="e">
        <f>IF(ISNA(VLOOKUP($B69,#REF!,3,FALSE)),0,(VLOOKUP($B69,#REF!,3,FALSE)))</f>
        <v>#REF!</v>
      </c>
      <c r="BF69" s="252" t="e">
        <f>IF(ISNA(VLOOKUP($B69,#REF!,3,FALSE)),0,(VLOOKUP($B69,#REF!,3,FALSE)))</f>
        <v>#REF!</v>
      </c>
      <c r="BG69" s="252" t="e">
        <f>IF(ISNA(VLOOKUP($B69,#REF!,3,FALSE)),0,(VLOOKUP($B69,#REF!,3,FALSE)))</f>
        <v>#REF!</v>
      </c>
      <c r="BH69" s="252" t="e">
        <f>IF(ISNA(VLOOKUP($B69,#REF!,3,FALSE)),0,(VLOOKUP($B69,#REF!,3,FALSE)))</f>
        <v>#REF!</v>
      </c>
      <c r="BI69" s="271">
        <f t="shared" ref="BI69:BI80" si="68">COUNTIF($L69:$X69,"&gt;20.1")</f>
        <v>0</v>
      </c>
      <c r="BJ69" s="272" t="s">
        <v>29</v>
      </c>
      <c r="BK69" s="273">
        <f t="shared" ref="BK69:BK80" si="69">COUNTIFS(AV69:BH69,"&gt;0.1",AV69:BH69,"&lt;19.9")</f>
        <v>0</v>
      </c>
    </row>
    <row r="70" s="199" customFormat="1" ht="20.1" customHeight="1" spans="1:63">
      <c r="A70" s="221" t="e">
        <f t="shared" si="56"/>
        <v>#REF!</v>
      </c>
      <c r="B70" s="222" t="e">
        <f>#REF!</f>
        <v>#REF!</v>
      </c>
      <c r="C70" s="223">
        <f t="shared" si="57"/>
        <v>0</v>
      </c>
      <c r="D70" s="230" t="e">
        <f t="shared" si="58"/>
        <v>#REF!</v>
      </c>
      <c r="E70" s="225" t="e">
        <f t="shared" si="59"/>
        <v>#REF!</v>
      </c>
      <c r="F70" s="226" t="e">
        <f t="shared" si="60"/>
        <v>#REF!</v>
      </c>
      <c r="G70" s="226"/>
      <c r="H70" s="228" t="e">
        <f t="shared" si="61"/>
        <v>#REF!</v>
      </c>
      <c r="I70" s="228" t="e">
        <f t="shared" si="62"/>
        <v>#REF!</v>
      </c>
      <c r="J70" s="250" t="e">
        <f t="shared" si="63"/>
        <v>#REF!</v>
      </c>
      <c r="K70" s="253"/>
      <c r="L70" s="252" t="e">
        <f>IF(ISNA(VLOOKUP($B70,#REF!,1,FALSE)),0,(VLOOKUP($B70,#REF!,2,FALSE)))</f>
        <v>#REF!</v>
      </c>
      <c r="M70" s="252" t="e">
        <f>IF(ISNA(VLOOKUP($B70,#REF!,1,FALSE)),0,(VLOOKUP($B70,#REF!,2,FALSE)))</f>
        <v>#REF!</v>
      </c>
      <c r="N70" s="252" t="e">
        <f>IF(ISNA(VLOOKUP($B70,#REF!,1,FALSE)),0,(VLOOKUP($B70,#REF!,2,FALSE)))</f>
        <v>#REF!</v>
      </c>
      <c r="O70" s="252" t="e">
        <f>IF(ISNA(VLOOKUP($B70,#REF!,1,FALSE)),0,(VLOOKUP($B70,#REF!,2,FALSE)))</f>
        <v>#REF!</v>
      </c>
      <c r="P70" s="252" t="e">
        <f>IF(ISNA(VLOOKUP($B70,#REF!,1,FALSE)),0,(VLOOKUP($B70,#REF!,2,FALSE)))</f>
        <v>#REF!</v>
      </c>
      <c r="Q70" s="252" t="e">
        <f>IF(ISNA(VLOOKUP($B70,#REF!,1,FALSE)),0,(VLOOKUP($B70,#REF!,2,FALSE)))</f>
        <v>#REF!</v>
      </c>
      <c r="R70" s="252" t="e">
        <f>IF(ISNA(VLOOKUP($B70,#REF!,1,FALSE)),0,(VLOOKUP($B70,#REF!,2,FALSE)))</f>
        <v>#REF!</v>
      </c>
      <c r="S70" s="252" t="e">
        <f>IF(ISNA(VLOOKUP($B70,#REF!,1,FALSE)),0,(VLOOKUP($B70,#REF!,2,FALSE)))</f>
        <v>#REF!</v>
      </c>
      <c r="T70" s="252" t="e">
        <f>IF(ISNA(VLOOKUP($B70,#REF!,1,FALSE)),0,(VLOOKUP($B70,#REF!,2,FALSE)))</f>
        <v>#REF!</v>
      </c>
      <c r="U70" s="252" t="e">
        <f>IF(ISNA(VLOOKUP($B70,#REF!,1,FALSE)),0,(VLOOKUP($B70,#REF!,2,FALSE)))</f>
        <v>#REF!</v>
      </c>
      <c r="V70" s="252" t="e">
        <f>IF(ISNA(VLOOKUP($B70,#REF!,1,FALSE)),0,(VLOOKUP($B70,#REF!,2,FALSE)))</f>
        <v>#REF!</v>
      </c>
      <c r="W70" s="252" t="e">
        <f>IF(ISNA(VLOOKUP($B70,#REF!,1,FALSE)),0,(VLOOKUP($B70,#REF!,2,FALSE)))</f>
        <v>#REF!</v>
      </c>
      <c r="X70" s="252" t="e">
        <f>IF(ISNA(VLOOKUP($B70,#REF!,1,FALSE)),0,(VLOOKUP($B70,#REF!,2,FALSE)))</f>
        <v>#REF!</v>
      </c>
      <c r="Y70" s="274">
        <f t="shared" si="64"/>
        <v>0</v>
      </c>
      <c r="Z70" s="275" t="s">
        <v>29</v>
      </c>
      <c r="AA70" s="276">
        <f t="shared" si="65"/>
        <v>0</v>
      </c>
      <c r="AD70" s="252" t="e">
        <f>IF(ISNA(VLOOKUP($B70,#REF!,3,FALSE)),0,(VLOOKUP($B70,#REF!,3,FALSE)))</f>
        <v>#REF!</v>
      </c>
      <c r="AE70" s="252" t="e">
        <f>IF(ISNA(VLOOKUP($B70,#REF!,3,FALSE)),0,(VLOOKUP($B70,#REF!,3,FALSE)))</f>
        <v>#REF!</v>
      </c>
      <c r="AF70" s="252" t="e">
        <f>IF(ISNA(VLOOKUP($B70,#REF!,3,FALSE)),0,(VLOOKUP($B70,#REF!,3,FALSE)))</f>
        <v>#REF!</v>
      </c>
      <c r="AG70" s="252" t="e">
        <f>IF(ISNA(VLOOKUP($B70,#REF!,3,FALSE)),0,(VLOOKUP($B70,#REF!,3,FALSE)))</f>
        <v>#REF!</v>
      </c>
      <c r="AH70" s="252" t="e">
        <f>IF(ISNA(VLOOKUP($B70,#REF!,3,FALSE)),0,(VLOOKUP($B70,#REF!,3,FALSE)))</f>
        <v>#REF!</v>
      </c>
      <c r="AI70" s="252" t="e">
        <f>IF(ISNA(VLOOKUP($B70,#REF!,3,FALSE)),0,(VLOOKUP($B70,#REF!,3,FALSE)))</f>
        <v>#REF!</v>
      </c>
      <c r="AJ70" s="252" t="e">
        <f>IF(ISNA(VLOOKUP($B70,#REF!,2,FALSE)),0,(VLOOKUP($B70,#REF!,3,FALSE)))</f>
        <v>#REF!</v>
      </c>
      <c r="AK70" s="252" t="e">
        <f>IF(ISNA(VLOOKUP($B70,#REF!,3,FALSE)),0,(VLOOKUP($B70,#REF!,3,FALSE)))</f>
        <v>#REF!</v>
      </c>
      <c r="AL70" s="252" t="e">
        <f>IF(ISNA(VLOOKUP($B70,#REF!,3,FALSE)),0,(VLOOKUP($B70,#REF!,3,FALSE)))</f>
        <v>#REF!</v>
      </c>
      <c r="AM70" s="252" t="e">
        <f>IF(ISNA(VLOOKUP($B70,#REF!,3,FALSE)),0,(VLOOKUP($B70,#REF!,3,FALSE)))</f>
        <v>#REF!</v>
      </c>
      <c r="AN70" s="252" t="e">
        <f>IF(ISNA(VLOOKUP($B70,#REF!,3,FALSE)),0,(VLOOKUP($B70,#REF!,3,FALSE)))</f>
        <v>#REF!</v>
      </c>
      <c r="AO70" s="252" t="e">
        <f>IF(ISNA(VLOOKUP($B70,#REF!,3,FALSE)),0,(VLOOKUP($B70,#REF!,3,FALSE)))</f>
        <v>#REF!</v>
      </c>
      <c r="AP70" s="252" t="e">
        <f>IF(ISNA(VLOOKUP($B70,#REF!,3,FALSE)),0,(VLOOKUP($B70,#REF!,3,FALSE)))</f>
        <v>#REF!</v>
      </c>
      <c r="AQ70" s="274">
        <f t="shared" si="66"/>
        <v>0</v>
      </c>
      <c r="AR70" s="275" t="s">
        <v>29</v>
      </c>
      <c r="AS70" s="276">
        <f t="shared" si="67"/>
        <v>0</v>
      </c>
      <c r="AV70" s="252" t="e">
        <f>IF(ISNA(VLOOKUP($B70,#REF!,4,FALSE)),0,(VLOOKUP($B70,#REF!,4,FALSE)))</f>
        <v>#REF!</v>
      </c>
      <c r="AW70" s="252" t="e">
        <f>IF(ISNA(VLOOKUP($B70,#REF!,4,FALSE)),0,(VLOOKUP($B70,#REF!,4,FALSE)))</f>
        <v>#REF!</v>
      </c>
      <c r="AX70" s="252" t="e">
        <f>IF(ISNA(VLOOKUP($B70,#REF!,4,FALSE)),0,(VLOOKUP($B70,#REF!,4,FALSE)))</f>
        <v>#REF!</v>
      </c>
      <c r="AY70" s="252" t="e">
        <f>IF(ISNA(VLOOKUP($B70,#REF!,4,FALSE)),0,(VLOOKUP($B70,#REF!,4,FALSE)))</f>
        <v>#REF!</v>
      </c>
      <c r="AZ70" s="252" t="e">
        <f>IF(ISNA(VLOOKUP($B70,#REF!,4,FALSE)),0,(VLOOKUP($B70,#REF!,4,FALSE)))</f>
        <v>#REF!</v>
      </c>
      <c r="BA70" s="252" t="e">
        <f>IF(ISNA(VLOOKUP($B70,#REF!,4,FALSE)),0,(VLOOKUP($B70,#REF!,4,FALSE)))</f>
        <v>#REF!</v>
      </c>
      <c r="BB70" s="252" t="e">
        <f>IF(ISNA(VLOOKUP($B70,#REF!,2,FALSE)),0,(VLOOKUP($B70,#REF!,3,FALSE)))</f>
        <v>#REF!</v>
      </c>
      <c r="BC70" s="252" t="e">
        <f>IF(ISNA(VLOOKUP($B70,#REF!,3,FALSE)),0,(VLOOKUP($B70,#REF!,3,FALSE)))</f>
        <v>#REF!</v>
      </c>
      <c r="BD70" s="252" t="e">
        <f>IF(ISNA(VLOOKUP($B70,#REF!,3,FALSE)),0,(VLOOKUP($B70,#REF!,3,FALSE)))</f>
        <v>#REF!</v>
      </c>
      <c r="BE70" s="252" t="e">
        <f>IF(ISNA(VLOOKUP($B70,#REF!,3,FALSE)),0,(VLOOKUP($B70,#REF!,3,FALSE)))</f>
        <v>#REF!</v>
      </c>
      <c r="BF70" s="252" t="e">
        <f>IF(ISNA(VLOOKUP($B70,#REF!,3,FALSE)),0,(VLOOKUP($B70,#REF!,3,FALSE)))</f>
        <v>#REF!</v>
      </c>
      <c r="BG70" s="252" t="e">
        <f>IF(ISNA(VLOOKUP($B70,#REF!,3,FALSE)),0,(VLOOKUP($B70,#REF!,3,FALSE)))</f>
        <v>#REF!</v>
      </c>
      <c r="BH70" s="252" t="e">
        <f>IF(ISNA(VLOOKUP($B70,#REF!,3,FALSE)),0,(VLOOKUP($B70,#REF!,3,FALSE)))</f>
        <v>#REF!</v>
      </c>
      <c r="BI70" s="274">
        <f t="shared" si="68"/>
        <v>0</v>
      </c>
      <c r="BJ70" s="275" t="s">
        <v>29</v>
      </c>
      <c r="BK70" s="276">
        <f t="shared" si="69"/>
        <v>0</v>
      </c>
    </row>
    <row r="71" s="199" customFormat="1" ht="20.1" customHeight="1" spans="1:63">
      <c r="A71" s="221" t="e">
        <f t="shared" si="56"/>
        <v>#REF!</v>
      </c>
      <c r="B71" s="222" t="e">
        <f>#REF!</f>
        <v>#REF!</v>
      </c>
      <c r="C71" s="223">
        <f t="shared" si="57"/>
        <v>0</v>
      </c>
      <c r="D71" s="281" t="e">
        <f t="shared" si="58"/>
        <v>#REF!</v>
      </c>
      <c r="E71" s="225" t="e">
        <f t="shared" si="59"/>
        <v>#REF!</v>
      </c>
      <c r="F71" s="226" t="e">
        <f t="shared" si="60"/>
        <v>#REF!</v>
      </c>
      <c r="G71" s="226"/>
      <c r="H71" s="228" t="e">
        <f t="shared" si="61"/>
        <v>#REF!</v>
      </c>
      <c r="I71" s="228" t="e">
        <f t="shared" si="62"/>
        <v>#REF!</v>
      </c>
      <c r="J71" s="250" t="e">
        <f t="shared" si="63"/>
        <v>#REF!</v>
      </c>
      <c r="K71" s="253"/>
      <c r="L71" s="252" t="e">
        <f>IF(ISNA(VLOOKUP($B71,#REF!,1,FALSE)),0,(VLOOKUP($B71,#REF!,2,FALSE)))</f>
        <v>#REF!</v>
      </c>
      <c r="M71" s="252" t="e">
        <f>IF(ISNA(VLOOKUP($B71,#REF!,1,FALSE)),0,(VLOOKUP($B71,#REF!,2,FALSE)))</f>
        <v>#REF!</v>
      </c>
      <c r="N71" s="252" t="e">
        <f>IF(ISNA(VLOOKUP($B71,#REF!,1,FALSE)),0,(VLOOKUP($B71,#REF!,2,FALSE)))</f>
        <v>#REF!</v>
      </c>
      <c r="O71" s="252" t="e">
        <f>IF(ISNA(VLOOKUP($B71,#REF!,1,FALSE)),0,(VLOOKUP($B71,#REF!,2,FALSE)))</f>
        <v>#REF!</v>
      </c>
      <c r="P71" s="252" t="e">
        <f>IF(ISNA(VLOOKUP($B71,#REF!,1,FALSE)),0,(VLOOKUP($B71,#REF!,2,FALSE)))</f>
        <v>#REF!</v>
      </c>
      <c r="Q71" s="252" t="e">
        <f>IF(ISNA(VLOOKUP($B71,#REF!,1,FALSE)),0,(VLOOKUP($B71,#REF!,2,FALSE)))</f>
        <v>#REF!</v>
      </c>
      <c r="R71" s="252" t="e">
        <f>IF(ISNA(VLOOKUP($B71,#REF!,1,FALSE)),0,(VLOOKUP($B71,#REF!,2,FALSE)))</f>
        <v>#REF!</v>
      </c>
      <c r="S71" s="252" t="e">
        <f>IF(ISNA(VLOOKUP($B71,#REF!,1,FALSE)),0,(VLOOKUP($B71,#REF!,2,FALSE)))</f>
        <v>#REF!</v>
      </c>
      <c r="T71" s="252" t="e">
        <f>IF(ISNA(VLOOKUP($B71,#REF!,1,FALSE)),0,(VLOOKUP($B71,#REF!,2,FALSE)))</f>
        <v>#REF!</v>
      </c>
      <c r="U71" s="252" t="e">
        <f>IF(ISNA(VLOOKUP($B71,#REF!,1,FALSE)),0,(VLOOKUP($B71,#REF!,2,FALSE)))</f>
        <v>#REF!</v>
      </c>
      <c r="V71" s="252" t="e">
        <f>IF(ISNA(VLOOKUP($B71,#REF!,1,FALSE)),0,(VLOOKUP($B71,#REF!,2,FALSE)))</f>
        <v>#REF!</v>
      </c>
      <c r="W71" s="252" t="e">
        <f>IF(ISNA(VLOOKUP($B71,#REF!,1,FALSE)),0,(VLOOKUP($B71,#REF!,2,FALSE)))</f>
        <v>#REF!</v>
      </c>
      <c r="X71" s="252" t="e">
        <f>IF(ISNA(VLOOKUP($B71,#REF!,1,FALSE)),0,(VLOOKUP($B71,#REF!,2,FALSE)))</f>
        <v>#REF!</v>
      </c>
      <c r="Y71" s="274">
        <f t="shared" si="64"/>
        <v>0</v>
      </c>
      <c r="Z71" s="275" t="s">
        <v>29</v>
      </c>
      <c r="AA71" s="276">
        <f t="shared" si="65"/>
        <v>0</v>
      </c>
      <c r="AD71" s="252" t="e">
        <f>IF(ISNA(VLOOKUP($B71,#REF!,3,FALSE)),0,(VLOOKUP($B71,#REF!,3,FALSE)))</f>
        <v>#REF!</v>
      </c>
      <c r="AE71" s="252" t="e">
        <f>IF(ISNA(VLOOKUP($B71,#REF!,3,FALSE)),0,(VLOOKUP($B71,#REF!,3,FALSE)))</f>
        <v>#REF!</v>
      </c>
      <c r="AF71" s="252" t="e">
        <f>IF(ISNA(VLOOKUP($B71,#REF!,3,FALSE)),0,(VLOOKUP($B71,#REF!,3,FALSE)))</f>
        <v>#REF!</v>
      </c>
      <c r="AG71" s="252" t="e">
        <f>IF(ISNA(VLOOKUP($B71,#REF!,3,FALSE)),0,(VLOOKUP($B71,#REF!,3,FALSE)))</f>
        <v>#REF!</v>
      </c>
      <c r="AH71" s="252" t="e">
        <f>IF(ISNA(VLOOKUP($B71,#REF!,3,FALSE)),0,(VLOOKUP($B71,#REF!,3,FALSE)))</f>
        <v>#REF!</v>
      </c>
      <c r="AI71" s="252" t="e">
        <f>IF(ISNA(VLOOKUP($B71,#REF!,3,FALSE)),0,(VLOOKUP($B71,#REF!,3,FALSE)))</f>
        <v>#REF!</v>
      </c>
      <c r="AJ71" s="252" t="e">
        <f>IF(ISNA(VLOOKUP($B71,#REF!,2,FALSE)),0,(VLOOKUP($B71,#REF!,3,FALSE)))</f>
        <v>#REF!</v>
      </c>
      <c r="AK71" s="252" t="e">
        <f>IF(ISNA(VLOOKUP($B71,#REF!,3,FALSE)),0,(VLOOKUP($B71,#REF!,3,FALSE)))</f>
        <v>#REF!</v>
      </c>
      <c r="AL71" s="252" t="e">
        <f>IF(ISNA(VLOOKUP($B71,#REF!,3,FALSE)),0,(VLOOKUP($B71,#REF!,3,FALSE)))</f>
        <v>#REF!</v>
      </c>
      <c r="AM71" s="252" t="e">
        <f>IF(ISNA(VLOOKUP($B71,#REF!,3,FALSE)),0,(VLOOKUP($B71,#REF!,3,FALSE)))</f>
        <v>#REF!</v>
      </c>
      <c r="AN71" s="252" t="e">
        <f>IF(ISNA(VLOOKUP($B71,#REF!,3,FALSE)),0,(VLOOKUP($B71,#REF!,3,FALSE)))</f>
        <v>#REF!</v>
      </c>
      <c r="AO71" s="252" t="e">
        <f>IF(ISNA(VLOOKUP($B71,#REF!,3,FALSE)),0,(VLOOKUP($B71,#REF!,3,FALSE)))</f>
        <v>#REF!</v>
      </c>
      <c r="AP71" s="252" t="e">
        <f>IF(ISNA(VLOOKUP($B71,#REF!,3,FALSE)),0,(VLOOKUP($B71,#REF!,3,FALSE)))</f>
        <v>#REF!</v>
      </c>
      <c r="AQ71" s="274">
        <f t="shared" si="66"/>
        <v>0</v>
      </c>
      <c r="AR71" s="275" t="s">
        <v>29</v>
      </c>
      <c r="AS71" s="276">
        <f t="shared" si="67"/>
        <v>0</v>
      </c>
      <c r="AV71" s="252" t="e">
        <f>IF(ISNA(VLOOKUP($B71,#REF!,4,FALSE)),0,(VLOOKUP($B71,#REF!,4,FALSE)))</f>
        <v>#REF!</v>
      </c>
      <c r="AW71" s="252" t="e">
        <f>IF(ISNA(VLOOKUP($B71,#REF!,4,FALSE)),0,(VLOOKUP($B71,#REF!,4,FALSE)))</f>
        <v>#REF!</v>
      </c>
      <c r="AX71" s="252" t="e">
        <f>IF(ISNA(VLOOKUP($B71,#REF!,4,FALSE)),0,(VLOOKUP($B71,#REF!,4,FALSE)))</f>
        <v>#REF!</v>
      </c>
      <c r="AY71" s="252" t="e">
        <f>IF(ISNA(VLOOKUP($B71,#REF!,4,FALSE)),0,(VLOOKUP($B71,#REF!,4,FALSE)))</f>
        <v>#REF!</v>
      </c>
      <c r="AZ71" s="252" t="e">
        <f>IF(ISNA(VLOOKUP($B71,#REF!,4,FALSE)),0,(VLOOKUP($B71,#REF!,4,FALSE)))</f>
        <v>#REF!</v>
      </c>
      <c r="BA71" s="252" t="e">
        <f>IF(ISNA(VLOOKUP($B71,#REF!,4,FALSE)),0,(VLOOKUP($B71,#REF!,4,FALSE)))</f>
        <v>#REF!</v>
      </c>
      <c r="BB71" s="252" t="e">
        <f>IF(ISNA(VLOOKUP($B71,#REF!,2,FALSE)),0,(VLOOKUP($B71,#REF!,3,FALSE)))</f>
        <v>#REF!</v>
      </c>
      <c r="BC71" s="252" t="e">
        <f>IF(ISNA(VLOOKUP($B71,#REF!,3,FALSE)),0,(VLOOKUP($B71,#REF!,3,FALSE)))</f>
        <v>#REF!</v>
      </c>
      <c r="BD71" s="252" t="e">
        <f>IF(ISNA(VLOOKUP($B71,#REF!,3,FALSE)),0,(VLOOKUP($B71,#REF!,3,FALSE)))</f>
        <v>#REF!</v>
      </c>
      <c r="BE71" s="252" t="e">
        <f>IF(ISNA(VLOOKUP($B71,#REF!,3,FALSE)),0,(VLOOKUP($B71,#REF!,3,FALSE)))</f>
        <v>#REF!</v>
      </c>
      <c r="BF71" s="252" t="e">
        <f>IF(ISNA(VLOOKUP($B71,#REF!,3,FALSE)),0,(VLOOKUP($B71,#REF!,3,FALSE)))</f>
        <v>#REF!</v>
      </c>
      <c r="BG71" s="252" t="e">
        <f>IF(ISNA(VLOOKUP($B71,#REF!,3,FALSE)),0,(VLOOKUP($B71,#REF!,3,FALSE)))</f>
        <v>#REF!</v>
      </c>
      <c r="BH71" s="252" t="e">
        <f>IF(ISNA(VLOOKUP($B71,#REF!,3,FALSE)),0,(VLOOKUP($B71,#REF!,3,FALSE)))</f>
        <v>#REF!</v>
      </c>
      <c r="BI71" s="274">
        <f t="shared" si="68"/>
        <v>0</v>
      </c>
      <c r="BJ71" s="275" t="s">
        <v>29</v>
      </c>
      <c r="BK71" s="276">
        <f t="shared" si="69"/>
        <v>0</v>
      </c>
    </row>
    <row r="72" s="199" customFormat="1" ht="20.1" customHeight="1" spans="1:63">
      <c r="A72" s="221" t="e">
        <f t="shared" si="56"/>
        <v>#REF!</v>
      </c>
      <c r="B72" s="222" t="e">
        <f>#REF!</f>
        <v>#REF!</v>
      </c>
      <c r="C72" s="223">
        <f t="shared" si="57"/>
        <v>0</v>
      </c>
      <c r="D72" s="230" t="e">
        <f t="shared" si="58"/>
        <v>#REF!</v>
      </c>
      <c r="E72" s="225" t="e">
        <f t="shared" si="59"/>
        <v>#REF!</v>
      </c>
      <c r="F72" s="226" t="e">
        <f t="shared" si="60"/>
        <v>#REF!</v>
      </c>
      <c r="G72" s="226"/>
      <c r="H72" s="228" t="e">
        <f t="shared" si="61"/>
        <v>#REF!</v>
      </c>
      <c r="I72" s="228" t="e">
        <f t="shared" si="62"/>
        <v>#REF!</v>
      </c>
      <c r="J72" s="250" t="e">
        <f t="shared" si="63"/>
        <v>#REF!</v>
      </c>
      <c r="K72" s="253"/>
      <c r="L72" s="252" t="e">
        <f>IF(ISNA(VLOOKUP($B72,#REF!,1,FALSE)),0,(VLOOKUP($B72,#REF!,2,FALSE)))</f>
        <v>#REF!</v>
      </c>
      <c r="M72" s="252" t="e">
        <f>IF(ISNA(VLOOKUP($B72,#REF!,1,FALSE)),0,(VLOOKUP($B72,#REF!,2,FALSE)))</f>
        <v>#REF!</v>
      </c>
      <c r="N72" s="252" t="e">
        <f>IF(ISNA(VLOOKUP($B72,#REF!,1,FALSE)),0,(VLOOKUP($B72,#REF!,2,FALSE)))</f>
        <v>#REF!</v>
      </c>
      <c r="O72" s="252" t="e">
        <f>IF(ISNA(VLOOKUP($B72,#REF!,1,FALSE)),0,(VLOOKUP($B72,#REF!,2,FALSE)))</f>
        <v>#REF!</v>
      </c>
      <c r="P72" s="252" t="e">
        <f>IF(ISNA(VLOOKUP($B72,#REF!,1,FALSE)),0,(VLOOKUP($B72,#REF!,2,FALSE)))</f>
        <v>#REF!</v>
      </c>
      <c r="Q72" s="252" t="e">
        <f>IF(ISNA(VLOOKUP($B72,#REF!,1,FALSE)),0,(VLOOKUP($B72,#REF!,2,FALSE)))</f>
        <v>#REF!</v>
      </c>
      <c r="R72" s="252" t="e">
        <f>IF(ISNA(VLOOKUP($B72,#REF!,1,FALSE)),0,(VLOOKUP($B72,#REF!,2,FALSE)))</f>
        <v>#REF!</v>
      </c>
      <c r="S72" s="252" t="e">
        <f>IF(ISNA(VLOOKUP($B72,#REF!,1,FALSE)),0,(VLOOKUP($B72,#REF!,2,FALSE)))</f>
        <v>#REF!</v>
      </c>
      <c r="T72" s="252" t="e">
        <f>IF(ISNA(VLOOKUP($B72,#REF!,1,FALSE)),0,(VLOOKUP($B72,#REF!,2,FALSE)))</f>
        <v>#REF!</v>
      </c>
      <c r="U72" s="252" t="e">
        <f>IF(ISNA(VLOOKUP($B72,#REF!,1,FALSE)),0,(VLOOKUP($B72,#REF!,2,FALSE)))</f>
        <v>#REF!</v>
      </c>
      <c r="V72" s="252" t="e">
        <f>IF(ISNA(VLOOKUP($B72,#REF!,1,FALSE)),0,(VLOOKUP($B72,#REF!,2,FALSE)))</f>
        <v>#REF!</v>
      </c>
      <c r="W72" s="252" t="e">
        <f>IF(ISNA(VLOOKUP($B72,#REF!,1,FALSE)),0,(VLOOKUP($B72,#REF!,2,FALSE)))</f>
        <v>#REF!</v>
      </c>
      <c r="X72" s="252" t="e">
        <f>IF(ISNA(VLOOKUP($B72,#REF!,1,FALSE)),0,(VLOOKUP($B72,#REF!,2,FALSE)))</f>
        <v>#REF!</v>
      </c>
      <c r="Y72" s="274">
        <f t="shared" si="64"/>
        <v>0</v>
      </c>
      <c r="Z72" s="275" t="s">
        <v>29</v>
      </c>
      <c r="AA72" s="276">
        <f t="shared" si="65"/>
        <v>0</v>
      </c>
      <c r="AD72" s="252" t="e">
        <f>IF(ISNA(VLOOKUP($B72,#REF!,3,FALSE)),0,(VLOOKUP($B72,#REF!,3,FALSE)))</f>
        <v>#REF!</v>
      </c>
      <c r="AE72" s="252" t="e">
        <f>IF(ISNA(VLOOKUP($B72,#REF!,3,FALSE)),0,(VLOOKUP($B72,#REF!,3,FALSE)))</f>
        <v>#REF!</v>
      </c>
      <c r="AF72" s="252" t="e">
        <f>IF(ISNA(VLOOKUP($B72,#REF!,3,FALSE)),0,(VLOOKUP($B72,#REF!,3,FALSE)))</f>
        <v>#REF!</v>
      </c>
      <c r="AG72" s="252" t="e">
        <f>IF(ISNA(VLOOKUP($B72,#REF!,3,FALSE)),0,(VLOOKUP($B72,#REF!,3,FALSE)))</f>
        <v>#REF!</v>
      </c>
      <c r="AH72" s="252" t="e">
        <f>IF(ISNA(VLOOKUP($B72,#REF!,3,FALSE)),0,(VLOOKUP($B72,#REF!,3,FALSE)))</f>
        <v>#REF!</v>
      </c>
      <c r="AI72" s="252" t="e">
        <f>IF(ISNA(VLOOKUP($B72,#REF!,3,FALSE)),0,(VLOOKUP($B72,#REF!,3,FALSE)))</f>
        <v>#REF!</v>
      </c>
      <c r="AJ72" s="252" t="e">
        <f>IF(ISNA(VLOOKUP($B72,#REF!,2,FALSE)),0,(VLOOKUP($B72,#REF!,3,FALSE)))</f>
        <v>#REF!</v>
      </c>
      <c r="AK72" s="252" t="e">
        <f>IF(ISNA(VLOOKUP($B72,#REF!,3,FALSE)),0,(VLOOKUP($B72,#REF!,3,FALSE)))</f>
        <v>#REF!</v>
      </c>
      <c r="AL72" s="252" t="e">
        <f>IF(ISNA(VLOOKUP($B72,#REF!,3,FALSE)),0,(VLOOKUP($B72,#REF!,3,FALSE)))</f>
        <v>#REF!</v>
      </c>
      <c r="AM72" s="252" t="e">
        <f>IF(ISNA(VLOOKUP($B72,#REF!,3,FALSE)),0,(VLOOKUP($B72,#REF!,3,FALSE)))</f>
        <v>#REF!</v>
      </c>
      <c r="AN72" s="252" t="e">
        <f>IF(ISNA(VLOOKUP($B72,#REF!,3,FALSE)),0,(VLOOKUP($B72,#REF!,3,FALSE)))</f>
        <v>#REF!</v>
      </c>
      <c r="AO72" s="252" t="e">
        <f>IF(ISNA(VLOOKUP($B72,#REF!,3,FALSE)),0,(VLOOKUP($B72,#REF!,3,FALSE)))</f>
        <v>#REF!</v>
      </c>
      <c r="AP72" s="252" t="e">
        <f>IF(ISNA(VLOOKUP($B72,#REF!,3,FALSE)),0,(VLOOKUP($B72,#REF!,3,FALSE)))</f>
        <v>#REF!</v>
      </c>
      <c r="AQ72" s="274">
        <f t="shared" si="66"/>
        <v>0</v>
      </c>
      <c r="AR72" s="275" t="s">
        <v>29</v>
      </c>
      <c r="AS72" s="276">
        <f t="shared" si="67"/>
        <v>0</v>
      </c>
      <c r="AV72" s="252" t="e">
        <f>IF(ISNA(VLOOKUP($B72,#REF!,4,FALSE)),0,(VLOOKUP($B72,#REF!,4,FALSE)))</f>
        <v>#REF!</v>
      </c>
      <c r="AW72" s="252" t="e">
        <f>IF(ISNA(VLOOKUP($B72,#REF!,4,FALSE)),0,(VLOOKUP($B72,#REF!,4,FALSE)))</f>
        <v>#REF!</v>
      </c>
      <c r="AX72" s="252" t="e">
        <f>IF(ISNA(VLOOKUP($B72,#REF!,4,FALSE)),0,(VLOOKUP($B72,#REF!,4,FALSE)))</f>
        <v>#REF!</v>
      </c>
      <c r="AY72" s="252" t="e">
        <f>IF(ISNA(VLOOKUP($B72,#REF!,4,FALSE)),0,(VLOOKUP($B72,#REF!,4,FALSE)))</f>
        <v>#REF!</v>
      </c>
      <c r="AZ72" s="252" t="e">
        <f>IF(ISNA(VLOOKUP($B72,#REF!,4,FALSE)),0,(VLOOKUP($B72,#REF!,4,FALSE)))</f>
        <v>#REF!</v>
      </c>
      <c r="BA72" s="252" t="e">
        <f>IF(ISNA(VLOOKUP($B72,#REF!,4,FALSE)),0,(VLOOKUP($B72,#REF!,4,FALSE)))</f>
        <v>#REF!</v>
      </c>
      <c r="BB72" s="252" t="e">
        <f>IF(ISNA(VLOOKUP($B72,#REF!,2,FALSE)),0,(VLOOKUP($B72,#REF!,3,FALSE)))</f>
        <v>#REF!</v>
      </c>
      <c r="BC72" s="252" t="e">
        <f>IF(ISNA(VLOOKUP($B72,#REF!,3,FALSE)),0,(VLOOKUP($B72,#REF!,3,FALSE)))</f>
        <v>#REF!</v>
      </c>
      <c r="BD72" s="252" t="e">
        <f>IF(ISNA(VLOOKUP($B72,#REF!,3,FALSE)),0,(VLOOKUP($B72,#REF!,3,FALSE)))</f>
        <v>#REF!</v>
      </c>
      <c r="BE72" s="252" t="e">
        <f>IF(ISNA(VLOOKUP($B72,#REF!,3,FALSE)),0,(VLOOKUP($B72,#REF!,3,FALSE)))</f>
        <v>#REF!</v>
      </c>
      <c r="BF72" s="252" t="e">
        <f>IF(ISNA(VLOOKUP($B72,#REF!,3,FALSE)),0,(VLOOKUP($B72,#REF!,3,FALSE)))</f>
        <v>#REF!</v>
      </c>
      <c r="BG72" s="252" t="e">
        <f>IF(ISNA(VLOOKUP($B72,#REF!,3,FALSE)),0,(VLOOKUP($B72,#REF!,3,FALSE)))</f>
        <v>#REF!</v>
      </c>
      <c r="BH72" s="252" t="e">
        <f>IF(ISNA(VLOOKUP($B72,#REF!,3,FALSE)),0,(VLOOKUP($B72,#REF!,3,FALSE)))</f>
        <v>#REF!</v>
      </c>
      <c r="BI72" s="274">
        <f t="shared" si="68"/>
        <v>0</v>
      </c>
      <c r="BJ72" s="275" t="s">
        <v>29</v>
      </c>
      <c r="BK72" s="276">
        <f t="shared" si="69"/>
        <v>0</v>
      </c>
    </row>
    <row r="73" s="199" customFormat="1" ht="20.1" customHeight="1" spans="1:63">
      <c r="A73" s="221" t="e">
        <f t="shared" si="56"/>
        <v>#REF!</v>
      </c>
      <c r="B73" s="222" t="e">
        <f>#REF!</f>
        <v>#REF!</v>
      </c>
      <c r="C73" s="223">
        <f t="shared" si="57"/>
        <v>0</v>
      </c>
      <c r="D73" s="230" t="e">
        <f t="shared" si="58"/>
        <v>#REF!</v>
      </c>
      <c r="E73" s="225" t="e">
        <f t="shared" si="59"/>
        <v>#REF!</v>
      </c>
      <c r="F73" s="226" t="e">
        <f t="shared" si="60"/>
        <v>#REF!</v>
      </c>
      <c r="G73" s="226" t="e">
        <f>MAX($F$73:$F99)-D73</f>
        <v>#REF!</v>
      </c>
      <c r="H73" s="228" t="e">
        <f t="shared" si="61"/>
        <v>#REF!</v>
      </c>
      <c r="I73" s="228" t="e">
        <f t="shared" si="62"/>
        <v>#REF!</v>
      </c>
      <c r="J73" s="250" t="e">
        <f t="shared" si="63"/>
        <v>#REF!</v>
      </c>
      <c r="K73" s="253"/>
      <c r="L73" s="252" t="e">
        <f>IF(ISNA(VLOOKUP($B73,#REF!,1,FALSE)),0,(VLOOKUP($B73,#REF!,2,FALSE)))</f>
        <v>#REF!</v>
      </c>
      <c r="M73" s="252" t="e">
        <f>IF(ISNA(VLOOKUP($B73,#REF!,1,FALSE)),0,(VLOOKUP($B73,#REF!,2,FALSE)))</f>
        <v>#REF!</v>
      </c>
      <c r="N73" s="252" t="e">
        <f>IF(ISNA(VLOOKUP($B73,#REF!,1,FALSE)),0,(VLOOKUP($B73,#REF!,2,FALSE)))</f>
        <v>#REF!</v>
      </c>
      <c r="O73" s="252" t="e">
        <f>IF(ISNA(VLOOKUP($B73,#REF!,1,FALSE)),0,(VLOOKUP($B73,#REF!,2,FALSE)))</f>
        <v>#REF!</v>
      </c>
      <c r="P73" s="252" t="e">
        <f>IF(ISNA(VLOOKUP($B73,#REF!,1,FALSE)),0,(VLOOKUP($B73,#REF!,2,FALSE)))</f>
        <v>#REF!</v>
      </c>
      <c r="Q73" s="252" t="e">
        <f>IF(ISNA(VLOOKUP($B73,#REF!,1,FALSE)),0,(VLOOKUP($B73,#REF!,2,FALSE)))</f>
        <v>#REF!</v>
      </c>
      <c r="R73" s="252" t="e">
        <f>IF(ISNA(VLOOKUP($B73,#REF!,1,FALSE)),0,(VLOOKUP($B73,#REF!,2,FALSE)))</f>
        <v>#REF!</v>
      </c>
      <c r="S73" s="252" t="e">
        <f>IF(ISNA(VLOOKUP($B73,#REF!,1,FALSE)),0,(VLOOKUP($B73,#REF!,2,FALSE)))</f>
        <v>#REF!</v>
      </c>
      <c r="T73" s="252" t="e">
        <f>IF(ISNA(VLOOKUP($B73,#REF!,1,FALSE)),0,(VLOOKUP($B73,#REF!,2,FALSE)))</f>
        <v>#REF!</v>
      </c>
      <c r="U73" s="252" t="e">
        <f>IF(ISNA(VLOOKUP($B73,#REF!,1,FALSE)),0,(VLOOKUP($B73,#REF!,2,FALSE)))</f>
        <v>#REF!</v>
      </c>
      <c r="V73" s="252" t="e">
        <f>IF(ISNA(VLOOKUP($B73,#REF!,1,FALSE)),0,(VLOOKUP($B73,#REF!,2,FALSE)))</f>
        <v>#REF!</v>
      </c>
      <c r="W73" s="252" t="e">
        <f>IF(ISNA(VLOOKUP($B73,#REF!,1,FALSE)),0,(VLOOKUP($B73,#REF!,2,FALSE)))</f>
        <v>#REF!</v>
      </c>
      <c r="X73" s="252" t="e">
        <f>IF(ISNA(VLOOKUP($B73,#REF!,1,FALSE)),0,(VLOOKUP($B73,#REF!,2,FALSE)))</f>
        <v>#REF!</v>
      </c>
      <c r="Y73" s="274">
        <f t="shared" si="64"/>
        <v>0</v>
      </c>
      <c r="Z73" s="275" t="s">
        <v>29</v>
      </c>
      <c r="AA73" s="276">
        <f t="shared" si="65"/>
        <v>0</v>
      </c>
      <c r="AD73" s="252" t="e">
        <f>IF(ISNA(VLOOKUP($B73,#REF!,3,FALSE)),0,(VLOOKUP($B73,#REF!,3,FALSE)))</f>
        <v>#REF!</v>
      </c>
      <c r="AE73" s="252" t="e">
        <f>IF(ISNA(VLOOKUP($B73,#REF!,3,FALSE)),0,(VLOOKUP($B73,#REF!,3,FALSE)))</f>
        <v>#REF!</v>
      </c>
      <c r="AF73" s="252" t="e">
        <f>IF(ISNA(VLOOKUP($B73,#REF!,3,FALSE)),0,(VLOOKUP($B73,#REF!,3,FALSE)))</f>
        <v>#REF!</v>
      </c>
      <c r="AG73" s="252" t="e">
        <f>IF(ISNA(VLOOKUP($B73,#REF!,3,FALSE)),0,(VLOOKUP($B73,#REF!,3,FALSE)))</f>
        <v>#REF!</v>
      </c>
      <c r="AH73" s="252" t="e">
        <f>IF(ISNA(VLOOKUP($B73,#REF!,3,FALSE)),0,(VLOOKUP($B73,#REF!,3,FALSE)))</f>
        <v>#REF!</v>
      </c>
      <c r="AI73" s="252" t="e">
        <f>IF(ISNA(VLOOKUP($B73,#REF!,3,FALSE)),0,(VLOOKUP($B73,#REF!,3,FALSE)))</f>
        <v>#REF!</v>
      </c>
      <c r="AJ73" s="252" t="e">
        <f>IF(ISNA(VLOOKUP($B73,#REF!,2,FALSE)),0,(VLOOKUP($B73,#REF!,3,FALSE)))</f>
        <v>#REF!</v>
      </c>
      <c r="AK73" s="252" t="e">
        <f>IF(ISNA(VLOOKUP($B73,#REF!,3,FALSE)),0,(VLOOKUP($B73,#REF!,3,FALSE)))</f>
        <v>#REF!</v>
      </c>
      <c r="AL73" s="252" t="e">
        <f>IF(ISNA(VLOOKUP($B73,#REF!,3,FALSE)),0,(VLOOKUP($B73,#REF!,3,FALSE)))</f>
        <v>#REF!</v>
      </c>
      <c r="AM73" s="252" t="e">
        <f>IF(ISNA(VLOOKUP($B73,#REF!,3,FALSE)),0,(VLOOKUP($B73,#REF!,3,FALSE)))</f>
        <v>#REF!</v>
      </c>
      <c r="AN73" s="252" t="e">
        <f>IF(ISNA(VLOOKUP($B73,#REF!,3,FALSE)),0,(VLOOKUP($B73,#REF!,3,FALSE)))</f>
        <v>#REF!</v>
      </c>
      <c r="AO73" s="252" t="e">
        <f>IF(ISNA(VLOOKUP($B73,#REF!,3,FALSE)),0,(VLOOKUP($B73,#REF!,3,FALSE)))</f>
        <v>#REF!</v>
      </c>
      <c r="AP73" s="252" t="e">
        <f>IF(ISNA(VLOOKUP($B73,#REF!,3,FALSE)),0,(VLOOKUP($B73,#REF!,3,FALSE)))</f>
        <v>#REF!</v>
      </c>
      <c r="AQ73" s="274">
        <f t="shared" si="66"/>
        <v>0</v>
      </c>
      <c r="AR73" s="275" t="s">
        <v>29</v>
      </c>
      <c r="AS73" s="276">
        <f t="shared" si="67"/>
        <v>0</v>
      </c>
      <c r="AV73" s="252" t="e">
        <f>IF(ISNA(VLOOKUP($B73,#REF!,4,FALSE)),0,(VLOOKUP($B73,#REF!,4,FALSE)))</f>
        <v>#REF!</v>
      </c>
      <c r="AW73" s="252" t="e">
        <f>IF(ISNA(VLOOKUP($B73,#REF!,4,FALSE)),0,(VLOOKUP($B73,#REF!,4,FALSE)))</f>
        <v>#REF!</v>
      </c>
      <c r="AX73" s="252" t="e">
        <f>IF(ISNA(VLOOKUP($B73,#REF!,4,FALSE)),0,(VLOOKUP($B73,#REF!,4,FALSE)))</f>
        <v>#REF!</v>
      </c>
      <c r="AY73" s="252" t="e">
        <f>IF(ISNA(VLOOKUP($B73,#REF!,4,FALSE)),0,(VLOOKUP($B73,#REF!,4,FALSE)))</f>
        <v>#REF!</v>
      </c>
      <c r="AZ73" s="252" t="e">
        <f>IF(ISNA(VLOOKUP($B73,#REF!,4,FALSE)),0,(VLOOKUP($B73,#REF!,4,FALSE)))</f>
        <v>#REF!</v>
      </c>
      <c r="BA73" s="252" t="e">
        <f>IF(ISNA(VLOOKUP($B73,#REF!,4,FALSE)),0,(VLOOKUP($B73,#REF!,4,FALSE)))</f>
        <v>#REF!</v>
      </c>
      <c r="BB73" s="252" t="e">
        <f>IF(ISNA(VLOOKUP($B73,#REF!,2,FALSE)),0,(VLOOKUP($B73,#REF!,3,FALSE)))</f>
        <v>#REF!</v>
      </c>
      <c r="BC73" s="252" t="e">
        <f>IF(ISNA(VLOOKUP($B73,#REF!,3,FALSE)),0,(VLOOKUP($B73,#REF!,3,FALSE)))</f>
        <v>#REF!</v>
      </c>
      <c r="BD73" s="252" t="e">
        <f>IF(ISNA(VLOOKUP($B73,#REF!,3,FALSE)),0,(VLOOKUP($B73,#REF!,3,FALSE)))</f>
        <v>#REF!</v>
      </c>
      <c r="BE73" s="252" t="e">
        <f>IF(ISNA(VLOOKUP($B73,#REF!,3,FALSE)),0,(VLOOKUP($B73,#REF!,3,FALSE)))</f>
        <v>#REF!</v>
      </c>
      <c r="BF73" s="252" t="e">
        <f>IF(ISNA(VLOOKUP($B73,#REF!,3,FALSE)),0,(VLOOKUP($B73,#REF!,3,FALSE)))</f>
        <v>#REF!</v>
      </c>
      <c r="BG73" s="252" t="e">
        <f>IF(ISNA(VLOOKUP($B73,#REF!,3,FALSE)),0,(VLOOKUP($B73,#REF!,3,FALSE)))</f>
        <v>#REF!</v>
      </c>
      <c r="BH73" s="252" t="e">
        <f>IF(ISNA(VLOOKUP($B73,#REF!,3,FALSE)),0,(VLOOKUP($B73,#REF!,3,FALSE)))</f>
        <v>#REF!</v>
      </c>
      <c r="BI73" s="274">
        <f t="shared" si="68"/>
        <v>0</v>
      </c>
      <c r="BJ73" s="275" t="s">
        <v>29</v>
      </c>
      <c r="BK73" s="276">
        <f t="shared" si="69"/>
        <v>0</v>
      </c>
    </row>
    <row r="74" s="199" customFormat="1" ht="20.1" customHeight="1" spans="1:63">
      <c r="A74" s="221" t="e">
        <f t="shared" si="56"/>
        <v>#REF!</v>
      </c>
      <c r="B74" s="222" t="e">
        <f>#REF!</f>
        <v>#REF!</v>
      </c>
      <c r="C74" s="223">
        <f t="shared" si="57"/>
        <v>0</v>
      </c>
      <c r="D74" s="230" t="e">
        <f t="shared" si="58"/>
        <v>#REF!</v>
      </c>
      <c r="E74" s="225" t="e">
        <f t="shared" si="59"/>
        <v>#REF!</v>
      </c>
      <c r="F74" s="226" t="e">
        <f t="shared" si="60"/>
        <v>#REF!</v>
      </c>
      <c r="G74" s="226"/>
      <c r="H74" s="228" t="e">
        <f t="shared" si="61"/>
        <v>#REF!</v>
      </c>
      <c r="I74" s="228" t="e">
        <f t="shared" si="62"/>
        <v>#REF!</v>
      </c>
      <c r="J74" s="250" t="e">
        <f t="shared" si="63"/>
        <v>#REF!</v>
      </c>
      <c r="K74" s="253"/>
      <c r="L74" s="252" t="e">
        <f>IF(ISNA(VLOOKUP($B74,#REF!,1,FALSE)),0,(VLOOKUP($B74,#REF!,2,FALSE)))</f>
        <v>#REF!</v>
      </c>
      <c r="M74" s="252" t="e">
        <f>IF(ISNA(VLOOKUP($B74,#REF!,1,FALSE)),0,(VLOOKUP($B74,#REF!,2,FALSE)))</f>
        <v>#REF!</v>
      </c>
      <c r="N74" s="252" t="e">
        <f>IF(ISNA(VLOOKUP($B74,#REF!,1,FALSE)),0,(VLOOKUP($B74,#REF!,2,FALSE)))</f>
        <v>#REF!</v>
      </c>
      <c r="O74" s="252" t="e">
        <f>IF(ISNA(VLOOKUP($B74,#REF!,1,FALSE)),0,(VLOOKUP($B74,#REF!,2,FALSE)))</f>
        <v>#REF!</v>
      </c>
      <c r="P74" s="252" t="e">
        <f>IF(ISNA(VLOOKUP($B74,#REF!,1,FALSE)),0,(VLOOKUP($B74,#REF!,2,FALSE)))</f>
        <v>#REF!</v>
      </c>
      <c r="Q74" s="252" t="e">
        <f>IF(ISNA(VLOOKUP($B74,#REF!,1,FALSE)),0,(VLOOKUP($B74,#REF!,2,FALSE)))</f>
        <v>#REF!</v>
      </c>
      <c r="R74" s="252" t="e">
        <f>IF(ISNA(VLOOKUP($B74,#REF!,1,FALSE)),0,(VLOOKUP($B74,#REF!,2,FALSE)))</f>
        <v>#REF!</v>
      </c>
      <c r="S74" s="252" t="e">
        <f>IF(ISNA(VLOOKUP($B74,#REF!,1,FALSE)),0,(VLOOKUP($B74,#REF!,2,FALSE)))</f>
        <v>#REF!</v>
      </c>
      <c r="T74" s="252" t="e">
        <f>IF(ISNA(VLOOKUP($B74,#REF!,1,FALSE)),0,(VLOOKUP($B74,#REF!,2,FALSE)))</f>
        <v>#REF!</v>
      </c>
      <c r="U74" s="252" t="e">
        <f>IF(ISNA(VLOOKUP($B74,#REF!,1,FALSE)),0,(VLOOKUP($B74,#REF!,2,FALSE)))</f>
        <v>#REF!</v>
      </c>
      <c r="V74" s="252" t="e">
        <f>IF(ISNA(VLOOKUP($B74,#REF!,1,FALSE)),0,(VLOOKUP($B74,#REF!,2,FALSE)))</f>
        <v>#REF!</v>
      </c>
      <c r="W74" s="252" t="e">
        <f>IF(ISNA(VLOOKUP($B74,#REF!,1,FALSE)),0,(VLOOKUP($B74,#REF!,2,FALSE)))</f>
        <v>#REF!</v>
      </c>
      <c r="X74" s="252" t="e">
        <f>IF(ISNA(VLOOKUP($B74,#REF!,1,FALSE)),0,(VLOOKUP($B74,#REF!,2,FALSE)))</f>
        <v>#REF!</v>
      </c>
      <c r="Y74" s="274">
        <f t="shared" si="64"/>
        <v>0</v>
      </c>
      <c r="Z74" s="275" t="s">
        <v>29</v>
      </c>
      <c r="AA74" s="276">
        <f t="shared" si="65"/>
        <v>0</v>
      </c>
      <c r="AD74" s="252" t="e">
        <f>IF(ISNA(VLOOKUP($B74,#REF!,3,FALSE)),0,(VLOOKUP($B74,#REF!,3,FALSE)))</f>
        <v>#REF!</v>
      </c>
      <c r="AE74" s="252" t="e">
        <f>IF(ISNA(VLOOKUP($B74,#REF!,3,FALSE)),0,(VLOOKUP($B74,#REF!,3,FALSE)))</f>
        <v>#REF!</v>
      </c>
      <c r="AF74" s="252" t="e">
        <f>IF(ISNA(VLOOKUP($B74,#REF!,3,FALSE)),0,(VLOOKUP($B74,#REF!,3,FALSE)))</f>
        <v>#REF!</v>
      </c>
      <c r="AG74" s="252" t="e">
        <f>IF(ISNA(VLOOKUP($B74,#REF!,3,FALSE)),0,(VLOOKUP($B74,#REF!,3,FALSE)))</f>
        <v>#REF!</v>
      </c>
      <c r="AH74" s="252" t="e">
        <f>IF(ISNA(VLOOKUP($B74,#REF!,3,FALSE)),0,(VLOOKUP($B74,#REF!,3,FALSE)))</f>
        <v>#REF!</v>
      </c>
      <c r="AI74" s="252" t="e">
        <f>IF(ISNA(VLOOKUP($B74,#REF!,3,FALSE)),0,(VLOOKUP($B74,#REF!,3,FALSE)))</f>
        <v>#REF!</v>
      </c>
      <c r="AJ74" s="252" t="e">
        <f>IF(ISNA(VLOOKUP($B74,#REF!,2,FALSE)),0,(VLOOKUP($B74,#REF!,3,FALSE)))</f>
        <v>#REF!</v>
      </c>
      <c r="AK74" s="252" t="e">
        <f>IF(ISNA(VLOOKUP($B74,#REF!,3,FALSE)),0,(VLOOKUP($B74,#REF!,3,FALSE)))</f>
        <v>#REF!</v>
      </c>
      <c r="AL74" s="252" t="e">
        <f>IF(ISNA(VLOOKUP($B74,#REF!,3,FALSE)),0,(VLOOKUP($B74,#REF!,3,FALSE)))</f>
        <v>#REF!</v>
      </c>
      <c r="AM74" s="252" t="e">
        <f>IF(ISNA(VLOOKUP($B74,#REF!,3,FALSE)),0,(VLOOKUP($B74,#REF!,3,FALSE)))</f>
        <v>#REF!</v>
      </c>
      <c r="AN74" s="252" t="e">
        <f>IF(ISNA(VLOOKUP($B74,#REF!,3,FALSE)),0,(VLOOKUP($B74,#REF!,3,FALSE)))</f>
        <v>#REF!</v>
      </c>
      <c r="AO74" s="252" t="e">
        <f>IF(ISNA(VLOOKUP($B74,#REF!,3,FALSE)),0,(VLOOKUP($B74,#REF!,3,FALSE)))</f>
        <v>#REF!</v>
      </c>
      <c r="AP74" s="252" t="e">
        <f>IF(ISNA(VLOOKUP($B74,#REF!,3,FALSE)),0,(VLOOKUP($B74,#REF!,3,FALSE)))</f>
        <v>#REF!</v>
      </c>
      <c r="AQ74" s="274">
        <f t="shared" si="66"/>
        <v>0</v>
      </c>
      <c r="AR74" s="275" t="s">
        <v>29</v>
      </c>
      <c r="AS74" s="276">
        <f t="shared" si="67"/>
        <v>0</v>
      </c>
      <c r="AV74" s="252" t="e">
        <f>IF(ISNA(VLOOKUP($B74,#REF!,4,FALSE)),0,(VLOOKUP($B74,#REF!,4,FALSE)))</f>
        <v>#REF!</v>
      </c>
      <c r="AW74" s="252" t="e">
        <f>IF(ISNA(VLOOKUP($B74,#REF!,4,FALSE)),0,(VLOOKUP($B74,#REF!,4,FALSE)))</f>
        <v>#REF!</v>
      </c>
      <c r="AX74" s="252" t="e">
        <f>IF(ISNA(VLOOKUP($B74,#REF!,4,FALSE)),0,(VLOOKUP($B74,#REF!,4,FALSE)))</f>
        <v>#REF!</v>
      </c>
      <c r="AY74" s="252" t="e">
        <f>IF(ISNA(VLOOKUP($B74,#REF!,4,FALSE)),0,(VLOOKUP($B74,#REF!,4,FALSE)))</f>
        <v>#REF!</v>
      </c>
      <c r="AZ74" s="252" t="e">
        <f>IF(ISNA(VLOOKUP($B74,#REF!,4,FALSE)),0,(VLOOKUP($B74,#REF!,4,FALSE)))</f>
        <v>#REF!</v>
      </c>
      <c r="BA74" s="252" t="e">
        <f>IF(ISNA(VLOOKUP($B74,#REF!,4,FALSE)),0,(VLOOKUP($B74,#REF!,4,FALSE)))</f>
        <v>#REF!</v>
      </c>
      <c r="BB74" s="252" t="e">
        <f>IF(ISNA(VLOOKUP($B74,#REF!,2,FALSE)),0,(VLOOKUP($B74,#REF!,3,FALSE)))</f>
        <v>#REF!</v>
      </c>
      <c r="BC74" s="252" t="e">
        <f>IF(ISNA(VLOOKUP($B74,#REF!,3,FALSE)),0,(VLOOKUP($B74,#REF!,3,FALSE)))</f>
        <v>#REF!</v>
      </c>
      <c r="BD74" s="252" t="e">
        <f>IF(ISNA(VLOOKUP($B74,#REF!,3,FALSE)),0,(VLOOKUP($B74,#REF!,3,FALSE)))</f>
        <v>#REF!</v>
      </c>
      <c r="BE74" s="252" t="e">
        <f>IF(ISNA(VLOOKUP($B74,#REF!,3,FALSE)),0,(VLOOKUP($B74,#REF!,3,FALSE)))</f>
        <v>#REF!</v>
      </c>
      <c r="BF74" s="252" t="e">
        <f>IF(ISNA(VLOOKUP($B74,#REF!,3,FALSE)),0,(VLOOKUP($B74,#REF!,3,FALSE)))</f>
        <v>#REF!</v>
      </c>
      <c r="BG74" s="252" t="e">
        <f>IF(ISNA(VLOOKUP($B74,#REF!,3,FALSE)),0,(VLOOKUP($B74,#REF!,3,FALSE)))</f>
        <v>#REF!</v>
      </c>
      <c r="BH74" s="252" t="e">
        <f>IF(ISNA(VLOOKUP($B74,#REF!,3,FALSE)),0,(VLOOKUP($B74,#REF!,3,FALSE)))</f>
        <v>#REF!</v>
      </c>
      <c r="BI74" s="274">
        <f t="shared" si="68"/>
        <v>0</v>
      </c>
      <c r="BJ74" s="275" t="s">
        <v>29</v>
      </c>
      <c r="BK74" s="276">
        <f t="shared" si="69"/>
        <v>0</v>
      </c>
    </row>
    <row r="75" s="199" customFormat="1" ht="20.1" customHeight="1" spans="1:63">
      <c r="A75" s="221" t="e">
        <f t="shared" si="56"/>
        <v>#REF!</v>
      </c>
      <c r="B75" s="222" t="e">
        <f>#REF!</f>
        <v>#REF!</v>
      </c>
      <c r="C75" s="223">
        <f t="shared" si="57"/>
        <v>0</v>
      </c>
      <c r="D75" s="230" t="e">
        <f t="shared" si="58"/>
        <v>#REF!</v>
      </c>
      <c r="E75" s="225" t="e">
        <f t="shared" si="59"/>
        <v>#REF!</v>
      </c>
      <c r="F75" s="226" t="e">
        <f t="shared" si="60"/>
        <v>#REF!</v>
      </c>
      <c r="G75" s="226"/>
      <c r="H75" s="228" t="e">
        <f t="shared" si="61"/>
        <v>#REF!</v>
      </c>
      <c r="I75" s="228" t="e">
        <f t="shared" si="62"/>
        <v>#REF!</v>
      </c>
      <c r="J75" s="250" t="e">
        <f t="shared" si="63"/>
        <v>#REF!</v>
      </c>
      <c r="K75" s="253"/>
      <c r="L75" s="252" t="e">
        <f>IF(ISNA(VLOOKUP($B75,#REF!,1,FALSE)),0,(VLOOKUP($B75,#REF!,2,FALSE)))</f>
        <v>#REF!</v>
      </c>
      <c r="M75" s="252" t="e">
        <f>IF(ISNA(VLOOKUP($B75,#REF!,1,FALSE)),0,(VLOOKUP($B75,#REF!,2,FALSE)))</f>
        <v>#REF!</v>
      </c>
      <c r="N75" s="252" t="e">
        <f>IF(ISNA(VLOOKUP($B75,#REF!,1,FALSE)),0,(VLOOKUP($B75,#REF!,2,FALSE)))</f>
        <v>#REF!</v>
      </c>
      <c r="O75" s="252" t="e">
        <f>IF(ISNA(VLOOKUP($B75,#REF!,1,FALSE)),0,(VLOOKUP($B75,#REF!,2,FALSE)))</f>
        <v>#REF!</v>
      </c>
      <c r="P75" s="252" t="e">
        <f>IF(ISNA(VLOOKUP($B75,#REF!,1,FALSE)),0,(VLOOKUP($B75,#REF!,2,FALSE)))</f>
        <v>#REF!</v>
      </c>
      <c r="Q75" s="252" t="e">
        <f>IF(ISNA(VLOOKUP($B75,#REF!,1,FALSE)),0,(VLOOKUP($B75,#REF!,2,FALSE)))</f>
        <v>#REF!</v>
      </c>
      <c r="R75" s="252" t="e">
        <f>IF(ISNA(VLOOKUP($B75,#REF!,1,FALSE)),0,(VLOOKUP($B75,#REF!,2,FALSE)))</f>
        <v>#REF!</v>
      </c>
      <c r="S75" s="252" t="e">
        <f>IF(ISNA(VLOOKUP($B75,#REF!,1,FALSE)),0,(VLOOKUP($B75,#REF!,2,FALSE)))</f>
        <v>#REF!</v>
      </c>
      <c r="T75" s="252" t="e">
        <f>IF(ISNA(VLOOKUP($B75,#REF!,1,FALSE)),0,(VLOOKUP($B75,#REF!,2,FALSE)))</f>
        <v>#REF!</v>
      </c>
      <c r="U75" s="252" t="e">
        <f>IF(ISNA(VLOOKUP($B75,#REF!,1,FALSE)),0,(VLOOKUP($B75,#REF!,2,FALSE)))</f>
        <v>#REF!</v>
      </c>
      <c r="V75" s="252" t="e">
        <f>IF(ISNA(VLOOKUP($B75,#REF!,1,FALSE)),0,(VLOOKUP($B75,#REF!,2,FALSE)))</f>
        <v>#REF!</v>
      </c>
      <c r="W75" s="252" t="e">
        <f>IF(ISNA(VLOOKUP($B75,#REF!,1,FALSE)),0,(VLOOKUP($B75,#REF!,2,FALSE)))</f>
        <v>#REF!</v>
      </c>
      <c r="X75" s="252" t="e">
        <f>IF(ISNA(VLOOKUP($B75,#REF!,1,FALSE)),0,(VLOOKUP($B75,#REF!,2,FALSE)))</f>
        <v>#REF!</v>
      </c>
      <c r="Y75" s="274">
        <f t="shared" si="64"/>
        <v>0</v>
      </c>
      <c r="Z75" s="275" t="s">
        <v>29</v>
      </c>
      <c r="AA75" s="276">
        <f t="shared" si="65"/>
        <v>0</v>
      </c>
      <c r="AD75" s="252" t="e">
        <f>IF(ISNA(VLOOKUP($B75,#REF!,3,FALSE)),0,(VLOOKUP($B75,#REF!,3,FALSE)))</f>
        <v>#REF!</v>
      </c>
      <c r="AE75" s="252" t="e">
        <f>IF(ISNA(VLOOKUP($B75,#REF!,3,FALSE)),0,(VLOOKUP($B75,#REF!,3,FALSE)))</f>
        <v>#REF!</v>
      </c>
      <c r="AF75" s="252" t="e">
        <f>IF(ISNA(VLOOKUP($B75,#REF!,3,FALSE)),0,(VLOOKUP($B75,#REF!,3,FALSE)))</f>
        <v>#REF!</v>
      </c>
      <c r="AG75" s="252" t="e">
        <f>IF(ISNA(VLOOKUP($B75,#REF!,3,FALSE)),0,(VLOOKUP($B75,#REF!,3,FALSE)))</f>
        <v>#REF!</v>
      </c>
      <c r="AH75" s="252" t="e">
        <f>IF(ISNA(VLOOKUP($B75,#REF!,3,FALSE)),0,(VLOOKUP($B75,#REF!,3,FALSE)))</f>
        <v>#REF!</v>
      </c>
      <c r="AI75" s="252" t="e">
        <f>IF(ISNA(VLOOKUP($B75,#REF!,3,FALSE)),0,(VLOOKUP($B75,#REF!,3,FALSE)))</f>
        <v>#REF!</v>
      </c>
      <c r="AJ75" s="252" t="e">
        <f>IF(ISNA(VLOOKUP($B75,#REF!,2,FALSE)),0,(VLOOKUP($B75,#REF!,3,FALSE)))</f>
        <v>#REF!</v>
      </c>
      <c r="AK75" s="252" t="e">
        <f>IF(ISNA(VLOOKUP($B75,#REF!,3,FALSE)),0,(VLOOKUP($B75,#REF!,3,FALSE)))</f>
        <v>#REF!</v>
      </c>
      <c r="AL75" s="252" t="e">
        <f>IF(ISNA(VLOOKUP($B75,#REF!,3,FALSE)),0,(VLOOKUP($B75,#REF!,3,FALSE)))</f>
        <v>#REF!</v>
      </c>
      <c r="AM75" s="252" t="e">
        <f>IF(ISNA(VLOOKUP($B75,#REF!,3,FALSE)),0,(VLOOKUP($B75,#REF!,3,FALSE)))</f>
        <v>#REF!</v>
      </c>
      <c r="AN75" s="252" t="e">
        <f>IF(ISNA(VLOOKUP($B75,#REF!,3,FALSE)),0,(VLOOKUP($B75,#REF!,3,FALSE)))</f>
        <v>#REF!</v>
      </c>
      <c r="AO75" s="252" t="e">
        <f>IF(ISNA(VLOOKUP($B75,#REF!,3,FALSE)),0,(VLOOKUP($B75,#REF!,3,FALSE)))</f>
        <v>#REF!</v>
      </c>
      <c r="AP75" s="252" t="e">
        <f>IF(ISNA(VLOOKUP($B75,#REF!,3,FALSE)),0,(VLOOKUP($B75,#REF!,3,FALSE)))</f>
        <v>#REF!</v>
      </c>
      <c r="AQ75" s="274">
        <f t="shared" si="66"/>
        <v>0</v>
      </c>
      <c r="AR75" s="275" t="s">
        <v>29</v>
      </c>
      <c r="AS75" s="276">
        <f t="shared" si="67"/>
        <v>0</v>
      </c>
      <c r="AV75" s="252" t="e">
        <f>IF(ISNA(VLOOKUP($B75,#REF!,4,FALSE)),0,(VLOOKUP($B75,#REF!,4,FALSE)))</f>
        <v>#REF!</v>
      </c>
      <c r="AW75" s="252" t="e">
        <f>IF(ISNA(VLOOKUP($B75,#REF!,4,FALSE)),0,(VLOOKUP($B75,#REF!,4,FALSE)))</f>
        <v>#REF!</v>
      </c>
      <c r="AX75" s="252" t="e">
        <f>IF(ISNA(VLOOKUP($B75,#REF!,4,FALSE)),0,(VLOOKUP($B75,#REF!,4,FALSE)))</f>
        <v>#REF!</v>
      </c>
      <c r="AY75" s="252" t="e">
        <f>IF(ISNA(VLOOKUP($B75,#REF!,4,FALSE)),0,(VLOOKUP($B75,#REF!,4,FALSE)))</f>
        <v>#REF!</v>
      </c>
      <c r="AZ75" s="252" t="e">
        <f>IF(ISNA(VLOOKUP($B75,#REF!,4,FALSE)),0,(VLOOKUP($B75,#REF!,4,FALSE)))</f>
        <v>#REF!</v>
      </c>
      <c r="BA75" s="252" t="e">
        <f>IF(ISNA(VLOOKUP($B75,#REF!,4,FALSE)),0,(VLOOKUP($B75,#REF!,4,FALSE)))</f>
        <v>#REF!</v>
      </c>
      <c r="BB75" s="252" t="e">
        <f>IF(ISNA(VLOOKUP($B75,#REF!,2,FALSE)),0,(VLOOKUP($B75,#REF!,3,FALSE)))</f>
        <v>#REF!</v>
      </c>
      <c r="BC75" s="252" t="e">
        <f>IF(ISNA(VLOOKUP($B75,#REF!,3,FALSE)),0,(VLOOKUP($B75,#REF!,3,FALSE)))</f>
        <v>#REF!</v>
      </c>
      <c r="BD75" s="252" t="e">
        <f>IF(ISNA(VLOOKUP($B75,#REF!,3,FALSE)),0,(VLOOKUP($B75,#REF!,3,FALSE)))</f>
        <v>#REF!</v>
      </c>
      <c r="BE75" s="252" t="e">
        <f>IF(ISNA(VLOOKUP($B75,#REF!,3,FALSE)),0,(VLOOKUP($B75,#REF!,3,FALSE)))</f>
        <v>#REF!</v>
      </c>
      <c r="BF75" s="252" t="e">
        <f>IF(ISNA(VLOOKUP($B75,#REF!,3,FALSE)),0,(VLOOKUP($B75,#REF!,3,FALSE)))</f>
        <v>#REF!</v>
      </c>
      <c r="BG75" s="252" t="e">
        <f>IF(ISNA(VLOOKUP($B75,#REF!,3,FALSE)),0,(VLOOKUP($B75,#REF!,3,FALSE)))</f>
        <v>#REF!</v>
      </c>
      <c r="BH75" s="252" t="e">
        <f>IF(ISNA(VLOOKUP($B75,#REF!,3,FALSE)),0,(VLOOKUP($B75,#REF!,3,FALSE)))</f>
        <v>#REF!</v>
      </c>
      <c r="BI75" s="274">
        <f t="shared" si="68"/>
        <v>0</v>
      </c>
      <c r="BJ75" s="275" t="s">
        <v>29</v>
      </c>
      <c r="BK75" s="276">
        <f t="shared" si="69"/>
        <v>0</v>
      </c>
    </row>
    <row r="76" s="199" customFormat="1" ht="20.1" customHeight="1" spans="1:63">
      <c r="A76" s="221" t="e">
        <f t="shared" si="56"/>
        <v>#REF!</v>
      </c>
      <c r="B76" s="222" t="e">
        <f>#REF!</f>
        <v>#REF!</v>
      </c>
      <c r="C76" s="223">
        <f t="shared" si="57"/>
        <v>0</v>
      </c>
      <c r="D76" s="230" t="e">
        <f t="shared" si="58"/>
        <v>#REF!</v>
      </c>
      <c r="E76" s="225" t="e">
        <f t="shared" si="59"/>
        <v>#REF!</v>
      </c>
      <c r="F76" s="226" t="e">
        <f t="shared" si="60"/>
        <v>#REF!</v>
      </c>
      <c r="G76" s="226"/>
      <c r="H76" s="228" t="e">
        <f t="shared" si="61"/>
        <v>#REF!</v>
      </c>
      <c r="I76" s="228" t="e">
        <f t="shared" si="62"/>
        <v>#REF!</v>
      </c>
      <c r="J76" s="250" t="e">
        <f t="shared" si="63"/>
        <v>#REF!</v>
      </c>
      <c r="K76" s="253"/>
      <c r="L76" s="252" t="e">
        <f>IF(ISNA(VLOOKUP($B76,#REF!,1,FALSE)),0,(VLOOKUP($B76,#REF!,2,FALSE)))</f>
        <v>#REF!</v>
      </c>
      <c r="M76" s="252" t="e">
        <f>IF(ISNA(VLOOKUP($B76,#REF!,1,FALSE)),0,(VLOOKUP($B76,#REF!,2,FALSE)))</f>
        <v>#REF!</v>
      </c>
      <c r="N76" s="252" t="e">
        <f>IF(ISNA(VLOOKUP($B76,#REF!,1,FALSE)),0,(VLOOKUP($B76,#REF!,2,FALSE)))</f>
        <v>#REF!</v>
      </c>
      <c r="O76" s="252" t="e">
        <f>IF(ISNA(VLOOKUP($B76,#REF!,1,FALSE)),0,(VLOOKUP($B76,#REF!,2,FALSE)))</f>
        <v>#REF!</v>
      </c>
      <c r="P76" s="252" t="e">
        <f>IF(ISNA(VLOOKUP($B76,#REF!,1,FALSE)),0,(VLOOKUP($B76,#REF!,2,FALSE)))</f>
        <v>#REF!</v>
      </c>
      <c r="Q76" s="252" t="e">
        <f>IF(ISNA(VLOOKUP($B76,#REF!,1,FALSE)),0,(VLOOKUP($B76,#REF!,2,FALSE)))</f>
        <v>#REF!</v>
      </c>
      <c r="R76" s="252" t="e">
        <f>IF(ISNA(VLOOKUP($B76,#REF!,1,FALSE)),0,(VLOOKUP($B76,#REF!,2,FALSE)))</f>
        <v>#REF!</v>
      </c>
      <c r="S76" s="252" t="e">
        <f>IF(ISNA(VLOOKUP($B76,#REF!,1,FALSE)),0,(VLOOKUP($B76,#REF!,2,FALSE)))</f>
        <v>#REF!</v>
      </c>
      <c r="T76" s="252" t="e">
        <f>IF(ISNA(VLOOKUP($B76,#REF!,1,FALSE)),0,(VLOOKUP($B76,#REF!,2,FALSE)))</f>
        <v>#REF!</v>
      </c>
      <c r="U76" s="252" t="e">
        <f>IF(ISNA(VLOOKUP($B76,#REF!,1,FALSE)),0,(VLOOKUP($B76,#REF!,2,FALSE)))</f>
        <v>#REF!</v>
      </c>
      <c r="V76" s="252" t="e">
        <f>IF(ISNA(VLOOKUP($B76,#REF!,1,FALSE)),0,(VLOOKUP($B76,#REF!,2,FALSE)))</f>
        <v>#REF!</v>
      </c>
      <c r="W76" s="252" t="e">
        <f>IF(ISNA(VLOOKUP($B76,#REF!,1,FALSE)),0,(VLOOKUP($B76,#REF!,2,FALSE)))</f>
        <v>#REF!</v>
      </c>
      <c r="X76" s="252" t="e">
        <f>IF(ISNA(VLOOKUP($B76,#REF!,1,FALSE)),0,(VLOOKUP($B76,#REF!,2,FALSE)))</f>
        <v>#REF!</v>
      </c>
      <c r="Y76" s="274">
        <f t="shared" si="64"/>
        <v>0</v>
      </c>
      <c r="Z76" s="275" t="s">
        <v>29</v>
      </c>
      <c r="AA76" s="276">
        <f t="shared" si="65"/>
        <v>0</v>
      </c>
      <c r="AD76" s="252" t="e">
        <f>IF(ISNA(VLOOKUP($B76,#REF!,3,FALSE)),0,(VLOOKUP($B76,#REF!,3,FALSE)))</f>
        <v>#REF!</v>
      </c>
      <c r="AE76" s="252" t="e">
        <f>IF(ISNA(VLOOKUP($B76,#REF!,3,FALSE)),0,(VLOOKUP($B76,#REF!,3,FALSE)))</f>
        <v>#REF!</v>
      </c>
      <c r="AF76" s="252" t="e">
        <f>IF(ISNA(VLOOKUP($B76,#REF!,3,FALSE)),0,(VLOOKUP($B76,#REF!,3,FALSE)))</f>
        <v>#REF!</v>
      </c>
      <c r="AG76" s="252" t="e">
        <f>IF(ISNA(VLOOKUP($B76,#REF!,3,FALSE)),0,(VLOOKUP($B76,#REF!,3,FALSE)))</f>
        <v>#REF!</v>
      </c>
      <c r="AH76" s="252" t="e">
        <f>IF(ISNA(VLOOKUP($B76,#REF!,3,FALSE)),0,(VLOOKUP($B76,#REF!,3,FALSE)))</f>
        <v>#REF!</v>
      </c>
      <c r="AI76" s="252" t="e">
        <f>IF(ISNA(VLOOKUP($B76,#REF!,3,FALSE)),0,(VLOOKUP($B76,#REF!,3,FALSE)))</f>
        <v>#REF!</v>
      </c>
      <c r="AJ76" s="252" t="e">
        <f>IF(ISNA(VLOOKUP($B76,#REF!,2,FALSE)),0,(VLOOKUP($B76,#REF!,3,FALSE)))</f>
        <v>#REF!</v>
      </c>
      <c r="AK76" s="252" t="e">
        <f>IF(ISNA(VLOOKUP($B76,#REF!,3,FALSE)),0,(VLOOKUP($B76,#REF!,3,FALSE)))</f>
        <v>#REF!</v>
      </c>
      <c r="AL76" s="252" t="e">
        <f>IF(ISNA(VLOOKUP($B76,#REF!,3,FALSE)),0,(VLOOKUP($B76,#REF!,3,FALSE)))</f>
        <v>#REF!</v>
      </c>
      <c r="AM76" s="252" t="e">
        <f>IF(ISNA(VLOOKUP($B76,#REF!,3,FALSE)),0,(VLOOKUP($B76,#REF!,3,FALSE)))</f>
        <v>#REF!</v>
      </c>
      <c r="AN76" s="252" t="e">
        <f>IF(ISNA(VLOOKUP($B76,#REF!,3,FALSE)),0,(VLOOKUP($B76,#REF!,3,FALSE)))</f>
        <v>#REF!</v>
      </c>
      <c r="AO76" s="252" t="e">
        <f>IF(ISNA(VLOOKUP($B76,#REF!,3,FALSE)),0,(VLOOKUP($B76,#REF!,3,FALSE)))</f>
        <v>#REF!</v>
      </c>
      <c r="AP76" s="252" t="e">
        <f>IF(ISNA(VLOOKUP($B76,#REF!,3,FALSE)),0,(VLOOKUP($B76,#REF!,3,FALSE)))</f>
        <v>#REF!</v>
      </c>
      <c r="AQ76" s="274">
        <f t="shared" si="66"/>
        <v>0</v>
      </c>
      <c r="AR76" s="275" t="s">
        <v>29</v>
      </c>
      <c r="AS76" s="276">
        <f t="shared" si="67"/>
        <v>0</v>
      </c>
      <c r="AV76" s="252" t="e">
        <f>IF(ISNA(VLOOKUP($B76,#REF!,4,FALSE)),0,(VLOOKUP($B76,#REF!,4,FALSE)))</f>
        <v>#REF!</v>
      </c>
      <c r="AW76" s="252" t="e">
        <f>IF(ISNA(VLOOKUP($B76,#REF!,4,FALSE)),0,(VLOOKUP($B76,#REF!,4,FALSE)))</f>
        <v>#REF!</v>
      </c>
      <c r="AX76" s="252" t="e">
        <f>IF(ISNA(VLOOKUP($B76,#REF!,4,FALSE)),0,(VLOOKUP($B76,#REF!,4,FALSE)))</f>
        <v>#REF!</v>
      </c>
      <c r="AY76" s="252" t="e">
        <f>IF(ISNA(VLOOKUP($B76,#REF!,4,FALSE)),0,(VLOOKUP($B76,#REF!,4,FALSE)))</f>
        <v>#REF!</v>
      </c>
      <c r="AZ76" s="252" t="e">
        <f>IF(ISNA(VLOOKUP($B76,#REF!,4,FALSE)),0,(VLOOKUP($B76,#REF!,4,FALSE)))</f>
        <v>#REF!</v>
      </c>
      <c r="BA76" s="252" t="e">
        <f>IF(ISNA(VLOOKUP($B76,#REF!,4,FALSE)),0,(VLOOKUP($B76,#REF!,4,FALSE)))</f>
        <v>#REF!</v>
      </c>
      <c r="BB76" s="252" t="e">
        <f>IF(ISNA(VLOOKUP($B76,#REF!,2,FALSE)),0,(VLOOKUP($B76,#REF!,3,FALSE)))</f>
        <v>#REF!</v>
      </c>
      <c r="BC76" s="252" t="e">
        <f>IF(ISNA(VLOOKUP($B76,#REF!,3,FALSE)),0,(VLOOKUP($B76,#REF!,3,FALSE)))</f>
        <v>#REF!</v>
      </c>
      <c r="BD76" s="252" t="e">
        <f>IF(ISNA(VLOOKUP($B76,#REF!,3,FALSE)),0,(VLOOKUP($B76,#REF!,3,FALSE)))</f>
        <v>#REF!</v>
      </c>
      <c r="BE76" s="252" t="e">
        <f>IF(ISNA(VLOOKUP($B76,#REF!,3,FALSE)),0,(VLOOKUP($B76,#REF!,3,FALSE)))</f>
        <v>#REF!</v>
      </c>
      <c r="BF76" s="252" t="e">
        <f>IF(ISNA(VLOOKUP($B76,#REF!,3,FALSE)),0,(VLOOKUP($B76,#REF!,3,FALSE)))</f>
        <v>#REF!</v>
      </c>
      <c r="BG76" s="252" t="e">
        <f>IF(ISNA(VLOOKUP($B76,#REF!,3,FALSE)),0,(VLOOKUP($B76,#REF!,3,FALSE)))</f>
        <v>#REF!</v>
      </c>
      <c r="BH76" s="252" t="e">
        <f>IF(ISNA(VLOOKUP($B76,#REF!,3,FALSE)),0,(VLOOKUP($B76,#REF!,3,FALSE)))</f>
        <v>#REF!</v>
      </c>
      <c r="BI76" s="274">
        <f t="shared" si="68"/>
        <v>0</v>
      </c>
      <c r="BJ76" s="275" t="s">
        <v>29</v>
      </c>
      <c r="BK76" s="276">
        <f t="shared" si="69"/>
        <v>0</v>
      </c>
    </row>
    <row r="77" s="199" customFormat="1" ht="20.1" customHeight="1" spans="1:63">
      <c r="A77" s="221" t="e">
        <f t="shared" si="56"/>
        <v>#REF!</v>
      </c>
      <c r="B77" s="222" t="e">
        <f>#REF!</f>
        <v>#REF!</v>
      </c>
      <c r="C77" s="223">
        <f t="shared" si="57"/>
        <v>0</v>
      </c>
      <c r="D77" s="230" t="e">
        <f t="shared" si="58"/>
        <v>#REF!</v>
      </c>
      <c r="E77" s="225" t="e">
        <f t="shared" si="59"/>
        <v>#REF!</v>
      </c>
      <c r="F77" s="226" t="e">
        <f t="shared" si="60"/>
        <v>#REF!</v>
      </c>
      <c r="G77" s="226" t="e">
        <f>MAX($F$73:$F88)-D77</f>
        <v>#REF!</v>
      </c>
      <c r="H77" s="228" t="e">
        <f t="shared" si="61"/>
        <v>#REF!</v>
      </c>
      <c r="I77" s="228" t="e">
        <f t="shared" si="62"/>
        <v>#REF!</v>
      </c>
      <c r="J77" s="250" t="e">
        <f t="shared" si="63"/>
        <v>#REF!</v>
      </c>
      <c r="K77" s="253"/>
      <c r="L77" s="252" t="e">
        <f>IF(ISNA(VLOOKUP($B77,#REF!,1,FALSE)),0,(VLOOKUP($B77,#REF!,2,FALSE)))</f>
        <v>#REF!</v>
      </c>
      <c r="M77" s="252" t="e">
        <f>IF(ISNA(VLOOKUP($B77,#REF!,1,FALSE)),0,(VLOOKUP($B77,#REF!,2,FALSE)))</f>
        <v>#REF!</v>
      </c>
      <c r="N77" s="252" t="e">
        <f>IF(ISNA(VLOOKUP($B77,#REF!,1,FALSE)),0,(VLOOKUP($B77,#REF!,2,FALSE)))</f>
        <v>#REF!</v>
      </c>
      <c r="O77" s="252" t="e">
        <f>IF(ISNA(VLOOKUP($B77,#REF!,1,FALSE)),0,(VLOOKUP($B77,#REF!,2,FALSE)))</f>
        <v>#REF!</v>
      </c>
      <c r="P77" s="252" t="e">
        <f>IF(ISNA(VLOOKUP($B77,#REF!,1,FALSE)),0,(VLOOKUP($B77,#REF!,2,FALSE)))</f>
        <v>#REF!</v>
      </c>
      <c r="Q77" s="252" t="e">
        <f>IF(ISNA(VLOOKUP($B77,#REF!,1,FALSE)),0,(VLOOKUP($B77,#REF!,2,FALSE)))</f>
        <v>#REF!</v>
      </c>
      <c r="R77" s="252" t="e">
        <f>IF(ISNA(VLOOKUP($B77,#REF!,1,FALSE)),0,(VLOOKUP($B77,#REF!,2,FALSE)))</f>
        <v>#REF!</v>
      </c>
      <c r="S77" s="252" t="e">
        <f>IF(ISNA(VLOOKUP($B77,#REF!,1,FALSE)),0,(VLOOKUP($B77,#REF!,2,FALSE)))</f>
        <v>#REF!</v>
      </c>
      <c r="T77" s="252" t="e">
        <f>IF(ISNA(VLOOKUP($B77,#REF!,1,FALSE)),0,(VLOOKUP($B77,#REF!,2,FALSE)))</f>
        <v>#REF!</v>
      </c>
      <c r="U77" s="252" t="e">
        <f>IF(ISNA(VLOOKUP($B77,#REF!,1,FALSE)),0,(VLOOKUP($B77,#REF!,2,FALSE)))</f>
        <v>#REF!</v>
      </c>
      <c r="V77" s="252" t="e">
        <f>IF(ISNA(VLOOKUP($B77,#REF!,1,FALSE)),0,(VLOOKUP($B77,#REF!,2,FALSE)))</f>
        <v>#REF!</v>
      </c>
      <c r="W77" s="252" t="e">
        <f>IF(ISNA(VLOOKUP($B77,#REF!,1,FALSE)),0,(VLOOKUP($B77,#REF!,2,FALSE)))</f>
        <v>#REF!</v>
      </c>
      <c r="X77" s="252" t="e">
        <f>IF(ISNA(VLOOKUP($B77,#REF!,1,FALSE)),0,(VLOOKUP($B77,#REF!,2,FALSE)))</f>
        <v>#REF!</v>
      </c>
      <c r="Y77" s="274">
        <f t="shared" si="64"/>
        <v>0</v>
      </c>
      <c r="Z77" s="275" t="s">
        <v>29</v>
      </c>
      <c r="AA77" s="276">
        <f t="shared" si="65"/>
        <v>0</v>
      </c>
      <c r="AD77" s="252" t="e">
        <f>IF(ISNA(VLOOKUP($B77,#REF!,3,FALSE)),0,(VLOOKUP($B77,#REF!,3,FALSE)))</f>
        <v>#REF!</v>
      </c>
      <c r="AE77" s="252" t="e">
        <f>IF(ISNA(VLOOKUP($B77,#REF!,3,FALSE)),0,(VLOOKUP($B77,#REF!,3,FALSE)))</f>
        <v>#REF!</v>
      </c>
      <c r="AF77" s="252" t="e">
        <f>IF(ISNA(VLOOKUP($B77,#REF!,3,FALSE)),0,(VLOOKUP($B77,#REF!,3,FALSE)))</f>
        <v>#REF!</v>
      </c>
      <c r="AG77" s="252" t="e">
        <f>IF(ISNA(VLOOKUP($B77,#REF!,3,FALSE)),0,(VLOOKUP($B77,#REF!,3,FALSE)))</f>
        <v>#REF!</v>
      </c>
      <c r="AH77" s="252" t="e">
        <f>IF(ISNA(VLOOKUP($B77,#REF!,3,FALSE)),0,(VLOOKUP($B77,#REF!,3,FALSE)))</f>
        <v>#REF!</v>
      </c>
      <c r="AI77" s="252" t="e">
        <f>IF(ISNA(VLOOKUP($B77,#REF!,3,FALSE)),0,(VLOOKUP($B77,#REF!,3,FALSE)))</f>
        <v>#REF!</v>
      </c>
      <c r="AJ77" s="252" t="e">
        <f>IF(ISNA(VLOOKUP($B77,#REF!,2,FALSE)),0,(VLOOKUP($B77,#REF!,3,FALSE)))</f>
        <v>#REF!</v>
      </c>
      <c r="AK77" s="252" t="e">
        <f>IF(ISNA(VLOOKUP($B77,#REF!,3,FALSE)),0,(VLOOKUP($B77,#REF!,3,FALSE)))</f>
        <v>#REF!</v>
      </c>
      <c r="AL77" s="252" t="e">
        <f>IF(ISNA(VLOOKUP($B77,#REF!,3,FALSE)),0,(VLOOKUP($B77,#REF!,3,FALSE)))</f>
        <v>#REF!</v>
      </c>
      <c r="AM77" s="252" t="e">
        <f>IF(ISNA(VLOOKUP($B77,#REF!,3,FALSE)),0,(VLOOKUP($B77,#REF!,3,FALSE)))</f>
        <v>#REF!</v>
      </c>
      <c r="AN77" s="252" t="e">
        <f>IF(ISNA(VLOOKUP($B77,#REF!,3,FALSE)),0,(VLOOKUP($B77,#REF!,3,FALSE)))</f>
        <v>#REF!</v>
      </c>
      <c r="AO77" s="252" t="e">
        <f>IF(ISNA(VLOOKUP($B77,#REF!,3,FALSE)),0,(VLOOKUP($B77,#REF!,3,FALSE)))</f>
        <v>#REF!</v>
      </c>
      <c r="AP77" s="252" t="e">
        <f>IF(ISNA(VLOOKUP($B77,#REF!,3,FALSE)),0,(VLOOKUP($B77,#REF!,3,FALSE)))</f>
        <v>#REF!</v>
      </c>
      <c r="AQ77" s="274">
        <f t="shared" si="66"/>
        <v>0</v>
      </c>
      <c r="AR77" s="275" t="s">
        <v>29</v>
      </c>
      <c r="AS77" s="276">
        <f t="shared" si="67"/>
        <v>0</v>
      </c>
      <c r="AV77" s="252" t="e">
        <f>IF(ISNA(VLOOKUP($B77,#REF!,4,FALSE)),0,(VLOOKUP($B77,#REF!,4,FALSE)))</f>
        <v>#REF!</v>
      </c>
      <c r="AW77" s="252" t="e">
        <f>IF(ISNA(VLOOKUP($B77,#REF!,4,FALSE)),0,(VLOOKUP($B77,#REF!,4,FALSE)))</f>
        <v>#REF!</v>
      </c>
      <c r="AX77" s="252" t="e">
        <f>IF(ISNA(VLOOKUP($B77,#REF!,4,FALSE)),0,(VLOOKUP($B77,#REF!,4,FALSE)))</f>
        <v>#REF!</v>
      </c>
      <c r="AY77" s="252" t="e">
        <f>IF(ISNA(VLOOKUP($B77,#REF!,4,FALSE)),0,(VLOOKUP($B77,#REF!,4,FALSE)))</f>
        <v>#REF!</v>
      </c>
      <c r="AZ77" s="252" t="e">
        <f>IF(ISNA(VLOOKUP($B77,#REF!,4,FALSE)),0,(VLOOKUP($B77,#REF!,4,FALSE)))</f>
        <v>#REF!</v>
      </c>
      <c r="BA77" s="252" t="e">
        <f>IF(ISNA(VLOOKUP($B77,#REF!,4,FALSE)),0,(VLOOKUP($B77,#REF!,4,FALSE)))</f>
        <v>#REF!</v>
      </c>
      <c r="BB77" s="252" t="e">
        <f>IF(ISNA(VLOOKUP($B77,#REF!,2,FALSE)),0,(VLOOKUP($B77,#REF!,3,FALSE)))</f>
        <v>#REF!</v>
      </c>
      <c r="BC77" s="252" t="e">
        <f>IF(ISNA(VLOOKUP($B77,#REF!,3,FALSE)),0,(VLOOKUP($B77,#REF!,3,FALSE)))</f>
        <v>#REF!</v>
      </c>
      <c r="BD77" s="252" t="e">
        <f>IF(ISNA(VLOOKUP($B77,#REF!,3,FALSE)),0,(VLOOKUP($B77,#REF!,3,FALSE)))</f>
        <v>#REF!</v>
      </c>
      <c r="BE77" s="252" t="e">
        <f>IF(ISNA(VLOOKUP($B77,#REF!,3,FALSE)),0,(VLOOKUP($B77,#REF!,3,FALSE)))</f>
        <v>#REF!</v>
      </c>
      <c r="BF77" s="252" t="e">
        <f>IF(ISNA(VLOOKUP($B77,#REF!,3,FALSE)),0,(VLOOKUP($B77,#REF!,3,FALSE)))</f>
        <v>#REF!</v>
      </c>
      <c r="BG77" s="252" t="e">
        <f>IF(ISNA(VLOOKUP($B77,#REF!,3,FALSE)),0,(VLOOKUP($B77,#REF!,3,FALSE)))</f>
        <v>#REF!</v>
      </c>
      <c r="BH77" s="252" t="e">
        <f>IF(ISNA(VLOOKUP($B77,#REF!,3,FALSE)),0,(VLOOKUP($B77,#REF!,3,FALSE)))</f>
        <v>#REF!</v>
      </c>
      <c r="BI77" s="274">
        <f t="shared" si="68"/>
        <v>0</v>
      </c>
      <c r="BJ77" s="275" t="s">
        <v>29</v>
      </c>
      <c r="BK77" s="276">
        <f t="shared" si="69"/>
        <v>0</v>
      </c>
    </row>
    <row r="78" s="199" customFormat="1" ht="20.1" customHeight="1" spans="1:63">
      <c r="A78" s="221" t="e">
        <f t="shared" si="56"/>
        <v>#REF!</v>
      </c>
      <c r="B78" s="222" t="e">
        <f>#REF!</f>
        <v>#REF!</v>
      </c>
      <c r="C78" s="223">
        <f t="shared" si="57"/>
        <v>0</v>
      </c>
      <c r="D78" s="230" t="e">
        <f t="shared" si="58"/>
        <v>#REF!</v>
      </c>
      <c r="E78" s="225" t="e">
        <f t="shared" si="59"/>
        <v>#REF!</v>
      </c>
      <c r="F78" s="226" t="e">
        <f t="shared" si="60"/>
        <v>#REF!</v>
      </c>
      <c r="G78" s="226" t="e">
        <f>MAX($F$73:$F104)-D78</f>
        <v>#REF!</v>
      </c>
      <c r="H78" s="228" t="e">
        <f t="shared" si="61"/>
        <v>#REF!</v>
      </c>
      <c r="I78" s="228" t="e">
        <f t="shared" si="62"/>
        <v>#REF!</v>
      </c>
      <c r="J78" s="250" t="e">
        <f t="shared" si="63"/>
        <v>#REF!</v>
      </c>
      <c r="K78" s="253"/>
      <c r="L78" s="252" t="e">
        <f>IF(ISNA(VLOOKUP($B78,#REF!,1,FALSE)),0,(VLOOKUP($B78,#REF!,2,FALSE)))</f>
        <v>#REF!</v>
      </c>
      <c r="M78" s="252" t="e">
        <f>IF(ISNA(VLOOKUP($B78,#REF!,1,FALSE)),0,(VLOOKUP($B78,#REF!,2,FALSE)))</f>
        <v>#REF!</v>
      </c>
      <c r="N78" s="252" t="e">
        <f>IF(ISNA(VLOOKUP($B78,#REF!,1,FALSE)),0,(VLOOKUP($B78,#REF!,2,FALSE)))</f>
        <v>#REF!</v>
      </c>
      <c r="O78" s="252" t="e">
        <f>IF(ISNA(VLOOKUP($B78,#REF!,1,FALSE)),0,(VLOOKUP($B78,#REF!,2,FALSE)))</f>
        <v>#REF!</v>
      </c>
      <c r="P78" s="252" t="e">
        <f>IF(ISNA(VLOOKUP($B78,#REF!,1,FALSE)),0,(VLOOKUP($B78,#REF!,2,FALSE)))</f>
        <v>#REF!</v>
      </c>
      <c r="Q78" s="252" t="e">
        <f>IF(ISNA(VLOOKUP($B78,#REF!,1,FALSE)),0,(VLOOKUP($B78,#REF!,2,FALSE)))</f>
        <v>#REF!</v>
      </c>
      <c r="R78" s="252" t="e">
        <f>IF(ISNA(VLOOKUP($B78,#REF!,1,FALSE)),0,(VLOOKUP($B78,#REF!,2,FALSE)))</f>
        <v>#REF!</v>
      </c>
      <c r="S78" s="252" t="e">
        <f>IF(ISNA(VLOOKUP($B78,#REF!,1,FALSE)),0,(VLOOKUP($B78,#REF!,2,FALSE)))</f>
        <v>#REF!</v>
      </c>
      <c r="T78" s="252" t="e">
        <f>IF(ISNA(VLOOKUP($B78,#REF!,1,FALSE)),0,(VLOOKUP($B78,#REF!,2,FALSE)))</f>
        <v>#REF!</v>
      </c>
      <c r="U78" s="252" t="e">
        <f>IF(ISNA(VLOOKUP($B78,#REF!,1,FALSE)),0,(VLOOKUP($B78,#REF!,2,FALSE)))</f>
        <v>#REF!</v>
      </c>
      <c r="V78" s="252" t="e">
        <f>IF(ISNA(VLOOKUP($B78,#REF!,1,FALSE)),0,(VLOOKUP($B78,#REF!,2,FALSE)))</f>
        <v>#REF!</v>
      </c>
      <c r="W78" s="252" t="e">
        <f>IF(ISNA(VLOOKUP($B78,#REF!,1,FALSE)),0,(VLOOKUP($B78,#REF!,2,FALSE)))</f>
        <v>#REF!</v>
      </c>
      <c r="X78" s="252" t="e">
        <f>IF(ISNA(VLOOKUP($B78,#REF!,1,FALSE)),0,(VLOOKUP($B78,#REF!,2,FALSE)))</f>
        <v>#REF!</v>
      </c>
      <c r="Y78" s="274">
        <f t="shared" si="64"/>
        <v>0</v>
      </c>
      <c r="Z78" s="275" t="s">
        <v>29</v>
      </c>
      <c r="AA78" s="276">
        <f t="shared" si="65"/>
        <v>0</v>
      </c>
      <c r="AD78" s="252" t="e">
        <f>IF(ISNA(VLOOKUP($B78,#REF!,3,FALSE)),0,(VLOOKUP($B78,#REF!,3,FALSE)))</f>
        <v>#REF!</v>
      </c>
      <c r="AE78" s="252" t="e">
        <f>IF(ISNA(VLOOKUP($B78,#REF!,3,FALSE)),0,(VLOOKUP($B78,#REF!,3,FALSE)))</f>
        <v>#REF!</v>
      </c>
      <c r="AF78" s="252" t="e">
        <f>IF(ISNA(VLOOKUP($B78,#REF!,3,FALSE)),0,(VLOOKUP($B78,#REF!,3,FALSE)))</f>
        <v>#REF!</v>
      </c>
      <c r="AG78" s="252" t="e">
        <f>IF(ISNA(VLOOKUP($B78,#REF!,3,FALSE)),0,(VLOOKUP($B78,#REF!,3,FALSE)))</f>
        <v>#REF!</v>
      </c>
      <c r="AH78" s="252" t="e">
        <f>IF(ISNA(VLOOKUP($B78,#REF!,3,FALSE)),0,(VLOOKUP($B78,#REF!,3,FALSE)))</f>
        <v>#REF!</v>
      </c>
      <c r="AI78" s="252" t="e">
        <f>IF(ISNA(VLOOKUP($B78,#REF!,3,FALSE)),0,(VLOOKUP($B78,#REF!,3,FALSE)))</f>
        <v>#REF!</v>
      </c>
      <c r="AJ78" s="252" t="e">
        <f>IF(ISNA(VLOOKUP($B78,#REF!,2,FALSE)),0,(VLOOKUP($B78,#REF!,3,FALSE)))</f>
        <v>#REF!</v>
      </c>
      <c r="AK78" s="252" t="e">
        <f>IF(ISNA(VLOOKUP($B78,#REF!,3,FALSE)),0,(VLOOKUP($B78,#REF!,3,FALSE)))</f>
        <v>#REF!</v>
      </c>
      <c r="AL78" s="252" t="e">
        <f>IF(ISNA(VLOOKUP($B78,#REF!,3,FALSE)),0,(VLOOKUP($B78,#REF!,3,FALSE)))</f>
        <v>#REF!</v>
      </c>
      <c r="AM78" s="252" t="e">
        <f>IF(ISNA(VLOOKUP($B78,#REF!,3,FALSE)),0,(VLOOKUP($B78,#REF!,3,FALSE)))</f>
        <v>#REF!</v>
      </c>
      <c r="AN78" s="252" t="e">
        <f>IF(ISNA(VLOOKUP($B78,#REF!,3,FALSE)),0,(VLOOKUP($B78,#REF!,3,FALSE)))</f>
        <v>#REF!</v>
      </c>
      <c r="AO78" s="252" t="e">
        <f>IF(ISNA(VLOOKUP($B78,#REF!,3,FALSE)),0,(VLOOKUP($B78,#REF!,3,FALSE)))</f>
        <v>#REF!</v>
      </c>
      <c r="AP78" s="252" t="e">
        <f>IF(ISNA(VLOOKUP($B78,#REF!,3,FALSE)),0,(VLOOKUP($B78,#REF!,3,FALSE)))</f>
        <v>#REF!</v>
      </c>
      <c r="AQ78" s="274">
        <f t="shared" si="66"/>
        <v>0</v>
      </c>
      <c r="AR78" s="275" t="s">
        <v>29</v>
      </c>
      <c r="AS78" s="276">
        <f t="shared" si="67"/>
        <v>0</v>
      </c>
      <c r="AV78" s="252" t="e">
        <f>IF(ISNA(VLOOKUP($B78,#REF!,4,FALSE)),0,(VLOOKUP($B78,#REF!,4,FALSE)))</f>
        <v>#REF!</v>
      </c>
      <c r="AW78" s="252" t="e">
        <f>IF(ISNA(VLOOKUP($B78,#REF!,4,FALSE)),0,(VLOOKUP($B78,#REF!,4,FALSE)))</f>
        <v>#REF!</v>
      </c>
      <c r="AX78" s="252" t="e">
        <f>IF(ISNA(VLOOKUP($B78,#REF!,4,FALSE)),0,(VLOOKUP($B78,#REF!,4,FALSE)))</f>
        <v>#REF!</v>
      </c>
      <c r="AY78" s="252" t="e">
        <f>IF(ISNA(VLOOKUP($B78,#REF!,4,FALSE)),0,(VLOOKUP($B78,#REF!,4,FALSE)))</f>
        <v>#REF!</v>
      </c>
      <c r="AZ78" s="252" t="e">
        <f>IF(ISNA(VLOOKUP($B78,#REF!,4,FALSE)),0,(VLOOKUP($B78,#REF!,4,FALSE)))</f>
        <v>#REF!</v>
      </c>
      <c r="BA78" s="252" t="e">
        <f>IF(ISNA(VLOOKUP($B78,#REF!,4,FALSE)),0,(VLOOKUP($B78,#REF!,4,FALSE)))</f>
        <v>#REF!</v>
      </c>
      <c r="BB78" s="252" t="e">
        <f>IF(ISNA(VLOOKUP($B78,#REF!,2,FALSE)),0,(VLOOKUP($B78,#REF!,3,FALSE)))</f>
        <v>#REF!</v>
      </c>
      <c r="BC78" s="252" t="e">
        <f>IF(ISNA(VLOOKUP($B78,#REF!,3,FALSE)),0,(VLOOKUP($B78,#REF!,3,FALSE)))</f>
        <v>#REF!</v>
      </c>
      <c r="BD78" s="252" t="e">
        <f>IF(ISNA(VLOOKUP($B78,#REF!,3,FALSE)),0,(VLOOKUP($B78,#REF!,3,FALSE)))</f>
        <v>#REF!</v>
      </c>
      <c r="BE78" s="252" t="e">
        <f>IF(ISNA(VLOOKUP($B78,#REF!,3,FALSE)),0,(VLOOKUP($B78,#REF!,3,FALSE)))</f>
        <v>#REF!</v>
      </c>
      <c r="BF78" s="252" t="e">
        <f>IF(ISNA(VLOOKUP($B78,#REF!,3,FALSE)),0,(VLOOKUP($B78,#REF!,3,FALSE)))</f>
        <v>#REF!</v>
      </c>
      <c r="BG78" s="252" t="e">
        <f>IF(ISNA(VLOOKUP($B78,#REF!,3,FALSE)),0,(VLOOKUP($B78,#REF!,3,FALSE)))</f>
        <v>#REF!</v>
      </c>
      <c r="BH78" s="252" t="e">
        <f>IF(ISNA(VLOOKUP($B78,#REF!,3,FALSE)),0,(VLOOKUP($B78,#REF!,3,FALSE)))</f>
        <v>#REF!</v>
      </c>
      <c r="BI78" s="274">
        <f t="shared" si="68"/>
        <v>0</v>
      </c>
      <c r="BJ78" s="275" t="s">
        <v>29</v>
      </c>
      <c r="BK78" s="276">
        <f t="shared" si="69"/>
        <v>0</v>
      </c>
    </row>
    <row r="79" s="199" customFormat="1" ht="20.1" customHeight="1" spans="1:63">
      <c r="A79" s="221" t="e">
        <f t="shared" si="56"/>
        <v>#REF!</v>
      </c>
      <c r="B79" s="222" t="e">
        <f>#REF!</f>
        <v>#REF!</v>
      </c>
      <c r="C79" s="223">
        <f t="shared" si="57"/>
        <v>0</v>
      </c>
      <c r="D79" s="230" t="e">
        <f t="shared" si="58"/>
        <v>#REF!</v>
      </c>
      <c r="E79" s="225" t="e">
        <f t="shared" si="59"/>
        <v>#REF!</v>
      </c>
      <c r="F79" s="226" t="e">
        <f t="shared" si="60"/>
        <v>#REF!</v>
      </c>
      <c r="G79" s="226" t="e">
        <f>MAX($F$73:$F105)-D79</f>
        <v>#REF!</v>
      </c>
      <c r="H79" s="228" t="e">
        <f t="shared" si="61"/>
        <v>#REF!</v>
      </c>
      <c r="I79" s="228" t="e">
        <f t="shared" si="62"/>
        <v>#REF!</v>
      </c>
      <c r="J79" s="250" t="e">
        <f t="shared" si="63"/>
        <v>#REF!</v>
      </c>
      <c r="K79" s="253"/>
      <c r="L79" s="252" t="e">
        <f>IF(ISNA(VLOOKUP($B79,#REF!,1,FALSE)),0,(VLOOKUP($B79,#REF!,2,FALSE)))</f>
        <v>#REF!</v>
      </c>
      <c r="M79" s="252" t="e">
        <f>IF(ISNA(VLOOKUP($B79,#REF!,1,FALSE)),0,(VLOOKUP($B79,#REF!,2,FALSE)))</f>
        <v>#REF!</v>
      </c>
      <c r="N79" s="252" t="e">
        <f>IF(ISNA(VLOOKUP($B79,#REF!,1,FALSE)),0,(VLOOKUP($B79,#REF!,2,FALSE)))</f>
        <v>#REF!</v>
      </c>
      <c r="O79" s="252" t="e">
        <f>IF(ISNA(VLOOKUP($B79,#REF!,1,FALSE)),0,(VLOOKUP($B79,#REF!,2,FALSE)))</f>
        <v>#REF!</v>
      </c>
      <c r="P79" s="252" t="e">
        <f>IF(ISNA(VLOOKUP($B79,#REF!,1,FALSE)),0,(VLOOKUP($B79,#REF!,2,FALSE)))</f>
        <v>#REF!</v>
      </c>
      <c r="Q79" s="252" t="e">
        <f>IF(ISNA(VLOOKUP($B79,#REF!,1,FALSE)),0,(VLOOKUP($B79,#REF!,2,FALSE)))</f>
        <v>#REF!</v>
      </c>
      <c r="R79" s="252" t="e">
        <f>IF(ISNA(VLOOKUP($B79,#REF!,1,FALSE)),0,(VLOOKUP($B79,#REF!,2,FALSE)))</f>
        <v>#REF!</v>
      </c>
      <c r="S79" s="252" t="e">
        <f>IF(ISNA(VLOOKUP($B79,#REF!,1,FALSE)),0,(VLOOKUP($B79,#REF!,2,FALSE)))</f>
        <v>#REF!</v>
      </c>
      <c r="T79" s="252" t="e">
        <f>IF(ISNA(VLOOKUP($B79,#REF!,1,FALSE)),0,(VLOOKUP($B79,#REF!,2,FALSE)))</f>
        <v>#REF!</v>
      </c>
      <c r="U79" s="252" t="e">
        <f>IF(ISNA(VLOOKUP($B79,#REF!,1,FALSE)),0,(VLOOKUP($B79,#REF!,2,FALSE)))</f>
        <v>#REF!</v>
      </c>
      <c r="V79" s="252" t="e">
        <f>IF(ISNA(VLOOKUP($B79,#REF!,1,FALSE)),0,(VLOOKUP($B79,#REF!,2,FALSE)))</f>
        <v>#REF!</v>
      </c>
      <c r="W79" s="252" t="e">
        <f>IF(ISNA(VLOOKUP($B79,#REF!,1,FALSE)),0,(VLOOKUP($B79,#REF!,2,FALSE)))</f>
        <v>#REF!</v>
      </c>
      <c r="X79" s="252" t="e">
        <f>IF(ISNA(VLOOKUP($B79,#REF!,1,FALSE)),0,(VLOOKUP($B79,#REF!,2,FALSE)))</f>
        <v>#REF!</v>
      </c>
      <c r="Y79" s="274">
        <f t="shared" si="64"/>
        <v>0</v>
      </c>
      <c r="Z79" s="275" t="s">
        <v>29</v>
      </c>
      <c r="AA79" s="276">
        <f t="shared" si="65"/>
        <v>0</v>
      </c>
      <c r="AD79" s="252" t="e">
        <f>IF(ISNA(VLOOKUP($B79,#REF!,3,FALSE)),0,(VLOOKUP($B79,#REF!,3,FALSE)))</f>
        <v>#REF!</v>
      </c>
      <c r="AE79" s="252" t="e">
        <f>IF(ISNA(VLOOKUP($B79,#REF!,3,FALSE)),0,(VLOOKUP($B79,#REF!,3,FALSE)))</f>
        <v>#REF!</v>
      </c>
      <c r="AF79" s="252" t="e">
        <f>IF(ISNA(VLOOKUP($B79,#REF!,3,FALSE)),0,(VLOOKUP($B79,#REF!,3,FALSE)))</f>
        <v>#REF!</v>
      </c>
      <c r="AG79" s="252" t="e">
        <f>IF(ISNA(VLOOKUP($B79,#REF!,3,FALSE)),0,(VLOOKUP($B79,#REF!,3,FALSE)))</f>
        <v>#REF!</v>
      </c>
      <c r="AH79" s="252" t="e">
        <f>IF(ISNA(VLOOKUP($B79,#REF!,3,FALSE)),0,(VLOOKUP($B79,#REF!,3,FALSE)))</f>
        <v>#REF!</v>
      </c>
      <c r="AI79" s="252" t="e">
        <f>IF(ISNA(VLOOKUP($B79,#REF!,3,FALSE)),0,(VLOOKUP($B79,#REF!,3,FALSE)))</f>
        <v>#REF!</v>
      </c>
      <c r="AJ79" s="252" t="e">
        <f>IF(ISNA(VLOOKUP($B79,#REF!,2,FALSE)),0,(VLOOKUP($B79,#REF!,3,FALSE)))</f>
        <v>#REF!</v>
      </c>
      <c r="AK79" s="252" t="e">
        <f>IF(ISNA(VLOOKUP($B79,#REF!,3,FALSE)),0,(VLOOKUP($B79,#REF!,3,FALSE)))</f>
        <v>#REF!</v>
      </c>
      <c r="AL79" s="252" t="e">
        <f>IF(ISNA(VLOOKUP($B79,#REF!,3,FALSE)),0,(VLOOKUP($B79,#REF!,3,FALSE)))</f>
        <v>#REF!</v>
      </c>
      <c r="AM79" s="252" t="e">
        <f>IF(ISNA(VLOOKUP($B79,#REF!,3,FALSE)),0,(VLOOKUP($B79,#REF!,3,FALSE)))</f>
        <v>#REF!</v>
      </c>
      <c r="AN79" s="252" t="e">
        <f>IF(ISNA(VLOOKUP($B79,#REF!,3,FALSE)),0,(VLOOKUP($B79,#REF!,3,FALSE)))</f>
        <v>#REF!</v>
      </c>
      <c r="AO79" s="252" t="e">
        <f>IF(ISNA(VLOOKUP($B79,#REF!,3,FALSE)),0,(VLOOKUP($B79,#REF!,3,FALSE)))</f>
        <v>#REF!</v>
      </c>
      <c r="AP79" s="252" t="e">
        <f>IF(ISNA(VLOOKUP($B79,#REF!,3,FALSE)),0,(VLOOKUP($B79,#REF!,3,FALSE)))</f>
        <v>#REF!</v>
      </c>
      <c r="AQ79" s="274">
        <f t="shared" si="66"/>
        <v>0</v>
      </c>
      <c r="AR79" s="275" t="s">
        <v>29</v>
      </c>
      <c r="AS79" s="276">
        <f t="shared" si="67"/>
        <v>0</v>
      </c>
      <c r="AV79" s="252" t="e">
        <f>IF(ISNA(VLOOKUP($B79,#REF!,4,FALSE)),0,(VLOOKUP($B79,#REF!,4,FALSE)))</f>
        <v>#REF!</v>
      </c>
      <c r="AW79" s="252" t="e">
        <f>IF(ISNA(VLOOKUP($B79,#REF!,4,FALSE)),0,(VLOOKUP($B79,#REF!,4,FALSE)))</f>
        <v>#REF!</v>
      </c>
      <c r="AX79" s="252" t="e">
        <f>IF(ISNA(VLOOKUP($B79,#REF!,4,FALSE)),0,(VLOOKUP($B79,#REF!,4,FALSE)))</f>
        <v>#REF!</v>
      </c>
      <c r="AY79" s="252" t="e">
        <f>IF(ISNA(VLOOKUP($B79,#REF!,4,FALSE)),0,(VLOOKUP($B79,#REF!,4,FALSE)))</f>
        <v>#REF!</v>
      </c>
      <c r="AZ79" s="252" t="e">
        <f>IF(ISNA(VLOOKUP($B79,#REF!,4,FALSE)),0,(VLOOKUP($B79,#REF!,4,FALSE)))</f>
        <v>#REF!</v>
      </c>
      <c r="BA79" s="252" t="e">
        <f>IF(ISNA(VLOOKUP($B79,#REF!,4,FALSE)),0,(VLOOKUP($B79,#REF!,4,FALSE)))</f>
        <v>#REF!</v>
      </c>
      <c r="BB79" s="252" t="e">
        <f>IF(ISNA(VLOOKUP($B79,#REF!,2,FALSE)),0,(VLOOKUP($B79,#REF!,3,FALSE)))</f>
        <v>#REF!</v>
      </c>
      <c r="BC79" s="252" t="e">
        <f>IF(ISNA(VLOOKUP($B79,#REF!,3,FALSE)),0,(VLOOKUP($B79,#REF!,3,FALSE)))</f>
        <v>#REF!</v>
      </c>
      <c r="BD79" s="252" t="e">
        <f>IF(ISNA(VLOOKUP($B79,#REF!,3,FALSE)),0,(VLOOKUP($B79,#REF!,3,FALSE)))</f>
        <v>#REF!</v>
      </c>
      <c r="BE79" s="252" t="e">
        <f>IF(ISNA(VLOOKUP($B79,#REF!,3,FALSE)),0,(VLOOKUP($B79,#REF!,3,FALSE)))</f>
        <v>#REF!</v>
      </c>
      <c r="BF79" s="252" t="e">
        <f>IF(ISNA(VLOOKUP($B79,#REF!,3,FALSE)),0,(VLOOKUP($B79,#REF!,3,FALSE)))</f>
        <v>#REF!</v>
      </c>
      <c r="BG79" s="252" t="e">
        <f>IF(ISNA(VLOOKUP($B79,#REF!,3,FALSE)),0,(VLOOKUP($B79,#REF!,3,FALSE)))</f>
        <v>#REF!</v>
      </c>
      <c r="BH79" s="252" t="e">
        <f>IF(ISNA(VLOOKUP($B79,#REF!,3,FALSE)),0,(VLOOKUP($B79,#REF!,3,FALSE)))</f>
        <v>#REF!</v>
      </c>
      <c r="BI79" s="274">
        <f t="shared" si="68"/>
        <v>0</v>
      </c>
      <c r="BJ79" s="275" t="s">
        <v>29</v>
      </c>
      <c r="BK79" s="276">
        <f t="shared" si="69"/>
        <v>0</v>
      </c>
    </row>
    <row r="80" s="199" customFormat="1" ht="20.1" customHeight="1" spans="1:63">
      <c r="A80" s="221" t="e">
        <f t="shared" si="56"/>
        <v>#REF!</v>
      </c>
      <c r="B80" s="222" t="e">
        <f>#REF!</f>
        <v>#REF!</v>
      </c>
      <c r="C80" s="223">
        <f t="shared" si="57"/>
        <v>0</v>
      </c>
      <c r="D80" s="230" t="e">
        <f t="shared" si="58"/>
        <v>#REF!</v>
      </c>
      <c r="E80" s="225" t="e">
        <f t="shared" si="59"/>
        <v>#REF!</v>
      </c>
      <c r="F80" s="226" t="e">
        <f t="shared" si="60"/>
        <v>#REF!</v>
      </c>
      <c r="G80" s="226"/>
      <c r="H80" s="228" t="e">
        <f t="shared" si="61"/>
        <v>#REF!</v>
      </c>
      <c r="I80" s="228" t="e">
        <f t="shared" si="62"/>
        <v>#REF!</v>
      </c>
      <c r="J80" s="250" t="e">
        <f t="shared" si="63"/>
        <v>#REF!</v>
      </c>
      <c r="K80" s="259"/>
      <c r="L80" s="252" t="e">
        <f>IF(ISNA(VLOOKUP($B80,#REF!,1,FALSE)),0,(VLOOKUP($B80,#REF!,2,FALSE)))</f>
        <v>#REF!</v>
      </c>
      <c r="M80" s="252" t="e">
        <f>IF(ISNA(VLOOKUP($B80,#REF!,1,FALSE)),0,(VLOOKUP($B80,#REF!,2,FALSE)))</f>
        <v>#REF!</v>
      </c>
      <c r="N80" s="252" t="e">
        <f>IF(ISNA(VLOOKUP($B80,#REF!,1,FALSE)),0,(VLOOKUP($B80,#REF!,2,FALSE)))</f>
        <v>#REF!</v>
      </c>
      <c r="O80" s="252" t="e">
        <f>IF(ISNA(VLOOKUP($B80,#REF!,1,FALSE)),0,(VLOOKUP($B80,#REF!,2,FALSE)))</f>
        <v>#REF!</v>
      </c>
      <c r="P80" s="252" t="e">
        <f>IF(ISNA(VLOOKUP($B80,#REF!,1,FALSE)),0,(VLOOKUP($B80,#REF!,2,FALSE)))</f>
        <v>#REF!</v>
      </c>
      <c r="Q80" s="252" t="e">
        <f>IF(ISNA(VLOOKUP($B80,#REF!,1,FALSE)),0,(VLOOKUP($B80,#REF!,2,FALSE)))</f>
        <v>#REF!</v>
      </c>
      <c r="R80" s="252" t="e">
        <f>IF(ISNA(VLOOKUP($B80,#REF!,1,FALSE)),0,(VLOOKUP($B80,#REF!,2,FALSE)))</f>
        <v>#REF!</v>
      </c>
      <c r="S80" s="252" t="e">
        <f>IF(ISNA(VLOOKUP($B80,#REF!,1,FALSE)),0,(VLOOKUP($B80,#REF!,2,FALSE)))</f>
        <v>#REF!</v>
      </c>
      <c r="T80" s="252" t="e">
        <f>IF(ISNA(VLOOKUP($B80,#REF!,1,FALSE)),0,(VLOOKUP($B80,#REF!,2,FALSE)))</f>
        <v>#REF!</v>
      </c>
      <c r="U80" s="252" t="e">
        <f>IF(ISNA(VLOOKUP($B80,#REF!,1,FALSE)),0,(VLOOKUP($B80,#REF!,2,FALSE)))</f>
        <v>#REF!</v>
      </c>
      <c r="V80" s="252" t="e">
        <f>IF(ISNA(VLOOKUP($B80,#REF!,1,FALSE)),0,(VLOOKUP($B80,#REF!,2,FALSE)))</f>
        <v>#REF!</v>
      </c>
      <c r="W80" s="252" t="e">
        <f>IF(ISNA(VLOOKUP($B80,#REF!,1,FALSE)),0,(VLOOKUP($B80,#REF!,2,FALSE)))</f>
        <v>#REF!</v>
      </c>
      <c r="X80" s="252" t="e">
        <f>IF(ISNA(VLOOKUP($B80,#REF!,1,FALSE)),0,(VLOOKUP($B80,#REF!,2,FALSE)))</f>
        <v>#REF!</v>
      </c>
      <c r="Y80" s="277">
        <f t="shared" si="64"/>
        <v>0</v>
      </c>
      <c r="Z80" s="278" t="s">
        <v>29</v>
      </c>
      <c r="AA80" s="279">
        <f t="shared" si="65"/>
        <v>0</v>
      </c>
      <c r="AD80" s="252" t="e">
        <f>IF(ISNA(VLOOKUP($B80,#REF!,3,FALSE)),0,(VLOOKUP($B80,#REF!,3,FALSE)))</f>
        <v>#REF!</v>
      </c>
      <c r="AE80" s="252" t="e">
        <f>IF(ISNA(VLOOKUP($B80,#REF!,3,FALSE)),0,(VLOOKUP($B80,#REF!,3,FALSE)))</f>
        <v>#REF!</v>
      </c>
      <c r="AF80" s="252" t="e">
        <f>IF(ISNA(VLOOKUP($B80,#REF!,3,FALSE)),0,(VLOOKUP($B80,#REF!,3,FALSE)))</f>
        <v>#REF!</v>
      </c>
      <c r="AG80" s="252" t="e">
        <f>IF(ISNA(VLOOKUP($B80,#REF!,3,FALSE)),0,(VLOOKUP($B80,#REF!,3,FALSE)))</f>
        <v>#REF!</v>
      </c>
      <c r="AH80" s="252" t="e">
        <f>IF(ISNA(VLOOKUP($B80,#REF!,3,FALSE)),0,(VLOOKUP($B80,#REF!,3,FALSE)))</f>
        <v>#REF!</v>
      </c>
      <c r="AI80" s="252" t="e">
        <f>IF(ISNA(VLOOKUP($B80,#REF!,3,FALSE)),0,(VLOOKUP($B80,#REF!,3,FALSE)))</f>
        <v>#REF!</v>
      </c>
      <c r="AJ80" s="252" t="e">
        <f>IF(ISNA(VLOOKUP($B80,#REF!,2,FALSE)),0,(VLOOKUP($B80,#REF!,3,FALSE)))</f>
        <v>#REF!</v>
      </c>
      <c r="AK80" s="252" t="e">
        <f>IF(ISNA(VLOOKUP($B80,#REF!,3,FALSE)),0,(VLOOKUP($B80,#REF!,3,FALSE)))</f>
        <v>#REF!</v>
      </c>
      <c r="AL80" s="252" t="e">
        <f>IF(ISNA(VLOOKUP($B80,#REF!,3,FALSE)),0,(VLOOKUP($B80,#REF!,3,FALSE)))</f>
        <v>#REF!</v>
      </c>
      <c r="AM80" s="252" t="e">
        <f>IF(ISNA(VLOOKUP($B80,#REF!,3,FALSE)),0,(VLOOKUP($B80,#REF!,3,FALSE)))</f>
        <v>#REF!</v>
      </c>
      <c r="AN80" s="252" t="e">
        <f>IF(ISNA(VLOOKUP($B80,#REF!,3,FALSE)),0,(VLOOKUP($B80,#REF!,3,FALSE)))</f>
        <v>#REF!</v>
      </c>
      <c r="AO80" s="252" t="e">
        <f>IF(ISNA(VLOOKUP($B80,#REF!,3,FALSE)),0,(VLOOKUP($B80,#REF!,3,FALSE)))</f>
        <v>#REF!</v>
      </c>
      <c r="AP80" s="252" t="e">
        <f>IF(ISNA(VLOOKUP($B80,#REF!,3,FALSE)),0,(VLOOKUP($B80,#REF!,3,FALSE)))</f>
        <v>#REF!</v>
      </c>
      <c r="AQ80" s="277">
        <f t="shared" si="66"/>
        <v>0</v>
      </c>
      <c r="AR80" s="278" t="s">
        <v>29</v>
      </c>
      <c r="AS80" s="279">
        <f t="shared" si="67"/>
        <v>0</v>
      </c>
      <c r="AV80" s="252" t="e">
        <f>IF(ISNA(VLOOKUP($B80,#REF!,4,FALSE)),0,(VLOOKUP($B80,#REF!,4,FALSE)))</f>
        <v>#REF!</v>
      </c>
      <c r="AW80" s="252" t="e">
        <f>IF(ISNA(VLOOKUP($B80,#REF!,4,FALSE)),0,(VLOOKUP($B80,#REF!,4,FALSE)))</f>
        <v>#REF!</v>
      </c>
      <c r="AX80" s="252" t="e">
        <f>IF(ISNA(VLOOKUP($B80,#REF!,4,FALSE)),0,(VLOOKUP($B80,#REF!,4,FALSE)))</f>
        <v>#REF!</v>
      </c>
      <c r="AY80" s="252" t="e">
        <f>IF(ISNA(VLOOKUP($B80,#REF!,4,FALSE)),0,(VLOOKUP($B80,#REF!,4,FALSE)))</f>
        <v>#REF!</v>
      </c>
      <c r="AZ80" s="252" t="e">
        <f>IF(ISNA(VLOOKUP($B80,#REF!,4,FALSE)),0,(VLOOKUP($B80,#REF!,4,FALSE)))</f>
        <v>#REF!</v>
      </c>
      <c r="BA80" s="252" t="e">
        <f>IF(ISNA(VLOOKUP($B80,#REF!,4,FALSE)),0,(VLOOKUP($B80,#REF!,4,FALSE)))</f>
        <v>#REF!</v>
      </c>
      <c r="BB80" s="252" t="e">
        <f>IF(ISNA(VLOOKUP($B80,#REF!,2,FALSE)),0,(VLOOKUP($B80,#REF!,3,FALSE)))</f>
        <v>#REF!</v>
      </c>
      <c r="BC80" s="252" t="e">
        <f>IF(ISNA(VLOOKUP($B80,#REF!,3,FALSE)),0,(VLOOKUP($B80,#REF!,3,FALSE)))</f>
        <v>#REF!</v>
      </c>
      <c r="BD80" s="252" t="e">
        <f>IF(ISNA(VLOOKUP($B80,#REF!,3,FALSE)),0,(VLOOKUP($B80,#REF!,3,FALSE)))</f>
        <v>#REF!</v>
      </c>
      <c r="BE80" s="252" t="e">
        <f>IF(ISNA(VLOOKUP($B80,#REF!,3,FALSE)),0,(VLOOKUP($B80,#REF!,3,FALSE)))</f>
        <v>#REF!</v>
      </c>
      <c r="BF80" s="252" t="e">
        <f>IF(ISNA(VLOOKUP($B80,#REF!,3,FALSE)),0,(VLOOKUP($B80,#REF!,3,FALSE)))</f>
        <v>#REF!</v>
      </c>
      <c r="BG80" s="252" t="e">
        <f>IF(ISNA(VLOOKUP($B80,#REF!,3,FALSE)),0,(VLOOKUP($B80,#REF!,3,FALSE)))</f>
        <v>#REF!</v>
      </c>
      <c r="BH80" s="252" t="e">
        <f>IF(ISNA(VLOOKUP($B80,#REF!,3,FALSE)),0,(VLOOKUP($B80,#REF!,3,FALSE)))</f>
        <v>#REF!</v>
      </c>
      <c r="BI80" s="277">
        <f t="shared" si="68"/>
        <v>0</v>
      </c>
      <c r="BJ80" s="278" t="s">
        <v>29</v>
      </c>
      <c r="BK80" s="279">
        <f t="shared" si="69"/>
        <v>0</v>
      </c>
    </row>
    <row r="81" s="199" customFormat="1" ht="20.1" customHeight="1" spans="1:63">
      <c r="A81" s="237"/>
      <c r="B81" s="280"/>
      <c r="C81" s="240"/>
      <c r="D81" s="227"/>
      <c r="E81" s="240"/>
      <c r="F81" s="227"/>
      <c r="G81" s="227"/>
      <c r="H81" s="241"/>
      <c r="I81" s="241"/>
      <c r="J81" s="263"/>
      <c r="K81" s="283"/>
      <c r="L81" s="237"/>
      <c r="M81" s="237"/>
      <c r="N81" s="237"/>
      <c r="O81" s="237"/>
      <c r="P81" s="237"/>
      <c r="Q81" s="237"/>
      <c r="R81" s="237"/>
      <c r="S81" s="237"/>
      <c r="T81" s="237"/>
      <c r="U81" s="237"/>
      <c r="V81" s="237"/>
      <c r="W81" s="237"/>
      <c r="X81" s="237"/>
      <c r="Y81" s="265"/>
      <c r="Z81" s="266"/>
      <c r="AA81" s="267"/>
      <c r="AD81" s="252" t="e">
        <f>IF(ISNA(VLOOKUP($B81,#REF!,3,FALSE)),0,(VLOOKUP($B81,#REF!,3,FALSE)))</f>
        <v>#REF!</v>
      </c>
      <c r="AE81" s="252" t="e">
        <f>IF(ISNA(VLOOKUP($B81,#REF!,3,FALSE)),0,(VLOOKUP($B81,#REF!,3,FALSE)))</f>
        <v>#REF!</v>
      </c>
      <c r="AF81" s="252" t="e">
        <f>IF(ISNA(VLOOKUP($B81,#REF!,3,FALSE)),0,(VLOOKUP($B81,#REF!,3,FALSE)))</f>
        <v>#REF!</v>
      </c>
      <c r="AG81" s="252" t="e">
        <f>IF(ISNA(VLOOKUP($B81,#REF!,3,FALSE)),0,(VLOOKUP($B81,#REF!,3,FALSE)))</f>
        <v>#REF!</v>
      </c>
      <c r="AH81" s="252" t="e">
        <f>IF(ISNA(VLOOKUP($B81,#REF!,3,FALSE)),0,(VLOOKUP($B81,#REF!,3,FALSE)))</f>
        <v>#REF!</v>
      </c>
      <c r="AI81" s="252" t="e">
        <f>IF(ISNA(VLOOKUP($B81,#REF!,3,FALSE)),0,(VLOOKUP($B81,#REF!,3,FALSE)))</f>
        <v>#REF!</v>
      </c>
      <c r="AJ81" s="252" t="e">
        <f>IF(ISNA(VLOOKUP($B81,#REF!,2,FALSE)),0,(VLOOKUP($B81,#REF!,3,FALSE)))</f>
        <v>#REF!</v>
      </c>
      <c r="AK81" s="252" t="e">
        <f>IF(ISNA(VLOOKUP($B81,#REF!,3,FALSE)),0,(VLOOKUP($B81,#REF!,3,FALSE)))</f>
        <v>#REF!</v>
      </c>
      <c r="AL81" s="252" t="e">
        <f>IF(ISNA(VLOOKUP($B81,#REF!,3,FALSE)),0,(VLOOKUP($B81,#REF!,3,FALSE)))</f>
        <v>#REF!</v>
      </c>
      <c r="AM81" s="252" t="e">
        <f>IF(ISNA(VLOOKUP($B81,#REF!,3,FALSE)),0,(VLOOKUP($B81,#REF!,3,FALSE)))</f>
        <v>#REF!</v>
      </c>
      <c r="AN81" s="252" t="e">
        <f>IF(ISNA(VLOOKUP($B81,#REF!,3,FALSE)),0,(VLOOKUP($B81,#REF!,3,FALSE)))</f>
        <v>#REF!</v>
      </c>
      <c r="AO81" s="252" t="e">
        <f>IF(ISNA(VLOOKUP($B81,#REF!,3,FALSE)),0,(VLOOKUP($B81,#REF!,3,FALSE)))</f>
        <v>#REF!</v>
      </c>
      <c r="AP81" s="252" t="e">
        <f>IF(ISNA(VLOOKUP($B81,#REF!,3,FALSE)),0,(VLOOKUP($B81,#REF!,3,FALSE)))</f>
        <v>#REF!</v>
      </c>
      <c r="AQ81" s="265"/>
      <c r="AR81" s="266"/>
      <c r="AS81" s="267"/>
      <c r="AV81" s="252" t="e">
        <f>IF(ISNA(VLOOKUP($B81,#REF!,4,FALSE)),0,(VLOOKUP($B81,#REF!,4,FALSE)))</f>
        <v>#REF!</v>
      </c>
      <c r="AW81" s="252" t="e">
        <f>IF(ISNA(VLOOKUP($B81,#REF!,4,FALSE)),0,(VLOOKUP($B81,#REF!,4,FALSE)))</f>
        <v>#REF!</v>
      </c>
      <c r="AX81" s="252" t="e">
        <f>IF(ISNA(VLOOKUP($B81,#REF!,4,FALSE)),0,(VLOOKUP($B81,#REF!,4,FALSE)))</f>
        <v>#REF!</v>
      </c>
      <c r="AY81" s="252" t="e">
        <f>IF(ISNA(VLOOKUP($B81,#REF!,4,FALSE)),0,(VLOOKUP($B81,#REF!,4,FALSE)))</f>
        <v>#REF!</v>
      </c>
      <c r="AZ81" s="252" t="e">
        <f>IF(ISNA(VLOOKUP($B81,#REF!,4,FALSE)),0,(VLOOKUP($B81,#REF!,4,FALSE)))</f>
        <v>#REF!</v>
      </c>
      <c r="BA81" s="252" t="e">
        <f>IF(ISNA(VLOOKUP($B81,#REF!,4,FALSE)),0,(VLOOKUP($B81,#REF!,4,FALSE)))</f>
        <v>#REF!</v>
      </c>
      <c r="BB81" s="252" t="e">
        <f>IF(ISNA(VLOOKUP($B81,#REF!,2,FALSE)),0,(VLOOKUP($B81,#REF!,3,FALSE)))</f>
        <v>#REF!</v>
      </c>
      <c r="BC81" s="252" t="e">
        <f>IF(ISNA(VLOOKUP($B81,#REF!,3,FALSE)),0,(VLOOKUP($B81,#REF!,3,FALSE)))</f>
        <v>#REF!</v>
      </c>
      <c r="BD81" s="252" t="e">
        <f>IF(ISNA(VLOOKUP($B81,#REF!,3,FALSE)),0,(VLOOKUP($B81,#REF!,3,FALSE)))</f>
        <v>#REF!</v>
      </c>
      <c r="BE81" s="252" t="e">
        <f>IF(ISNA(VLOOKUP($B81,#REF!,3,FALSE)),0,(VLOOKUP($B81,#REF!,3,FALSE)))</f>
        <v>#REF!</v>
      </c>
      <c r="BF81" s="252" t="e">
        <f>IF(ISNA(VLOOKUP($B81,#REF!,3,FALSE)),0,(VLOOKUP($B81,#REF!,3,FALSE)))</f>
        <v>#REF!</v>
      </c>
      <c r="BG81" s="252" t="e">
        <f>IF(ISNA(VLOOKUP($B81,#REF!,3,FALSE)),0,(VLOOKUP($B81,#REF!,3,FALSE)))</f>
        <v>#REF!</v>
      </c>
      <c r="BH81" s="252" t="e">
        <f>IF(ISNA(VLOOKUP($B81,#REF!,3,FALSE)),0,(VLOOKUP($B81,#REF!,3,FALSE)))</f>
        <v>#REF!</v>
      </c>
      <c r="BI81" s="265"/>
      <c r="BJ81" s="266"/>
      <c r="BK81" s="267"/>
    </row>
    <row r="82" ht="16.35" spans="2:60">
      <c r="B82" s="207" t="s">
        <v>34</v>
      </c>
      <c r="C82" s="215" t="s">
        <v>5</v>
      </c>
      <c r="D82" s="215"/>
      <c r="F82" s="198"/>
      <c r="G82" s="198"/>
      <c r="H82" s="202" t="e">
        <f>(SUM(#REF!)/(COUNTIFS(#REF!,"&gt;0")))</f>
        <v>#REF!</v>
      </c>
      <c r="AD82" s="252" t="e">
        <f>IF(ISNA(VLOOKUP($B82,#REF!,3,FALSE)),0,(VLOOKUP($B82,#REF!,3,FALSE)))</f>
        <v>#REF!</v>
      </c>
      <c r="AE82" s="252" t="e">
        <f>IF(ISNA(VLOOKUP($B82,#REF!,3,FALSE)),0,(VLOOKUP($B82,#REF!,3,FALSE)))</f>
        <v>#REF!</v>
      </c>
      <c r="AF82" s="252" t="e">
        <f>IF(ISNA(VLOOKUP($B82,#REF!,3,FALSE)),0,(VLOOKUP($B82,#REF!,3,FALSE)))</f>
        <v>#REF!</v>
      </c>
      <c r="AG82" s="252" t="e">
        <f>IF(ISNA(VLOOKUP($B82,#REF!,3,FALSE)),0,(VLOOKUP($B82,#REF!,3,FALSE)))</f>
        <v>#REF!</v>
      </c>
      <c r="AH82" s="252" t="e">
        <f>IF(ISNA(VLOOKUP($B82,#REF!,3,FALSE)),0,(VLOOKUP($B82,#REF!,3,FALSE)))</f>
        <v>#REF!</v>
      </c>
      <c r="AI82" s="252" t="e">
        <f>IF(ISNA(VLOOKUP($B82,#REF!,3,FALSE)),0,(VLOOKUP($B82,#REF!,3,FALSE)))</f>
        <v>#REF!</v>
      </c>
      <c r="AJ82" s="252" t="e">
        <f>IF(ISNA(VLOOKUP($B82,#REF!,2,FALSE)),0,(VLOOKUP($B82,#REF!,3,FALSE)))</f>
        <v>#REF!</v>
      </c>
      <c r="AK82" s="252" t="e">
        <f>IF(ISNA(VLOOKUP($B82,#REF!,3,FALSE)),0,(VLOOKUP($B82,#REF!,3,FALSE)))</f>
        <v>#REF!</v>
      </c>
      <c r="AL82" s="252" t="e">
        <f>IF(ISNA(VLOOKUP($B82,#REF!,3,FALSE)),0,(VLOOKUP($B82,#REF!,3,FALSE)))</f>
        <v>#REF!</v>
      </c>
      <c r="AM82" s="252" t="e">
        <f>IF(ISNA(VLOOKUP($B82,#REF!,3,FALSE)),0,(VLOOKUP($B82,#REF!,3,FALSE)))</f>
        <v>#REF!</v>
      </c>
      <c r="AN82" s="252" t="e">
        <f>IF(ISNA(VLOOKUP($B82,#REF!,3,FALSE)),0,(VLOOKUP($B82,#REF!,3,FALSE)))</f>
        <v>#REF!</v>
      </c>
      <c r="AO82" s="252" t="e">
        <f>IF(ISNA(VLOOKUP($B82,#REF!,3,FALSE)),0,(VLOOKUP($B82,#REF!,3,FALSE)))</f>
        <v>#REF!</v>
      </c>
      <c r="AP82" s="252" t="e">
        <f>IF(ISNA(VLOOKUP($B82,#REF!,3,FALSE)),0,(VLOOKUP($B82,#REF!,3,FALSE)))</f>
        <v>#REF!</v>
      </c>
      <c r="AV82" s="252" t="e">
        <f>IF(ISNA(VLOOKUP($B82,#REF!,4,FALSE)),0,(VLOOKUP($B82,#REF!,4,FALSE)))</f>
        <v>#REF!</v>
      </c>
      <c r="AW82" s="252" t="e">
        <f>IF(ISNA(VLOOKUP($B82,#REF!,4,FALSE)),0,(VLOOKUP($B82,#REF!,4,FALSE)))</f>
        <v>#REF!</v>
      </c>
      <c r="AX82" s="252" t="e">
        <f>IF(ISNA(VLOOKUP($B82,#REF!,4,FALSE)),0,(VLOOKUP($B82,#REF!,4,FALSE)))</f>
        <v>#REF!</v>
      </c>
      <c r="AY82" s="252" t="e">
        <f>IF(ISNA(VLOOKUP($B82,#REF!,4,FALSE)),0,(VLOOKUP($B82,#REF!,4,FALSE)))</f>
        <v>#REF!</v>
      </c>
      <c r="AZ82" s="252" t="e">
        <f>IF(ISNA(VLOOKUP($B82,#REF!,4,FALSE)),0,(VLOOKUP($B82,#REF!,4,FALSE)))</f>
        <v>#REF!</v>
      </c>
      <c r="BA82" s="252" t="e">
        <f>IF(ISNA(VLOOKUP($B82,#REF!,4,FALSE)),0,(VLOOKUP($B82,#REF!,4,FALSE)))</f>
        <v>#REF!</v>
      </c>
      <c r="BB82" s="252" t="e">
        <f>IF(ISNA(VLOOKUP($B82,#REF!,2,FALSE)),0,(VLOOKUP($B82,#REF!,3,FALSE)))</f>
        <v>#REF!</v>
      </c>
      <c r="BC82" s="252" t="e">
        <f>IF(ISNA(VLOOKUP($B82,#REF!,3,FALSE)),0,(VLOOKUP($B82,#REF!,3,FALSE)))</f>
        <v>#REF!</v>
      </c>
      <c r="BD82" s="252" t="e">
        <f>IF(ISNA(VLOOKUP($B82,#REF!,3,FALSE)),0,(VLOOKUP($B82,#REF!,3,FALSE)))</f>
        <v>#REF!</v>
      </c>
      <c r="BE82" s="252" t="e">
        <f>IF(ISNA(VLOOKUP($B82,#REF!,3,FALSE)),0,(VLOOKUP($B82,#REF!,3,FALSE)))</f>
        <v>#REF!</v>
      </c>
      <c r="BF82" s="252" t="e">
        <f>IF(ISNA(VLOOKUP($B82,#REF!,3,FALSE)),0,(VLOOKUP($B82,#REF!,3,FALSE)))</f>
        <v>#REF!</v>
      </c>
      <c r="BG82" s="252" t="e">
        <f>IF(ISNA(VLOOKUP($B82,#REF!,3,FALSE)),0,(VLOOKUP($B82,#REF!,3,FALSE)))</f>
        <v>#REF!</v>
      </c>
      <c r="BH82" s="252" t="e">
        <f>IF(ISNA(VLOOKUP($B82,#REF!,3,FALSE)),0,(VLOOKUP($B82,#REF!,3,FALSE)))</f>
        <v>#REF!</v>
      </c>
    </row>
    <row r="83" s="198" customFormat="1" ht="53" spans="1:63">
      <c r="A83" s="216" t="s">
        <v>6</v>
      </c>
      <c r="B83" s="217" t="s">
        <v>7</v>
      </c>
      <c r="C83" s="218" t="s">
        <v>8</v>
      </c>
      <c r="D83" s="218" t="s">
        <v>9</v>
      </c>
      <c r="E83" s="218"/>
      <c r="F83" s="218"/>
      <c r="G83" s="218"/>
      <c r="H83" s="220" t="s">
        <v>12</v>
      </c>
      <c r="I83" s="220"/>
      <c r="J83" s="245"/>
      <c r="K83" s="246"/>
      <c r="L83" s="247" t="s">
        <v>15</v>
      </c>
      <c r="M83" s="248" t="s">
        <v>16</v>
      </c>
      <c r="N83" s="249" t="s">
        <v>17</v>
      </c>
      <c r="O83" s="248" t="s">
        <v>18</v>
      </c>
      <c r="P83" s="249" t="s">
        <v>19</v>
      </c>
      <c r="Q83" s="248" t="s">
        <v>20</v>
      </c>
      <c r="R83" s="249" t="s">
        <v>21</v>
      </c>
      <c r="S83" s="248" t="s">
        <v>22</v>
      </c>
      <c r="T83" s="249" t="s">
        <v>23</v>
      </c>
      <c r="U83" s="248" t="s">
        <v>24</v>
      </c>
      <c r="V83" s="249" t="s">
        <v>25</v>
      </c>
      <c r="W83" s="248" t="s">
        <v>26</v>
      </c>
      <c r="X83" s="249" t="s">
        <v>27</v>
      </c>
      <c r="Y83" s="268" t="s">
        <v>28</v>
      </c>
      <c r="Z83" s="269"/>
      <c r="AA83" s="270"/>
      <c r="AD83" s="252" t="e">
        <f>IF(ISNA(VLOOKUP($B83,#REF!,3,FALSE)),0,(VLOOKUP($B83,#REF!,3,FALSE)))</f>
        <v>#REF!</v>
      </c>
      <c r="AE83" s="252" t="e">
        <f>IF(ISNA(VLOOKUP($B83,#REF!,3,FALSE)),0,(VLOOKUP($B83,#REF!,3,FALSE)))</f>
        <v>#REF!</v>
      </c>
      <c r="AF83" s="252" t="e">
        <f>IF(ISNA(VLOOKUP($B83,#REF!,3,FALSE)),0,(VLOOKUP($B83,#REF!,3,FALSE)))</f>
        <v>#REF!</v>
      </c>
      <c r="AG83" s="252" t="e">
        <f>IF(ISNA(VLOOKUP($B83,#REF!,3,FALSE)),0,(VLOOKUP($B83,#REF!,3,FALSE)))</f>
        <v>#REF!</v>
      </c>
      <c r="AH83" s="252" t="e">
        <f>IF(ISNA(VLOOKUP($B83,#REF!,3,FALSE)),0,(VLOOKUP($B83,#REF!,3,FALSE)))</f>
        <v>#REF!</v>
      </c>
      <c r="AI83" s="252" t="e">
        <f>IF(ISNA(VLOOKUP($B83,#REF!,3,FALSE)),0,(VLOOKUP($B83,#REF!,3,FALSE)))</f>
        <v>#REF!</v>
      </c>
      <c r="AJ83" s="252" t="e">
        <f>IF(ISNA(VLOOKUP($B83,#REF!,2,FALSE)),0,(VLOOKUP($B83,#REF!,3,FALSE)))</f>
        <v>#REF!</v>
      </c>
      <c r="AK83" s="252" t="e">
        <f>IF(ISNA(VLOOKUP($B83,#REF!,3,FALSE)),0,(VLOOKUP($B83,#REF!,3,FALSE)))</f>
        <v>#REF!</v>
      </c>
      <c r="AL83" s="252" t="e">
        <f>IF(ISNA(VLOOKUP($B83,#REF!,3,FALSE)),0,(VLOOKUP($B83,#REF!,3,FALSE)))</f>
        <v>#REF!</v>
      </c>
      <c r="AM83" s="252" t="e">
        <f>IF(ISNA(VLOOKUP($B83,#REF!,3,FALSE)),0,(VLOOKUP($B83,#REF!,3,FALSE)))</f>
        <v>#REF!</v>
      </c>
      <c r="AN83" s="252" t="e">
        <f>IF(ISNA(VLOOKUP($B83,#REF!,3,FALSE)),0,(VLOOKUP($B83,#REF!,3,FALSE)))</f>
        <v>#REF!</v>
      </c>
      <c r="AO83" s="252" t="e">
        <f>IF(ISNA(VLOOKUP($B83,#REF!,3,FALSE)),0,(VLOOKUP($B83,#REF!,3,FALSE)))</f>
        <v>#REF!</v>
      </c>
      <c r="AP83" s="252" t="e">
        <f>IF(ISNA(VLOOKUP($B83,#REF!,3,FALSE)),0,(VLOOKUP($B83,#REF!,3,FALSE)))</f>
        <v>#REF!</v>
      </c>
      <c r="AQ83" s="268" t="s">
        <v>28</v>
      </c>
      <c r="AR83" s="269"/>
      <c r="AS83" s="270"/>
      <c r="AV83" s="252" t="e">
        <f>IF(ISNA(VLOOKUP($B83,#REF!,4,FALSE)),0,(VLOOKUP($B83,#REF!,4,FALSE)))</f>
        <v>#REF!</v>
      </c>
      <c r="AW83" s="252" t="e">
        <f>IF(ISNA(VLOOKUP($B83,#REF!,4,FALSE)),0,(VLOOKUP($B83,#REF!,4,FALSE)))</f>
        <v>#REF!</v>
      </c>
      <c r="AX83" s="252" t="e">
        <f>IF(ISNA(VLOOKUP($B83,#REF!,4,FALSE)),0,(VLOOKUP($B83,#REF!,4,FALSE)))</f>
        <v>#REF!</v>
      </c>
      <c r="AY83" s="252" t="e">
        <f>IF(ISNA(VLOOKUP($B83,#REF!,4,FALSE)),0,(VLOOKUP($B83,#REF!,4,FALSE)))</f>
        <v>#REF!</v>
      </c>
      <c r="AZ83" s="252" t="e">
        <f>IF(ISNA(VLOOKUP($B83,#REF!,4,FALSE)),0,(VLOOKUP($B83,#REF!,4,FALSE)))</f>
        <v>#REF!</v>
      </c>
      <c r="BA83" s="252" t="e">
        <f>IF(ISNA(VLOOKUP($B83,#REF!,4,FALSE)),0,(VLOOKUP($B83,#REF!,4,FALSE)))</f>
        <v>#REF!</v>
      </c>
      <c r="BB83" s="252" t="e">
        <f>IF(ISNA(VLOOKUP($B83,#REF!,2,FALSE)),0,(VLOOKUP($B83,#REF!,3,FALSE)))</f>
        <v>#REF!</v>
      </c>
      <c r="BC83" s="252" t="e">
        <f>IF(ISNA(VLOOKUP($B83,#REF!,3,FALSE)),0,(VLOOKUP($B83,#REF!,3,FALSE)))</f>
        <v>#REF!</v>
      </c>
      <c r="BD83" s="252" t="e">
        <f>IF(ISNA(VLOOKUP($B83,#REF!,3,FALSE)),0,(VLOOKUP($B83,#REF!,3,FALSE)))</f>
        <v>#REF!</v>
      </c>
      <c r="BE83" s="252" t="e">
        <f>IF(ISNA(VLOOKUP($B83,#REF!,3,FALSE)),0,(VLOOKUP($B83,#REF!,3,FALSE)))</f>
        <v>#REF!</v>
      </c>
      <c r="BF83" s="252" t="e">
        <f>IF(ISNA(VLOOKUP($B83,#REF!,3,FALSE)),0,(VLOOKUP($B83,#REF!,3,FALSE)))</f>
        <v>#REF!</v>
      </c>
      <c r="BG83" s="252" t="e">
        <f>IF(ISNA(VLOOKUP($B83,#REF!,3,FALSE)),0,(VLOOKUP($B83,#REF!,3,FALSE)))</f>
        <v>#REF!</v>
      </c>
      <c r="BH83" s="252" t="e">
        <f>IF(ISNA(VLOOKUP($B83,#REF!,3,FALSE)),0,(VLOOKUP($B83,#REF!,3,FALSE)))</f>
        <v>#REF!</v>
      </c>
      <c r="BI83" s="268" t="s">
        <v>28</v>
      </c>
      <c r="BJ83" s="269"/>
      <c r="BK83" s="270"/>
    </row>
    <row r="84" s="199" customFormat="1" ht="20.1" customHeight="1" spans="1:63">
      <c r="A84" s="221" t="e">
        <f t="shared" ref="A84:A95" si="70">RANK(D84,D$84:D$95)</f>
        <v>#REF!</v>
      </c>
      <c r="B84" s="222" t="e">
        <f>#REF!</f>
        <v>#REF!</v>
      </c>
      <c r="C84" s="223">
        <f t="shared" ref="C84:C95" si="71">COUNTIF(AD84:AP84,"&gt;0")</f>
        <v>0</v>
      </c>
      <c r="D84" s="226" t="e">
        <f t="shared" ref="D84:D95" si="72">SUM(L84:V84)</f>
        <v>#REF!</v>
      </c>
      <c r="E84" s="225" t="e">
        <f t="shared" ref="E84:E95" si="73">IF(D84&gt;MAX($F$73:$F$80),"***"," ")</f>
        <v>#REF!</v>
      </c>
      <c r="F84" s="226" t="e">
        <f t="shared" ref="F84:F95" si="74">((11-C84)*40)+D84</f>
        <v>#REF!</v>
      </c>
      <c r="G84" s="226" t="e">
        <f>MAX($F$73:$F95)-D84</f>
        <v>#REF!</v>
      </c>
      <c r="H84" s="228" t="e">
        <f t="shared" ref="H84:H95" si="75">D84/(C84*40)</f>
        <v>#REF!</v>
      </c>
      <c r="I84" s="228" t="e">
        <f t="shared" ref="I84:I95" si="76">(SUM(AD84:AP84)/C84)</f>
        <v>#REF!</v>
      </c>
      <c r="J84" s="250" t="e">
        <f t="shared" ref="J84:J95" si="77">(SUM(AV84:BH84))</f>
        <v>#REF!</v>
      </c>
      <c r="K84" s="251"/>
      <c r="L84" s="252" t="e">
        <f>IF(ISNA(VLOOKUP($B84,#REF!,1,FALSE)),0,(VLOOKUP($B84,#REF!,2,FALSE)))</f>
        <v>#REF!</v>
      </c>
      <c r="M84" s="252" t="e">
        <f>IF(ISNA(VLOOKUP($B84,#REF!,1,FALSE)),0,(VLOOKUP($B84,#REF!,2,FALSE)))</f>
        <v>#REF!</v>
      </c>
      <c r="N84" s="252" t="e">
        <f>IF(ISNA(VLOOKUP($B84,#REF!,1,FALSE)),0,(VLOOKUP($B84,#REF!,2,FALSE)))</f>
        <v>#REF!</v>
      </c>
      <c r="O84" s="252" t="e">
        <f>IF(ISNA(VLOOKUP($B84,#REF!,1,FALSE)),0,(VLOOKUP($B84,#REF!,2,FALSE)))</f>
        <v>#REF!</v>
      </c>
      <c r="P84" s="252" t="e">
        <f>IF(ISNA(VLOOKUP($B84,#REF!,1,FALSE)),0,(VLOOKUP($B84,#REF!,2,FALSE)))</f>
        <v>#REF!</v>
      </c>
      <c r="Q84" s="252" t="e">
        <f>IF(ISNA(VLOOKUP($B84,#REF!,1,FALSE)),0,(VLOOKUP($B84,#REF!,2,FALSE)))</f>
        <v>#REF!</v>
      </c>
      <c r="R84" s="252" t="e">
        <f>IF(ISNA(VLOOKUP($B84,#REF!,1,FALSE)),0,(VLOOKUP($B84,#REF!,2,FALSE)))</f>
        <v>#REF!</v>
      </c>
      <c r="S84" s="252" t="e">
        <f>IF(ISNA(VLOOKUP($B84,#REF!,1,FALSE)),0,(VLOOKUP($B84,#REF!,2,FALSE)))</f>
        <v>#REF!</v>
      </c>
      <c r="T84" s="252" t="e">
        <f>IF(ISNA(VLOOKUP($B84,#REF!,1,FALSE)),0,(VLOOKUP($B84,#REF!,2,FALSE)))</f>
        <v>#REF!</v>
      </c>
      <c r="U84" s="252" t="e">
        <f>IF(ISNA(VLOOKUP($B84,#REF!,1,FALSE)),0,(VLOOKUP($B84,#REF!,2,FALSE)))</f>
        <v>#REF!</v>
      </c>
      <c r="V84" s="252" t="e">
        <f>IF(ISNA(VLOOKUP($B84,#REF!,1,FALSE)),0,(VLOOKUP($B84,#REF!,2,FALSE)))</f>
        <v>#REF!</v>
      </c>
      <c r="W84" s="252" t="e">
        <f>IF(ISNA(VLOOKUP($B84,#REF!,1,FALSE)),0,(VLOOKUP($B84,#REF!,2,FALSE)))</f>
        <v>#REF!</v>
      </c>
      <c r="X84" s="252" t="e">
        <f>IF(ISNA(VLOOKUP($B84,#REF!,1,FALSE)),0,(VLOOKUP($B84,#REF!,2,FALSE)))</f>
        <v>#REF!</v>
      </c>
      <c r="Y84" s="271">
        <f t="shared" ref="Y84:Y95" si="78">COUNTIF($L84:$X84,"&gt;20.1")</f>
        <v>0</v>
      </c>
      <c r="Z84" s="272" t="s">
        <v>29</v>
      </c>
      <c r="AA84" s="273">
        <f t="shared" ref="AA84:AA95" si="79">COUNTIFS(L84:X84,"&gt;0.1",L84:X84,"&lt;19.9")</f>
        <v>0</v>
      </c>
      <c r="AD84" s="252" t="e">
        <f>IF(ISNA(VLOOKUP($B84,#REF!,3,FALSE)),0,(VLOOKUP($B84,#REF!,3,FALSE)))</f>
        <v>#REF!</v>
      </c>
      <c r="AE84" s="252" t="e">
        <f>IF(ISNA(VLOOKUP($B84,#REF!,3,FALSE)),0,(VLOOKUP($B84,#REF!,3,FALSE)))</f>
        <v>#REF!</v>
      </c>
      <c r="AF84" s="252" t="e">
        <f>IF(ISNA(VLOOKUP($B84,#REF!,3,FALSE)),0,(VLOOKUP($B84,#REF!,3,FALSE)))</f>
        <v>#REF!</v>
      </c>
      <c r="AG84" s="252" t="e">
        <f>IF(ISNA(VLOOKUP($B84,#REF!,3,FALSE)),0,(VLOOKUP($B84,#REF!,3,FALSE)))</f>
        <v>#REF!</v>
      </c>
      <c r="AH84" s="252" t="e">
        <f>IF(ISNA(VLOOKUP($B84,#REF!,3,FALSE)),0,(VLOOKUP($B84,#REF!,3,FALSE)))</f>
        <v>#REF!</v>
      </c>
      <c r="AI84" s="252" t="e">
        <f>IF(ISNA(VLOOKUP($B84,#REF!,3,FALSE)),0,(VLOOKUP($B84,#REF!,3,FALSE)))</f>
        <v>#REF!</v>
      </c>
      <c r="AJ84" s="252" t="e">
        <f>IF(ISNA(VLOOKUP($B84,#REF!,2,FALSE)),0,(VLOOKUP($B84,#REF!,3,FALSE)))</f>
        <v>#REF!</v>
      </c>
      <c r="AK84" s="252" t="e">
        <f>IF(ISNA(VLOOKUP($B84,#REF!,3,FALSE)),0,(VLOOKUP($B84,#REF!,3,FALSE)))</f>
        <v>#REF!</v>
      </c>
      <c r="AL84" s="252" t="e">
        <f>IF(ISNA(VLOOKUP($B84,#REF!,3,FALSE)),0,(VLOOKUP($B84,#REF!,3,FALSE)))</f>
        <v>#REF!</v>
      </c>
      <c r="AM84" s="252" t="e">
        <f>IF(ISNA(VLOOKUP($B84,#REF!,3,FALSE)),0,(VLOOKUP($B84,#REF!,3,FALSE)))</f>
        <v>#REF!</v>
      </c>
      <c r="AN84" s="252" t="e">
        <f>IF(ISNA(VLOOKUP($B84,#REF!,3,FALSE)),0,(VLOOKUP($B84,#REF!,3,FALSE)))</f>
        <v>#REF!</v>
      </c>
      <c r="AO84" s="252" t="e">
        <f>IF(ISNA(VLOOKUP($B84,#REF!,3,FALSE)),0,(VLOOKUP($B84,#REF!,3,FALSE)))</f>
        <v>#REF!</v>
      </c>
      <c r="AP84" s="252" t="e">
        <f>IF(ISNA(VLOOKUP($B84,#REF!,3,FALSE)),0,(VLOOKUP($B84,#REF!,3,FALSE)))</f>
        <v>#REF!</v>
      </c>
      <c r="AQ84" s="271">
        <f t="shared" ref="AQ84:AQ95" si="80">COUNTIF($L84:$X84,"&gt;20.1")</f>
        <v>0</v>
      </c>
      <c r="AR84" s="272" t="s">
        <v>29</v>
      </c>
      <c r="AS84" s="273">
        <f t="shared" ref="AS84:AS95" si="81">COUNTIFS(AD84:AP84,"&gt;0.1",AD84:AP84,"&lt;19.9")</f>
        <v>0</v>
      </c>
      <c r="AV84" s="252" t="e">
        <f>IF(ISNA(VLOOKUP($B84,#REF!,4,FALSE)),0,(VLOOKUP($B84,#REF!,4,FALSE)))</f>
        <v>#REF!</v>
      </c>
      <c r="AW84" s="252" t="e">
        <f>IF(ISNA(VLOOKUP($B84,#REF!,4,FALSE)),0,(VLOOKUP($B84,#REF!,4,FALSE)))</f>
        <v>#REF!</v>
      </c>
      <c r="AX84" s="252" t="e">
        <f>IF(ISNA(VLOOKUP($B84,#REF!,4,FALSE)),0,(VLOOKUP($B84,#REF!,4,FALSE)))</f>
        <v>#REF!</v>
      </c>
      <c r="AY84" s="252" t="e">
        <f>IF(ISNA(VLOOKUP($B84,#REF!,4,FALSE)),0,(VLOOKUP($B84,#REF!,4,FALSE)))</f>
        <v>#REF!</v>
      </c>
      <c r="AZ84" s="252" t="e">
        <f>IF(ISNA(VLOOKUP($B84,#REF!,4,FALSE)),0,(VLOOKUP($B84,#REF!,4,FALSE)))</f>
        <v>#REF!</v>
      </c>
      <c r="BA84" s="252" t="e">
        <f>IF(ISNA(VLOOKUP($B84,#REF!,4,FALSE)),0,(VLOOKUP($B84,#REF!,4,FALSE)))</f>
        <v>#REF!</v>
      </c>
      <c r="BB84" s="252" t="e">
        <f>IF(ISNA(VLOOKUP($B84,#REF!,2,FALSE)),0,(VLOOKUP($B84,#REF!,3,FALSE)))</f>
        <v>#REF!</v>
      </c>
      <c r="BC84" s="252" t="e">
        <f>IF(ISNA(VLOOKUP($B84,#REF!,3,FALSE)),0,(VLOOKUP($B84,#REF!,3,FALSE)))</f>
        <v>#REF!</v>
      </c>
      <c r="BD84" s="252" t="e">
        <f>IF(ISNA(VLOOKUP($B84,#REF!,3,FALSE)),0,(VLOOKUP($B84,#REF!,3,FALSE)))</f>
        <v>#REF!</v>
      </c>
      <c r="BE84" s="252" t="e">
        <f>IF(ISNA(VLOOKUP($B84,#REF!,3,FALSE)),0,(VLOOKUP($B84,#REF!,3,FALSE)))</f>
        <v>#REF!</v>
      </c>
      <c r="BF84" s="252" t="e">
        <f>IF(ISNA(VLOOKUP($B84,#REF!,3,FALSE)),0,(VLOOKUP($B84,#REF!,3,FALSE)))</f>
        <v>#REF!</v>
      </c>
      <c r="BG84" s="252" t="e">
        <f>IF(ISNA(VLOOKUP($B84,#REF!,3,FALSE)),0,(VLOOKUP($B84,#REF!,3,FALSE)))</f>
        <v>#REF!</v>
      </c>
      <c r="BH84" s="252" t="e">
        <f>IF(ISNA(VLOOKUP($B84,#REF!,3,FALSE)),0,(VLOOKUP($B84,#REF!,3,FALSE)))</f>
        <v>#REF!</v>
      </c>
      <c r="BI84" s="271">
        <f t="shared" ref="BI84:BI95" si="82">COUNTIF($L84:$X84,"&gt;20.1")</f>
        <v>0</v>
      </c>
      <c r="BJ84" s="272" t="s">
        <v>29</v>
      </c>
      <c r="BK84" s="273">
        <f t="shared" ref="BK84:BK95" si="83">COUNTIFS(AV84:BH84,"&gt;0.1",AV84:BH84,"&lt;19.9")</f>
        <v>0</v>
      </c>
    </row>
    <row r="85" s="199" customFormat="1" ht="20.1" customHeight="1" spans="1:63">
      <c r="A85" s="221" t="e">
        <f t="shared" si="70"/>
        <v>#REF!</v>
      </c>
      <c r="B85" s="222" t="e">
        <f>#REF!</f>
        <v>#REF!</v>
      </c>
      <c r="C85" s="223">
        <f t="shared" si="71"/>
        <v>0</v>
      </c>
      <c r="D85" s="281" t="e">
        <f t="shared" si="72"/>
        <v>#REF!</v>
      </c>
      <c r="E85" s="225" t="e">
        <f t="shared" si="73"/>
        <v>#REF!</v>
      </c>
      <c r="F85" s="226" t="e">
        <f t="shared" si="74"/>
        <v>#REF!</v>
      </c>
      <c r="G85" s="226"/>
      <c r="H85" s="228" t="e">
        <f t="shared" si="75"/>
        <v>#REF!</v>
      </c>
      <c r="I85" s="228" t="e">
        <f t="shared" si="76"/>
        <v>#REF!</v>
      </c>
      <c r="J85" s="250" t="e">
        <f t="shared" si="77"/>
        <v>#REF!</v>
      </c>
      <c r="K85" s="253"/>
      <c r="L85" s="252" t="e">
        <f>IF(ISNA(VLOOKUP($B85,#REF!,1,FALSE)),0,(VLOOKUP($B85,#REF!,2,FALSE)))</f>
        <v>#REF!</v>
      </c>
      <c r="M85" s="252" t="e">
        <f>IF(ISNA(VLOOKUP($B85,#REF!,1,FALSE)),0,(VLOOKUP($B85,#REF!,2,FALSE)))</f>
        <v>#REF!</v>
      </c>
      <c r="N85" s="252" t="e">
        <f>IF(ISNA(VLOOKUP($B85,#REF!,1,FALSE)),0,(VLOOKUP($B85,#REF!,2,FALSE)))</f>
        <v>#REF!</v>
      </c>
      <c r="O85" s="252" t="e">
        <f>IF(ISNA(VLOOKUP($B85,#REF!,1,FALSE)),0,(VLOOKUP($B85,#REF!,2,FALSE)))</f>
        <v>#REF!</v>
      </c>
      <c r="P85" s="252" t="e">
        <f>IF(ISNA(VLOOKUP($B85,#REF!,1,FALSE)),0,(VLOOKUP($B85,#REF!,2,FALSE)))</f>
        <v>#REF!</v>
      </c>
      <c r="Q85" s="252" t="e">
        <f>IF(ISNA(VLOOKUP($B85,#REF!,1,FALSE)),0,(VLOOKUP($B85,#REF!,2,FALSE)))</f>
        <v>#REF!</v>
      </c>
      <c r="R85" s="252" t="e">
        <f>IF(ISNA(VLOOKUP($B85,#REF!,1,FALSE)),0,(VLOOKUP($B85,#REF!,2,FALSE)))</f>
        <v>#REF!</v>
      </c>
      <c r="S85" s="252" t="e">
        <f>IF(ISNA(VLOOKUP($B85,#REF!,1,FALSE)),0,(VLOOKUP($B85,#REF!,2,FALSE)))</f>
        <v>#REF!</v>
      </c>
      <c r="T85" s="252" t="e">
        <f>IF(ISNA(VLOOKUP($B85,#REF!,1,FALSE)),0,(VLOOKUP($B85,#REF!,2,FALSE)))</f>
        <v>#REF!</v>
      </c>
      <c r="U85" s="252" t="e">
        <f>IF(ISNA(VLOOKUP($B85,#REF!,1,FALSE)),0,(VLOOKUP($B85,#REF!,2,FALSE)))</f>
        <v>#REF!</v>
      </c>
      <c r="V85" s="252" t="e">
        <f>IF(ISNA(VLOOKUP($B85,#REF!,1,FALSE)),0,(VLOOKUP($B85,#REF!,2,FALSE)))</f>
        <v>#REF!</v>
      </c>
      <c r="W85" s="252" t="e">
        <f>IF(ISNA(VLOOKUP($B85,#REF!,1,FALSE)),0,(VLOOKUP($B85,#REF!,2,FALSE)))</f>
        <v>#REF!</v>
      </c>
      <c r="X85" s="252" t="e">
        <f>IF(ISNA(VLOOKUP($B85,#REF!,1,FALSE)),0,(VLOOKUP($B85,#REF!,2,FALSE)))</f>
        <v>#REF!</v>
      </c>
      <c r="Y85" s="274">
        <f t="shared" si="78"/>
        <v>0</v>
      </c>
      <c r="Z85" s="275" t="s">
        <v>29</v>
      </c>
      <c r="AA85" s="276">
        <f t="shared" si="79"/>
        <v>0</v>
      </c>
      <c r="AD85" s="252" t="e">
        <f>IF(ISNA(VLOOKUP($B85,#REF!,3,FALSE)),0,(VLOOKUP($B85,#REF!,3,FALSE)))</f>
        <v>#REF!</v>
      </c>
      <c r="AE85" s="252" t="e">
        <f>IF(ISNA(VLOOKUP($B85,#REF!,3,FALSE)),0,(VLOOKUP($B85,#REF!,3,FALSE)))</f>
        <v>#REF!</v>
      </c>
      <c r="AF85" s="252" t="e">
        <f>IF(ISNA(VLOOKUP($B85,#REF!,3,FALSE)),0,(VLOOKUP($B85,#REF!,3,FALSE)))</f>
        <v>#REF!</v>
      </c>
      <c r="AG85" s="252" t="e">
        <f>IF(ISNA(VLOOKUP($B85,#REF!,3,FALSE)),0,(VLOOKUP($B85,#REF!,3,FALSE)))</f>
        <v>#REF!</v>
      </c>
      <c r="AH85" s="252" t="e">
        <f>IF(ISNA(VLOOKUP($B85,#REF!,3,FALSE)),0,(VLOOKUP($B85,#REF!,3,FALSE)))</f>
        <v>#REF!</v>
      </c>
      <c r="AI85" s="252" t="e">
        <f>IF(ISNA(VLOOKUP($B85,#REF!,3,FALSE)),0,(VLOOKUP($B85,#REF!,3,FALSE)))</f>
        <v>#REF!</v>
      </c>
      <c r="AJ85" s="252" t="e">
        <f>IF(ISNA(VLOOKUP($B85,#REF!,2,FALSE)),0,(VLOOKUP($B85,#REF!,3,FALSE)))</f>
        <v>#REF!</v>
      </c>
      <c r="AK85" s="252" t="e">
        <f>IF(ISNA(VLOOKUP($B85,#REF!,3,FALSE)),0,(VLOOKUP($B85,#REF!,3,FALSE)))</f>
        <v>#REF!</v>
      </c>
      <c r="AL85" s="252" t="e">
        <f>IF(ISNA(VLOOKUP($B85,#REF!,3,FALSE)),0,(VLOOKUP($B85,#REF!,3,FALSE)))</f>
        <v>#REF!</v>
      </c>
      <c r="AM85" s="252" t="e">
        <f>IF(ISNA(VLOOKUP($B85,#REF!,3,FALSE)),0,(VLOOKUP($B85,#REF!,3,FALSE)))</f>
        <v>#REF!</v>
      </c>
      <c r="AN85" s="252" t="e">
        <f>IF(ISNA(VLOOKUP($B85,#REF!,3,FALSE)),0,(VLOOKUP($B85,#REF!,3,FALSE)))</f>
        <v>#REF!</v>
      </c>
      <c r="AO85" s="252" t="e">
        <f>IF(ISNA(VLOOKUP($B85,#REF!,3,FALSE)),0,(VLOOKUP($B85,#REF!,3,FALSE)))</f>
        <v>#REF!</v>
      </c>
      <c r="AP85" s="252" t="e">
        <f>IF(ISNA(VLOOKUP($B85,#REF!,3,FALSE)),0,(VLOOKUP($B85,#REF!,3,FALSE)))</f>
        <v>#REF!</v>
      </c>
      <c r="AQ85" s="274">
        <f t="shared" si="80"/>
        <v>0</v>
      </c>
      <c r="AR85" s="275" t="s">
        <v>29</v>
      </c>
      <c r="AS85" s="276">
        <f t="shared" si="81"/>
        <v>0</v>
      </c>
      <c r="AV85" s="252" t="e">
        <f>IF(ISNA(VLOOKUP($B85,#REF!,4,FALSE)),0,(VLOOKUP($B85,#REF!,4,FALSE)))</f>
        <v>#REF!</v>
      </c>
      <c r="AW85" s="252" t="e">
        <f>IF(ISNA(VLOOKUP($B85,#REF!,4,FALSE)),0,(VLOOKUP($B85,#REF!,4,FALSE)))</f>
        <v>#REF!</v>
      </c>
      <c r="AX85" s="252" t="e">
        <f>IF(ISNA(VLOOKUP($B85,#REF!,4,FALSE)),0,(VLOOKUP($B85,#REF!,4,FALSE)))</f>
        <v>#REF!</v>
      </c>
      <c r="AY85" s="252" t="e">
        <f>IF(ISNA(VLOOKUP($B85,#REF!,4,FALSE)),0,(VLOOKUP($B85,#REF!,4,FALSE)))</f>
        <v>#REF!</v>
      </c>
      <c r="AZ85" s="252" t="e">
        <f>IF(ISNA(VLOOKUP($B85,#REF!,4,FALSE)),0,(VLOOKUP($B85,#REF!,4,FALSE)))</f>
        <v>#REF!</v>
      </c>
      <c r="BA85" s="252" t="e">
        <f>IF(ISNA(VLOOKUP($B85,#REF!,4,FALSE)),0,(VLOOKUP($B85,#REF!,4,FALSE)))</f>
        <v>#REF!</v>
      </c>
      <c r="BB85" s="252" t="e">
        <f>IF(ISNA(VLOOKUP($B85,#REF!,2,FALSE)),0,(VLOOKUP($B85,#REF!,3,FALSE)))</f>
        <v>#REF!</v>
      </c>
      <c r="BC85" s="252" t="e">
        <f>IF(ISNA(VLOOKUP($B85,#REF!,3,FALSE)),0,(VLOOKUP($B85,#REF!,3,FALSE)))</f>
        <v>#REF!</v>
      </c>
      <c r="BD85" s="252" t="e">
        <f>IF(ISNA(VLOOKUP($B85,#REF!,3,FALSE)),0,(VLOOKUP($B85,#REF!,3,FALSE)))</f>
        <v>#REF!</v>
      </c>
      <c r="BE85" s="252" t="e">
        <f>IF(ISNA(VLOOKUP($B85,#REF!,3,FALSE)),0,(VLOOKUP($B85,#REF!,3,FALSE)))</f>
        <v>#REF!</v>
      </c>
      <c r="BF85" s="252" t="e">
        <f>IF(ISNA(VLOOKUP($B85,#REF!,3,FALSE)),0,(VLOOKUP($B85,#REF!,3,FALSE)))</f>
        <v>#REF!</v>
      </c>
      <c r="BG85" s="252" t="e">
        <f>IF(ISNA(VLOOKUP($B85,#REF!,3,FALSE)),0,(VLOOKUP($B85,#REF!,3,FALSE)))</f>
        <v>#REF!</v>
      </c>
      <c r="BH85" s="252" t="e">
        <f>IF(ISNA(VLOOKUP($B85,#REF!,3,FALSE)),0,(VLOOKUP($B85,#REF!,3,FALSE)))</f>
        <v>#REF!</v>
      </c>
      <c r="BI85" s="274">
        <f t="shared" si="82"/>
        <v>0</v>
      </c>
      <c r="BJ85" s="275" t="s">
        <v>29</v>
      </c>
      <c r="BK85" s="276">
        <f t="shared" si="83"/>
        <v>0</v>
      </c>
    </row>
    <row r="86" s="199" customFormat="1" ht="20.1" customHeight="1" spans="1:63">
      <c r="A86" s="221" t="e">
        <f t="shared" si="70"/>
        <v>#REF!</v>
      </c>
      <c r="B86" s="222" t="e">
        <f>#REF!</f>
        <v>#REF!</v>
      </c>
      <c r="C86" s="223">
        <f t="shared" si="71"/>
        <v>0</v>
      </c>
      <c r="D86" s="230" t="e">
        <f t="shared" si="72"/>
        <v>#REF!</v>
      </c>
      <c r="E86" s="225" t="e">
        <f t="shared" si="73"/>
        <v>#REF!</v>
      </c>
      <c r="F86" s="226" t="e">
        <f t="shared" si="74"/>
        <v>#REF!</v>
      </c>
      <c r="G86" s="226"/>
      <c r="H86" s="228" t="e">
        <f t="shared" si="75"/>
        <v>#REF!</v>
      </c>
      <c r="I86" s="228" t="e">
        <f t="shared" si="76"/>
        <v>#REF!</v>
      </c>
      <c r="J86" s="250" t="e">
        <f t="shared" si="77"/>
        <v>#REF!</v>
      </c>
      <c r="K86" s="253"/>
      <c r="L86" s="252" t="e">
        <f>IF(ISNA(VLOOKUP($B86,#REF!,1,FALSE)),0,(VLOOKUP($B86,#REF!,2,FALSE)))</f>
        <v>#REF!</v>
      </c>
      <c r="M86" s="252" t="e">
        <f>IF(ISNA(VLOOKUP($B86,#REF!,1,FALSE)),0,(VLOOKUP($B86,#REF!,2,FALSE)))</f>
        <v>#REF!</v>
      </c>
      <c r="N86" s="252" t="e">
        <f>IF(ISNA(VLOOKUP($B86,#REF!,1,FALSE)),0,(VLOOKUP($B86,#REF!,2,FALSE)))</f>
        <v>#REF!</v>
      </c>
      <c r="O86" s="252" t="e">
        <f>IF(ISNA(VLOOKUP($B86,#REF!,1,FALSE)),0,(VLOOKUP($B86,#REF!,2,FALSE)))</f>
        <v>#REF!</v>
      </c>
      <c r="P86" s="252" t="e">
        <f>IF(ISNA(VLOOKUP($B86,#REF!,1,FALSE)),0,(VLOOKUP($B86,#REF!,2,FALSE)))</f>
        <v>#REF!</v>
      </c>
      <c r="Q86" s="252" t="e">
        <f>IF(ISNA(VLOOKUP($B86,#REF!,1,FALSE)),0,(VLOOKUP($B86,#REF!,2,FALSE)))</f>
        <v>#REF!</v>
      </c>
      <c r="R86" s="252" t="e">
        <f>IF(ISNA(VLOOKUP($B86,#REF!,1,FALSE)),0,(VLOOKUP($B86,#REF!,2,FALSE)))</f>
        <v>#REF!</v>
      </c>
      <c r="S86" s="252" t="e">
        <f>IF(ISNA(VLOOKUP($B86,#REF!,1,FALSE)),0,(VLOOKUP($B86,#REF!,2,FALSE)))</f>
        <v>#REF!</v>
      </c>
      <c r="T86" s="252" t="e">
        <f>IF(ISNA(VLOOKUP($B86,#REF!,1,FALSE)),0,(VLOOKUP($B86,#REF!,2,FALSE)))</f>
        <v>#REF!</v>
      </c>
      <c r="U86" s="252" t="e">
        <f>IF(ISNA(VLOOKUP($B86,#REF!,1,FALSE)),0,(VLOOKUP($B86,#REF!,2,FALSE)))</f>
        <v>#REF!</v>
      </c>
      <c r="V86" s="252" t="e">
        <f>IF(ISNA(VLOOKUP($B86,#REF!,1,FALSE)),0,(VLOOKUP($B86,#REF!,2,FALSE)))</f>
        <v>#REF!</v>
      </c>
      <c r="W86" s="252" t="e">
        <f>IF(ISNA(VLOOKUP($B86,#REF!,1,FALSE)),0,(VLOOKUP($B86,#REF!,2,FALSE)))</f>
        <v>#REF!</v>
      </c>
      <c r="X86" s="252" t="e">
        <f>IF(ISNA(VLOOKUP($B86,#REF!,1,FALSE)),0,(VLOOKUP($B86,#REF!,2,FALSE)))</f>
        <v>#REF!</v>
      </c>
      <c r="Y86" s="274">
        <f t="shared" si="78"/>
        <v>0</v>
      </c>
      <c r="Z86" s="275" t="s">
        <v>29</v>
      </c>
      <c r="AA86" s="276">
        <f t="shared" si="79"/>
        <v>0</v>
      </c>
      <c r="AD86" s="252" t="e">
        <f>IF(ISNA(VLOOKUP($B86,#REF!,3,FALSE)),0,(VLOOKUP($B86,#REF!,3,FALSE)))</f>
        <v>#REF!</v>
      </c>
      <c r="AE86" s="252" t="e">
        <f>IF(ISNA(VLOOKUP($B86,#REF!,3,FALSE)),0,(VLOOKUP($B86,#REF!,3,FALSE)))</f>
        <v>#REF!</v>
      </c>
      <c r="AF86" s="252" t="e">
        <f>IF(ISNA(VLOOKUP($B86,#REF!,3,FALSE)),0,(VLOOKUP($B86,#REF!,3,FALSE)))</f>
        <v>#REF!</v>
      </c>
      <c r="AG86" s="252" t="e">
        <f>IF(ISNA(VLOOKUP($B86,#REF!,3,FALSE)),0,(VLOOKUP($B86,#REF!,3,FALSE)))</f>
        <v>#REF!</v>
      </c>
      <c r="AH86" s="252" t="e">
        <f>IF(ISNA(VLOOKUP($B86,#REF!,3,FALSE)),0,(VLOOKUP($B86,#REF!,3,FALSE)))</f>
        <v>#REF!</v>
      </c>
      <c r="AI86" s="252" t="e">
        <f>IF(ISNA(VLOOKUP($B86,#REF!,3,FALSE)),0,(VLOOKUP($B86,#REF!,3,FALSE)))</f>
        <v>#REF!</v>
      </c>
      <c r="AJ86" s="252" t="e">
        <f>IF(ISNA(VLOOKUP($B86,#REF!,2,FALSE)),0,(VLOOKUP($B86,#REF!,3,FALSE)))</f>
        <v>#REF!</v>
      </c>
      <c r="AK86" s="252" t="e">
        <f>IF(ISNA(VLOOKUP($B86,#REF!,3,FALSE)),0,(VLOOKUP($B86,#REF!,3,FALSE)))</f>
        <v>#REF!</v>
      </c>
      <c r="AL86" s="252" t="e">
        <f>IF(ISNA(VLOOKUP($B86,#REF!,3,FALSE)),0,(VLOOKUP($B86,#REF!,3,FALSE)))</f>
        <v>#REF!</v>
      </c>
      <c r="AM86" s="252" t="e">
        <f>IF(ISNA(VLOOKUP($B86,#REF!,3,FALSE)),0,(VLOOKUP($B86,#REF!,3,FALSE)))</f>
        <v>#REF!</v>
      </c>
      <c r="AN86" s="252" t="e">
        <f>IF(ISNA(VLOOKUP($B86,#REF!,3,FALSE)),0,(VLOOKUP($B86,#REF!,3,FALSE)))</f>
        <v>#REF!</v>
      </c>
      <c r="AO86" s="252" t="e">
        <f>IF(ISNA(VLOOKUP($B86,#REF!,3,FALSE)),0,(VLOOKUP($B86,#REF!,3,FALSE)))</f>
        <v>#REF!</v>
      </c>
      <c r="AP86" s="252" t="e">
        <f>IF(ISNA(VLOOKUP($B86,#REF!,3,FALSE)),0,(VLOOKUP($B86,#REF!,3,FALSE)))</f>
        <v>#REF!</v>
      </c>
      <c r="AQ86" s="274">
        <f t="shared" si="80"/>
        <v>0</v>
      </c>
      <c r="AR86" s="275" t="s">
        <v>29</v>
      </c>
      <c r="AS86" s="276">
        <f t="shared" si="81"/>
        <v>0</v>
      </c>
      <c r="AV86" s="252" t="e">
        <f>IF(ISNA(VLOOKUP($B86,#REF!,4,FALSE)),0,(VLOOKUP($B86,#REF!,4,FALSE)))</f>
        <v>#REF!</v>
      </c>
      <c r="AW86" s="252" t="e">
        <f>IF(ISNA(VLOOKUP($B86,#REF!,4,FALSE)),0,(VLOOKUP($B86,#REF!,4,FALSE)))</f>
        <v>#REF!</v>
      </c>
      <c r="AX86" s="252" t="e">
        <f>IF(ISNA(VLOOKUP($B86,#REF!,4,FALSE)),0,(VLOOKUP($B86,#REF!,4,FALSE)))</f>
        <v>#REF!</v>
      </c>
      <c r="AY86" s="252" t="e">
        <f>IF(ISNA(VLOOKUP($B86,#REF!,4,FALSE)),0,(VLOOKUP($B86,#REF!,4,FALSE)))</f>
        <v>#REF!</v>
      </c>
      <c r="AZ86" s="252" t="e">
        <f>IF(ISNA(VLOOKUP($B86,#REF!,4,FALSE)),0,(VLOOKUP($B86,#REF!,4,FALSE)))</f>
        <v>#REF!</v>
      </c>
      <c r="BA86" s="252" t="e">
        <f>IF(ISNA(VLOOKUP($B86,#REF!,4,FALSE)),0,(VLOOKUP($B86,#REF!,4,FALSE)))</f>
        <v>#REF!</v>
      </c>
      <c r="BB86" s="252" t="e">
        <f>IF(ISNA(VLOOKUP($B86,#REF!,2,FALSE)),0,(VLOOKUP($B86,#REF!,3,FALSE)))</f>
        <v>#REF!</v>
      </c>
      <c r="BC86" s="252" t="e">
        <f>IF(ISNA(VLOOKUP($B86,#REF!,3,FALSE)),0,(VLOOKUP($B86,#REF!,3,FALSE)))</f>
        <v>#REF!</v>
      </c>
      <c r="BD86" s="252" t="e">
        <f>IF(ISNA(VLOOKUP($B86,#REF!,3,FALSE)),0,(VLOOKUP($B86,#REF!,3,FALSE)))</f>
        <v>#REF!</v>
      </c>
      <c r="BE86" s="252" t="e">
        <f>IF(ISNA(VLOOKUP($B86,#REF!,3,FALSE)),0,(VLOOKUP($B86,#REF!,3,FALSE)))</f>
        <v>#REF!</v>
      </c>
      <c r="BF86" s="252" t="e">
        <f>IF(ISNA(VLOOKUP($B86,#REF!,3,FALSE)),0,(VLOOKUP($B86,#REF!,3,FALSE)))</f>
        <v>#REF!</v>
      </c>
      <c r="BG86" s="252" t="e">
        <f>IF(ISNA(VLOOKUP($B86,#REF!,3,FALSE)),0,(VLOOKUP($B86,#REF!,3,FALSE)))</f>
        <v>#REF!</v>
      </c>
      <c r="BH86" s="252" t="e">
        <f>IF(ISNA(VLOOKUP($B86,#REF!,3,FALSE)),0,(VLOOKUP($B86,#REF!,3,FALSE)))</f>
        <v>#REF!</v>
      </c>
      <c r="BI86" s="274">
        <f t="shared" si="82"/>
        <v>0</v>
      </c>
      <c r="BJ86" s="275" t="s">
        <v>29</v>
      </c>
      <c r="BK86" s="276">
        <f t="shared" si="83"/>
        <v>0</v>
      </c>
    </row>
    <row r="87" s="199" customFormat="1" ht="20.1" customHeight="1" spans="1:63">
      <c r="A87" s="221" t="e">
        <f t="shared" si="70"/>
        <v>#REF!</v>
      </c>
      <c r="B87" s="222" t="e">
        <f>#REF!</f>
        <v>#REF!</v>
      </c>
      <c r="C87" s="223">
        <f t="shared" si="71"/>
        <v>0</v>
      </c>
      <c r="D87" s="230" t="e">
        <f t="shared" si="72"/>
        <v>#REF!</v>
      </c>
      <c r="E87" s="225" t="e">
        <f t="shared" si="73"/>
        <v>#REF!</v>
      </c>
      <c r="F87" s="226" t="e">
        <f t="shared" si="74"/>
        <v>#REF!</v>
      </c>
      <c r="G87" s="226" t="e">
        <f>MAX($F$73:$F113)-D87</f>
        <v>#REF!</v>
      </c>
      <c r="H87" s="228" t="e">
        <f t="shared" si="75"/>
        <v>#REF!</v>
      </c>
      <c r="I87" s="228" t="e">
        <f t="shared" si="76"/>
        <v>#REF!</v>
      </c>
      <c r="J87" s="250" t="e">
        <f t="shared" si="77"/>
        <v>#REF!</v>
      </c>
      <c r="K87" s="253"/>
      <c r="L87" s="252" t="e">
        <f>IF(ISNA(VLOOKUP($B87,#REF!,1,FALSE)),0,(VLOOKUP($B87,#REF!,2,FALSE)))</f>
        <v>#REF!</v>
      </c>
      <c r="M87" s="252" t="e">
        <f>IF(ISNA(VLOOKUP($B87,#REF!,1,FALSE)),0,(VLOOKUP($B87,#REF!,2,FALSE)))</f>
        <v>#REF!</v>
      </c>
      <c r="N87" s="252" t="e">
        <f>IF(ISNA(VLOOKUP($B87,#REF!,1,FALSE)),0,(VLOOKUP($B87,#REF!,2,FALSE)))</f>
        <v>#REF!</v>
      </c>
      <c r="O87" s="252" t="e">
        <f>IF(ISNA(VLOOKUP($B87,#REF!,1,FALSE)),0,(VLOOKUP($B87,#REF!,2,FALSE)))</f>
        <v>#REF!</v>
      </c>
      <c r="P87" s="252" t="e">
        <f>IF(ISNA(VLOOKUP($B87,#REF!,1,FALSE)),0,(VLOOKUP($B87,#REF!,2,FALSE)))</f>
        <v>#REF!</v>
      </c>
      <c r="Q87" s="252" t="e">
        <f>IF(ISNA(VLOOKUP($B87,#REF!,1,FALSE)),0,(VLOOKUP($B87,#REF!,2,FALSE)))</f>
        <v>#REF!</v>
      </c>
      <c r="R87" s="252" t="e">
        <f>IF(ISNA(VLOOKUP($B87,#REF!,1,FALSE)),0,(VLOOKUP($B87,#REF!,2,FALSE)))</f>
        <v>#REF!</v>
      </c>
      <c r="S87" s="252" t="e">
        <f>IF(ISNA(VLOOKUP($B87,#REF!,1,FALSE)),0,(VLOOKUP($B87,#REF!,2,FALSE)))</f>
        <v>#REF!</v>
      </c>
      <c r="T87" s="252" t="e">
        <f>IF(ISNA(VLOOKUP($B87,#REF!,1,FALSE)),0,(VLOOKUP($B87,#REF!,2,FALSE)))</f>
        <v>#REF!</v>
      </c>
      <c r="U87" s="252" t="e">
        <f>IF(ISNA(VLOOKUP($B87,#REF!,1,FALSE)),0,(VLOOKUP($B87,#REF!,2,FALSE)))</f>
        <v>#REF!</v>
      </c>
      <c r="V87" s="252" t="e">
        <f>IF(ISNA(VLOOKUP($B87,#REF!,1,FALSE)),0,(VLOOKUP($B87,#REF!,2,FALSE)))</f>
        <v>#REF!</v>
      </c>
      <c r="W87" s="252" t="e">
        <f>IF(ISNA(VLOOKUP($B87,#REF!,1,FALSE)),0,(VLOOKUP($B87,#REF!,2,FALSE)))</f>
        <v>#REF!</v>
      </c>
      <c r="X87" s="252" t="e">
        <f>IF(ISNA(VLOOKUP($B87,#REF!,1,FALSE)),0,(VLOOKUP($B87,#REF!,2,FALSE)))</f>
        <v>#REF!</v>
      </c>
      <c r="Y87" s="274">
        <f t="shared" si="78"/>
        <v>0</v>
      </c>
      <c r="Z87" s="275" t="s">
        <v>29</v>
      </c>
      <c r="AA87" s="276">
        <f t="shared" si="79"/>
        <v>0</v>
      </c>
      <c r="AD87" s="252" t="e">
        <f>IF(ISNA(VLOOKUP($B87,#REF!,3,FALSE)),0,(VLOOKUP($B87,#REF!,3,FALSE)))</f>
        <v>#REF!</v>
      </c>
      <c r="AE87" s="252" t="e">
        <f>IF(ISNA(VLOOKUP($B87,#REF!,3,FALSE)),0,(VLOOKUP($B87,#REF!,3,FALSE)))</f>
        <v>#REF!</v>
      </c>
      <c r="AF87" s="252" t="e">
        <f>IF(ISNA(VLOOKUP($B87,#REF!,3,FALSE)),0,(VLOOKUP($B87,#REF!,3,FALSE)))</f>
        <v>#REF!</v>
      </c>
      <c r="AG87" s="252" t="e">
        <f>IF(ISNA(VLOOKUP($B87,#REF!,3,FALSE)),0,(VLOOKUP($B87,#REF!,3,FALSE)))</f>
        <v>#REF!</v>
      </c>
      <c r="AH87" s="252" t="e">
        <f>IF(ISNA(VLOOKUP($B87,#REF!,3,FALSE)),0,(VLOOKUP($B87,#REF!,3,FALSE)))</f>
        <v>#REF!</v>
      </c>
      <c r="AI87" s="252" t="e">
        <f>IF(ISNA(VLOOKUP($B87,#REF!,3,FALSE)),0,(VLOOKUP($B87,#REF!,3,FALSE)))</f>
        <v>#REF!</v>
      </c>
      <c r="AJ87" s="252" t="e">
        <f>IF(ISNA(VLOOKUP($B87,#REF!,2,FALSE)),0,(VLOOKUP($B87,#REF!,3,FALSE)))</f>
        <v>#REF!</v>
      </c>
      <c r="AK87" s="252" t="e">
        <f>IF(ISNA(VLOOKUP($B87,#REF!,3,FALSE)),0,(VLOOKUP($B87,#REF!,3,FALSE)))</f>
        <v>#REF!</v>
      </c>
      <c r="AL87" s="252" t="e">
        <f>IF(ISNA(VLOOKUP($B87,#REF!,3,FALSE)),0,(VLOOKUP($B87,#REF!,3,FALSE)))</f>
        <v>#REF!</v>
      </c>
      <c r="AM87" s="252" t="e">
        <f>IF(ISNA(VLOOKUP($B87,#REF!,3,FALSE)),0,(VLOOKUP($B87,#REF!,3,FALSE)))</f>
        <v>#REF!</v>
      </c>
      <c r="AN87" s="252" t="e">
        <f>IF(ISNA(VLOOKUP($B87,#REF!,3,FALSE)),0,(VLOOKUP($B87,#REF!,3,FALSE)))</f>
        <v>#REF!</v>
      </c>
      <c r="AO87" s="252" t="e">
        <f>IF(ISNA(VLOOKUP($B87,#REF!,3,FALSE)),0,(VLOOKUP($B87,#REF!,3,FALSE)))</f>
        <v>#REF!</v>
      </c>
      <c r="AP87" s="252" t="e">
        <f>IF(ISNA(VLOOKUP($B87,#REF!,3,FALSE)),0,(VLOOKUP($B87,#REF!,3,FALSE)))</f>
        <v>#REF!</v>
      </c>
      <c r="AQ87" s="274">
        <f t="shared" si="80"/>
        <v>0</v>
      </c>
      <c r="AR87" s="275" t="s">
        <v>29</v>
      </c>
      <c r="AS87" s="276">
        <f t="shared" si="81"/>
        <v>0</v>
      </c>
      <c r="AV87" s="252" t="e">
        <f>IF(ISNA(VLOOKUP($B87,#REF!,4,FALSE)),0,(VLOOKUP($B87,#REF!,4,FALSE)))</f>
        <v>#REF!</v>
      </c>
      <c r="AW87" s="252" t="e">
        <f>IF(ISNA(VLOOKUP($B87,#REF!,4,FALSE)),0,(VLOOKUP($B87,#REF!,4,FALSE)))</f>
        <v>#REF!</v>
      </c>
      <c r="AX87" s="252" t="e">
        <f>IF(ISNA(VLOOKUP($B87,#REF!,4,FALSE)),0,(VLOOKUP($B87,#REF!,4,FALSE)))</f>
        <v>#REF!</v>
      </c>
      <c r="AY87" s="252" t="e">
        <f>IF(ISNA(VLOOKUP($B87,#REF!,4,FALSE)),0,(VLOOKUP($B87,#REF!,4,FALSE)))</f>
        <v>#REF!</v>
      </c>
      <c r="AZ87" s="252" t="e">
        <f>IF(ISNA(VLOOKUP($B87,#REF!,4,FALSE)),0,(VLOOKUP($B87,#REF!,4,FALSE)))</f>
        <v>#REF!</v>
      </c>
      <c r="BA87" s="252" t="e">
        <f>IF(ISNA(VLOOKUP($B87,#REF!,4,FALSE)),0,(VLOOKUP($B87,#REF!,4,FALSE)))</f>
        <v>#REF!</v>
      </c>
      <c r="BB87" s="252" t="e">
        <f>IF(ISNA(VLOOKUP($B87,#REF!,2,FALSE)),0,(VLOOKUP($B87,#REF!,3,FALSE)))</f>
        <v>#REF!</v>
      </c>
      <c r="BC87" s="252" t="e">
        <f>IF(ISNA(VLOOKUP($B87,#REF!,3,FALSE)),0,(VLOOKUP($B87,#REF!,3,FALSE)))</f>
        <v>#REF!</v>
      </c>
      <c r="BD87" s="252" t="e">
        <f>IF(ISNA(VLOOKUP($B87,#REF!,3,FALSE)),0,(VLOOKUP($B87,#REF!,3,FALSE)))</f>
        <v>#REF!</v>
      </c>
      <c r="BE87" s="252" t="e">
        <f>IF(ISNA(VLOOKUP($B87,#REF!,3,FALSE)),0,(VLOOKUP($B87,#REF!,3,FALSE)))</f>
        <v>#REF!</v>
      </c>
      <c r="BF87" s="252" t="e">
        <f>IF(ISNA(VLOOKUP($B87,#REF!,3,FALSE)),0,(VLOOKUP($B87,#REF!,3,FALSE)))</f>
        <v>#REF!</v>
      </c>
      <c r="BG87" s="252" t="e">
        <f>IF(ISNA(VLOOKUP($B87,#REF!,3,FALSE)),0,(VLOOKUP($B87,#REF!,3,FALSE)))</f>
        <v>#REF!</v>
      </c>
      <c r="BH87" s="252" t="e">
        <f>IF(ISNA(VLOOKUP($B87,#REF!,3,FALSE)),0,(VLOOKUP($B87,#REF!,3,FALSE)))</f>
        <v>#REF!</v>
      </c>
      <c r="BI87" s="274">
        <f t="shared" si="82"/>
        <v>0</v>
      </c>
      <c r="BJ87" s="275" t="s">
        <v>29</v>
      </c>
      <c r="BK87" s="276">
        <f t="shared" si="83"/>
        <v>0</v>
      </c>
    </row>
    <row r="88" s="199" customFormat="1" ht="20.1" customHeight="1" spans="1:63">
      <c r="A88" s="221" t="e">
        <f t="shared" si="70"/>
        <v>#REF!</v>
      </c>
      <c r="B88" s="222" t="e">
        <f>#REF!</f>
        <v>#REF!</v>
      </c>
      <c r="C88" s="223">
        <f t="shared" si="71"/>
        <v>0</v>
      </c>
      <c r="D88" s="230" t="e">
        <f t="shared" si="72"/>
        <v>#REF!</v>
      </c>
      <c r="E88" s="225" t="e">
        <f t="shared" si="73"/>
        <v>#REF!</v>
      </c>
      <c r="F88" s="226" t="e">
        <f t="shared" si="74"/>
        <v>#REF!</v>
      </c>
      <c r="G88" s="226"/>
      <c r="H88" s="228" t="e">
        <f t="shared" si="75"/>
        <v>#REF!</v>
      </c>
      <c r="I88" s="228" t="e">
        <f t="shared" si="76"/>
        <v>#REF!</v>
      </c>
      <c r="J88" s="250" t="e">
        <f t="shared" si="77"/>
        <v>#REF!</v>
      </c>
      <c r="K88" s="253"/>
      <c r="L88" s="252" t="e">
        <f>IF(ISNA(VLOOKUP($B88,#REF!,1,FALSE)),0,(VLOOKUP($B88,#REF!,2,FALSE)))</f>
        <v>#REF!</v>
      </c>
      <c r="M88" s="252" t="e">
        <f>IF(ISNA(VLOOKUP($B88,#REF!,1,FALSE)),0,(VLOOKUP($B88,#REF!,2,FALSE)))</f>
        <v>#REF!</v>
      </c>
      <c r="N88" s="252" t="e">
        <f>IF(ISNA(VLOOKUP($B88,#REF!,1,FALSE)),0,(VLOOKUP($B88,#REF!,2,FALSE)))</f>
        <v>#REF!</v>
      </c>
      <c r="O88" s="252" t="e">
        <f>IF(ISNA(VLOOKUP($B88,#REF!,1,FALSE)),0,(VLOOKUP($B88,#REF!,2,FALSE)))</f>
        <v>#REF!</v>
      </c>
      <c r="P88" s="252" t="e">
        <f>IF(ISNA(VLOOKUP($B88,#REF!,1,FALSE)),0,(VLOOKUP($B88,#REF!,2,FALSE)))</f>
        <v>#REF!</v>
      </c>
      <c r="Q88" s="252" t="e">
        <f>IF(ISNA(VLOOKUP($B88,#REF!,1,FALSE)),0,(VLOOKUP($B88,#REF!,2,FALSE)))</f>
        <v>#REF!</v>
      </c>
      <c r="R88" s="252" t="e">
        <f>IF(ISNA(VLOOKUP($B88,#REF!,1,FALSE)),0,(VLOOKUP($B88,#REF!,2,FALSE)))</f>
        <v>#REF!</v>
      </c>
      <c r="S88" s="252" t="e">
        <f>IF(ISNA(VLOOKUP($B88,#REF!,1,FALSE)),0,(VLOOKUP($B88,#REF!,2,FALSE)))</f>
        <v>#REF!</v>
      </c>
      <c r="T88" s="252" t="e">
        <f>IF(ISNA(VLOOKUP($B88,#REF!,1,FALSE)),0,(VLOOKUP($B88,#REF!,2,FALSE)))</f>
        <v>#REF!</v>
      </c>
      <c r="U88" s="252" t="e">
        <f>IF(ISNA(VLOOKUP($B88,#REF!,1,FALSE)),0,(VLOOKUP($B88,#REF!,2,FALSE)))</f>
        <v>#REF!</v>
      </c>
      <c r="V88" s="252" t="e">
        <f>IF(ISNA(VLOOKUP($B88,#REF!,1,FALSE)),0,(VLOOKUP($B88,#REF!,2,FALSE)))</f>
        <v>#REF!</v>
      </c>
      <c r="W88" s="252" t="e">
        <f>IF(ISNA(VLOOKUP($B88,#REF!,1,FALSE)),0,(VLOOKUP($B88,#REF!,2,FALSE)))</f>
        <v>#REF!</v>
      </c>
      <c r="X88" s="252" t="e">
        <f>IF(ISNA(VLOOKUP($B88,#REF!,1,FALSE)),0,(VLOOKUP($B88,#REF!,2,FALSE)))</f>
        <v>#REF!</v>
      </c>
      <c r="Y88" s="274">
        <f t="shared" si="78"/>
        <v>0</v>
      </c>
      <c r="Z88" s="275" t="s">
        <v>29</v>
      </c>
      <c r="AA88" s="276">
        <f t="shared" si="79"/>
        <v>0</v>
      </c>
      <c r="AD88" s="252" t="e">
        <f>IF(ISNA(VLOOKUP($B88,#REF!,3,FALSE)),0,(VLOOKUP($B88,#REF!,3,FALSE)))</f>
        <v>#REF!</v>
      </c>
      <c r="AE88" s="252" t="e">
        <f>IF(ISNA(VLOOKUP($B88,#REF!,3,FALSE)),0,(VLOOKUP($B88,#REF!,3,FALSE)))</f>
        <v>#REF!</v>
      </c>
      <c r="AF88" s="252" t="e">
        <f>IF(ISNA(VLOOKUP($B88,#REF!,3,FALSE)),0,(VLOOKUP($B88,#REF!,3,FALSE)))</f>
        <v>#REF!</v>
      </c>
      <c r="AG88" s="252" t="e">
        <f>IF(ISNA(VLOOKUP($B88,#REF!,3,FALSE)),0,(VLOOKUP($B88,#REF!,3,FALSE)))</f>
        <v>#REF!</v>
      </c>
      <c r="AH88" s="252" t="e">
        <f>IF(ISNA(VLOOKUP($B88,#REF!,3,FALSE)),0,(VLOOKUP($B88,#REF!,3,FALSE)))</f>
        <v>#REF!</v>
      </c>
      <c r="AI88" s="252" t="e">
        <f>IF(ISNA(VLOOKUP($B88,#REF!,3,FALSE)),0,(VLOOKUP($B88,#REF!,3,FALSE)))</f>
        <v>#REF!</v>
      </c>
      <c r="AJ88" s="252" t="e">
        <f>IF(ISNA(VLOOKUP($B88,#REF!,2,FALSE)),0,(VLOOKUP($B88,#REF!,3,FALSE)))</f>
        <v>#REF!</v>
      </c>
      <c r="AK88" s="252" t="e">
        <f>IF(ISNA(VLOOKUP($B88,#REF!,3,FALSE)),0,(VLOOKUP($B88,#REF!,3,FALSE)))</f>
        <v>#REF!</v>
      </c>
      <c r="AL88" s="252" t="e">
        <f>IF(ISNA(VLOOKUP($B88,#REF!,3,FALSE)),0,(VLOOKUP($B88,#REF!,3,FALSE)))</f>
        <v>#REF!</v>
      </c>
      <c r="AM88" s="252" t="e">
        <f>IF(ISNA(VLOOKUP($B88,#REF!,3,FALSE)),0,(VLOOKUP($B88,#REF!,3,FALSE)))</f>
        <v>#REF!</v>
      </c>
      <c r="AN88" s="252" t="e">
        <f>IF(ISNA(VLOOKUP($B88,#REF!,3,FALSE)),0,(VLOOKUP($B88,#REF!,3,FALSE)))</f>
        <v>#REF!</v>
      </c>
      <c r="AO88" s="252" t="e">
        <f>IF(ISNA(VLOOKUP($B88,#REF!,3,FALSE)),0,(VLOOKUP($B88,#REF!,3,FALSE)))</f>
        <v>#REF!</v>
      </c>
      <c r="AP88" s="252" t="e">
        <f>IF(ISNA(VLOOKUP($B88,#REF!,3,FALSE)),0,(VLOOKUP($B88,#REF!,3,FALSE)))</f>
        <v>#REF!</v>
      </c>
      <c r="AQ88" s="274">
        <f t="shared" si="80"/>
        <v>0</v>
      </c>
      <c r="AR88" s="275" t="s">
        <v>29</v>
      </c>
      <c r="AS88" s="276">
        <f t="shared" si="81"/>
        <v>0</v>
      </c>
      <c r="AV88" s="252" t="e">
        <f>IF(ISNA(VLOOKUP($B88,#REF!,4,FALSE)),0,(VLOOKUP($B88,#REF!,4,FALSE)))</f>
        <v>#REF!</v>
      </c>
      <c r="AW88" s="252" t="e">
        <f>IF(ISNA(VLOOKUP($B88,#REF!,4,FALSE)),0,(VLOOKUP($B88,#REF!,4,FALSE)))</f>
        <v>#REF!</v>
      </c>
      <c r="AX88" s="252" t="e">
        <f>IF(ISNA(VLOOKUP($B88,#REF!,4,FALSE)),0,(VLOOKUP($B88,#REF!,4,FALSE)))</f>
        <v>#REF!</v>
      </c>
      <c r="AY88" s="252" t="e">
        <f>IF(ISNA(VLOOKUP($B88,#REF!,4,FALSE)),0,(VLOOKUP($B88,#REF!,4,FALSE)))</f>
        <v>#REF!</v>
      </c>
      <c r="AZ88" s="252" t="e">
        <f>IF(ISNA(VLOOKUP($B88,#REF!,4,FALSE)),0,(VLOOKUP($B88,#REF!,4,FALSE)))</f>
        <v>#REF!</v>
      </c>
      <c r="BA88" s="252" t="e">
        <f>IF(ISNA(VLOOKUP($B88,#REF!,4,FALSE)),0,(VLOOKUP($B88,#REF!,4,FALSE)))</f>
        <v>#REF!</v>
      </c>
      <c r="BB88" s="252" t="e">
        <f>IF(ISNA(VLOOKUP($B88,#REF!,2,FALSE)),0,(VLOOKUP($B88,#REF!,3,FALSE)))</f>
        <v>#REF!</v>
      </c>
      <c r="BC88" s="252" t="e">
        <f>IF(ISNA(VLOOKUP($B88,#REF!,3,FALSE)),0,(VLOOKUP($B88,#REF!,3,FALSE)))</f>
        <v>#REF!</v>
      </c>
      <c r="BD88" s="252" t="e">
        <f>IF(ISNA(VLOOKUP($B88,#REF!,3,FALSE)),0,(VLOOKUP($B88,#REF!,3,FALSE)))</f>
        <v>#REF!</v>
      </c>
      <c r="BE88" s="252" t="e">
        <f>IF(ISNA(VLOOKUP($B88,#REF!,3,FALSE)),0,(VLOOKUP($B88,#REF!,3,FALSE)))</f>
        <v>#REF!</v>
      </c>
      <c r="BF88" s="252" t="e">
        <f>IF(ISNA(VLOOKUP($B88,#REF!,3,FALSE)),0,(VLOOKUP($B88,#REF!,3,FALSE)))</f>
        <v>#REF!</v>
      </c>
      <c r="BG88" s="252" t="e">
        <f>IF(ISNA(VLOOKUP($B88,#REF!,3,FALSE)),0,(VLOOKUP($B88,#REF!,3,FALSE)))</f>
        <v>#REF!</v>
      </c>
      <c r="BH88" s="252" t="e">
        <f>IF(ISNA(VLOOKUP($B88,#REF!,3,FALSE)),0,(VLOOKUP($B88,#REF!,3,FALSE)))</f>
        <v>#REF!</v>
      </c>
      <c r="BI88" s="274">
        <f t="shared" si="82"/>
        <v>0</v>
      </c>
      <c r="BJ88" s="275" t="s">
        <v>29</v>
      </c>
      <c r="BK88" s="276">
        <f t="shared" si="83"/>
        <v>0</v>
      </c>
    </row>
    <row r="89" s="199" customFormat="1" ht="20.1" customHeight="1" spans="1:63">
      <c r="A89" s="221" t="e">
        <f t="shared" si="70"/>
        <v>#REF!</v>
      </c>
      <c r="B89" s="222" t="e">
        <f>#REF!</f>
        <v>#REF!</v>
      </c>
      <c r="C89" s="223">
        <f t="shared" si="71"/>
        <v>0</v>
      </c>
      <c r="D89" s="230" t="e">
        <f t="shared" si="72"/>
        <v>#REF!</v>
      </c>
      <c r="E89" s="225" t="e">
        <f t="shared" si="73"/>
        <v>#REF!</v>
      </c>
      <c r="F89" s="226" t="e">
        <f t="shared" si="74"/>
        <v>#REF!</v>
      </c>
      <c r="G89" s="226"/>
      <c r="H89" s="228" t="e">
        <f t="shared" si="75"/>
        <v>#REF!</v>
      </c>
      <c r="I89" s="228" t="e">
        <f t="shared" si="76"/>
        <v>#REF!</v>
      </c>
      <c r="J89" s="250" t="e">
        <f t="shared" si="77"/>
        <v>#REF!</v>
      </c>
      <c r="K89" s="253"/>
      <c r="L89" s="252" t="e">
        <f>IF(ISNA(VLOOKUP($B89,#REF!,1,FALSE)),0,(VLOOKUP($B89,#REF!,2,FALSE)))</f>
        <v>#REF!</v>
      </c>
      <c r="M89" s="252" t="e">
        <f>IF(ISNA(VLOOKUP($B89,#REF!,1,FALSE)),0,(VLOOKUP($B89,#REF!,2,FALSE)))</f>
        <v>#REF!</v>
      </c>
      <c r="N89" s="252" t="e">
        <f>IF(ISNA(VLOOKUP($B89,#REF!,1,FALSE)),0,(VLOOKUP($B89,#REF!,2,FALSE)))</f>
        <v>#REF!</v>
      </c>
      <c r="O89" s="252" t="e">
        <f>IF(ISNA(VLOOKUP($B89,#REF!,1,FALSE)),0,(VLOOKUP($B89,#REF!,2,FALSE)))</f>
        <v>#REF!</v>
      </c>
      <c r="P89" s="252" t="e">
        <f>IF(ISNA(VLOOKUP($B89,#REF!,1,FALSE)),0,(VLOOKUP($B89,#REF!,2,FALSE)))</f>
        <v>#REF!</v>
      </c>
      <c r="Q89" s="252" t="e">
        <f>IF(ISNA(VLOOKUP($B89,#REF!,1,FALSE)),0,(VLOOKUP($B89,#REF!,2,FALSE)))</f>
        <v>#REF!</v>
      </c>
      <c r="R89" s="252" t="e">
        <f>IF(ISNA(VLOOKUP($B89,#REF!,1,FALSE)),0,(VLOOKUP($B89,#REF!,2,FALSE)))</f>
        <v>#REF!</v>
      </c>
      <c r="S89" s="252" t="e">
        <f>IF(ISNA(VLOOKUP($B89,#REF!,1,FALSE)),0,(VLOOKUP($B89,#REF!,2,FALSE)))</f>
        <v>#REF!</v>
      </c>
      <c r="T89" s="252" t="e">
        <f>IF(ISNA(VLOOKUP($B89,#REF!,1,FALSE)),0,(VLOOKUP($B89,#REF!,2,FALSE)))</f>
        <v>#REF!</v>
      </c>
      <c r="U89" s="252" t="e">
        <f>IF(ISNA(VLOOKUP($B89,#REF!,1,FALSE)),0,(VLOOKUP($B89,#REF!,2,FALSE)))</f>
        <v>#REF!</v>
      </c>
      <c r="V89" s="252" t="e">
        <f>IF(ISNA(VLOOKUP($B89,#REF!,1,FALSE)),0,(VLOOKUP($B89,#REF!,2,FALSE)))</f>
        <v>#REF!</v>
      </c>
      <c r="W89" s="252" t="e">
        <f>IF(ISNA(VLOOKUP($B89,#REF!,1,FALSE)),0,(VLOOKUP($B89,#REF!,2,FALSE)))</f>
        <v>#REF!</v>
      </c>
      <c r="X89" s="252" t="e">
        <f>IF(ISNA(VLOOKUP($B89,#REF!,1,FALSE)),0,(VLOOKUP($B89,#REF!,2,FALSE)))</f>
        <v>#REF!</v>
      </c>
      <c r="Y89" s="274">
        <f t="shared" si="78"/>
        <v>0</v>
      </c>
      <c r="Z89" s="275" t="s">
        <v>29</v>
      </c>
      <c r="AA89" s="276">
        <f t="shared" si="79"/>
        <v>0</v>
      </c>
      <c r="AD89" s="252" t="e">
        <f>IF(ISNA(VLOOKUP($B89,#REF!,3,FALSE)),0,(VLOOKUP($B89,#REF!,3,FALSE)))</f>
        <v>#REF!</v>
      </c>
      <c r="AE89" s="252" t="e">
        <f>IF(ISNA(VLOOKUP($B89,#REF!,3,FALSE)),0,(VLOOKUP($B89,#REF!,3,FALSE)))</f>
        <v>#REF!</v>
      </c>
      <c r="AF89" s="252" t="e">
        <f>IF(ISNA(VLOOKUP($B89,#REF!,3,FALSE)),0,(VLOOKUP($B89,#REF!,3,FALSE)))</f>
        <v>#REF!</v>
      </c>
      <c r="AG89" s="252" t="e">
        <f>IF(ISNA(VLOOKUP($B89,#REF!,3,FALSE)),0,(VLOOKUP($B89,#REF!,3,FALSE)))</f>
        <v>#REF!</v>
      </c>
      <c r="AH89" s="252" t="e">
        <f>IF(ISNA(VLOOKUP($B89,#REF!,3,FALSE)),0,(VLOOKUP($B89,#REF!,3,FALSE)))</f>
        <v>#REF!</v>
      </c>
      <c r="AI89" s="252" t="e">
        <f>IF(ISNA(VLOOKUP($B89,#REF!,3,FALSE)),0,(VLOOKUP($B89,#REF!,3,FALSE)))</f>
        <v>#REF!</v>
      </c>
      <c r="AJ89" s="252" t="e">
        <f>IF(ISNA(VLOOKUP($B89,#REF!,2,FALSE)),0,(VLOOKUP($B89,#REF!,3,FALSE)))</f>
        <v>#REF!</v>
      </c>
      <c r="AK89" s="252" t="e">
        <f>IF(ISNA(VLOOKUP($B89,#REF!,3,FALSE)),0,(VLOOKUP($B89,#REF!,3,FALSE)))</f>
        <v>#REF!</v>
      </c>
      <c r="AL89" s="252" t="e">
        <f>IF(ISNA(VLOOKUP($B89,#REF!,3,FALSE)),0,(VLOOKUP($B89,#REF!,3,FALSE)))</f>
        <v>#REF!</v>
      </c>
      <c r="AM89" s="252" t="e">
        <f>IF(ISNA(VLOOKUP($B89,#REF!,3,FALSE)),0,(VLOOKUP($B89,#REF!,3,FALSE)))</f>
        <v>#REF!</v>
      </c>
      <c r="AN89" s="252" t="e">
        <f>IF(ISNA(VLOOKUP($B89,#REF!,3,FALSE)),0,(VLOOKUP($B89,#REF!,3,FALSE)))</f>
        <v>#REF!</v>
      </c>
      <c r="AO89" s="252" t="e">
        <f>IF(ISNA(VLOOKUP($B89,#REF!,3,FALSE)),0,(VLOOKUP($B89,#REF!,3,FALSE)))</f>
        <v>#REF!</v>
      </c>
      <c r="AP89" s="252" t="e">
        <f>IF(ISNA(VLOOKUP($B89,#REF!,3,FALSE)),0,(VLOOKUP($B89,#REF!,3,FALSE)))</f>
        <v>#REF!</v>
      </c>
      <c r="AQ89" s="274">
        <f t="shared" si="80"/>
        <v>0</v>
      </c>
      <c r="AR89" s="275" t="s">
        <v>29</v>
      </c>
      <c r="AS89" s="276">
        <f t="shared" si="81"/>
        <v>0</v>
      </c>
      <c r="AV89" s="252" t="e">
        <f>IF(ISNA(VLOOKUP($B89,#REF!,4,FALSE)),0,(VLOOKUP($B89,#REF!,4,FALSE)))</f>
        <v>#REF!</v>
      </c>
      <c r="AW89" s="252" t="e">
        <f>IF(ISNA(VLOOKUP($B89,#REF!,4,FALSE)),0,(VLOOKUP($B89,#REF!,4,FALSE)))</f>
        <v>#REF!</v>
      </c>
      <c r="AX89" s="252" t="e">
        <f>IF(ISNA(VLOOKUP($B89,#REF!,4,FALSE)),0,(VLOOKUP($B89,#REF!,4,FALSE)))</f>
        <v>#REF!</v>
      </c>
      <c r="AY89" s="252" t="e">
        <f>IF(ISNA(VLOOKUP($B89,#REF!,4,FALSE)),0,(VLOOKUP($B89,#REF!,4,FALSE)))</f>
        <v>#REF!</v>
      </c>
      <c r="AZ89" s="252" t="e">
        <f>IF(ISNA(VLOOKUP($B89,#REF!,4,FALSE)),0,(VLOOKUP($B89,#REF!,4,FALSE)))</f>
        <v>#REF!</v>
      </c>
      <c r="BA89" s="252" t="e">
        <f>IF(ISNA(VLOOKUP($B89,#REF!,4,FALSE)),0,(VLOOKUP($B89,#REF!,4,FALSE)))</f>
        <v>#REF!</v>
      </c>
      <c r="BB89" s="252" t="e">
        <f>IF(ISNA(VLOOKUP($B89,#REF!,2,FALSE)),0,(VLOOKUP($B89,#REF!,3,FALSE)))</f>
        <v>#REF!</v>
      </c>
      <c r="BC89" s="252" t="e">
        <f>IF(ISNA(VLOOKUP($B89,#REF!,3,FALSE)),0,(VLOOKUP($B89,#REF!,3,FALSE)))</f>
        <v>#REF!</v>
      </c>
      <c r="BD89" s="252" t="e">
        <f>IF(ISNA(VLOOKUP($B89,#REF!,3,FALSE)),0,(VLOOKUP($B89,#REF!,3,FALSE)))</f>
        <v>#REF!</v>
      </c>
      <c r="BE89" s="252" t="e">
        <f>IF(ISNA(VLOOKUP($B89,#REF!,3,FALSE)),0,(VLOOKUP($B89,#REF!,3,FALSE)))</f>
        <v>#REF!</v>
      </c>
      <c r="BF89" s="252" t="e">
        <f>IF(ISNA(VLOOKUP($B89,#REF!,3,FALSE)),0,(VLOOKUP($B89,#REF!,3,FALSE)))</f>
        <v>#REF!</v>
      </c>
      <c r="BG89" s="252" t="e">
        <f>IF(ISNA(VLOOKUP($B89,#REF!,3,FALSE)),0,(VLOOKUP($B89,#REF!,3,FALSE)))</f>
        <v>#REF!</v>
      </c>
      <c r="BH89" s="252" t="e">
        <f>IF(ISNA(VLOOKUP($B89,#REF!,3,FALSE)),0,(VLOOKUP($B89,#REF!,3,FALSE)))</f>
        <v>#REF!</v>
      </c>
      <c r="BI89" s="274">
        <f t="shared" si="82"/>
        <v>0</v>
      </c>
      <c r="BJ89" s="275" t="s">
        <v>29</v>
      </c>
      <c r="BK89" s="276">
        <f t="shared" si="83"/>
        <v>0</v>
      </c>
    </row>
    <row r="90" s="199" customFormat="1" ht="20.1" customHeight="1" spans="1:63">
      <c r="A90" s="221" t="e">
        <f t="shared" si="70"/>
        <v>#REF!</v>
      </c>
      <c r="B90" s="222" t="e">
        <f>#REF!</f>
        <v>#REF!</v>
      </c>
      <c r="C90" s="223">
        <f t="shared" si="71"/>
        <v>0</v>
      </c>
      <c r="D90" s="230" t="e">
        <f t="shared" si="72"/>
        <v>#REF!</v>
      </c>
      <c r="E90" s="225" t="e">
        <f t="shared" si="73"/>
        <v>#REF!</v>
      </c>
      <c r="F90" s="226" t="e">
        <f t="shared" si="74"/>
        <v>#REF!</v>
      </c>
      <c r="G90" s="226"/>
      <c r="H90" s="228" t="e">
        <f t="shared" si="75"/>
        <v>#REF!</v>
      </c>
      <c r="I90" s="228" t="e">
        <f t="shared" si="76"/>
        <v>#REF!</v>
      </c>
      <c r="J90" s="250" t="e">
        <f t="shared" si="77"/>
        <v>#REF!</v>
      </c>
      <c r="K90" s="253"/>
      <c r="L90" s="252" t="e">
        <f>IF(ISNA(VLOOKUP($B90,#REF!,1,FALSE)),0,(VLOOKUP($B90,#REF!,2,FALSE)))</f>
        <v>#REF!</v>
      </c>
      <c r="M90" s="252" t="e">
        <f>IF(ISNA(VLOOKUP($B90,#REF!,1,FALSE)),0,(VLOOKUP($B90,#REF!,2,FALSE)))</f>
        <v>#REF!</v>
      </c>
      <c r="N90" s="252" t="e">
        <f>IF(ISNA(VLOOKUP($B90,#REF!,1,FALSE)),0,(VLOOKUP($B90,#REF!,2,FALSE)))</f>
        <v>#REF!</v>
      </c>
      <c r="O90" s="252" t="e">
        <f>IF(ISNA(VLOOKUP($B90,#REF!,1,FALSE)),0,(VLOOKUP($B90,#REF!,2,FALSE)))</f>
        <v>#REF!</v>
      </c>
      <c r="P90" s="252" t="e">
        <f>IF(ISNA(VLOOKUP($B90,#REF!,1,FALSE)),0,(VLOOKUP($B90,#REF!,2,FALSE)))</f>
        <v>#REF!</v>
      </c>
      <c r="Q90" s="252" t="e">
        <f>IF(ISNA(VLOOKUP($B90,#REF!,1,FALSE)),0,(VLOOKUP($B90,#REF!,2,FALSE)))</f>
        <v>#REF!</v>
      </c>
      <c r="R90" s="252" t="e">
        <f>IF(ISNA(VLOOKUP($B90,#REF!,1,FALSE)),0,(VLOOKUP($B90,#REF!,2,FALSE)))</f>
        <v>#REF!</v>
      </c>
      <c r="S90" s="252" t="e">
        <f>IF(ISNA(VLOOKUP($B90,#REF!,1,FALSE)),0,(VLOOKUP($B90,#REF!,2,FALSE)))</f>
        <v>#REF!</v>
      </c>
      <c r="T90" s="252" t="e">
        <f>IF(ISNA(VLOOKUP($B90,#REF!,1,FALSE)),0,(VLOOKUP($B90,#REF!,2,FALSE)))</f>
        <v>#REF!</v>
      </c>
      <c r="U90" s="252" t="e">
        <f>IF(ISNA(VLOOKUP($B90,#REF!,1,FALSE)),0,(VLOOKUP($B90,#REF!,2,FALSE)))</f>
        <v>#REF!</v>
      </c>
      <c r="V90" s="252" t="e">
        <f>IF(ISNA(VLOOKUP($B90,#REF!,1,FALSE)),0,(VLOOKUP($B90,#REF!,2,FALSE)))</f>
        <v>#REF!</v>
      </c>
      <c r="W90" s="252" t="e">
        <f>IF(ISNA(VLOOKUP($B90,#REF!,1,FALSE)),0,(VLOOKUP($B90,#REF!,2,FALSE)))</f>
        <v>#REF!</v>
      </c>
      <c r="X90" s="252" t="e">
        <f>IF(ISNA(VLOOKUP($B90,#REF!,1,FALSE)),0,(VLOOKUP($B90,#REF!,2,FALSE)))</f>
        <v>#REF!</v>
      </c>
      <c r="Y90" s="274">
        <f t="shared" si="78"/>
        <v>0</v>
      </c>
      <c r="Z90" s="275" t="s">
        <v>29</v>
      </c>
      <c r="AA90" s="276">
        <f t="shared" si="79"/>
        <v>0</v>
      </c>
      <c r="AD90" s="252" t="e">
        <f>IF(ISNA(VLOOKUP($B90,#REF!,3,FALSE)),0,(VLOOKUP($B90,#REF!,3,FALSE)))</f>
        <v>#REF!</v>
      </c>
      <c r="AE90" s="252" t="e">
        <f>IF(ISNA(VLOOKUP($B90,#REF!,3,FALSE)),0,(VLOOKUP($B90,#REF!,3,FALSE)))</f>
        <v>#REF!</v>
      </c>
      <c r="AF90" s="252" t="e">
        <f>IF(ISNA(VLOOKUP($B90,#REF!,3,FALSE)),0,(VLOOKUP($B90,#REF!,3,FALSE)))</f>
        <v>#REF!</v>
      </c>
      <c r="AG90" s="252" t="e">
        <f>IF(ISNA(VLOOKUP($B90,#REF!,3,FALSE)),0,(VLOOKUP($B90,#REF!,3,FALSE)))</f>
        <v>#REF!</v>
      </c>
      <c r="AH90" s="252" t="e">
        <f>IF(ISNA(VLOOKUP($B90,#REF!,3,FALSE)),0,(VLOOKUP($B90,#REF!,3,FALSE)))</f>
        <v>#REF!</v>
      </c>
      <c r="AI90" s="252" t="e">
        <f>IF(ISNA(VLOOKUP($B90,#REF!,3,FALSE)),0,(VLOOKUP($B90,#REF!,3,FALSE)))</f>
        <v>#REF!</v>
      </c>
      <c r="AJ90" s="252" t="e">
        <f>IF(ISNA(VLOOKUP($B90,#REF!,2,FALSE)),0,(VLOOKUP($B90,#REF!,3,FALSE)))</f>
        <v>#REF!</v>
      </c>
      <c r="AK90" s="252" t="e">
        <f>IF(ISNA(VLOOKUP($B90,#REF!,3,FALSE)),0,(VLOOKUP($B90,#REF!,3,FALSE)))</f>
        <v>#REF!</v>
      </c>
      <c r="AL90" s="252" t="e">
        <f>IF(ISNA(VLOOKUP($B90,#REF!,3,FALSE)),0,(VLOOKUP($B90,#REF!,3,FALSE)))</f>
        <v>#REF!</v>
      </c>
      <c r="AM90" s="252" t="e">
        <f>IF(ISNA(VLOOKUP($B90,#REF!,3,FALSE)),0,(VLOOKUP($B90,#REF!,3,FALSE)))</f>
        <v>#REF!</v>
      </c>
      <c r="AN90" s="252" t="e">
        <f>IF(ISNA(VLOOKUP($B90,#REF!,3,FALSE)),0,(VLOOKUP($B90,#REF!,3,FALSE)))</f>
        <v>#REF!</v>
      </c>
      <c r="AO90" s="252" t="e">
        <f>IF(ISNA(VLOOKUP($B90,#REF!,3,FALSE)),0,(VLOOKUP($B90,#REF!,3,FALSE)))</f>
        <v>#REF!</v>
      </c>
      <c r="AP90" s="252" t="e">
        <f>IF(ISNA(VLOOKUP($B90,#REF!,3,FALSE)),0,(VLOOKUP($B90,#REF!,3,FALSE)))</f>
        <v>#REF!</v>
      </c>
      <c r="AQ90" s="274">
        <f t="shared" si="80"/>
        <v>0</v>
      </c>
      <c r="AR90" s="275" t="s">
        <v>29</v>
      </c>
      <c r="AS90" s="276">
        <f t="shared" si="81"/>
        <v>0</v>
      </c>
      <c r="AV90" s="252" t="e">
        <f>IF(ISNA(VLOOKUP($B90,#REF!,4,FALSE)),0,(VLOOKUP($B90,#REF!,4,FALSE)))</f>
        <v>#REF!</v>
      </c>
      <c r="AW90" s="252" t="e">
        <f>IF(ISNA(VLOOKUP($B90,#REF!,4,FALSE)),0,(VLOOKUP($B90,#REF!,4,FALSE)))</f>
        <v>#REF!</v>
      </c>
      <c r="AX90" s="252" t="e">
        <f>IF(ISNA(VLOOKUP($B90,#REF!,4,FALSE)),0,(VLOOKUP($B90,#REF!,4,FALSE)))</f>
        <v>#REF!</v>
      </c>
      <c r="AY90" s="252" t="e">
        <f>IF(ISNA(VLOOKUP($B90,#REF!,4,FALSE)),0,(VLOOKUP($B90,#REF!,4,FALSE)))</f>
        <v>#REF!</v>
      </c>
      <c r="AZ90" s="252" t="e">
        <f>IF(ISNA(VLOOKUP($B90,#REF!,4,FALSE)),0,(VLOOKUP($B90,#REF!,4,FALSE)))</f>
        <v>#REF!</v>
      </c>
      <c r="BA90" s="252" t="e">
        <f>IF(ISNA(VLOOKUP($B90,#REF!,4,FALSE)),0,(VLOOKUP($B90,#REF!,4,FALSE)))</f>
        <v>#REF!</v>
      </c>
      <c r="BB90" s="252" t="e">
        <f>IF(ISNA(VLOOKUP($B90,#REF!,2,FALSE)),0,(VLOOKUP($B90,#REF!,3,FALSE)))</f>
        <v>#REF!</v>
      </c>
      <c r="BC90" s="252" t="e">
        <f>IF(ISNA(VLOOKUP($B90,#REF!,3,FALSE)),0,(VLOOKUP($B90,#REF!,3,FALSE)))</f>
        <v>#REF!</v>
      </c>
      <c r="BD90" s="252" t="e">
        <f>IF(ISNA(VLOOKUP($B90,#REF!,3,FALSE)),0,(VLOOKUP($B90,#REF!,3,FALSE)))</f>
        <v>#REF!</v>
      </c>
      <c r="BE90" s="252" t="e">
        <f>IF(ISNA(VLOOKUP($B90,#REF!,3,FALSE)),0,(VLOOKUP($B90,#REF!,3,FALSE)))</f>
        <v>#REF!</v>
      </c>
      <c r="BF90" s="252" t="e">
        <f>IF(ISNA(VLOOKUP($B90,#REF!,3,FALSE)),0,(VLOOKUP($B90,#REF!,3,FALSE)))</f>
        <v>#REF!</v>
      </c>
      <c r="BG90" s="252" t="e">
        <f>IF(ISNA(VLOOKUP($B90,#REF!,3,FALSE)),0,(VLOOKUP($B90,#REF!,3,FALSE)))</f>
        <v>#REF!</v>
      </c>
      <c r="BH90" s="252" t="e">
        <f>IF(ISNA(VLOOKUP($B90,#REF!,3,FALSE)),0,(VLOOKUP($B90,#REF!,3,FALSE)))</f>
        <v>#REF!</v>
      </c>
      <c r="BI90" s="274">
        <f t="shared" si="82"/>
        <v>0</v>
      </c>
      <c r="BJ90" s="275" t="s">
        <v>29</v>
      </c>
      <c r="BK90" s="276">
        <f t="shared" si="83"/>
        <v>0</v>
      </c>
    </row>
    <row r="91" s="199" customFormat="1" ht="20.1" customHeight="1" spans="1:63">
      <c r="A91" s="221" t="e">
        <f t="shared" si="70"/>
        <v>#REF!</v>
      </c>
      <c r="B91" s="222" t="e">
        <f>#REF!</f>
        <v>#REF!</v>
      </c>
      <c r="C91" s="223">
        <f t="shared" si="71"/>
        <v>0</v>
      </c>
      <c r="D91" s="230" t="e">
        <f t="shared" si="72"/>
        <v>#REF!</v>
      </c>
      <c r="E91" s="225" t="e">
        <f t="shared" si="73"/>
        <v>#REF!</v>
      </c>
      <c r="F91" s="226" t="e">
        <f t="shared" si="74"/>
        <v>#REF!</v>
      </c>
      <c r="G91" s="226"/>
      <c r="H91" s="228" t="e">
        <f t="shared" si="75"/>
        <v>#REF!</v>
      </c>
      <c r="I91" s="228" t="e">
        <f t="shared" si="76"/>
        <v>#REF!</v>
      </c>
      <c r="J91" s="250" t="e">
        <f t="shared" si="77"/>
        <v>#REF!</v>
      </c>
      <c r="K91" s="253"/>
      <c r="L91" s="252" t="e">
        <f>IF(ISNA(VLOOKUP($B91,#REF!,1,FALSE)),0,(VLOOKUP($B91,#REF!,2,FALSE)))</f>
        <v>#REF!</v>
      </c>
      <c r="M91" s="252" t="e">
        <f>IF(ISNA(VLOOKUP($B91,#REF!,1,FALSE)),0,(VLOOKUP($B91,#REF!,2,FALSE)))</f>
        <v>#REF!</v>
      </c>
      <c r="N91" s="252" t="e">
        <f>IF(ISNA(VLOOKUP($B91,#REF!,1,FALSE)),0,(VLOOKUP($B91,#REF!,2,FALSE)))</f>
        <v>#REF!</v>
      </c>
      <c r="O91" s="252" t="e">
        <f>IF(ISNA(VLOOKUP($B91,#REF!,1,FALSE)),0,(VLOOKUP($B91,#REF!,2,FALSE)))</f>
        <v>#REF!</v>
      </c>
      <c r="P91" s="252" t="e">
        <f>IF(ISNA(VLOOKUP($B91,#REF!,1,FALSE)),0,(VLOOKUP($B91,#REF!,2,FALSE)))</f>
        <v>#REF!</v>
      </c>
      <c r="Q91" s="252" t="e">
        <f>IF(ISNA(VLOOKUP($B91,#REF!,1,FALSE)),0,(VLOOKUP($B91,#REF!,2,FALSE)))</f>
        <v>#REF!</v>
      </c>
      <c r="R91" s="252" t="e">
        <f>IF(ISNA(VLOOKUP($B91,#REF!,1,FALSE)),0,(VLOOKUP($B91,#REF!,2,FALSE)))</f>
        <v>#REF!</v>
      </c>
      <c r="S91" s="252" t="e">
        <f>IF(ISNA(VLOOKUP($B91,#REF!,1,FALSE)),0,(VLOOKUP($B91,#REF!,2,FALSE)))</f>
        <v>#REF!</v>
      </c>
      <c r="T91" s="252" t="e">
        <f>IF(ISNA(VLOOKUP($B91,#REF!,1,FALSE)),0,(VLOOKUP($B91,#REF!,2,FALSE)))</f>
        <v>#REF!</v>
      </c>
      <c r="U91" s="252" t="e">
        <f>IF(ISNA(VLOOKUP($B91,#REF!,1,FALSE)),0,(VLOOKUP($B91,#REF!,2,FALSE)))</f>
        <v>#REF!</v>
      </c>
      <c r="V91" s="252" t="e">
        <f>IF(ISNA(VLOOKUP($B91,#REF!,1,FALSE)),0,(VLOOKUP($B91,#REF!,2,FALSE)))</f>
        <v>#REF!</v>
      </c>
      <c r="W91" s="252" t="e">
        <f>IF(ISNA(VLOOKUP($B91,#REF!,1,FALSE)),0,(VLOOKUP($B91,#REF!,2,FALSE)))</f>
        <v>#REF!</v>
      </c>
      <c r="X91" s="252" t="e">
        <f>IF(ISNA(VLOOKUP($B91,#REF!,1,FALSE)),0,(VLOOKUP($B91,#REF!,2,FALSE)))</f>
        <v>#REF!</v>
      </c>
      <c r="Y91" s="274">
        <f t="shared" si="78"/>
        <v>0</v>
      </c>
      <c r="Z91" s="275" t="s">
        <v>29</v>
      </c>
      <c r="AA91" s="276">
        <f t="shared" si="79"/>
        <v>0</v>
      </c>
      <c r="AD91" s="252" t="e">
        <f>IF(ISNA(VLOOKUP($B91,#REF!,3,FALSE)),0,(VLOOKUP($B91,#REF!,3,FALSE)))</f>
        <v>#REF!</v>
      </c>
      <c r="AE91" s="252" t="e">
        <f>IF(ISNA(VLOOKUP($B91,#REF!,3,FALSE)),0,(VLOOKUP($B91,#REF!,3,FALSE)))</f>
        <v>#REF!</v>
      </c>
      <c r="AF91" s="252" t="e">
        <f>IF(ISNA(VLOOKUP($B91,#REF!,3,FALSE)),0,(VLOOKUP($B91,#REF!,3,FALSE)))</f>
        <v>#REF!</v>
      </c>
      <c r="AG91" s="252" t="e">
        <f>IF(ISNA(VLOOKUP($B91,#REF!,3,FALSE)),0,(VLOOKUP($B91,#REF!,3,FALSE)))</f>
        <v>#REF!</v>
      </c>
      <c r="AH91" s="252" t="e">
        <f>IF(ISNA(VLOOKUP($B91,#REF!,3,FALSE)),0,(VLOOKUP($B91,#REF!,3,FALSE)))</f>
        <v>#REF!</v>
      </c>
      <c r="AI91" s="252" t="e">
        <f>IF(ISNA(VLOOKUP($B91,#REF!,3,FALSE)),0,(VLOOKUP($B91,#REF!,3,FALSE)))</f>
        <v>#REF!</v>
      </c>
      <c r="AJ91" s="252" t="e">
        <f>IF(ISNA(VLOOKUP($B91,#REF!,2,FALSE)),0,(VLOOKUP($B91,#REF!,3,FALSE)))</f>
        <v>#REF!</v>
      </c>
      <c r="AK91" s="252" t="e">
        <f>IF(ISNA(VLOOKUP($B91,#REF!,3,FALSE)),0,(VLOOKUP($B91,#REF!,3,FALSE)))</f>
        <v>#REF!</v>
      </c>
      <c r="AL91" s="252" t="e">
        <f>IF(ISNA(VLOOKUP($B91,#REF!,3,FALSE)),0,(VLOOKUP($B91,#REF!,3,FALSE)))</f>
        <v>#REF!</v>
      </c>
      <c r="AM91" s="252" t="e">
        <f>IF(ISNA(VLOOKUP($B91,#REF!,3,FALSE)),0,(VLOOKUP($B91,#REF!,3,FALSE)))</f>
        <v>#REF!</v>
      </c>
      <c r="AN91" s="252" t="e">
        <f>IF(ISNA(VLOOKUP($B91,#REF!,3,FALSE)),0,(VLOOKUP($B91,#REF!,3,FALSE)))</f>
        <v>#REF!</v>
      </c>
      <c r="AO91" s="252" t="e">
        <f>IF(ISNA(VLOOKUP($B91,#REF!,3,FALSE)),0,(VLOOKUP($B91,#REF!,3,FALSE)))</f>
        <v>#REF!</v>
      </c>
      <c r="AP91" s="252" t="e">
        <f>IF(ISNA(VLOOKUP($B91,#REF!,3,FALSE)),0,(VLOOKUP($B91,#REF!,3,FALSE)))</f>
        <v>#REF!</v>
      </c>
      <c r="AQ91" s="274">
        <f t="shared" si="80"/>
        <v>0</v>
      </c>
      <c r="AR91" s="275" t="s">
        <v>29</v>
      </c>
      <c r="AS91" s="276">
        <f t="shared" si="81"/>
        <v>0</v>
      </c>
      <c r="AV91" s="252" t="e">
        <f>IF(ISNA(VLOOKUP($B91,#REF!,4,FALSE)),0,(VLOOKUP($B91,#REF!,4,FALSE)))</f>
        <v>#REF!</v>
      </c>
      <c r="AW91" s="252" t="e">
        <f>IF(ISNA(VLOOKUP($B91,#REF!,4,FALSE)),0,(VLOOKUP($B91,#REF!,4,FALSE)))</f>
        <v>#REF!</v>
      </c>
      <c r="AX91" s="252" t="e">
        <f>IF(ISNA(VLOOKUP($B91,#REF!,4,FALSE)),0,(VLOOKUP($B91,#REF!,4,FALSE)))</f>
        <v>#REF!</v>
      </c>
      <c r="AY91" s="252" t="e">
        <f>IF(ISNA(VLOOKUP($B91,#REF!,4,FALSE)),0,(VLOOKUP($B91,#REF!,4,FALSE)))</f>
        <v>#REF!</v>
      </c>
      <c r="AZ91" s="252" t="e">
        <f>IF(ISNA(VLOOKUP($B91,#REF!,4,FALSE)),0,(VLOOKUP($B91,#REF!,4,FALSE)))</f>
        <v>#REF!</v>
      </c>
      <c r="BA91" s="252" t="e">
        <f>IF(ISNA(VLOOKUP($B91,#REF!,4,FALSE)),0,(VLOOKUP($B91,#REF!,4,FALSE)))</f>
        <v>#REF!</v>
      </c>
      <c r="BB91" s="252" t="e">
        <f>IF(ISNA(VLOOKUP($B91,#REF!,2,FALSE)),0,(VLOOKUP($B91,#REF!,3,FALSE)))</f>
        <v>#REF!</v>
      </c>
      <c r="BC91" s="252" t="e">
        <f>IF(ISNA(VLOOKUP($B91,#REF!,3,FALSE)),0,(VLOOKUP($B91,#REF!,3,FALSE)))</f>
        <v>#REF!</v>
      </c>
      <c r="BD91" s="252" t="e">
        <f>IF(ISNA(VLOOKUP($B91,#REF!,3,FALSE)),0,(VLOOKUP($B91,#REF!,3,FALSE)))</f>
        <v>#REF!</v>
      </c>
      <c r="BE91" s="252" t="e">
        <f>IF(ISNA(VLOOKUP($B91,#REF!,3,FALSE)),0,(VLOOKUP($B91,#REF!,3,FALSE)))</f>
        <v>#REF!</v>
      </c>
      <c r="BF91" s="252" t="e">
        <f>IF(ISNA(VLOOKUP($B91,#REF!,3,FALSE)),0,(VLOOKUP($B91,#REF!,3,FALSE)))</f>
        <v>#REF!</v>
      </c>
      <c r="BG91" s="252" t="e">
        <f>IF(ISNA(VLOOKUP($B91,#REF!,3,FALSE)),0,(VLOOKUP($B91,#REF!,3,FALSE)))</f>
        <v>#REF!</v>
      </c>
      <c r="BH91" s="252" t="e">
        <f>IF(ISNA(VLOOKUP($B91,#REF!,3,FALSE)),0,(VLOOKUP($B91,#REF!,3,FALSE)))</f>
        <v>#REF!</v>
      </c>
      <c r="BI91" s="274">
        <f t="shared" si="82"/>
        <v>0</v>
      </c>
      <c r="BJ91" s="275" t="s">
        <v>29</v>
      </c>
      <c r="BK91" s="276">
        <f t="shared" si="83"/>
        <v>0</v>
      </c>
    </row>
    <row r="92" s="199" customFormat="1" ht="20.1" customHeight="1" spans="1:63">
      <c r="A92" s="221" t="e">
        <f t="shared" si="70"/>
        <v>#REF!</v>
      </c>
      <c r="B92" s="222" t="e">
        <f>#REF!</f>
        <v>#REF!</v>
      </c>
      <c r="C92" s="223">
        <f t="shared" si="71"/>
        <v>0</v>
      </c>
      <c r="D92" s="230" t="e">
        <f t="shared" si="72"/>
        <v>#REF!</v>
      </c>
      <c r="E92" s="225" t="e">
        <f t="shared" si="73"/>
        <v>#REF!</v>
      </c>
      <c r="F92" s="226" t="e">
        <f t="shared" si="74"/>
        <v>#REF!</v>
      </c>
      <c r="G92" s="226"/>
      <c r="H92" s="228" t="e">
        <f t="shared" si="75"/>
        <v>#REF!</v>
      </c>
      <c r="I92" s="228" t="e">
        <f t="shared" si="76"/>
        <v>#REF!</v>
      </c>
      <c r="J92" s="250" t="e">
        <f t="shared" si="77"/>
        <v>#REF!</v>
      </c>
      <c r="K92" s="253"/>
      <c r="L92" s="252" t="e">
        <f>IF(ISNA(VLOOKUP($B92,#REF!,1,FALSE)),0,(VLOOKUP($B92,#REF!,2,FALSE)))</f>
        <v>#REF!</v>
      </c>
      <c r="M92" s="252" t="e">
        <f>IF(ISNA(VLOOKUP($B92,#REF!,1,FALSE)),0,(VLOOKUP($B92,#REF!,2,FALSE)))</f>
        <v>#REF!</v>
      </c>
      <c r="N92" s="252" t="e">
        <f>IF(ISNA(VLOOKUP($B92,#REF!,1,FALSE)),0,(VLOOKUP($B92,#REF!,2,FALSE)))</f>
        <v>#REF!</v>
      </c>
      <c r="O92" s="252" t="e">
        <f>IF(ISNA(VLOOKUP($B92,#REF!,1,FALSE)),0,(VLOOKUP($B92,#REF!,2,FALSE)))</f>
        <v>#REF!</v>
      </c>
      <c r="P92" s="252" t="e">
        <f>IF(ISNA(VLOOKUP($B92,#REF!,1,FALSE)),0,(VLOOKUP($B92,#REF!,2,FALSE)))</f>
        <v>#REF!</v>
      </c>
      <c r="Q92" s="252" t="e">
        <f>IF(ISNA(VLOOKUP($B92,#REF!,1,FALSE)),0,(VLOOKUP($B92,#REF!,2,FALSE)))</f>
        <v>#REF!</v>
      </c>
      <c r="R92" s="252" t="e">
        <f>IF(ISNA(VLOOKUP($B92,#REF!,1,FALSE)),0,(VLOOKUP($B92,#REF!,2,FALSE)))</f>
        <v>#REF!</v>
      </c>
      <c r="S92" s="252" t="e">
        <f>IF(ISNA(VLOOKUP($B92,#REF!,1,FALSE)),0,(VLOOKUP($B92,#REF!,2,FALSE)))</f>
        <v>#REF!</v>
      </c>
      <c r="T92" s="252" t="e">
        <f>IF(ISNA(VLOOKUP($B92,#REF!,1,FALSE)),0,(VLOOKUP($B92,#REF!,2,FALSE)))</f>
        <v>#REF!</v>
      </c>
      <c r="U92" s="252" t="e">
        <f>IF(ISNA(VLOOKUP($B92,#REF!,1,FALSE)),0,(VLOOKUP($B92,#REF!,2,FALSE)))</f>
        <v>#REF!</v>
      </c>
      <c r="V92" s="252" t="e">
        <f>IF(ISNA(VLOOKUP($B92,#REF!,1,FALSE)),0,(VLOOKUP($B92,#REF!,2,FALSE)))</f>
        <v>#REF!</v>
      </c>
      <c r="W92" s="252" t="e">
        <f>IF(ISNA(VLOOKUP($B92,#REF!,1,FALSE)),0,(VLOOKUP($B92,#REF!,2,FALSE)))</f>
        <v>#REF!</v>
      </c>
      <c r="X92" s="252" t="e">
        <f>IF(ISNA(VLOOKUP($B92,#REF!,1,FALSE)),0,(VLOOKUP($B92,#REF!,2,FALSE)))</f>
        <v>#REF!</v>
      </c>
      <c r="Y92" s="274">
        <f t="shared" si="78"/>
        <v>0</v>
      </c>
      <c r="Z92" s="275" t="s">
        <v>29</v>
      </c>
      <c r="AA92" s="276">
        <f t="shared" si="79"/>
        <v>0</v>
      </c>
      <c r="AD92" s="252" t="e">
        <f>IF(ISNA(VLOOKUP($B92,#REF!,3,FALSE)),0,(VLOOKUP($B92,#REF!,3,FALSE)))</f>
        <v>#REF!</v>
      </c>
      <c r="AE92" s="252" t="e">
        <f>IF(ISNA(VLOOKUP($B92,#REF!,3,FALSE)),0,(VLOOKUP($B92,#REF!,3,FALSE)))</f>
        <v>#REF!</v>
      </c>
      <c r="AF92" s="252" t="e">
        <f>IF(ISNA(VLOOKUP($B92,#REF!,3,FALSE)),0,(VLOOKUP($B92,#REF!,3,FALSE)))</f>
        <v>#REF!</v>
      </c>
      <c r="AG92" s="252" t="e">
        <f>IF(ISNA(VLOOKUP($B92,#REF!,3,FALSE)),0,(VLOOKUP($B92,#REF!,3,FALSE)))</f>
        <v>#REF!</v>
      </c>
      <c r="AH92" s="252" t="e">
        <f>IF(ISNA(VLOOKUP($B92,#REF!,3,FALSE)),0,(VLOOKUP($B92,#REF!,3,FALSE)))</f>
        <v>#REF!</v>
      </c>
      <c r="AI92" s="252" t="e">
        <f>IF(ISNA(VLOOKUP($B92,#REF!,3,FALSE)),0,(VLOOKUP($B92,#REF!,3,FALSE)))</f>
        <v>#REF!</v>
      </c>
      <c r="AJ92" s="252" t="e">
        <f>IF(ISNA(VLOOKUP($B92,#REF!,2,FALSE)),0,(VLOOKUP($B92,#REF!,3,FALSE)))</f>
        <v>#REF!</v>
      </c>
      <c r="AK92" s="252" t="e">
        <f>IF(ISNA(VLOOKUP($B92,#REF!,3,FALSE)),0,(VLOOKUP($B92,#REF!,3,FALSE)))</f>
        <v>#REF!</v>
      </c>
      <c r="AL92" s="252" t="e">
        <f>IF(ISNA(VLOOKUP($B92,#REF!,3,FALSE)),0,(VLOOKUP($B92,#REF!,3,FALSE)))</f>
        <v>#REF!</v>
      </c>
      <c r="AM92" s="252" t="e">
        <f>IF(ISNA(VLOOKUP($B92,#REF!,3,FALSE)),0,(VLOOKUP($B92,#REF!,3,FALSE)))</f>
        <v>#REF!</v>
      </c>
      <c r="AN92" s="252" t="e">
        <f>IF(ISNA(VLOOKUP($B92,#REF!,3,FALSE)),0,(VLOOKUP($B92,#REF!,3,FALSE)))</f>
        <v>#REF!</v>
      </c>
      <c r="AO92" s="252" t="e">
        <f>IF(ISNA(VLOOKUP($B92,#REF!,3,FALSE)),0,(VLOOKUP($B92,#REF!,3,FALSE)))</f>
        <v>#REF!</v>
      </c>
      <c r="AP92" s="252" t="e">
        <f>IF(ISNA(VLOOKUP($B92,#REF!,3,FALSE)),0,(VLOOKUP($B92,#REF!,3,FALSE)))</f>
        <v>#REF!</v>
      </c>
      <c r="AQ92" s="274">
        <f t="shared" si="80"/>
        <v>0</v>
      </c>
      <c r="AR92" s="275" t="s">
        <v>29</v>
      </c>
      <c r="AS92" s="276">
        <f t="shared" si="81"/>
        <v>0</v>
      </c>
      <c r="AV92" s="252" t="e">
        <f>IF(ISNA(VLOOKUP($B92,#REF!,4,FALSE)),0,(VLOOKUP($B92,#REF!,4,FALSE)))</f>
        <v>#REF!</v>
      </c>
      <c r="AW92" s="252" t="e">
        <f>IF(ISNA(VLOOKUP($B92,#REF!,4,FALSE)),0,(VLOOKUP($B92,#REF!,4,FALSE)))</f>
        <v>#REF!</v>
      </c>
      <c r="AX92" s="252" t="e">
        <f>IF(ISNA(VLOOKUP($B92,#REF!,4,FALSE)),0,(VLOOKUP($B92,#REF!,4,FALSE)))</f>
        <v>#REF!</v>
      </c>
      <c r="AY92" s="252" t="e">
        <f>IF(ISNA(VLOOKUP($B92,#REF!,4,FALSE)),0,(VLOOKUP($B92,#REF!,4,FALSE)))</f>
        <v>#REF!</v>
      </c>
      <c r="AZ92" s="252" t="e">
        <f>IF(ISNA(VLOOKUP($B92,#REF!,4,FALSE)),0,(VLOOKUP($B92,#REF!,4,FALSE)))</f>
        <v>#REF!</v>
      </c>
      <c r="BA92" s="252" t="e">
        <f>IF(ISNA(VLOOKUP($B92,#REF!,4,FALSE)),0,(VLOOKUP($B92,#REF!,4,FALSE)))</f>
        <v>#REF!</v>
      </c>
      <c r="BB92" s="252" t="e">
        <f>IF(ISNA(VLOOKUP($B92,#REF!,2,FALSE)),0,(VLOOKUP($B92,#REF!,3,FALSE)))</f>
        <v>#REF!</v>
      </c>
      <c r="BC92" s="252" t="e">
        <f>IF(ISNA(VLOOKUP($B92,#REF!,3,FALSE)),0,(VLOOKUP($B92,#REF!,3,FALSE)))</f>
        <v>#REF!</v>
      </c>
      <c r="BD92" s="252" t="e">
        <f>IF(ISNA(VLOOKUP($B92,#REF!,3,FALSE)),0,(VLOOKUP($B92,#REF!,3,FALSE)))</f>
        <v>#REF!</v>
      </c>
      <c r="BE92" s="252" t="e">
        <f>IF(ISNA(VLOOKUP($B92,#REF!,3,FALSE)),0,(VLOOKUP($B92,#REF!,3,FALSE)))</f>
        <v>#REF!</v>
      </c>
      <c r="BF92" s="252" t="e">
        <f>IF(ISNA(VLOOKUP($B92,#REF!,3,FALSE)),0,(VLOOKUP($B92,#REF!,3,FALSE)))</f>
        <v>#REF!</v>
      </c>
      <c r="BG92" s="252" t="e">
        <f>IF(ISNA(VLOOKUP($B92,#REF!,3,FALSE)),0,(VLOOKUP($B92,#REF!,3,FALSE)))</f>
        <v>#REF!</v>
      </c>
      <c r="BH92" s="252" t="e">
        <f>IF(ISNA(VLOOKUP($B92,#REF!,3,FALSE)),0,(VLOOKUP($B92,#REF!,3,FALSE)))</f>
        <v>#REF!</v>
      </c>
      <c r="BI92" s="274">
        <f t="shared" si="82"/>
        <v>0</v>
      </c>
      <c r="BJ92" s="275" t="s">
        <v>29</v>
      </c>
      <c r="BK92" s="276">
        <f t="shared" si="83"/>
        <v>0</v>
      </c>
    </row>
    <row r="93" s="199" customFormat="1" ht="20.1" customHeight="1" spans="1:63">
      <c r="A93" s="221" t="e">
        <f t="shared" si="70"/>
        <v>#REF!</v>
      </c>
      <c r="B93" s="222" t="e">
        <f>#REF!</f>
        <v>#REF!</v>
      </c>
      <c r="C93" s="223">
        <f t="shared" si="71"/>
        <v>0</v>
      </c>
      <c r="D93" s="230" t="e">
        <f t="shared" si="72"/>
        <v>#REF!</v>
      </c>
      <c r="E93" s="225" t="e">
        <f t="shared" si="73"/>
        <v>#REF!</v>
      </c>
      <c r="F93" s="226" t="e">
        <f t="shared" si="74"/>
        <v>#REF!</v>
      </c>
      <c r="G93" s="226"/>
      <c r="H93" s="228" t="e">
        <f t="shared" si="75"/>
        <v>#REF!</v>
      </c>
      <c r="I93" s="228" t="e">
        <f t="shared" si="76"/>
        <v>#REF!</v>
      </c>
      <c r="J93" s="250" t="e">
        <f t="shared" si="77"/>
        <v>#REF!</v>
      </c>
      <c r="K93" s="253"/>
      <c r="L93" s="252" t="e">
        <f>IF(ISNA(VLOOKUP($B93,#REF!,1,FALSE)),0,(VLOOKUP($B93,#REF!,2,FALSE)))</f>
        <v>#REF!</v>
      </c>
      <c r="M93" s="252" t="e">
        <f>IF(ISNA(VLOOKUP($B93,#REF!,1,FALSE)),0,(VLOOKUP($B93,#REF!,2,FALSE)))</f>
        <v>#REF!</v>
      </c>
      <c r="N93" s="252" t="e">
        <f>IF(ISNA(VLOOKUP($B93,#REF!,1,FALSE)),0,(VLOOKUP($B93,#REF!,2,FALSE)))</f>
        <v>#REF!</v>
      </c>
      <c r="O93" s="252" t="e">
        <f>IF(ISNA(VLOOKUP($B93,#REF!,1,FALSE)),0,(VLOOKUP($B93,#REF!,2,FALSE)))</f>
        <v>#REF!</v>
      </c>
      <c r="P93" s="252" t="e">
        <f>IF(ISNA(VLOOKUP($B93,#REF!,1,FALSE)),0,(VLOOKUP($B93,#REF!,2,FALSE)))</f>
        <v>#REF!</v>
      </c>
      <c r="Q93" s="252" t="e">
        <f>IF(ISNA(VLOOKUP($B93,#REF!,1,FALSE)),0,(VLOOKUP($B93,#REF!,2,FALSE)))</f>
        <v>#REF!</v>
      </c>
      <c r="R93" s="252" t="e">
        <f>IF(ISNA(VLOOKUP($B93,#REF!,1,FALSE)),0,(VLOOKUP($B93,#REF!,2,FALSE)))</f>
        <v>#REF!</v>
      </c>
      <c r="S93" s="252" t="e">
        <f>IF(ISNA(VLOOKUP($B93,#REF!,1,FALSE)),0,(VLOOKUP($B93,#REF!,2,FALSE)))</f>
        <v>#REF!</v>
      </c>
      <c r="T93" s="252" t="e">
        <f>IF(ISNA(VLOOKUP($B93,#REF!,1,FALSE)),0,(VLOOKUP($B93,#REF!,2,FALSE)))</f>
        <v>#REF!</v>
      </c>
      <c r="U93" s="252" t="e">
        <f>IF(ISNA(VLOOKUP($B93,#REF!,1,FALSE)),0,(VLOOKUP($B93,#REF!,2,FALSE)))</f>
        <v>#REF!</v>
      </c>
      <c r="V93" s="252" t="e">
        <f>IF(ISNA(VLOOKUP($B93,#REF!,1,FALSE)),0,(VLOOKUP($B93,#REF!,2,FALSE)))</f>
        <v>#REF!</v>
      </c>
      <c r="W93" s="252" t="e">
        <f>IF(ISNA(VLOOKUP($B93,#REF!,1,FALSE)),0,(VLOOKUP($B93,#REF!,2,FALSE)))</f>
        <v>#REF!</v>
      </c>
      <c r="X93" s="252" t="e">
        <f>IF(ISNA(VLOOKUP($B93,#REF!,1,FALSE)),0,(VLOOKUP($B93,#REF!,2,FALSE)))</f>
        <v>#REF!</v>
      </c>
      <c r="Y93" s="274">
        <f t="shared" si="78"/>
        <v>0</v>
      </c>
      <c r="Z93" s="275" t="s">
        <v>29</v>
      </c>
      <c r="AA93" s="276">
        <f t="shared" si="79"/>
        <v>0</v>
      </c>
      <c r="AD93" s="252" t="e">
        <f>IF(ISNA(VLOOKUP($B93,#REF!,3,FALSE)),0,(VLOOKUP($B93,#REF!,3,FALSE)))</f>
        <v>#REF!</v>
      </c>
      <c r="AE93" s="252" t="e">
        <f>IF(ISNA(VLOOKUP($B93,#REF!,3,FALSE)),0,(VLOOKUP($B93,#REF!,3,FALSE)))</f>
        <v>#REF!</v>
      </c>
      <c r="AF93" s="252" t="e">
        <f>IF(ISNA(VLOOKUP($B93,#REF!,3,FALSE)),0,(VLOOKUP($B93,#REF!,3,FALSE)))</f>
        <v>#REF!</v>
      </c>
      <c r="AG93" s="252" t="e">
        <f>IF(ISNA(VLOOKUP($B93,#REF!,3,FALSE)),0,(VLOOKUP($B93,#REF!,3,FALSE)))</f>
        <v>#REF!</v>
      </c>
      <c r="AH93" s="252" t="e">
        <f>IF(ISNA(VLOOKUP($B93,#REF!,3,FALSE)),0,(VLOOKUP($B93,#REF!,3,FALSE)))</f>
        <v>#REF!</v>
      </c>
      <c r="AI93" s="252" t="e">
        <f>IF(ISNA(VLOOKUP($B93,#REF!,3,FALSE)),0,(VLOOKUP($B93,#REF!,3,FALSE)))</f>
        <v>#REF!</v>
      </c>
      <c r="AJ93" s="252" t="e">
        <f>IF(ISNA(VLOOKUP($B93,#REF!,2,FALSE)),0,(VLOOKUP($B93,#REF!,3,FALSE)))</f>
        <v>#REF!</v>
      </c>
      <c r="AK93" s="252" t="e">
        <f>IF(ISNA(VLOOKUP($B93,#REF!,3,FALSE)),0,(VLOOKUP($B93,#REF!,3,FALSE)))</f>
        <v>#REF!</v>
      </c>
      <c r="AL93" s="252" t="e">
        <f>IF(ISNA(VLOOKUP($B93,#REF!,3,FALSE)),0,(VLOOKUP($B93,#REF!,3,FALSE)))</f>
        <v>#REF!</v>
      </c>
      <c r="AM93" s="252" t="e">
        <f>IF(ISNA(VLOOKUP($B93,#REF!,3,FALSE)),0,(VLOOKUP($B93,#REF!,3,FALSE)))</f>
        <v>#REF!</v>
      </c>
      <c r="AN93" s="252" t="e">
        <f>IF(ISNA(VLOOKUP($B93,#REF!,3,FALSE)),0,(VLOOKUP($B93,#REF!,3,FALSE)))</f>
        <v>#REF!</v>
      </c>
      <c r="AO93" s="252" t="e">
        <f>IF(ISNA(VLOOKUP($B93,#REF!,3,FALSE)),0,(VLOOKUP($B93,#REF!,3,FALSE)))</f>
        <v>#REF!</v>
      </c>
      <c r="AP93" s="252" t="e">
        <f>IF(ISNA(VLOOKUP($B93,#REF!,3,FALSE)),0,(VLOOKUP($B93,#REF!,3,FALSE)))</f>
        <v>#REF!</v>
      </c>
      <c r="AQ93" s="274">
        <f t="shared" si="80"/>
        <v>0</v>
      </c>
      <c r="AR93" s="275" t="s">
        <v>29</v>
      </c>
      <c r="AS93" s="276">
        <f t="shared" si="81"/>
        <v>0</v>
      </c>
      <c r="AV93" s="252" t="e">
        <f>IF(ISNA(VLOOKUP($B93,#REF!,4,FALSE)),0,(VLOOKUP($B93,#REF!,4,FALSE)))</f>
        <v>#REF!</v>
      </c>
      <c r="AW93" s="252" t="e">
        <f>IF(ISNA(VLOOKUP($B93,#REF!,4,FALSE)),0,(VLOOKUP($B93,#REF!,4,FALSE)))</f>
        <v>#REF!</v>
      </c>
      <c r="AX93" s="252" t="e">
        <f>IF(ISNA(VLOOKUP($B93,#REF!,4,FALSE)),0,(VLOOKUP($B93,#REF!,4,FALSE)))</f>
        <v>#REF!</v>
      </c>
      <c r="AY93" s="252" t="e">
        <f>IF(ISNA(VLOOKUP($B93,#REF!,4,FALSE)),0,(VLOOKUP($B93,#REF!,4,FALSE)))</f>
        <v>#REF!</v>
      </c>
      <c r="AZ93" s="252" t="e">
        <f>IF(ISNA(VLOOKUP($B93,#REF!,4,FALSE)),0,(VLOOKUP($B93,#REF!,4,FALSE)))</f>
        <v>#REF!</v>
      </c>
      <c r="BA93" s="252" t="e">
        <f>IF(ISNA(VLOOKUP($B93,#REF!,4,FALSE)),0,(VLOOKUP($B93,#REF!,4,FALSE)))</f>
        <v>#REF!</v>
      </c>
      <c r="BB93" s="252" t="e">
        <f>IF(ISNA(VLOOKUP($B93,#REF!,2,FALSE)),0,(VLOOKUP($B93,#REF!,3,FALSE)))</f>
        <v>#REF!</v>
      </c>
      <c r="BC93" s="252" t="e">
        <f>IF(ISNA(VLOOKUP($B93,#REF!,3,FALSE)),0,(VLOOKUP($B93,#REF!,3,FALSE)))</f>
        <v>#REF!</v>
      </c>
      <c r="BD93" s="252" t="e">
        <f>IF(ISNA(VLOOKUP($B93,#REF!,3,FALSE)),0,(VLOOKUP($B93,#REF!,3,FALSE)))</f>
        <v>#REF!</v>
      </c>
      <c r="BE93" s="252" t="e">
        <f>IF(ISNA(VLOOKUP($B93,#REF!,3,FALSE)),0,(VLOOKUP($B93,#REF!,3,FALSE)))</f>
        <v>#REF!</v>
      </c>
      <c r="BF93" s="252" t="e">
        <f>IF(ISNA(VLOOKUP($B93,#REF!,3,FALSE)),0,(VLOOKUP($B93,#REF!,3,FALSE)))</f>
        <v>#REF!</v>
      </c>
      <c r="BG93" s="252" t="e">
        <f>IF(ISNA(VLOOKUP($B93,#REF!,3,FALSE)),0,(VLOOKUP($B93,#REF!,3,FALSE)))</f>
        <v>#REF!</v>
      </c>
      <c r="BH93" s="252" t="e">
        <f>IF(ISNA(VLOOKUP($B93,#REF!,3,FALSE)),0,(VLOOKUP($B93,#REF!,3,FALSE)))</f>
        <v>#REF!</v>
      </c>
      <c r="BI93" s="274">
        <f t="shared" si="82"/>
        <v>0</v>
      </c>
      <c r="BJ93" s="275" t="s">
        <v>29</v>
      </c>
      <c r="BK93" s="276">
        <f t="shared" si="83"/>
        <v>0</v>
      </c>
    </row>
    <row r="94" s="199" customFormat="1" ht="20.1" customHeight="1" spans="1:63">
      <c r="A94" s="221" t="e">
        <f t="shared" si="70"/>
        <v>#REF!</v>
      </c>
      <c r="B94" s="222" t="e">
        <f>#REF!</f>
        <v>#REF!</v>
      </c>
      <c r="C94" s="223">
        <f t="shared" si="71"/>
        <v>0</v>
      </c>
      <c r="D94" s="230" t="e">
        <f t="shared" si="72"/>
        <v>#REF!</v>
      </c>
      <c r="E94" s="225" t="e">
        <f t="shared" si="73"/>
        <v>#REF!</v>
      </c>
      <c r="F94" s="226" t="e">
        <f t="shared" si="74"/>
        <v>#REF!</v>
      </c>
      <c r="G94" s="226" t="e">
        <f>MAX($F$73:$F120)-D94</f>
        <v>#REF!</v>
      </c>
      <c r="H94" s="228" t="e">
        <f t="shared" si="75"/>
        <v>#REF!</v>
      </c>
      <c r="I94" s="228" t="e">
        <f t="shared" si="76"/>
        <v>#REF!</v>
      </c>
      <c r="J94" s="250" t="e">
        <f t="shared" si="77"/>
        <v>#REF!</v>
      </c>
      <c r="K94" s="253"/>
      <c r="L94" s="252" t="e">
        <f>IF(ISNA(VLOOKUP($B94,#REF!,1,FALSE)),0,(VLOOKUP($B94,#REF!,2,FALSE)))</f>
        <v>#REF!</v>
      </c>
      <c r="M94" s="252" t="e">
        <f>IF(ISNA(VLOOKUP($B94,#REF!,1,FALSE)),0,(VLOOKUP($B94,#REF!,2,FALSE)))</f>
        <v>#REF!</v>
      </c>
      <c r="N94" s="252" t="e">
        <f>IF(ISNA(VLOOKUP($B94,#REF!,1,FALSE)),0,(VLOOKUP($B94,#REF!,2,FALSE)))</f>
        <v>#REF!</v>
      </c>
      <c r="O94" s="252" t="e">
        <f>IF(ISNA(VLOOKUP($B94,#REF!,1,FALSE)),0,(VLOOKUP($B94,#REF!,2,FALSE)))</f>
        <v>#REF!</v>
      </c>
      <c r="P94" s="252" t="e">
        <f>IF(ISNA(VLOOKUP($B94,#REF!,1,FALSE)),0,(VLOOKUP($B94,#REF!,2,FALSE)))</f>
        <v>#REF!</v>
      </c>
      <c r="Q94" s="252" t="e">
        <f>IF(ISNA(VLOOKUP($B94,#REF!,1,FALSE)),0,(VLOOKUP($B94,#REF!,2,FALSE)))</f>
        <v>#REF!</v>
      </c>
      <c r="R94" s="252" t="e">
        <f>IF(ISNA(VLOOKUP($B94,#REF!,1,FALSE)),0,(VLOOKUP($B94,#REF!,2,FALSE)))</f>
        <v>#REF!</v>
      </c>
      <c r="S94" s="252" t="e">
        <f>IF(ISNA(VLOOKUP($B94,#REF!,1,FALSE)),0,(VLOOKUP($B94,#REF!,2,FALSE)))</f>
        <v>#REF!</v>
      </c>
      <c r="T94" s="252" t="e">
        <f>IF(ISNA(VLOOKUP($B94,#REF!,1,FALSE)),0,(VLOOKUP($B94,#REF!,2,FALSE)))</f>
        <v>#REF!</v>
      </c>
      <c r="U94" s="252" t="e">
        <f>IF(ISNA(VLOOKUP($B94,#REF!,1,FALSE)),0,(VLOOKUP($B94,#REF!,2,FALSE)))</f>
        <v>#REF!</v>
      </c>
      <c r="V94" s="252" t="e">
        <f>IF(ISNA(VLOOKUP($B94,#REF!,1,FALSE)),0,(VLOOKUP($B94,#REF!,2,FALSE)))</f>
        <v>#REF!</v>
      </c>
      <c r="W94" s="252" t="e">
        <f>IF(ISNA(VLOOKUP($B94,#REF!,1,FALSE)),0,(VLOOKUP($B94,#REF!,2,FALSE)))</f>
        <v>#REF!</v>
      </c>
      <c r="X94" s="252" t="e">
        <f>IF(ISNA(VLOOKUP($B94,#REF!,1,FALSE)),0,(VLOOKUP($B94,#REF!,2,FALSE)))</f>
        <v>#REF!</v>
      </c>
      <c r="Y94" s="274">
        <f t="shared" si="78"/>
        <v>0</v>
      </c>
      <c r="Z94" s="275" t="s">
        <v>29</v>
      </c>
      <c r="AA94" s="276">
        <f t="shared" si="79"/>
        <v>0</v>
      </c>
      <c r="AD94" s="252" t="e">
        <f>IF(ISNA(VLOOKUP($B94,#REF!,3,FALSE)),0,(VLOOKUP($B94,#REF!,3,FALSE)))</f>
        <v>#REF!</v>
      </c>
      <c r="AE94" s="252" t="e">
        <f>IF(ISNA(VLOOKUP($B94,#REF!,3,FALSE)),0,(VLOOKUP($B94,#REF!,3,FALSE)))</f>
        <v>#REF!</v>
      </c>
      <c r="AF94" s="252" t="e">
        <f>IF(ISNA(VLOOKUP($B94,#REF!,3,FALSE)),0,(VLOOKUP($B94,#REF!,3,FALSE)))</f>
        <v>#REF!</v>
      </c>
      <c r="AG94" s="252" t="e">
        <f>IF(ISNA(VLOOKUP($B94,#REF!,3,FALSE)),0,(VLOOKUP($B94,#REF!,3,FALSE)))</f>
        <v>#REF!</v>
      </c>
      <c r="AH94" s="252" t="e">
        <f>IF(ISNA(VLOOKUP($B94,#REF!,3,FALSE)),0,(VLOOKUP($B94,#REF!,3,FALSE)))</f>
        <v>#REF!</v>
      </c>
      <c r="AI94" s="252" t="e">
        <f>IF(ISNA(VLOOKUP($B94,#REF!,3,FALSE)),0,(VLOOKUP($B94,#REF!,3,FALSE)))</f>
        <v>#REF!</v>
      </c>
      <c r="AJ94" s="252" t="e">
        <f>IF(ISNA(VLOOKUP($B94,#REF!,2,FALSE)),0,(VLOOKUP($B94,#REF!,3,FALSE)))</f>
        <v>#REF!</v>
      </c>
      <c r="AK94" s="252" t="e">
        <f>IF(ISNA(VLOOKUP($B94,#REF!,3,FALSE)),0,(VLOOKUP($B94,#REF!,3,FALSE)))</f>
        <v>#REF!</v>
      </c>
      <c r="AL94" s="252" t="e">
        <f>IF(ISNA(VLOOKUP($B94,#REF!,3,FALSE)),0,(VLOOKUP($B94,#REF!,3,FALSE)))</f>
        <v>#REF!</v>
      </c>
      <c r="AM94" s="252" t="e">
        <f>IF(ISNA(VLOOKUP($B94,#REF!,3,FALSE)),0,(VLOOKUP($B94,#REF!,3,FALSE)))</f>
        <v>#REF!</v>
      </c>
      <c r="AN94" s="252" t="e">
        <f>IF(ISNA(VLOOKUP($B94,#REF!,3,FALSE)),0,(VLOOKUP($B94,#REF!,3,FALSE)))</f>
        <v>#REF!</v>
      </c>
      <c r="AO94" s="252" t="e">
        <f>IF(ISNA(VLOOKUP($B94,#REF!,3,FALSE)),0,(VLOOKUP($B94,#REF!,3,FALSE)))</f>
        <v>#REF!</v>
      </c>
      <c r="AP94" s="252" t="e">
        <f>IF(ISNA(VLOOKUP($B94,#REF!,3,FALSE)),0,(VLOOKUP($B94,#REF!,3,FALSE)))</f>
        <v>#REF!</v>
      </c>
      <c r="AQ94" s="274">
        <f t="shared" si="80"/>
        <v>0</v>
      </c>
      <c r="AR94" s="275" t="s">
        <v>29</v>
      </c>
      <c r="AS94" s="276">
        <f t="shared" si="81"/>
        <v>0</v>
      </c>
      <c r="AV94" s="252" t="e">
        <f>IF(ISNA(VLOOKUP($B94,#REF!,4,FALSE)),0,(VLOOKUP($B94,#REF!,4,FALSE)))</f>
        <v>#REF!</v>
      </c>
      <c r="AW94" s="252" t="e">
        <f>IF(ISNA(VLOOKUP($B94,#REF!,4,FALSE)),0,(VLOOKUP($B94,#REF!,4,FALSE)))</f>
        <v>#REF!</v>
      </c>
      <c r="AX94" s="252" t="e">
        <f>IF(ISNA(VLOOKUP($B94,#REF!,4,FALSE)),0,(VLOOKUP($B94,#REF!,4,FALSE)))</f>
        <v>#REF!</v>
      </c>
      <c r="AY94" s="252" t="e">
        <f>IF(ISNA(VLOOKUP($B94,#REF!,4,FALSE)),0,(VLOOKUP($B94,#REF!,4,FALSE)))</f>
        <v>#REF!</v>
      </c>
      <c r="AZ94" s="252" t="e">
        <f>IF(ISNA(VLOOKUP($B94,#REF!,4,FALSE)),0,(VLOOKUP($B94,#REF!,4,FALSE)))</f>
        <v>#REF!</v>
      </c>
      <c r="BA94" s="252" t="e">
        <f>IF(ISNA(VLOOKUP($B94,#REF!,4,FALSE)),0,(VLOOKUP($B94,#REF!,4,FALSE)))</f>
        <v>#REF!</v>
      </c>
      <c r="BB94" s="252" t="e">
        <f>IF(ISNA(VLOOKUP($B94,#REF!,2,FALSE)),0,(VLOOKUP($B94,#REF!,3,FALSE)))</f>
        <v>#REF!</v>
      </c>
      <c r="BC94" s="252" t="e">
        <f>IF(ISNA(VLOOKUP($B94,#REF!,3,FALSE)),0,(VLOOKUP($B94,#REF!,3,FALSE)))</f>
        <v>#REF!</v>
      </c>
      <c r="BD94" s="252" t="e">
        <f>IF(ISNA(VLOOKUP($B94,#REF!,3,FALSE)),0,(VLOOKUP($B94,#REF!,3,FALSE)))</f>
        <v>#REF!</v>
      </c>
      <c r="BE94" s="252" t="e">
        <f>IF(ISNA(VLOOKUP($B94,#REF!,3,FALSE)),0,(VLOOKUP($B94,#REF!,3,FALSE)))</f>
        <v>#REF!</v>
      </c>
      <c r="BF94" s="252" t="e">
        <f>IF(ISNA(VLOOKUP($B94,#REF!,3,FALSE)),0,(VLOOKUP($B94,#REF!,3,FALSE)))</f>
        <v>#REF!</v>
      </c>
      <c r="BG94" s="252" t="e">
        <f>IF(ISNA(VLOOKUP($B94,#REF!,3,FALSE)),0,(VLOOKUP($B94,#REF!,3,FALSE)))</f>
        <v>#REF!</v>
      </c>
      <c r="BH94" s="252" t="e">
        <f>IF(ISNA(VLOOKUP($B94,#REF!,3,FALSE)),0,(VLOOKUP($B94,#REF!,3,FALSE)))</f>
        <v>#REF!</v>
      </c>
      <c r="BI94" s="274">
        <f t="shared" si="82"/>
        <v>0</v>
      </c>
      <c r="BJ94" s="275" t="s">
        <v>29</v>
      </c>
      <c r="BK94" s="276">
        <f t="shared" si="83"/>
        <v>0</v>
      </c>
    </row>
    <row r="95" s="199" customFormat="1" ht="20.1" customHeight="1" spans="1:63">
      <c r="A95" s="221" t="e">
        <f t="shared" si="70"/>
        <v>#REF!</v>
      </c>
      <c r="B95" s="222" t="e">
        <f>#REF!</f>
        <v>#REF!</v>
      </c>
      <c r="C95" s="223">
        <f t="shared" si="71"/>
        <v>0</v>
      </c>
      <c r="D95" s="230" t="e">
        <f t="shared" si="72"/>
        <v>#REF!</v>
      </c>
      <c r="E95" s="225" t="e">
        <f t="shared" si="73"/>
        <v>#REF!</v>
      </c>
      <c r="F95" s="226" t="e">
        <f t="shared" si="74"/>
        <v>#REF!</v>
      </c>
      <c r="G95" s="226" t="e">
        <f>MAX($F$73:$F121)-D95</f>
        <v>#REF!</v>
      </c>
      <c r="H95" s="228" t="e">
        <f t="shared" si="75"/>
        <v>#REF!</v>
      </c>
      <c r="I95" s="228" t="e">
        <f t="shared" si="76"/>
        <v>#REF!</v>
      </c>
      <c r="J95" s="250" t="e">
        <f t="shared" si="77"/>
        <v>#REF!</v>
      </c>
      <c r="K95" s="259"/>
      <c r="L95" s="252" t="e">
        <f>IF(ISNA(VLOOKUP($B95,#REF!,1,FALSE)),0,(VLOOKUP($B95,#REF!,2,FALSE)))</f>
        <v>#REF!</v>
      </c>
      <c r="M95" s="252" t="e">
        <f>IF(ISNA(VLOOKUP($B95,#REF!,1,FALSE)),0,(VLOOKUP($B95,#REF!,2,FALSE)))</f>
        <v>#REF!</v>
      </c>
      <c r="N95" s="252" t="e">
        <f>IF(ISNA(VLOOKUP($B95,#REF!,1,FALSE)),0,(VLOOKUP($B95,#REF!,2,FALSE)))</f>
        <v>#REF!</v>
      </c>
      <c r="O95" s="252" t="e">
        <f>IF(ISNA(VLOOKUP($B95,#REF!,1,FALSE)),0,(VLOOKUP($B95,#REF!,2,FALSE)))</f>
        <v>#REF!</v>
      </c>
      <c r="P95" s="252" t="e">
        <f>IF(ISNA(VLOOKUP($B95,#REF!,1,FALSE)),0,(VLOOKUP($B95,#REF!,2,FALSE)))</f>
        <v>#REF!</v>
      </c>
      <c r="Q95" s="252" t="e">
        <f>IF(ISNA(VLOOKUP($B95,#REF!,1,FALSE)),0,(VLOOKUP($B95,#REF!,2,FALSE)))</f>
        <v>#REF!</v>
      </c>
      <c r="R95" s="252" t="e">
        <f>IF(ISNA(VLOOKUP($B95,#REF!,1,FALSE)),0,(VLOOKUP($B95,#REF!,2,FALSE)))</f>
        <v>#REF!</v>
      </c>
      <c r="S95" s="252" t="e">
        <f>IF(ISNA(VLOOKUP($B95,#REF!,1,FALSE)),0,(VLOOKUP($B95,#REF!,2,FALSE)))</f>
        <v>#REF!</v>
      </c>
      <c r="T95" s="252" t="e">
        <f>IF(ISNA(VLOOKUP($B95,#REF!,1,FALSE)),0,(VLOOKUP($B95,#REF!,2,FALSE)))</f>
        <v>#REF!</v>
      </c>
      <c r="U95" s="252" t="e">
        <f>IF(ISNA(VLOOKUP($B95,#REF!,1,FALSE)),0,(VLOOKUP($B95,#REF!,2,FALSE)))</f>
        <v>#REF!</v>
      </c>
      <c r="V95" s="252" t="e">
        <f>IF(ISNA(VLOOKUP($B95,#REF!,1,FALSE)),0,(VLOOKUP($B95,#REF!,2,FALSE)))</f>
        <v>#REF!</v>
      </c>
      <c r="W95" s="252" t="e">
        <f>IF(ISNA(VLOOKUP($B95,#REF!,1,FALSE)),0,(VLOOKUP($B95,#REF!,2,FALSE)))</f>
        <v>#REF!</v>
      </c>
      <c r="X95" s="252" t="e">
        <f>IF(ISNA(VLOOKUP($B95,#REF!,1,FALSE)),0,(VLOOKUP($B95,#REF!,2,FALSE)))</f>
        <v>#REF!</v>
      </c>
      <c r="Y95" s="277">
        <f t="shared" si="78"/>
        <v>0</v>
      </c>
      <c r="Z95" s="278" t="s">
        <v>29</v>
      </c>
      <c r="AA95" s="279">
        <f t="shared" si="79"/>
        <v>0</v>
      </c>
      <c r="AD95" s="252" t="e">
        <f>IF(ISNA(VLOOKUP($B95,#REF!,3,FALSE)),0,(VLOOKUP($B95,#REF!,3,FALSE)))</f>
        <v>#REF!</v>
      </c>
      <c r="AE95" s="252" t="e">
        <f>IF(ISNA(VLOOKUP($B95,#REF!,3,FALSE)),0,(VLOOKUP($B95,#REF!,3,FALSE)))</f>
        <v>#REF!</v>
      </c>
      <c r="AF95" s="252" t="e">
        <f>IF(ISNA(VLOOKUP($B95,#REF!,3,FALSE)),0,(VLOOKUP($B95,#REF!,3,FALSE)))</f>
        <v>#REF!</v>
      </c>
      <c r="AG95" s="252" t="e">
        <f>IF(ISNA(VLOOKUP($B95,#REF!,3,FALSE)),0,(VLOOKUP($B95,#REF!,3,FALSE)))</f>
        <v>#REF!</v>
      </c>
      <c r="AH95" s="252" t="e">
        <f>IF(ISNA(VLOOKUP($B95,#REF!,3,FALSE)),0,(VLOOKUP($B95,#REF!,3,FALSE)))</f>
        <v>#REF!</v>
      </c>
      <c r="AI95" s="252" t="e">
        <f>IF(ISNA(VLOOKUP($B95,#REF!,3,FALSE)),0,(VLOOKUP($B95,#REF!,3,FALSE)))</f>
        <v>#REF!</v>
      </c>
      <c r="AJ95" s="252" t="e">
        <f>IF(ISNA(VLOOKUP($B95,#REF!,2,FALSE)),0,(VLOOKUP($B95,#REF!,3,FALSE)))</f>
        <v>#REF!</v>
      </c>
      <c r="AK95" s="252" t="e">
        <f>IF(ISNA(VLOOKUP($B95,#REF!,3,FALSE)),0,(VLOOKUP($B95,#REF!,3,FALSE)))</f>
        <v>#REF!</v>
      </c>
      <c r="AL95" s="252" t="e">
        <f>IF(ISNA(VLOOKUP($B95,#REF!,3,FALSE)),0,(VLOOKUP($B95,#REF!,3,FALSE)))</f>
        <v>#REF!</v>
      </c>
      <c r="AM95" s="252" t="e">
        <f>IF(ISNA(VLOOKUP($B95,#REF!,3,FALSE)),0,(VLOOKUP($B95,#REF!,3,FALSE)))</f>
        <v>#REF!</v>
      </c>
      <c r="AN95" s="252" t="e">
        <f>IF(ISNA(VLOOKUP($B95,#REF!,3,FALSE)),0,(VLOOKUP($B95,#REF!,3,FALSE)))</f>
        <v>#REF!</v>
      </c>
      <c r="AO95" s="252" t="e">
        <f>IF(ISNA(VLOOKUP($B95,#REF!,3,FALSE)),0,(VLOOKUP($B95,#REF!,3,FALSE)))</f>
        <v>#REF!</v>
      </c>
      <c r="AP95" s="252" t="e">
        <f>IF(ISNA(VLOOKUP($B95,#REF!,3,FALSE)),0,(VLOOKUP($B95,#REF!,3,FALSE)))</f>
        <v>#REF!</v>
      </c>
      <c r="AQ95" s="277">
        <f t="shared" si="80"/>
        <v>0</v>
      </c>
      <c r="AR95" s="278" t="s">
        <v>29</v>
      </c>
      <c r="AS95" s="279">
        <f t="shared" si="81"/>
        <v>0</v>
      </c>
      <c r="AV95" s="252" t="e">
        <f>IF(ISNA(VLOOKUP($B95,#REF!,4,FALSE)),0,(VLOOKUP($B95,#REF!,4,FALSE)))</f>
        <v>#REF!</v>
      </c>
      <c r="AW95" s="252" t="e">
        <f>IF(ISNA(VLOOKUP($B95,#REF!,4,FALSE)),0,(VLOOKUP($B95,#REF!,4,FALSE)))</f>
        <v>#REF!</v>
      </c>
      <c r="AX95" s="252" t="e">
        <f>IF(ISNA(VLOOKUP($B95,#REF!,4,FALSE)),0,(VLOOKUP($B95,#REF!,4,FALSE)))</f>
        <v>#REF!</v>
      </c>
      <c r="AY95" s="252" t="e">
        <f>IF(ISNA(VLOOKUP($B95,#REF!,4,FALSE)),0,(VLOOKUP($B95,#REF!,4,FALSE)))</f>
        <v>#REF!</v>
      </c>
      <c r="AZ95" s="252" t="e">
        <f>IF(ISNA(VLOOKUP($B95,#REF!,4,FALSE)),0,(VLOOKUP($B95,#REF!,4,FALSE)))</f>
        <v>#REF!</v>
      </c>
      <c r="BA95" s="252" t="e">
        <f>IF(ISNA(VLOOKUP($B95,#REF!,4,FALSE)),0,(VLOOKUP($B95,#REF!,4,FALSE)))</f>
        <v>#REF!</v>
      </c>
      <c r="BB95" s="252" t="e">
        <f>IF(ISNA(VLOOKUP($B95,#REF!,2,FALSE)),0,(VLOOKUP($B95,#REF!,3,FALSE)))</f>
        <v>#REF!</v>
      </c>
      <c r="BC95" s="252" t="e">
        <f>IF(ISNA(VLOOKUP($B95,#REF!,3,FALSE)),0,(VLOOKUP($B95,#REF!,3,FALSE)))</f>
        <v>#REF!</v>
      </c>
      <c r="BD95" s="252" t="e">
        <f>IF(ISNA(VLOOKUP($B95,#REF!,3,FALSE)),0,(VLOOKUP($B95,#REF!,3,FALSE)))</f>
        <v>#REF!</v>
      </c>
      <c r="BE95" s="252" t="e">
        <f>IF(ISNA(VLOOKUP($B95,#REF!,3,FALSE)),0,(VLOOKUP($B95,#REF!,3,FALSE)))</f>
        <v>#REF!</v>
      </c>
      <c r="BF95" s="252" t="e">
        <f>IF(ISNA(VLOOKUP($B95,#REF!,3,FALSE)),0,(VLOOKUP($B95,#REF!,3,FALSE)))</f>
        <v>#REF!</v>
      </c>
      <c r="BG95" s="252" t="e">
        <f>IF(ISNA(VLOOKUP($B95,#REF!,3,FALSE)),0,(VLOOKUP($B95,#REF!,3,FALSE)))</f>
        <v>#REF!</v>
      </c>
      <c r="BH95" s="252" t="e">
        <f>IF(ISNA(VLOOKUP($B95,#REF!,3,FALSE)),0,(VLOOKUP($B95,#REF!,3,FALSE)))</f>
        <v>#REF!</v>
      </c>
      <c r="BI95" s="277">
        <f t="shared" si="82"/>
        <v>0</v>
      </c>
      <c r="BJ95" s="278" t="s">
        <v>29</v>
      </c>
      <c r="BK95" s="279">
        <f t="shared" si="83"/>
        <v>0</v>
      </c>
    </row>
    <row r="96" s="199" customFormat="1" ht="20.1" customHeight="1" spans="1:61">
      <c r="A96" s="280"/>
      <c r="B96" s="240"/>
      <c r="C96" s="227"/>
      <c r="D96" s="241"/>
      <c r="E96" s="282"/>
      <c r="F96" s="241"/>
      <c r="G96" s="241"/>
      <c r="H96" s="237"/>
      <c r="I96" s="237"/>
      <c r="J96" s="262"/>
      <c r="K96" s="237"/>
      <c r="L96" s="237"/>
      <c r="M96" s="237"/>
      <c r="N96" s="237"/>
      <c r="O96" s="237"/>
      <c r="P96" s="237"/>
      <c r="Q96" s="237"/>
      <c r="R96" s="237"/>
      <c r="S96" s="237"/>
      <c r="T96" s="237"/>
      <c r="U96" s="237"/>
      <c r="V96" s="237"/>
      <c r="W96" s="265"/>
      <c r="X96" s="266"/>
      <c r="Y96" s="267"/>
      <c r="AD96" s="252" t="e">
        <f>IF(ISNA(VLOOKUP($B96,#REF!,3,FALSE)),0,(VLOOKUP($B96,#REF!,3,FALSE)))</f>
        <v>#REF!</v>
      </c>
      <c r="AE96" s="252" t="e">
        <f>IF(ISNA(VLOOKUP($B96,#REF!,3,FALSE)),0,(VLOOKUP($B96,#REF!,3,FALSE)))</f>
        <v>#REF!</v>
      </c>
      <c r="AF96" s="252" t="e">
        <f>IF(ISNA(VLOOKUP($B96,#REF!,3,FALSE)),0,(VLOOKUP($B96,#REF!,3,FALSE)))</f>
        <v>#REF!</v>
      </c>
      <c r="AG96" s="252" t="e">
        <f>IF(ISNA(VLOOKUP($B96,#REF!,3,FALSE)),0,(VLOOKUP($B96,#REF!,3,FALSE)))</f>
        <v>#REF!</v>
      </c>
      <c r="AH96" s="252" t="e">
        <f>IF(ISNA(VLOOKUP($B96,#REF!,3,FALSE)),0,(VLOOKUP($B96,#REF!,3,FALSE)))</f>
        <v>#REF!</v>
      </c>
      <c r="AI96" s="252" t="e">
        <f>IF(ISNA(VLOOKUP($B96,#REF!,3,FALSE)),0,(VLOOKUP($B96,#REF!,3,FALSE)))</f>
        <v>#REF!</v>
      </c>
      <c r="AJ96" s="252" t="e">
        <f>IF(ISNA(VLOOKUP($B96,#REF!,2,FALSE)),0,(VLOOKUP($B96,#REF!,3,FALSE)))</f>
        <v>#REF!</v>
      </c>
      <c r="AK96" s="252" t="e">
        <f>IF(ISNA(VLOOKUP($B96,#REF!,3,FALSE)),0,(VLOOKUP($B96,#REF!,3,FALSE)))</f>
        <v>#REF!</v>
      </c>
      <c r="AL96" s="252" t="e">
        <f>IF(ISNA(VLOOKUP($B96,#REF!,3,FALSE)),0,(VLOOKUP($B96,#REF!,3,FALSE)))</f>
        <v>#REF!</v>
      </c>
      <c r="AM96" s="252" t="e">
        <f>IF(ISNA(VLOOKUP($B96,#REF!,3,FALSE)),0,(VLOOKUP($B96,#REF!,3,FALSE)))</f>
        <v>#REF!</v>
      </c>
      <c r="AN96" s="252" t="e">
        <f>IF(ISNA(VLOOKUP($B96,#REF!,3,FALSE)),0,(VLOOKUP($B96,#REF!,3,FALSE)))</f>
        <v>#REF!</v>
      </c>
      <c r="AO96" s="252" t="e">
        <f>IF(ISNA(VLOOKUP($B96,#REF!,3,FALSE)),0,(VLOOKUP($B96,#REF!,3,FALSE)))</f>
        <v>#REF!</v>
      </c>
      <c r="AP96" s="252" t="e">
        <f>IF(ISNA(VLOOKUP($B96,#REF!,3,FALSE)),0,(VLOOKUP($B96,#REF!,3,FALSE)))</f>
        <v>#REF!</v>
      </c>
      <c r="AQ96" s="267"/>
      <c r="AV96" s="252" t="e">
        <f>IF(ISNA(VLOOKUP($B96,#REF!,4,FALSE)),0,(VLOOKUP($B96,#REF!,4,FALSE)))</f>
        <v>#REF!</v>
      </c>
      <c r="AW96" s="252" t="e">
        <f>IF(ISNA(VLOOKUP($B96,#REF!,4,FALSE)),0,(VLOOKUP($B96,#REF!,4,FALSE)))</f>
        <v>#REF!</v>
      </c>
      <c r="AX96" s="252" t="e">
        <f>IF(ISNA(VLOOKUP($B96,#REF!,4,FALSE)),0,(VLOOKUP($B96,#REF!,4,FALSE)))</f>
        <v>#REF!</v>
      </c>
      <c r="AY96" s="252" t="e">
        <f>IF(ISNA(VLOOKUP($B96,#REF!,4,FALSE)),0,(VLOOKUP($B96,#REF!,4,FALSE)))</f>
        <v>#REF!</v>
      </c>
      <c r="AZ96" s="252" t="e">
        <f>IF(ISNA(VLOOKUP($B96,#REF!,4,FALSE)),0,(VLOOKUP($B96,#REF!,4,FALSE)))</f>
        <v>#REF!</v>
      </c>
      <c r="BA96" s="252" t="e">
        <f>IF(ISNA(VLOOKUP($B96,#REF!,4,FALSE)),0,(VLOOKUP($B96,#REF!,4,FALSE)))</f>
        <v>#REF!</v>
      </c>
      <c r="BB96" s="252" t="e">
        <f>IF(ISNA(VLOOKUP($B96,#REF!,2,FALSE)),0,(VLOOKUP($B96,#REF!,3,FALSE)))</f>
        <v>#REF!</v>
      </c>
      <c r="BC96" s="252" t="e">
        <f>IF(ISNA(VLOOKUP($B96,#REF!,3,FALSE)),0,(VLOOKUP($B96,#REF!,3,FALSE)))</f>
        <v>#REF!</v>
      </c>
      <c r="BD96" s="252" t="e">
        <f>IF(ISNA(VLOOKUP($B96,#REF!,3,FALSE)),0,(VLOOKUP($B96,#REF!,3,FALSE)))</f>
        <v>#REF!</v>
      </c>
      <c r="BE96" s="252" t="e">
        <f>IF(ISNA(VLOOKUP($B96,#REF!,3,FALSE)),0,(VLOOKUP($B96,#REF!,3,FALSE)))</f>
        <v>#REF!</v>
      </c>
      <c r="BF96" s="252" t="e">
        <f>IF(ISNA(VLOOKUP($B96,#REF!,3,FALSE)),0,(VLOOKUP($B96,#REF!,3,FALSE)))</f>
        <v>#REF!</v>
      </c>
      <c r="BG96" s="252" t="e">
        <f>IF(ISNA(VLOOKUP($B96,#REF!,3,FALSE)),0,(VLOOKUP($B96,#REF!,3,FALSE)))</f>
        <v>#REF!</v>
      </c>
      <c r="BH96" s="252" t="e">
        <f>IF(ISNA(VLOOKUP($B96,#REF!,3,FALSE)),0,(VLOOKUP($B96,#REF!,3,FALSE)))</f>
        <v>#REF!</v>
      </c>
      <c r="BI96" s="267"/>
    </row>
    <row r="97" ht="16.35" spans="2:60">
      <c r="B97" s="207" t="s">
        <v>35</v>
      </c>
      <c r="C97" s="215" t="s">
        <v>5</v>
      </c>
      <c r="D97" s="215"/>
      <c r="F97" s="198"/>
      <c r="G97" s="198"/>
      <c r="H97" s="202" t="e">
        <f>(SUM(#REF!)/(COUNTIFS(#REF!,"&gt;0")))</f>
        <v>#REF!</v>
      </c>
      <c r="AD97" s="252" t="e">
        <f>IF(ISNA(VLOOKUP($B97,#REF!,3,FALSE)),0,(VLOOKUP($B97,#REF!,3,FALSE)))</f>
        <v>#REF!</v>
      </c>
      <c r="AE97" s="252" t="e">
        <f>IF(ISNA(VLOOKUP($B97,#REF!,3,FALSE)),0,(VLOOKUP($B97,#REF!,3,FALSE)))</f>
        <v>#REF!</v>
      </c>
      <c r="AF97" s="252" t="e">
        <f>IF(ISNA(VLOOKUP($B97,#REF!,3,FALSE)),0,(VLOOKUP($B97,#REF!,3,FALSE)))</f>
        <v>#REF!</v>
      </c>
      <c r="AG97" s="252" t="e">
        <f>IF(ISNA(VLOOKUP($B97,#REF!,3,FALSE)),0,(VLOOKUP($B97,#REF!,3,FALSE)))</f>
        <v>#REF!</v>
      </c>
      <c r="AH97" s="252" t="e">
        <f>IF(ISNA(VLOOKUP($B97,#REF!,3,FALSE)),0,(VLOOKUP($B97,#REF!,3,FALSE)))</f>
        <v>#REF!</v>
      </c>
      <c r="AI97" s="252" t="e">
        <f>IF(ISNA(VLOOKUP($B97,#REF!,3,FALSE)),0,(VLOOKUP($B97,#REF!,3,FALSE)))</f>
        <v>#REF!</v>
      </c>
      <c r="AJ97" s="252" t="e">
        <f>IF(ISNA(VLOOKUP($B97,#REF!,2,FALSE)),0,(VLOOKUP($B97,#REF!,3,FALSE)))</f>
        <v>#REF!</v>
      </c>
      <c r="AK97" s="252" t="e">
        <f>IF(ISNA(VLOOKUP($B97,#REF!,3,FALSE)),0,(VLOOKUP($B97,#REF!,3,FALSE)))</f>
        <v>#REF!</v>
      </c>
      <c r="AL97" s="252" t="e">
        <f>IF(ISNA(VLOOKUP($B97,#REF!,3,FALSE)),0,(VLOOKUP($B97,#REF!,3,FALSE)))</f>
        <v>#REF!</v>
      </c>
      <c r="AM97" s="252" t="e">
        <f>IF(ISNA(VLOOKUP($B97,#REF!,3,FALSE)),0,(VLOOKUP($B97,#REF!,3,FALSE)))</f>
        <v>#REF!</v>
      </c>
      <c r="AN97" s="252" t="e">
        <f>IF(ISNA(VLOOKUP($B97,#REF!,3,FALSE)),0,(VLOOKUP($B97,#REF!,3,FALSE)))</f>
        <v>#REF!</v>
      </c>
      <c r="AO97" s="252" t="e">
        <f>IF(ISNA(VLOOKUP($B97,#REF!,3,FALSE)),0,(VLOOKUP($B97,#REF!,3,FALSE)))</f>
        <v>#REF!</v>
      </c>
      <c r="AP97" s="252" t="e">
        <f>IF(ISNA(VLOOKUP($B97,#REF!,3,FALSE)),0,(VLOOKUP($B97,#REF!,3,FALSE)))</f>
        <v>#REF!</v>
      </c>
      <c r="AV97" s="252" t="e">
        <f>IF(ISNA(VLOOKUP($B97,#REF!,4,FALSE)),0,(VLOOKUP($B97,#REF!,4,FALSE)))</f>
        <v>#REF!</v>
      </c>
      <c r="AW97" s="252" t="e">
        <f>IF(ISNA(VLOOKUP($B97,#REF!,4,FALSE)),0,(VLOOKUP($B97,#REF!,4,FALSE)))</f>
        <v>#REF!</v>
      </c>
      <c r="AX97" s="252" t="e">
        <f>IF(ISNA(VLOOKUP($B97,#REF!,4,FALSE)),0,(VLOOKUP($B97,#REF!,4,FALSE)))</f>
        <v>#REF!</v>
      </c>
      <c r="AY97" s="252" t="e">
        <f>IF(ISNA(VLOOKUP($B97,#REF!,4,FALSE)),0,(VLOOKUP($B97,#REF!,4,FALSE)))</f>
        <v>#REF!</v>
      </c>
      <c r="AZ97" s="252" t="e">
        <f>IF(ISNA(VLOOKUP($B97,#REF!,4,FALSE)),0,(VLOOKUP($B97,#REF!,4,FALSE)))</f>
        <v>#REF!</v>
      </c>
      <c r="BA97" s="252" t="e">
        <f>IF(ISNA(VLOOKUP($B97,#REF!,4,FALSE)),0,(VLOOKUP($B97,#REF!,4,FALSE)))</f>
        <v>#REF!</v>
      </c>
      <c r="BB97" s="252" t="e">
        <f>IF(ISNA(VLOOKUP($B97,#REF!,2,FALSE)),0,(VLOOKUP($B97,#REF!,3,FALSE)))</f>
        <v>#REF!</v>
      </c>
      <c r="BC97" s="252" t="e">
        <f>IF(ISNA(VLOOKUP($B97,#REF!,3,FALSE)),0,(VLOOKUP($B97,#REF!,3,FALSE)))</f>
        <v>#REF!</v>
      </c>
      <c r="BD97" s="252" t="e">
        <f>IF(ISNA(VLOOKUP($B97,#REF!,3,FALSE)),0,(VLOOKUP($B97,#REF!,3,FALSE)))</f>
        <v>#REF!</v>
      </c>
      <c r="BE97" s="252" t="e">
        <f>IF(ISNA(VLOOKUP($B97,#REF!,3,FALSE)),0,(VLOOKUP($B97,#REF!,3,FALSE)))</f>
        <v>#REF!</v>
      </c>
      <c r="BF97" s="252" t="e">
        <f>IF(ISNA(VLOOKUP($B97,#REF!,3,FALSE)),0,(VLOOKUP($B97,#REF!,3,FALSE)))</f>
        <v>#REF!</v>
      </c>
      <c r="BG97" s="252" t="e">
        <f>IF(ISNA(VLOOKUP($B97,#REF!,3,FALSE)),0,(VLOOKUP($B97,#REF!,3,FALSE)))</f>
        <v>#REF!</v>
      </c>
      <c r="BH97" s="252" t="e">
        <f>IF(ISNA(VLOOKUP($B97,#REF!,3,FALSE)),0,(VLOOKUP($B97,#REF!,3,FALSE)))</f>
        <v>#REF!</v>
      </c>
    </row>
    <row r="98" s="198" customFormat="1" ht="53" spans="1:63">
      <c r="A98" s="216" t="s">
        <v>6</v>
      </c>
      <c r="B98" s="217" t="s">
        <v>7</v>
      </c>
      <c r="C98" s="218" t="s">
        <v>8</v>
      </c>
      <c r="D98" s="218" t="s">
        <v>9</v>
      </c>
      <c r="E98" s="218"/>
      <c r="F98" s="218"/>
      <c r="G98" s="218"/>
      <c r="H98" s="220" t="s">
        <v>12</v>
      </c>
      <c r="I98" s="220"/>
      <c r="J98" s="245"/>
      <c r="K98" s="246"/>
      <c r="L98" s="247" t="s">
        <v>15</v>
      </c>
      <c r="M98" s="248" t="s">
        <v>16</v>
      </c>
      <c r="N98" s="249" t="s">
        <v>17</v>
      </c>
      <c r="O98" s="248" t="s">
        <v>18</v>
      </c>
      <c r="P98" s="249" t="s">
        <v>19</v>
      </c>
      <c r="Q98" s="248" t="s">
        <v>20</v>
      </c>
      <c r="R98" s="249" t="s">
        <v>21</v>
      </c>
      <c r="S98" s="248" t="s">
        <v>22</v>
      </c>
      <c r="T98" s="249" t="s">
        <v>23</v>
      </c>
      <c r="U98" s="248" t="s">
        <v>24</v>
      </c>
      <c r="V98" s="249" t="s">
        <v>25</v>
      </c>
      <c r="W98" s="248" t="s">
        <v>26</v>
      </c>
      <c r="X98" s="249" t="s">
        <v>27</v>
      </c>
      <c r="Y98" s="268" t="s">
        <v>28</v>
      </c>
      <c r="Z98" s="269"/>
      <c r="AA98" s="270"/>
      <c r="AD98" s="252" t="e">
        <f>IF(ISNA(VLOOKUP($B98,#REF!,3,FALSE)),0,(VLOOKUP($B98,#REF!,3,FALSE)))</f>
        <v>#REF!</v>
      </c>
      <c r="AE98" s="252" t="e">
        <f>IF(ISNA(VLOOKUP($B98,#REF!,3,FALSE)),0,(VLOOKUP($B98,#REF!,3,FALSE)))</f>
        <v>#REF!</v>
      </c>
      <c r="AF98" s="252" t="e">
        <f>IF(ISNA(VLOOKUP($B98,#REF!,3,FALSE)),0,(VLOOKUP($B98,#REF!,3,FALSE)))</f>
        <v>#REF!</v>
      </c>
      <c r="AG98" s="252" t="e">
        <f>IF(ISNA(VLOOKUP($B98,#REF!,3,FALSE)),0,(VLOOKUP($B98,#REF!,3,FALSE)))</f>
        <v>#REF!</v>
      </c>
      <c r="AH98" s="252" t="e">
        <f>IF(ISNA(VLOOKUP($B98,#REF!,3,FALSE)),0,(VLOOKUP($B98,#REF!,3,FALSE)))</f>
        <v>#REF!</v>
      </c>
      <c r="AI98" s="252" t="e">
        <f>IF(ISNA(VLOOKUP($B98,#REF!,3,FALSE)),0,(VLOOKUP($B98,#REF!,3,FALSE)))</f>
        <v>#REF!</v>
      </c>
      <c r="AJ98" s="252" t="e">
        <f>IF(ISNA(VLOOKUP($B98,#REF!,2,FALSE)),0,(VLOOKUP($B98,#REF!,3,FALSE)))</f>
        <v>#REF!</v>
      </c>
      <c r="AK98" s="252" t="e">
        <f>IF(ISNA(VLOOKUP($B98,#REF!,3,FALSE)),0,(VLOOKUP($B98,#REF!,3,FALSE)))</f>
        <v>#REF!</v>
      </c>
      <c r="AL98" s="252" t="e">
        <f>IF(ISNA(VLOOKUP($B98,#REF!,3,FALSE)),0,(VLOOKUP($B98,#REF!,3,FALSE)))</f>
        <v>#REF!</v>
      </c>
      <c r="AM98" s="252" t="e">
        <f>IF(ISNA(VLOOKUP($B98,#REF!,3,FALSE)),0,(VLOOKUP($B98,#REF!,3,FALSE)))</f>
        <v>#REF!</v>
      </c>
      <c r="AN98" s="252" t="e">
        <f>IF(ISNA(VLOOKUP($B98,#REF!,3,FALSE)),0,(VLOOKUP($B98,#REF!,3,FALSE)))</f>
        <v>#REF!</v>
      </c>
      <c r="AO98" s="252" t="e">
        <f>IF(ISNA(VLOOKUP($B98,#REF!,3,FALSE)),0,(VLOOKUP($B98,#REF!,3,FALSE)))</f>
        <v>#REF!</v>
      </c>
      <c r="AP98" s="252" t="e">
        <f>IF(ISNA(VLOOKUP($B98,#REF!,3,FALSE)),0,(VLOOKUP($B98,#REF!,3,FALSE)))</f>
        <v>#REF!</v>
      </c>
      <c r="AQ98" s="268" t="s">
        <v>28</v>
      </c>
      <c r="AR98" s="269"/>
      <c r="AS98" s="270"/>
      <c r="AV98" s="252" t="e">
        <f>IF(ISNA(VLOOKUP($B98,#REF!,4,FALSE)),0,(VLOOKUP($B98,#REF!,4,FALSE)))</f>
        <v>#REF!</v>
      </c>
      <c r="AW98" s="252" t="e">
        <f>IF(ISNA(VLOOKUP($B98,#REF!,4,FALSE)),0,(VLOOKUP($B98,#REF!,4,FALSE)))</f>
        <v>#REF!</v>
      </c>
      <c r="AX98" s="252" t="e">
        <f>IF(ISNA(VLOOKUP($B98,#REF!,4,FALSE)),0,(VLOOKUP($B98,#REF!,4,FALSE)))</f>
        <v>#REF!</v>
      </c>
      <c r="AY98" s="252" t="e">
        <f>IF(ISNA(VLOOKUP($B98,#REF!,4,FALSE)),0,(VLOOKUP($B98,#REF!,4,FALSE)))</f>
        <v>#REF!</v>
      </c>
      <c r="AZ98" s="252" t="e">
        <f>IF(ISNA(VLOOKUP($B98,#REF!,4,FALSE)),0,(VLOOKUP($B98,#REF!,4,FALSE)))</f>
        <v>#REF!</v>
      </c>
      <c r="BA98" s="252" t="e">
        <f>IF(ISNA(VLOOKUP($B98,#REF!,4,FALSE)),0,(VLOOKUP($B98,#REF!,4,FALSE)))</f>
        <v>#REF!</v>
      </c>
      <c r="BB98" s="252" t="e">
        <f>IF(ISNA(VLOOKUP($B98,#REF!,2,FALSE)),0,(VLOOKUP($B98,#REF!,3,FALSE)))</f>
        <v>#REF!</v>
      </c>
      <c r="BC98" s="252" t="e">
        <f>IF(ISNA(VLOOKUP($B98,#REF!,3,FALSE)),0,(VLOOKUP($B98,#REF!,3,FALSE)))</f>
        <v>#REF!</v>
      </c>
      <c r="BD98" s="252" t="e">
        <f>IF(ISNA(VLOOKUP($B98,#REF!,3,FALSE)),0,(VLOOKUP($B98,#REF!,3,FALSE)))</f>
        <v>#REF!</v>
      </c>
      <c r="BE98" s="252" t="e">
        <f>IF(ISNA(VLOOKUP($B98,#REF!,3,FALSE)),0,(VLOOKUP($B98,#REF!,3,FALSE)))</f>
        <v>#REF!</v>
      </c>
      <c r="BF98" s="252" t="e">
        <f>IF(ISNA(VLOOKUP($B98,#REF!,3,FALSE)),0,(VLOOKUP($B98,#REF!,3,FALSE)))</f>
        <v>#REF!</v>
      </c>
      <c r="BG98" s="252" t="e">
        <f>IF(ISNA(VLOOKUP($B98,#REF!,3,FALSE)),0,(VLOOKUP($B98,#REF!,3,FALSE)))</f>
        <v>#REF!</v>
      </c>
      <c r="BH98" s="252" t="e">
        <f>IF(ISNA(VLOOKUP($B98,#REF!,3,FALSE)),0,(VLOOKUP($B98,#REF!,3,FALSE)))</f>
        <v>#REF!</v>
      </c>
      <c r="BI98" s="268" t="s">
        <v>28</v>
      </c>
      <c r="BJ98" s="269"/>
      <c r="BK98" s="270"/>
    </row>
    <row r="99" s="199" customFormat="1" ht="20.1" customHeight="1" spans="1:63">
      <c r="A99" s="221" t="e">
        <f>RANK(D99,$D$69:$D$80)</f>
        <v>#REF!</v>
      </c>
      <c r="B99" s="222" t="e">
        <f>#REF!</f>
        <v>#REF!</v>
      </c>
      <c r="C99" s="223">
        <f t="shared" ref="C99:C106" si="84">COUNTIF(AD99:AP99,"&gt;0")</f>
        <v>0</v>
      </c>
      <c r="D99" s="226" t="e">
        <f t="shared" ref="D99:D105" si="85">SUM(L99:V99)</f>
        <v>#REF!</v>
      </c>
      <c r="E99" s="223"/>
      <c r="F99" s="226" t="e">
        <f t="shared" ref="F99:F105" si="86">((11-C99)*40)+D99</f>
        <v>#REF!</v>
      </c>
      <c r="G99" s="226"/>
      <c r="H99" s="228" t="e">
        <f t="shared" ref="H99:H105" si="87">D99/(C99*40)</f>
        <v>#REF!</v>
      </c>
      <c r="I99" s="228" t="e">
        <f t="shared" ref="I99:I105" si="88">(SUM(AD99:AP99)/C99)</f>
        <v>#REF!</v>
      </c>
      <c r="J99" s="250" t="e">
        <f t="shared" ref="J99:J105" si="89">(SUM(AV99:BH99))</f>
        <v>#REF!</v>
      </c>
      <c r="K99" s="251"/>
      <c r="L99" s="252" t="e">
        <f>IF(ISNA(VLOOKUP($B99,#REF!,1,FALSE)),0,(VLOOKUP($B99,#REF!,2,FALSE)))</f>
        <v>#REF!</v>
      </c>
      <c r="M99" s="252" t="e">
        <f>IF(ISNA(VLOOKUP($B99,#REF!,1,FALSE)),0,(VLOOKUP($B99,#REF!,2,FALSE)))</f>
        <v>#REF!</v>
      </c>
      <c r="N99" s="252" t="e">
        <f>IF(ISNA(VLOOKUP($B99,#REF!,1,FALSE)),0,(VLOOKUP($B99,#REF!,2,FALSE)))</f>
        <v>#REF!</v>
      </c>
      <c r="O99" s="252" t="e">
        <f>IF(ISNA(VLOOKUP($B99,#REF!,1,FALSE)),0,(VLOOKUP($B99,#REF!,2,FALSE)))</f>
        <v>#REF!</v>
      </c>
      <c r="P99" s="252" t="e">
        <f>IF(ISNA(VLOOKUP($B99,#REF!,1,FALSE)),0,(VLOOKUP($B99,#REF!,2,FALSE)))</f>
        <v>#REF!</v>
      </c>
      <c r="Q99" s="252" t="e">
        <f>IF(ISNA(VLOOKUP($B99,#REF!,1,FALSE)),0,(VLOOKUP($B99,#REF!,2,FALSE)))</f>
        <v>#REF!</v>
      </c>
      <c r="R99" s="252" t="e">
        <f>IF(ISNA(VLOOKUP($B99,#REF!,1,FALSE)),0,(VLOOKUP($B99,#REF!,2,FALSE)))</f>
        <v>#REF!</v>
      </c>
      <c r="S99" s="252" t="e">
        <f>IF(ISNA(VLOOKUP($B99,#REF!,1,FALSE)),0,(VLOOKUP($B99,#REF!,2,FALSE)))</f>
        <v>#REF!</v>
      </c>
      <c r="T99" s="252" t="e">
        <f>IF(ISNA(VLOOKUP($B99,#REF!,1,FALSE)),0,(VLOOKUP($B99,#REF!,2,FALSE)))</f>
        <v>#REF!</v>
      </c>
      <c r="U99" s="252" t="e">
        <f>IF(ISNA(VLOOKUP($B99,#REF!,1,FALSE)),0,(VLOOKUP($B99,#REF!,2,FALSE)))</f>
        <v>#REF!</v>
      </c>
      <c r="V99" s="252" t="e">
        <f>IF(ISNA(VLOOKUP($B99,#REF!,1,FALSE)),0,(VLOOKUP($B99,#REF!,2,FALSE)))</f>
        <v>#REF!</v>
      </c>
      <c r="W99" s="252" t="e">
        <f>IF(ISNA(VLOOKUP($B99,#REF!,1,FALSE)),0,(VLOOKUP($B99,#REF!,2,FALSE)))</f>
        <v>#REF!</v>
      </c>
      <c r="X99" s="252" t="e">
        <f>IF(ISNA(VLOOKUP($B99,#REF!,1,FALSE)),0,(VLOOKUP($B99,#REF!,2,FALSE)))</f>
        <v>#REF!</v>
      </c>
      <c r="Y99" s="271">
        <f t="shared" ref="Y99:Y105" si="90">COUNTIF($L99:$X99,"&gt;20.1")</f>
        <v>0</v>
      </c>
      <c r="Z99" s="272" t="s">
        <v>29</v>
      </c>
      <c r="AA99" s="273">
        <f t="shared" ref="AA99:AA105" si="91">COUNTIFS(L99:X99,"&gt;0.1",L99:X99,"&lt;19.9")</f>
        <v>0</v>
      </c>
      <c r="AD99" s="252" t="e">
        <f>IF(ISNA(VLOOKUP($B99,#REF!,3,FALSE)),0,(VLOOKUP($B99,#REF!,3,FALSE)))</f>
        <v>#REF!</v>
      </c>
      <c r="AE99" s="252" t="e">
        <f>IF(ISNA(VLOOKUP($B99,#REF!,3,FALSE)),0,(VLOOKUP($B99,#REF!,3,FALSE)))</f>
        <v>#REF!</v>
      </c>
      <c r="AF99" s="252" t="e">
        <f>IF(ISNA(VLOOKUP($B99,#REF!,3,FALSE)),0,(VLOOKUP($B99,#REF!,3,FALSE)))</f>
        <v>#REF!</v>
      </c>
      <c r="AG99" s="252" t="e">
        <f>IF(ISNA(VLOOKUP($B99,#REF!,3,FALSE)),0,(VLOOKUP($B99,#REF!,3,FALSE)))</f>
        <v>#REF!</v>
      </c>
      <c r="AH99" s="252" t="e">
        <f>IF(ISNA(VLOOKUP($B99,#REF!,3,FALSE)),0,(VLOOKUP($B99,#REF!,3,FALSE)))</f>
        <v>#REF!</v>
      </c>
      <c r="AI99" s="252" t="e">
        <f>IF(ISNA(VLOOKUP($B99,#REF!,3,FALSE)),0,(VLOOKUP($B99,#REF!,3,FALSE)))</f>
        <v>#REF!</v>
      </c>
      <c r="AJ99" s="252" t="e">
        <f>IF(ISNA(VLOOKUP($B99,#REF!,2,FALSE)),0,(VLOOKUP($B99,#REF!,3,FALSE)))</f>
        <v>#REF!</v>
      </c>
      <c r="AK99" s="252" t="e">
        <f>IF(ISNA(VLOOKUP($B99,#REF!,3,FALSE)),0,(VLOOKUP($B99,#REF!,3,FALSE)))</f>
        <v>#REF!</v>
      </c>
      <c r="AL99" s="252" t="e">
        <f>IF(ISNA(VLOOKUP($B99,#REF!,3,FALSE)),0,(VLOOKUP($B99,#REF!,3,FALSE)))</f>
        <v>#REF!</v>
      </c>
      <c r="AM99" s="252" t="e">
        <f>IF(ISNA(VLOOKUP($B99,#REF!,3,FALSE)),0,(VLOOKUP($B99,#REF!,3,FALSE)))</f>
        <v>#REF!</v>
      </c>
      <c r="AN99" s="252" t="e">
        <f>IF(ISNA(VLOOKUP($B99,#REF!,3,FALSE)),0,(VLOOKUP($B99,#REF!,3,FALSE)))</f>
        <v>#REF!</v>
      </c>
      <c r="AO99" s="252" t="e">
        <f>IF(ISNA(VLOOKUP($B99,#REF!,3,FALSE)),0,(VLOOKUP($B99,#REF!,3,FALSE)))</f>
        <v>#REF!</v>
      </c>
      <c r="AP99" s="252" t="e">
        <f>IF(ISNA(VLOOKUP($B99,#REF!,3,FALSE)),0,(VLOOKUP($B99,#REF!,3,FALSE)))</f>
        <v>#REF!</v>
      </c>
      <c r="AQ99" s="271">
        <f t="shared" ref="AQ99:AQ105" si="92">COUNTIF($L99:$X99,"&gt;20.1")</f>
        <v>0</v>
      </c>
      <c r="AR99" s="272" t="s">
        <v>29</v>
      </c>
      <c r="AS99" s="273">
        <f t="shared" ref="AS99:AS105" si="93">COUNTIFS(AD99:AP99,"&gt;0.1",AD99:AP99,"&lt;19.9")</f>
        <v>0</v>
      </c>
      <c r="AV99" s="252" t="e">
        <f>IF(ISNA(VLOOKUP($B99,#REF!,4,FALSE)),0,(VLOOKUP($B99,#REF!,4,FALSE)))</f>
        <v>#REF!</v>
      </c>
      <c r="AW99" s="252" t="e">
        <f>IF(ISNA(VLOOKUP($B99,#REF!,4,FALSE)),0,(VLOOKUP($B99,#REF!,4,FALSE)))</f>
        <v>#REF!</v>
      </c>
      <c r="AX99" s="252" t="e">
        <f>IF(ISNA(VLOOKUP($B99,#REF!,4,FALSE)),0,(VLOOKUP($B99,#REF!,4,FALSE)))</f>
        <v>#REF!</v>
      </c>
      <c r="AY99" s="252" t="e">
        <f>IF(ISNA(VLOOKUP($B99,#REF!,4,FALSE)),0,(VLOOKUP($B99,#REF!,4,FALSE)))</f>
        <v>#REF!</v>
      </c>
      <c r="AZ99" s="252" t="e">
        <f>IF(ISNA(VLOOKUP($B99,#REF!,4,FALSE)),0,(VLOOKUP($B99,#REF!,4,FALSE)))</f>
        <v>#REF!</v>
      </c>
      <c r="BA99" s="252" t="e">
        <f>IF(ISNA(VLOOKUP($B99,#REF!,4,FALSE)),0,(VLOOKUP($B99,#REF!,4,FALSE)))</f>
        <v>#REF!</v>
      </c>
      <c r="BB99" s="252" t="e">
        <f>IF(ISNA(VLOOKUP($B99,#REF!,2,FALSE)),0,(VLOOKUP($B99,#REF!,3,FALSE)))</f>
        <v>#REF!</v>
      </c>
      <c r="BC99" s="252" t="e">
        <f>IF(ISNA(VLOOKUP($B99,#REF!,3,FALSE)),0,(VLOOKUP($B99,#REF!,3,FALSE)))</f>
        <v>#REF!</v>
      </c>
      <c r="BD99" s="252" t="e">
        <f>IF(ISNA(VLOOKUP($B99,#REF!,3,FALSE)),0,(VLOOKUP($B99,#REF!,3,FALSE)))</f>
        <v>#REF!</v>
      </c>
      <c r="BE99" s="252" t="e">
        <f>IF(ISNA(VLOOKUP($B99,#REF!,3,FALSE)),0,(VLOOKUP($B99,#REF!,3,FALSE)))</f>
        <v>#REF!</v>
      </c>
      <c r="BF99" s="252" t="e">
        <f>IF(ISNA(VLOOKUP($B99,#REF!,3,FALSE)),0,(VLOOKUP($B99,#REF!,3,FALSE)))</f>
        <v>#REF!</v>
      </c>
      <c r="BG99" s="252" t="e">
        <f>IF(ISNA(VLOOKUP($B99,#REF!,3,FALSE)),0,(VLOOKUP($B99,#REF!,3,FALSE)))</f>
        <v>#REF!</v>
      </c>
      <c r="BH99" s="252" t="e">
        <f>IF(ISNA(VLOOKUP($B99,#REF!,3,FALSE)),0,(VLOOKUP($B99,#REF!,3,FALSE)))</f>
        <v>#REF!</v>
      </c>
      <c r="BI99" s="271">
        <f t="shared" ref="BI99:BI105" si="94">COUNTIF($L99:$X99,"&gt;20.1")</f>
        <v>0</v>
      </c>
      <c r="BJ99" s="272" t="s">
        <v>29</v>
      </c>
      <c r="BK99" s="273">
        <f t="shared" ref="BK99:BK105" si="95">COUNTIFS(AV99:BH99,"&gt;0.1",AV99:BH99,"&lt;19.9")</f>
        <v>0</v>
      </c>
    </row>
    <row r="100" s="199" customFormat="1" ht="20.1" customHeight="1" spans="1:63">
      <c r="A100" s="221" t="e">
        <f t="shared" ref="A100:A105" si="96">RANK(D100,$D$99:$D$110)</f>
        <v>#REF!</v>
      </c>
      <c r="B100" s="222" t="e">
        <f>#REF!</f>
        <v>#REF!</v>
      </c>
      <c r="C100" s="223">
        <f t="shared" si="84"/>
        <v>0</v>
      </c>
      <c r="D100" s="230" t="e">
        <f t="shared" si="85"/>
        <v>#REF!</v>
      </c>
      <c r="E100" s="223"/>
      <c r="F100" s="226" t="e">
        <f t="shared" si="86"/>
        <v>#REF!</v>
      </c>
      <c r="G100" s="226"/>
      <c r="H100" s="228" t="e">
        <f t="shared" si="87"/>
        <v>#REF!</v>
      </c>
      <c r="I100" s="228" t="e">
        <f t="shared" si="88"/>
        <v>#REF!</v>
      </c>
      <c r="J100" s="250" t="e">
        <f t="shared" si="89"/>
        <v>#REF!</v>
      </c>
      <c r="K100" s="253"/>
      <c r="L100" s="252" t="e">
        <f>IF(ISNA(VLOOKUP($B100,#REF!,1,FALSE)),0,(VLOOKUP($B100,#REF!,2,FALSE)))</f>
        <v>#REF!</v>
      </c>
      <c r="M100" s="252" t="e">
        <f>IF(ISNA(VLOOKUP($B100,#REF!,1,FALSE)),0,(VLOOKUP($B100,#REF!,2,FALSE)))</f>
        <v>#REF!</v>
      </c>
      <c r="N100" s="252" t="e">
        <f>IF(ISNA(VLOOKUP($B100,#REF!,1,FALSE)),0,(VLOOKUP($B100,#REF!,2,FALSE)))</f>
        <v>#REF!</v>
      </c>
      <c r="O100" s="252" t="e">
        <f>IF(ISNA(VLOOKUP($B100,#REF!,1,FALSE)),0,(VLOOKUP($B100,#REF!,2,FALSE)))</f>
        <v>#REF!</v>
      </c>
      <c r="P100" s="252" t="e">
        <f>IF(ISNA(VLOOKUP($B100,#REF!,1,FALSE)),0,(VLOOKUP($B100,#REF!,2,FALSE)))</f>
        <v>#REF!</v>
      </c>
      <c r="Q100" s="252" t="e">
        <f>IF(ISNA(VLOOKUP($B100,#REF!,1,FALSE)),0,(VLOOKUP($B100,#REF!,2,FALSE)))</f>
        <v>#REF!</v>
      </c>
      <c r="R100" s="252" t="e">
        <f>IF(ISNA(VLOOKUP($B100,#REF!,1,FALSE)),0,(VLOOKUP($B100,#REF!,2,FALSE)))</f>
        <v>#REF!</v>
      </c>
      <c r="S100" s="252" t="e">
        <f>IF(ISNA(VLOOKUP($B100,#REF!,1,FALSE)),0,(VLOOKUP($B100,#REF!,2,FALSE)))</f>
        <v>#REF!</v>
      </c>
      <c r="T100" s="252" t="e">
        <f>IF(ISNA(VLOOKUP($B100,#REF!,1,FALSE)),0,(VLOOKUP($B100,#REF!,2,FALSE)))</f>
        <v>#REF!</v>
      </c>
      <c r="U100" s="252" t="e">
        <f>IF(ISNA(VLOOKUP($B100,#REF!,1,FALSE)),0,(VLOOKUP($B100,#REF!,2,FALSE)))</f>
        <v>#REF!</v>
      </c>
      <c r="V100" s="252" t="e">
        <f>IF(ISNA(VLOOKUP($B100,#REF!,1,FALSE)),0,(VLOOKUP($B100,#REF!,2,FALSE)))</f>
        <v>#REF!</v>
      </c>
      <c r="W100" s="252" t="e">
        <f>IF(ISNA(VLOOKUP($B100,#REF!,1,FALSE)),0,(VLOOKUP($B100,#REF!,2,FALSE)))</f>
        <v>#REF!</v>
      </c>
      <c r="X100" s="252" t="e">
        <f>IF(ISNA(VLOOKUP($B100,#REF!,1,FALSE)),0,(VLOOKUP($B100,#REF!,2,FALSE)))</f>
        <v>#REF!</v>
      </c>
      <c r="Y100" s="274">
        <f t="shared" si="90"/>
        <v>0</v>
      </c>
      <c r="Z100" s="275" t="s">
        <v>29</v>
      </c>
      <c r="AA100" s="276">
        <f t="shared" si="91"/>
        <v>0</v>
      </c>
      <c r="AD100" s="252" t="e">
        <f>IF(ISNA(VLOOKUP($B100,#REF!,3,FALSE)),0,(VLOOKUP($B100,#REF!,3,FALSE)))</f>
        <v>#REF!</v>
      </c>
      <c r="AE100" s="252" t="e">
        <f>IF(ISNA(VLOOKUP($B100,#REF!,3,FALSE)),0,(VLOOKUP($B100,#REF!,3,FALSE)))</f>
        <v>#REF!</v>
      </c>
      <c r="AF100" s="252" t="e">
        <f>IF(ISNA(VLOOKUP($B100,#REF!,3,FALSE)),0,(VLOOKUP($B100,#REF!,3,FALSE)))</f>
        <v>#REF!</v>
      </c>
      <c r="AG100" s="252" t="e">
        <f>IF(ISNA(VLOOKUP($B100,#REF!,3,FALSE)),0,(VLOOKUP($B100,#REF!,3,FALSE)))</f>
        <v>#REF!</v>
      </c>
      <c r="AH100" s="252" t="e">
        <f>IF(ISNA(VLOOKUP($B100,#REF!,3,FALSE)),0,(VLOOKUP($B100,#REF!,3,FALSE)))</f>
        <v>#REF!</v>
      </c>
      <c r="AI100" s="252" t="e">
        <f>IF(ISNA(VLOOKUP($B100,#REF!,3,FALSE)),0,(VLOOKUP($B100,#REF!,3,FALSE)))</f>
        <v>#REF!</v>
      </c>
      <c r="AJ100" s="252" t="e">
        <f>IF(ISNA(VLOOKUP($B100,#REF!,2,FALSE)),0,(VLOOKUP($B100,#REF!,3,FALSE)))</f>
        <v>#REF!</v>
      </c>
      <c r="AK100" s="252" t="e">
        <f>IF(ISNA(VLOOKUP($B100,#REF!,3,FALSE)),0,(VLOOKUP($B100,#REF!,3,FALSE)))</f>
        <v>#REF!</v>
      </c>
      <c r="AL100" s="252" t="e">
        <f>IF(ISNA(VLOOKUP($B100,#REF!,3,FALSE)),0,(VLOOKUP($B100,#REF!,3,FALSE)))</f>
        <v>#REF!</v>
      </c>
      <c r="AM100" s="252" t="e">
        <f>IF(ISNA(VLOOKUP($B100,#REF!,3,FALSE)),0,(VLOOKUP($B100,#REF!,3,FALSE)))</f>
        <v>#REF!</v>
      </c>
      <c r="AN100" s="252" t="e">
        <f>IF(ISNA(VLOOKUP($B100,#REF!,3,FALSE)),0,(VLOOKUP($B100,#REF!,3,FALSE)))</f>
        <v>#REF!</v>
      </c>
      <c r="AO100" s="252" t="e">
        <f>IF(ISNA(VLOOKUP($B100,#REF!,3,FALSE)),0,(VLOOKUP($B100,#REF!,3,FALSE)))</f>
        <v>#REF!</v>
      </c>
      <c r="AP100" s="252" t="e">
        <f>IF(ISNA(VLOOKUP($B100,#REF!,3,FALSE)),0,(VLOOKUP($B100,#REF!,3,FALSE)))</f>
        <v>#REF!</v>
      </c>
      <c r="AQ100" s="274">
        <f t="shared" si="92"/>
        <v>0</v>
      </c>
      <c r="AR100" s="275" t="s">
        <v>29</v>
      </c>
      <c r="AS100" s="276">
        <f t="shared" si="93"/>
        <v>0</v>
      </c>
      <c r="AV100" s="252" t="e">
        <f>IF(ISNA(VLOOKUP($B100,#REF!,4,FALSE)),0,(VLOOKUP($B100,#REF!,4,FALSE)))</f>
        <v>#REF!</v>
      </c>
      <c r="AW100" s="252" t="e">
        <f>IF(ISNA(VLOOKUP($B100,#REF!,4,FALSE)),0,(VLOOKUP($B100,#REF!,4,FALSE)))</f>
        <v>#REF!</v>
      </c>
      <c r="AX100" s="252" t="e">
        <f>IF(ISNA(VLOOKUP($B100,#REF!,4,FALSE)),0,(VLOOKUP($B100,#REF!,4,FALSE)))</f>
        <v>#REF!</v>
      </c>
      <c r="AY100" s="252" t="e">
        <f>IF(ISNA(VLOOKUP($B100,#REF!,4,FALSE)),0,(VLOOKUP($B100,#REF!,4,FALSE)))</f>
        <v>#REF!</v>
      </c>
      <c r="AZ100" s="252" t="e">
        <f>IF(ISNA(VLOOKUP($B100,#REF!,4,FALSE)),0,(VLOOKUP($B100,#REF!,4,FALSE)))</f>
        <v>#REF!</v>
      </c>
      <c r="BA100" s="252" t="e">
        <f>IF(ISNA(VLOOKUP($B100,#REF!,4,FALSE)),0,(VLOOKUP($B100,#REF!,4,FALSE)))</f>
        <v>#REF!</v>
      </c>
      <c r="BB100" s="252" t="e">
        <f>IF(ISNA(VLOOKUP($B100,#REF!,2,FALSE)),0,(VLOOKUP($B100,#REF!,3,FALSE)))</f>
        <v>#REF!</v>
      </c>
      <c r="BC100" s="252" t="e">
        <f>IF(ISNA(VLOOKUP($B100,#REF!,3,FALSE)),0,(VLOOKUP($B100,#REF!,3,FALSE)))</f>
        <v>#REF!</v>
      </c>
      <c r="BD100" s="252" t="e">
        <f>IF(ISNA(VLOOKUP($B100,#REF!,3,FALSE)),0,(VLOOKUP($B100,#REF!,3,FALSE)))</f>
        <v>#REF!</v>
      </c>
      <c r="BE100" s="252" t="e">
        <f>IF(ISNA(VLOOKUP($B100,#REF!,3,FALSE)),0,(VLOOKUP($B100,#REF!,3,FALSE)))</f>
        <v>#REF!</v>
      </c>
      <c r="BF100" s="252" t="e">
        <f>IF(ISNA(VLOOKUP($B100,#REF!,3,FALSE)),0,(VLOOKUP($B100,#REF!,3,FALSE)))</f>
        <v>#REF!</v>
      </c>
      <c r="BG100" s="252" t="e">
        <f>IF(ISNA(VLOOKUP($B100,#REF!,3,FALSE)),0,(VLOOKUP($B100,#REF!,3,FALSE)))</f>
        <v>#REF!</v>
      </c>
      <c r="BH100" s="252" t="e">
        <f>IF(ISNA(VLOOKUP($B100,#REF!,3,FALSE)),0,(VLOOKUP($B100,#REF!,3,FALSE)))</f>
        <v>#REF!</v>
      </c>
      <c r="BI100" s="274">
        <f t="shared" si="94"/>
        <v>0</v>
      </c>
      <c r="BJ100" s="275" t="s">
        <v>29</v>
      </c>
      <c r="BK100" s="276">
        <f t="shared" si="95"/>
        <v>0</v>
      </c>
    </row>
    <row r="101" s="199" customFormat="1" ht="20.1" customHeight="1" spans="1:63">
      <c r="A101" s="221" t="e">
        <f t="shared" si="96"/>
        <v>#REF!</v>
      </c>
      <c r="B101" s="222" t="e">
        <f>#REF!</f>
        <v>#REF!</v>
      </c>
      <c r="C101" s="223">
        <f t="shared" si="84"/>
        <v>0</v>
      </c>
      <c r="D101" s="230" t="e">
        <f t="shared" si="85"/>
        <v>#REF!</v>
      </c>
      <c r="E101" s="223"/>
      <c r="F101" s="226" t="e">
        <f t="shared" si="86"/>
        <v>#REF!</v>
      </c>
      <c r="G101" s="226"/>
      <c r="H101" s="228" t="e">
        <f t="shared" si="87"/>
        <v>#REF!</v>
      </c>
      <c r="I101" s="228" t="e">
        <f t="shared" si="88"/>
        <v>#REF!</v>
      </c>
      <c r="J101" s="250" t="e">
        <f t="shared" si="89"/>
        <v>#REF!</v>
      </c>
      <c r="K101" s="253"/>
      <c r="L101" s="252" t="e">
        <f>IF(ISNA(VLOOKUP($B101,#REF!,1,FALSE)),0,(VLOOKUP($B101,#REF!,2,FALSE)))</f>
        <v>#REF!</v>
      </c>
      <c r="M101" s="252" t="e">
        <f>IF(ISNA(VLOOKUP($B101,#REF!,1,FALSE)),0,(VLOOKUP($B101,#REF!,2,FALSE)))</f>
        <v>#REF!</v>
      </c>
      <c r="N101" s="252" t="e">
        <f>IF(ISNA(VLOOKUP($B101,#REF!,1,FALSE)),0,(VLOOKUP($B101,#REF!,2,FALSE)))</f>
        <v>#REF!</v>
      </c>
      <c r="O101" s="252" t="e">
        <f>IF(ISNA(VLOOKUP($B101,#REF!,1,FALSE)),0,(VLOOKUP($B101,#REF!,2,FALSE)))</f>
        <v>#REF!</v>
      </c>
      <c r="P101" s="252" t="e">
        <f>IF(ISNA(VLOOKUP($B101,#REF!,1,FALSE)),0,(VLOOKUP($B101,#REF!,2,FALSE)))</f>
        <v>#REF!</v>
      </c>
      <c r="Q101" s="252" t="e">
        <f>IF(ISNA(VLOOKUP($B101,#REF!,1,FALSE)),0,(VLOOKUP($B101,#REF!,2,FALSE)))</f>
        <v>#REF!</v>
      </c>
      <c r="R101" s="252" t="e">
        <f>IF(ISNA(VLOOKUP($B101,#REF!,1,FALSE)),0,(VLOOKUP($B101,#REF!,2,FALSE)))</f>
        <v>#REF!</v>
      </c>
      <c r="S101" s="252" t="e">
        <f>IF(ISNA(VLOOKUP($B101,#REF!,1,FALSE)),0,(VLOOKUP($B101,#REF!,2,FALSE)))</f>
        <v>#REF!</v>
      </c>
      <c r="T101" s="252" t="e">
        <f>IF(ISNA(VLOOKUP($B101,#REF!,1,FALSE)),0,(VLOOKUP($B101,#REF!,2,FALSE)))</f>
        <v>#REF!</v>
      </c>
      <c r="U101" s="252" t="e">
        <f>IF(ISNA(VLOOKUP($B101,#REF!,1,FALSE)),0,(VLOOKUP($B101,#REF!,2,FALSE)))</f>
        <v>#REF!</v>
      </c>
      <c r="V101" s="252" t="e">
        <f>IF(ISNA(VLOOKUP($B101,#REF!,1,FALSE)),0,(VLOOKUP($B101,#REF!,2,FALSE)))</f>
        <v>#REF!</v>
      </c>
      <c r="W101" s="252" t="e">
        <f>IF(ISNA(VLOOKUP($B101,#REF!,1,FALSE)),0,(VLOOKUP($B101,#REF!,2,FALSE)))</f>
        <v>#REF!</v>
      </c>
      <c r="X101" s="252" t="e">
        <f>IF(ISNA(VLOOKUP($B101,#REF!,1,FALSE)),0,(VLOOKUP($B101,#REF!,2,FALSE)))</f>
        <v>#REF!</v>
      </c>
      <c r="Y101" s="274">
        <f t="shared" si="90"/>
        <v>0</v>
      </c>
      <c r="Z101" s="275" t="s">
        <v>29</v>
      </c>
      <c r="AA101" s="276">
        <f t="shared" si="91"/>
        <v>0</v>
      </c>
      <c r="AD101" s="252" t="e">
        <f>IF(ISNA(VLOOKUP($B101,#REF!,3,FALSE)),0,(VLOOKUP($B101,#REF!,3,FALSE)))</f>
        <v>#REF!</v>
      </c>
      <c r="AE101" s="252" t="e">
        <f>IF(ISNA(VLOOKUP($B101,#REF!,3,FALSE)),0,(VLOOKUP($B101,#REF!,3,FALSE)))</f>
        <v>#REF!</v>
      </c>
      <c r="AF101" s="252" t="e">
        <f>IF(ISNA(VLOOKUP($B101,#REF!,3,FALSE)),0,(VLOOKUP($B101,#REF!,3,FALSE)))</f>
        <v>#REF!</v>
      </c>
      <c r="AG101" s="252" t="e">
        <f>IF(ISNA(VLOOKUP($B101,#REF!,3,FALSE)),0,(VLOOKUP($B101,#REF!,3,FALSE)))</f>
        <v>#REF!</v>
      </c>
      <c r="AH101" s="252" t="e">
        <f>IF(ISNA(VLOOKUP($B101,#REF!,3,FALSE)),0,(VLOOKUP($B101,#REF!,3,FALSE)))</f>
        <v>#REF!</v>
      </c>
      <c r="AI101" s="252" t="e">
        <f>IF(ISNA(VLOOKUP($B101,#REF!,3,FALSE)),0,(VLOOKUP($B101,#REF!,3,FALSE)))</f>
        <v>#REF!</v>
      </c>
      <c r="AJ101" s="252" t="e">
        <f>IF(ISNA(VLOOKUP($B101,#REF!,2,FALSE)),0,(VLOOKUP($B101,#REF!,3,FALSE)))</f>
        <v>#REF!</v>
      </c>
      <c r="AK101" s="252" t="e">
        <f>IF(ISNA(VLOOKUP($B101,#REF!,3,FALSE)),0,(VLOOKUP($B101,#REF!,3,FALSE)))</f>
        <v>#REF!</v>
      </c>
      <c r="AL101" s="252" t="e">
        <f>IF(ISNA(VLOOKUP($B101,#REF!,3,FALSE)),0,(VLOOKUP($B101,#REF!,3,FALSE)))</f>
        <v>#REF!</v>
      </c>
      <c r="AM101" s="252" t="e">
        <f>IF(ISNA(VLOOKUP($B101,#REF!,3,FALSE)),0,(VLOOKUP($B101,#REF!,3,FALSE)))</f>
        <v>#REF!</v>
      </c>
      <c r="AN101" s="252" t="e">
        <f>IF(ISNA(VLOOKUP($B101,#REF!,3,FALSE)),0,(VLOOKUP($B101,#REF!,3,FALSE)))</f>
        <v>#REF!</v>
      </c>
      <c r="AO101" s="252" t="e">
        <f>IF(ISNA(VLOOKUP($B101,#REF!,3,FALSE)),0,(VLOOKUP($B101,#REF!,3,FALSE)))</f>
        <v>#REF!</v>
      </c>
      <c r="AP101" s="252" t="e">
        <f>IF(ISNA(VLOOKUP($B101,#REF!,3,FALSE)),0,(VLOOKUP($B101,#REF!,3,FALSE)))</f>
        <v>#REF!</v>
      </c>
      <c r="AQ101" s="274">
        <f t="shared" si="92"/>
        <v>0</v>
      </c>
      <c r="AR101" s="275" t="s">
        <v>29</v>
      </c>
      <c r="AS101" s="276">
        <f t="shared" si="93"/>
        <v>0</v>
      </c>
      <c r="AV101" s="252" t="e">
        <f>IF(ISNA(VLOOKUP($B101,#REF!,4,FALSE)),0,(VLOOKUP($B101,#REF!,4,FALSE)))</f>
        <v>#REF!</v>
      </c>
      <c r="AW101" s="252" t="e">
        <f>IF(ISNA(VLOOKUP($B101,#REF!,4,FALSE)),0,(VLOOKUP($B101,#REF!,4,FALSE)))</f>
        <v>#REF!</v>
      </c>
      <c r="AX101" s="252" t="e">
        <f>IF(ISNA(VLOOKUP($B101,#REF!,4,FALSE)),0,(VLOOKUP($B101,#REF!,4,FALSE)))</f>
        <v>#REF!</v>
      </c>
      <c r="AY101" s="252" t="e">
        <f>IF(ISNA(VLOOKUP($B101,#REF!,4,FALSE)),0,(VLOOKUP($B101,#REF!,4,FALSE)))</f>
        <v>#REF!</v>
      </c>
      <c r="AZ101" s="252" t="e">
        <f>IF(ISNA(VLOOKUP($B101,#REF!,4,FALSE)),0,(VLOOKUP($B101,#REF!,4,FALSE)))</f>
        <v>#REF!</v>
      </c>
      <c r="BA101" s="252" t="e">
        <f>IF(ISNA(VLOOKUP($B101,#REF!,4,FALSE)),0,(VLOOKUP($B101,#REF!,4,FALSE)))</f>
        <v>#REF!</v>
      </c>
      <c r="BB101" s="252" t="e">
        <f>IF(ISNA(VLOOKUP($B101,#REF!,2,FALSE)),0,(VLOOKUP($B101,#REF!,3,FALSE)))</f>
        <v>#REF!</v>
      </c>
      <c r="BC101" s="252" t="e">
        <f>IF(ISNA(VLOOKUP($B101,#REF!,3,FALSE)),0,(VLOOKUP($B101,#REF!,3,FALSE)))</f>
        <v>#REF!</v>
      </c>
      <c r="BD101" s="252" t="e">
        <f>IF(ISNA(VLOOKUP($B101,#REF!,3,FALSE)),0,(VLOOKUP($B101,#REF!,3,FALSE)))</f>
        <v>#REF!</v>
      </c>
      <c r="BE101" s="252" t="e">
        <f>IF(ISNA(VLOOKUP($B101,#REF!,3,FALSE)),0,(VLOOKUP($B101,#REF!,3,FALSE)))</f>
        <v>#REF!</v>
      </c>
      <c r="BF101" s="252" t="e">
        <f>IF(ISNA(VLOOKUP($B101,#REF!,3,FALSE)),0,(VLOOKUP($B101,#REF!,3,FALSE)))</f>
        <v>#REF!</v>
      </c>
      <c r="BG101" s="252" t="e">
        <f>IF(ISNA(VLOOKUP($B101,#REF!,3,FALSE)),0,(VLOOKUP($B101,#REF!,3,FALSE)))</f>
        <v>#REF!</v>
      </c>
      <c r="BH101" s="252" t="e">
        <f>IF(ISNA(VLOOKUP($B101,#REF!,3,FALSE)),0,(VLOOKUP($B101,#REF!,3,FALSE)))</f>
        <v>#REF!</v>
      </c>
      <c r="BI101" s="274">
        <f t="shared" si="94"/>
        <v>0</v>
      </c>
      <c r="BJ101" s="275" t="s">
        <v>29</v>
      </c>
      <c r="BK101" s="276">
        <f t="shared" si="95"/>
        <v>0</v>
      </c>
    </row>
    <row r="102" s="199" customFormat="1" ht="20.1" customHeight="1" spans="1:63">
      <c r="A102" s="221" t="e">
        <f t="shared" si="96"/>
        <v>#REF!</v>
      </c>
      <c r="B102" s="222" t="e">
        <f>#REF!</f>
        <v>#REF!</v>
      </c>
      <c r="C102" s="223">
        <f t="shared" si="84"/>
        <v>0</v>
      </c>
      <c r="D102" s="230" t="e">
        <f t="shared" si="85"/>
        <v>#REF!</v>
      </c>
      <c r="E102" s="223"/>
      <c r="F102" s="226" t="e">
        <f t="shared" si="86"/>
        <v>#REF!</v>
      </c>
      <c r="G102" s="226"/>
      <c r="H102" s="228" t="e">
        <f t="shared" si="87"/>
        <v>#REF!</v>
      </c>
      <c r="I102" s="228" t="e">
        <f t="shared" si="88"/>
        <v>#REF!</v>
      </c>
      <c r="J102" s="250" t="e">
        <f t="shared" si="89"/>
        <v>#REF!</v>
      </c>
      <c r="K102" s="253"/>
      <c r="L102" s="252" t="e">
        <f>IF(ISNA(VLOOKUP($B102,#REF!,1,FALSE)),0,(VLOOKUP($B102,#REF!,2,FALSE)))</f>
        <v>#REF!</v>
      </c>
      <c r="M102" s="252" t="e">
        <f>IF(ISNA(VLOOKUP($B102,#REF!,1,FALSE)),0,(VLOOKUP($B102,#REF!,2,FALSE)))</f>
        <v>#REF!</v>
      </c>
      <c r="N102" s="252" t="e">
        <f>IF(ISNA(VLOOKUP($B102,#REF!,1,FALSE)),0,(VLOOKUP($B102,#REF!,2,FALSE)))</f>
        <v>#REF!</v>
      </c>
      <c r="O102" s="252" t="e">
        <f>IF(ISNA(VLOOKUP($B102,#REF!,1,FALSE)),0,(VLOOKUP($B102,#REF!,2,FALSE)))</f>
        <v>#REF!</v>
      </c>
      <c r="P102" s="252" t="e">
        <f>IF(ISNA(VLOOKUP($B102,#REF!,1,FALSE)),0,(VLOOKUP($B102,#REF!,2,FALSE)))</f>
        <v>#REF!</v>
      </c>
      <c r="Q102" s="252" t="e">
        <f>IF(ISNA(VLOOKUP($B102,#REF!,1,FALSE)),0,(VLOOKUP($B102,#REF!,2,FALSE)))</f>
        <v>#REF!</v>
      </c>
      <c r="R102" s="252" t="e">
        <f>IF(ISNA(VLOOKUP($B102,#REF!,1,FALSE)),0,(VLOOKUP($B102,#REF!,2,FALSE)))</f>
        <v>#REF!</v>
      </c>
      <c r="S102" s="252" t="e">
        <f>IF(ISNA(VLOOKUP($B102,#REF!,1,FALSE)),0,(VLOOKUP($B102,#REF!,2,FALSE)))</f>
        <v>#REF!</v>
      </c>
      <c r="T102" s="252" t="e">
        <f>IF(ISNA(VLOOKUP($B102,#REF!,1,FALSE)),0,(VLOOKUP($B102,#REF!,2,FALSE)))</f>
        <v>#REF!</v>
      </c>
      <c r="U102" s="252" t="e">
        <f>IF(ISNA(VLOOKUP($B102,#REF!,1,FALSE)),0,(VLOOKUP($B102,#REF!,2,FALSE)))</f>
        <v>#REF!</v>
      </c>
      <c r="V102" s="252" t="e">
        <f>IF(ISNA(VLOOKUP($B102,#REF!,1,FALSE)),0,(VLOOKUP($B102,#REF!,2,FALSE)))</f>
        <v>#REF!</v>
      </c>
      <c r="W102" s="252" t="e">
        <f>IF(ISNA(VLOOKUP($B102,#REF!,1,FALSE)),0,(VLOOKUP($B102,#REF!,2,FALSE)))</f>
        <v>#REF!</v>
      </c>
      <c r="X102" s="252" t="e">
        <f>IF(ISNA(VLOOKUP($B102,#REF!,1,FALSE)),0,(VLOOKUP($B102,#REF!,2,FALSE)))</f>
        <v>#REF!</v>
      </c>
      <c r="Y102" s="274">
        <f t="shared" si="90"/>
        <v>0</v>
      </c>
      <c r="Z102" s="275" t="s">
        <v>29</v>
      </c>
      <c r="AA102" s="276">
        <f t="shared" si="91"/>
        <v>0</v>
      </c>
      <c r="AD102" s="252" t="e">
        <f>IF(ISNA(VLOOKUP($B102,#REF!,3,FALSE)),0,(VLOOKUP($B102,#REF!,3,FALSE)))</f>
        <v>#REF!</v>
      </c>
      <c r="AE102" s="252" t="e">
        <f>IF(ISNA(VLOOKUP($B102,#REF!,3,FALSE)),0,(VLOOKUP($B102,#REF!,3,FALSE)))</f>
        <v>#REF!</v>
      </c>
      <c r="AF102" s="252" t="e">
        <f>IF(ISNA(VLOOKUP($B102,#REF!,3,FALSE)),0,(VLOOKUP($B102,#REF!,3,FALSE)))</f>
        <v>#REF!</v>
      </c>
      <c r="AG102" s="252" t="e">
        <f>IF(ISNA(VLOOKUP($B102,#REF!,3,FALSE)),0,(VLOOKUP($B102,#REF!,3,FALSE)))</f>
        <v>#REF!</v>
      </c>
      <c r="AH102" s="252" t="e">
        <f>IF(ISNA(VLOOKUP($B102,#REF!,3,FALSE)),0,(VLOOKUP($B102,#REF!,3,FALSE)))</f>
        <v>#REF!</v>
      </c>
      <c r="AI102" s="252" t="e">
        <f>IF(ISNA(VLOOKUP($B102,#REF!,3,FALSE)),0,(VLOOKUP($B102,#REF!,3,FALSE)))</f>
        <v>#REF!</v>
      </c>
      <c r="AJ102" s="252" t="e">
        <f>IF(ISNA(VLOOKUP($B102,#REF!,2,FALSE)),0,(VLOOKUP($B102,#REF!,3,FALSE)))</f>
        <v>#REF!</v>
      </c>
      <c r="AK102" s="252" t="e">
        <f>IF(ISNA(VLOOKUP($B102,#REF!,3,FALSE)),0,(VLOOKUP($B102,#REF!,3,FALSE)))</f>
        <v>#REF!</v>
      </c>
      <c r="AL102" s="252" t="e">
        <f>IF(ISNA(VLOOKUP($B102,#REF!,3,FALSE)),0,(VLOOKUP($B102,#REF!,3,FALSE)))</f>
        <v>#REF!</v>
      </c>
      <c r="AM102" s="252" t="e">
        <f>IF(ISNA(VLOOKUP($B102,#REF!,3,FALSE)),0,(VLOOKUP($B102,#REF!,3,FALSE)))</f>
        <v>#REF!</v>
      </c>
      <c r="AN102" s="252" t="e">
        <f>IF(ISNA(VLOOKUP($B102,#REF!,3,FALSE)),0,(VLOOKUP($B102,#REF!,3,FALSE)))</f>
        <v>#REF!</v>
      </c>
      <c r="AO102" s="252" t="e">
        <f>IF(ISNA(VLOOKUP($B102,#REF!,3,FALSE)),0,(VLOOKUP($B102,#REF!,3,FALSE)))</f>
        <v>#REF!</v>
      </c>
      <c r="AP102" s="252" t="e">
        <f>IF(ISNA(VLOOKUP($B102,#REF!,3,FALSE)),0,(VLOOKUP($B102,#REF!,3,FALSE)))</f>
        <v>#REF!</v>
      </c>
      <c r="AQ102" s="274">
        <f t="shared" si="92"/>
        <v>0</v>
      </c>
      <c r="AR102" s="275" t="s">
        <v>29</v>
      </c>
      <c r="AS102" s="276">
        <f t="shared" si="93"/>
        <v>0</v>
      </c>
      <c r="AV102" s="252" t="e">
        <f>IF(ISNA(VLOOKUP($B102,#REF!,4,FALSE)),0,(VLOOKUP($B102,#REF!,4,FALSE)))</f>
        <v>#REF!</v>
      </c>
      <c r="AW102" s="252" t="e">
        <f>IF(ISNA(VLOOKUP($B102,#REF!,4,FALSE)),0,(VLOOKUP($B102,#REF!,4,FALSE)))</f>
        <v>#REF!</v>
      </c>
      <c r="AX102" s="252" t="e">
        <f>IF(ISNA(VLOOKUP($B102,#REF!,4,FALSE)),0,(VLOOKUP($B102,#REF!,4,FALSE)))</f>
        <v>#REF!</v>
      </c>
      <c r="AY102" s="252" t="e">
        <f>IF(ISNA(VLOOKUP($B102,#REF!,4,FALSE)),0,(VLOOKUP($B102,#REF!,4,FALSE)))</f>
        <v>#REF!</v>
      </c>
      <c r="AZ102" s="252" t="e">
        <f>IF(ISNA(VLOOKUP($B102,#REF!,4,FALSE)),0,(VLOOKUP($B102,#REF!,4,FALSE)))</f>
        <v>#REF!</v>
      </c>
      <c r="BA102" s="252" t="e">
        <f>IF(ISNA(VLOOKUP($B102,#REF!,4,FALSE)),0,(VLOOKUP($B102,#REF!,4,FALSE)))</f>
        <v>#REF!</v>
      </c>
      <c r="BB102" s="252" t="e">
        <f>IF(ISNA(VLOOKUP($B102,#REF!,2,FALSE)),0,(VLOOKUP($B102,#REF!,3,FALSE)))</f>
        <v>#REF!</v>
      </c>
      <c r="BC102" s="252" t="e">
        <f>IF(ISNA(VLOOKUP($B102,#REF!,3,FALSE)),0,(VLOOKUP($B102,#REF!,3,FALSE)))</f>
        <v>#REF!</v>
      </c>
      <c r="BD102" s="252" t="e">
        <f>IF(ISNA(VLOOKUP($B102,#REF!,3,FALSE)),0,(VLOOKUP($B102,#REF!,3,FALSE)))</f>
        <v>#REF!</v>
      </c>
      <c r="BE102" s="252" t="e">
        <f>IF(ISNA(VLOOKUP($B102,#REF!,3,FALSE)),0,(VLOOKUP($B102,#REF!,3,FALSE)))</f>
        <v>#REF!</v>
      </c>
      <c r="BF102" s="252" t="e">
        <f>IF(ISNA(VLOOKUP($B102,#REF!,3,FALSE)),0,(VLOOKUP($B102,#REF!,3,FALSE)))</f>
        <v>#REF!</v>
      </c>
      <c r="BG102" s="252" t="e">
        <f>IF(ISNA(VLOOKUP($B102,#REF!,3,FALSE)),0,(VLOOKUP($B102,#REF!,3,FALSE)))</f>
        <v>#REF!</v>
      </c>
      <c r="BH102" s="252" t="e">
        <f>IF(ISNA(VLOOKUP($B102,#REF!,3,FALSE)),0,(VLOOKUP($B102,#REF!,3,FALSE)))</f>
        <v>#REF!</v>
      </c>
      <c r="BI102" s="274">
        <f t="shared" si="94"/>
        <v>0</v>
      </c>
      <c r="BJ102" s="275" t="s">
        <v>29</v>
      </c>
      <c r="BK102" s="276">
        <f t="shared" si="95"/>
        <v>0</v>
      </c>
    </row>
    <row r="103" s="199" customFormat="1" ht="20.1" customHeight="1" spans="1:63">
      <c r="A103" s="221" t="e">
        <f t="shared" si="96"/>
        <v>#REF!</v>
      </c>
      <c r="B103" s="222" t="e">
        <f>#REF!</f>
        <v>#REF!</v>
      </c>
      <c r="C103" s="223">
        <f t="shared" si="84"/>
        <v>0</v>
      </c>
      <c r="D103" s="230" t="e">
        <f t="shared" si="85"/>
        <v>#REF!</v>
      </c>
      <c r="E103" s="223"/>
      <c r="F103" s="226" t="e">
        <f t="shared" si="86"/>
        <v>#REF!</v>
      </c>
      <c r="G103" s="226"/>
      <c r="H103" s="228" t="e">
        <f t="shared" si="87"/>
        <v>#REF!</v>
      </c>
      <c r="I103" s="228" t="e">
        <f t="shared" si="88"/>
        <v>#REF!</v>
      </c>
      <c r="J103" s="250" t="e">
        <f t="shared" si="89"/>
        <v>#REF!</v>
      </c>
      <c r="K103" s="253"/>
      <c r="L103" s="252" t="e">
        <f>IF(ISNA(VLOOKUP($B103,#REF!,1,FALSE)),0,(VLOOKUP($B103,#REF!,2,FALSE)))</f>
        <v>#REF!</v>
      </c>
      <c r="M103" s="252" t="e">
        <f>IF(ISNA(VLOOKUP($B103,#REF!,1,FALSE)),0,(VLOOKUP($B103,#REF!,2,FALSE)))</f>
        <v>#REF!</v>
      </c>
      <c r="N103" s="252" t="e">
        <f>IF(ISNA(VLOOKUP($B103,#REF!,1,FALSE)),0,(VLOOKUP($B103,#REF!,2,FALSE)))</f>
        <v>#REF!</v>
      </c>
      <c r="O103" s="252" t="e">
        <f>IF(ISNA(VLOOKUP($B103,#REF!,1,FALSE)),0,(VLOOKUP($B103,#REF!,2,FALSE)))</f>
        <v>#REF!</v>
      </c>
      <c r="P103" s="252" t="e">
        <f>IF(ISNA(VLOOKUP($B103,#REF!,1,FALSE)),0,(VLOOKUP($B103,#REF!,2,FALSE)))</f>
        <v>#REF!</v>
      </c>
      <c r="Q103" s="252" t="e">
        <f>IF(ISNA(VLOOKUP($B103,#REF!,1,FALSE)),0,(VLOOKUP($B103,#REF!,2,FALSE)))</f>
        <v>#REF!</v>
      </c>
      <c r="R103" s="252" t="e">
        <f>IF(ISNA(VLOOKUP($B103,#REF!,1,FALSE)),0,(VLOOKUP($B103,#REF!,2,FALSE)))</f>
        <v>#REF!</v>
      </c>
      <c r="S103" s="252" t="e">
        <f>IF(ISNA(VLOOKUP($B103,#REF!,1,FALSE)),0,(VLOOKUP($B103,#REF!,2,FALSE)))</f>
        <v>#REF!</v>
      </c>
      <c r="T103" s="252" t="e">
        <f>IF(ISNA(VLOOKUP($B103,#REF!,1,FALSE)),0,(VLOOKUP($B103,#REF!,2,FALSE)))</f>
        <v>#REF!</v>
      </c>
      <c r="U103" s="252" t="e">
        <f>IF(ISNA(VLOOKUP($B103,#REF!,1,FALSE)),0,(VLOOKUP($B103,#REF!,2,FALSE)))</f>
        <v>#REF!</v>
      </c>
      <c r="V103" s="252" t="e">
        <f>IF(ISNA(VLOOKUP($B103,#REF!,1,FALSE)),0,(VLOOKUP($B103,#REF!,2,FALSE)))</f>
        <v>#REF!</v>
      </c>
      <c r="W103" s="252" t="e">
        <f>IF(ISNA(VLOOKUP($B103,#REF!,1,FALSE)),0,(VLOOKUP($B103,#REF!,2,FALSE)))</f>
        <v>#REF!</v>
      </c>
      <c r="X103" s="252" t="e">
        <f>IF(ISNA(VLOOKUP($B103,#REF!,1,FALSE)),0,(VLOOKUP($B103,#REF!,2,FALSE)))</f>
        <v>#REF!</v>
      </c>
      <c r="Y103" s="274">
        <f t="shared" si="90"/>
        <v>0</v>
      </c>
      <c r="Z103" s="275" t="s">
        <v>29</v>
      </c>
      <c r="AA103" s="276">
        <f t="shared" si="91"/>
        <v>0</v>
      </c>
      <c r="AD103" s="252" t="e">
        <f>IF(ISNA(VLOOKUP($B103,#REF!,3,FALSE)),0,(VLOOKUP($B103,#REF!,3,FALSE)))</f>
        <v>#REF!</v>
      </c>
      <c r="AE103" s="252" t="e">
        <f>IF(ISNA(VLOOKUP($B103,#REF!,3,FALSE)),0,(VLOOKUP($B103,#REF!,3,FALSE)))</f>
        <v>#REF!</v>
      </c>
      <c r="AF103" s="252" t="e">
        <f>IF(ISNA(VLOOKUP($B103,#REF!,3,FALSE)),0,(VLOOKUP($B103,#REF!,3,FALSE)))</f>
        <v>#REF!</v>
      </c>
      <c r="AG103" s="252" t="e">
        <f>IF(ISNA(VLOOKUP($B103,#REF!,3,FALSE)),0,(VLOOKUP($B103,#REF!,3,FALSE)))</f>
        <v>#REF!</v>
      </c>
      <c r="AH103" s="252" t="e">
        <f>IF(ISNA(VLOOKUP($B103,#REF!,3,FALSE)),0,(VLOOKUP($B103,#REF!,3,FALSE)))</f>
        <v>#REF!</v>
      </c>
      <c r="AI103" s="252" t="e">
        <f>IF(ISNA(VLOOKUP($B103,#REF!,3,FALSE)),0,(VLOOKUP($B103,#REF!,3,FALSE)))</f>
        <v>#REF!</v>
      </c>
      <c r="AJ103" s="252" t="e">
        <f>IF(ISNA(VLOOKUP($B103,#REF!,2,FALSE)),0,(VLOOKUP($B103,#REF!,3,FALSE)))</f>
        <v>#REF!</v>
      </c>
      <c r="AK103" s="252" t="e">
        <f>IF(ISNA(VLOOKUP($B103,#REF!,3,FALSE)),0,(VLOOKUP($B103,#REF!,3,FALSE)))</f>
        <v>#REF!</v>
      </c>
      <c r="AL103" s="252" t="e">
        <f>IF(ISNA(VLOOKUP($B103,#REF!,3,FALSE)),0,(VLOOKUP($B103,#REF!,3,FALSE)))</f>
        <v>#REF!</v>
      </c>
      <c r="AM103" s="252" t="e">
        <f>IF(ISNA(VLOOKUP($B103,#REF!,3,FALSE)),0,(VLOOKUP($B103,#REF!,3,FALSE)))</f>
        <v>#REF!</v>
      </c>
      <c r="AN103" s="252" t="e">
        <f>IF(ISNA(VLOOKUP($B103,#REF!,3,FALSE)),0,(VLOOKUP($B103,#REF!,3,FALSE)))</f>
        <v>#REF!</v>
      </c>
      <c r="AO103" s="252" t="e">
        <f>IF(ISNA(VLOOKUP($B103,#REF!,3,FALSE)),0,(VLOOKUP($B103,#REF!,3,FALSE)))</f>
        <v>#REF!</v>
      </c>
      <c r="AP103" s="252" t="e">
        <f>IF(ISNA(VLOOKUP($B103,#REF!,3,FALSE)),0,(VLOOKUP($B103,#REF!,3,FALSE)))</f>
        <v>#REF!</v>
      </c>
      <c r="AQ103" s="274">
        <f t="shared" si="92"/>
        <v>0</v>
      </c>
      <c r="AR103" s="275" t="s">
        <v>29</v>
      </c>
      <c r="AS103" s="276">
        <f t="shared" si="93"/>
        <v>0</v>
      </c>
      <c r="AV103" s="252" t="e">
        <f>IF(ISNA(VLOOKUP($B103,#REF!,4,FALSE)),0,(VLOOKUP($B103,#REF!,4,FALSE)))</f>
        <v>#REF!</v>
      </c>
      <c r="AW103" s="252" t="e">
        <f>IF(ISNA(VLOOKUP($B103,#REF!,4,FALSE)),0,(VLOOKUP($B103,#REF!,4,FALSE)))</f>
        <v>#REF!</v>
      </c>
      <c r="AX103" s="252" t="e">
        <f>IF(ISNA(VLOOKUP($B103,#REF!,4,FALSE)),0,(VLOOKUP($B103,#REF!,4,FALSE)))</f>
        <v>#REF!</v>
      </c>
      <c r="AY103" s="252" t="e">
        <f>IF(ISNA(VLOOKUP($B103,#REF!,4,FALSE)),0,(VLOOKUP($B103,#REF!,4,FALSE)))</f>
        <v>#REF!</v>
      </c>
      <c r="AZ103" s="252" t="e">
        <f>IF(ISNA(VLOOKUP($B103,#REF!,4,FALSE)),0,(VLOOKUP($B103,#REF!,4,FALSE)))</f>
        <v>#REF!</v>
      </c>
      <c r="BA103" s="252" t="e">
        <f>IF(ISNA(VLOOKUP($B103,#REF!,4,FALSE)),0,(VLOOKUP($B103,#REF!,4,FALSE)))</f>
        <v>#REF!</v>
      </c>
      <c r="BB103" s="252" t="e">
        <f>IF(ISNA(VLOOKUP($B103,#REF!,2,FALSE)),0,(VLOOKUP($B103,#REF!,3,FALSE)))</f>
        <v>#REF!</v>
      </c>
      <c r="BC103" s="252" t="e">
        <f>IF(ISNA(VLOOKUP($B103,#REF!,3,FALSE)),0,(VLOOKUP($B103,#REF!,3,FALSE)))</f>
        <v>#REF!</v>
      </c>
      <c r="BD103" s="252" t="e">
        <f>IF(ISNA(VLOOKUP($B103,#REF!,3,FALSE)),0,(VLOOKUP($B103,#REF!,3,FALSE)))</f>
        <v>#REF!</v>
      </c>
      <c r="BE103" s="252" t="e">
        <f>IF(ISNA(VLOOKUP($B103,#REF!,3,FALSE)),0,(VLOOKUP($B103,#REF!,3,FALSE)))</f>
        <v>#REF!</v>
      </c>
      <c r="BF103" s="252" t="e">
        <f>IF(ISNA(VLOOKUP($B103,#REF!,3,FALSE)),0,(VLOOKUP($B103,#REF!,3,FALSE)))</f>
        <v>#REF!</v>
      </c>
      <c r="BG103" s="252" t="e">
        <f>IF(ISNA(VLOOKUP($B103,#REF!,3,FALSE)),0,(VLOOKUP($B103,#REF!,3,FALSE)))</f>
        <v>#REF!</v>
      </c>
      <c r="BH103" s="252" t="e">
        <f>IF(ISNA(VLOOKUP($B103,#REF!,3,FALSE)),0,(VLOOKUP($B103,#REF!,3,FALSE)))</f>
        <v>#REF!</v>
      </c>
      <c r="BI103" s="274">
        <f t="shared" si="94"/>
        <v>0</v>
      </c>
      <c r="BJ103" s="275" t="s">
        <v>29</v>
      </c>
      <c r="BK103" s="276">
        <f t="shared" si="95"/>
        <v>0</v>
      </c>
    </row>
    <row r="104" s="199" customFormat="1" ht="20.1" customHeight="1" spans="1:63">
      <c r="A104" s="221" t="e">
        <f t="shared" si="96"/>
        <v>#REF!</v>
      </c>
      <c r="B104" s="222" t="e">
        <f>#REF!</f>
        <v>#REF!</v>
      </c>
      <c r="C104" s="223">
        <f t="shared" si="84"/>
        <v>0</v>
      </c>
      <c r="D104" s="230" t="e">
        <f t="shared" si="85"/>
        <v>#REF!</v>
      </c>
      <c r="E104" s="223"/>
      <c r="F104" s="226" t="e">
        <f t="shared" si="86"/>
        <v>#REF!</v>
      </c>
      <c r="G104" s="226"/>
      <c r="H104" s="228" t="e">
        <f t="shared" si="87"/>
        <v>#REF!</v>
      </c>
      <c r="I104" s="228" t="e">
        <f t="shared" si="88"/>
        <v>#REF!</v>
      </c>
      <c r="J104" s="250" t="e">
        <f t="shared" si="89"/>
        <v>#REF!</v>
      </c>
      <c r="K104" s="253"/>
      <c r="L104" s="252" t="e">
        <f>IF(ISNA(VLOOKUP($B104,#REF!,1,FALSE)),0,(VLOOKUP($B104,#REF!,2,FALSE)))</f>
        <v>#REF!</v>
      </c>
      <c r="M104" s="252" t="e">
        <f>IF(ISNA(VLOOKUP($B104,#REF!,1,FALSE)),0,(VLOOKUP($B104,#REF!,2,FALSE)))</f>
        <v>#REF!</v>
      </c>
      <c r="N104" s="252" t="e">
        <f>IF(ISNA(VLOOKUP($B104,#REF!,1,FALSE)),0,(VLOOKUP($B104,#REF!,2,FALSE)))</f>
        <v>#REF!</v>
      </c>
      <c r="O104" s="252" t="e">
        <f>IF(ISNA(VLOOKUP($B104,#REF!,1,FALSE)),0,(VLOOKUP($B104,#REF!,2,FALSE)))</f>
        <v>#REF!</v>
      </c>
      <c r="P104" s="252" t="e">
        <f>IF(ISNA(VLOOKUP($B104,#REF!,1,FALSE)),0,(VLOOKUP($B104,#REF!,2,FALSE)))</f>
        <v>#REF!</v>
      </c>
      <c r="Q104" s="252" t="e">
        <f>IF(ISNA(VLOOKUP($B104,#REF!,1,FALSE)),0,(VLOOKUP($B104,#REF!,2,FALSE)))</f>
        <v>#REF!</v>
      </c>
      <c r="R104" s="252" t="e">
        <f>IF(ISNA(VLOOKUP($B104,#REF!,1,FALSE)),0,(VLOOKUP($B104,#REF!,2,FALSE)))</f>
        <v>#REF!</v>
      </c>
      <c r="S104" s="252" t="e">
        <f>IF(ISNA(VLOOKUP($B104,#REF!,1,FALSE)),0,(VLOOKUP($B104,#REF!,2,FALSE)))</f>
        <v>#REF!</v>
      </c>
      <c r="T104" s="252" t="e">
        <f>IF(ISNA(VLOOKUP($B104,#REF!,1,FALSE)),0,(VLOOKUP($B104,#REF!,2,FALSE)))</f>
        <v>#REF!</v>
      </c>
      <c r="U104" s="252" t="e">
        <f>IF(ISNA(VLOOKUP($B104,#REF!,1,FALSE)),0,(VLOOKUP($B104,#REF!,2,FALSE)))</f>
        <v>#REF!</v>
      </c>
      <c r="V104" s="252" t="e">
        <f>IF(ISNA(VLOOKUP($B104,#REF!,1,FALSE)),0,(VLOOKUP($B104,#REF!,2,FALSE)))</f>
        <v>#REF!</v>
      </c>
      <c r="W104" s="252" t="e">
        <f>IF(ISNA(VLOOKUP($B104,#REF!,1,FALSE)),0,(VLOOKUP($B104,#REF!,2,FALSE)))</f>
        <v>#REF!</v>
      </c>
      <c r="X104" s="252" t="e">
        <f>IF(ISNA(VLOOKUP($B104,#REF!,1,FALSE)),0,(VLOOKUP($B104,#REF!,2,FALSE)))</f>
        <v>#REF!</v>
      </c>
      <c r="Y104" s="274">
        <f t="shared" si="90"/>
        <v>0</v>
      </c>
      <c r="Z104" s="275" t="s">
        <v>29</v>
      </c>
      <c r="AA104" s="276">
        <f t="shared" si="91"/>
        <v>0</v>
      </c>
      <c r="AD104" s="252" t="e">
        <f>IF(ISNA(VLOOKUP($B104,#REF!,3,FALSE)),0,(VLOOKUP($B104,#REF!,3,FALSE)))</f>
        <v>#REF!</v>
      </c>
      <c r="AE104" s="252" t="e">
        <f>IF(ISNA(VLOOKUP($B104,#REF!,3,FALSE)),0,(VLOOKUP($B104,#REF!,3,FALSE)))</f>
        <v>#REF!</v>
      </c>
      <c r="AF104" s="252" t="e">
        <f>IF(ISNA(VLOOKUP($B104,#REF!,3,FALSE)),0,(VLOOKUP($B104,#REF!,3,FALSE)))</f>
        <v>#REF!</v>
      </c>
      <c r="AG104" s="252" t="e">
        <f>IF(ISNA(VLOOKUP($B104,#REF!,3,FALSE)),0,(VLOOKUP($B104,#REF!,3,FALSE)))</f>
        <v>#REF!</v>
      </c>
      <c r="AH104" s="252" t="e">
        <f>IF(ISNA(VLOOKUP($B104,#REF!,3,FALSE)),0,(VLOOKUP($B104,#REF!,3,FALSE)))</f>
        <v>#REF!</v>
      </c>
      <c r="AI104" s="252" t="e">
        <f>IF(ISNA(VLOOKUP($B104,#REF!,3,FALSE)),0,(VLOOKUP($B104,#REF!,3,FALSE)))</f>
        <v>#REF!</v>
      </c>
      <c r="AJ104" s="252" t="e">
        <f>IF(ISNA(VLOOKUP($B104,#REF!,2,FALSE)),0,(VLOOKUP($B104,#REF!,3,FALSE)))</f>
        <v>#REF!</v>
      </c>
      <c r="AK104" s="252" t="e">
        <f>IF(ISNA(VLOOKUP($B104,#REF!,3,FALSE)),0,(VLOOKUP($B104,#REF!,3,FALSE)))</f>
        <v>#REF!</v>
      </c>
      <c r="AL104" s="252" t="e">
        <f>IF(ISNA(VLOOKUP($B104,#REF!,3,FALSE)),0,(VLOOKUP($B104,#REF!,3,FALSE)))</f>
        <v>#REF!</v>
      </c>
      <c r="AM104" s="252" t="e">
        <f>IF(ISNA(VLOOKUP($B104,#REF!,3,FALSE)),0,(VLOOKUP($B104,#REF!,3,FALSE)))</f>
        <v>#REF!</v>
      </c>
      <c r="AN104" s="252" t="e">
        <f>IF(ISNA(VLOOKUP($B104,#REF!,3,FALSE)),0,(VLOOKUP($B104,#REF!,3,FALSE)))</f>
        <v>#REF!</v>
      </c>
      <c r="AO104" s="252" t="e">
        <f>IF(ISNA(VLOOKUP($B104,#REF!,3,FALSE)),0,(VLOOKUP($B104,#REF!,3,FALSE)))</f>
        <v>#REF!</v>
      </c>
      <c r="AP104" s="252" t="e">
        <f>IF(ISNA(VLOOKUP($B104,#REF!,3,FALSE)),0,(VLOOKUP($B104,#REF!,3,FALSE)))</f>
        <v>#REF!</v>
      </c>
      <c r="AQ104" s="274">
        <f t="shared" si="92"/>
        <v>0</v>
      </c>
      <c r="AR104" s="275" t="s">
        <v>29</v>
      </c>
      <c r="AS104" s="276">
        <f t="shared" si="93"/>
        <v>0</v>
      </c>
      <c r="AV104" s="252" t="e">
        <f>IF(ISNA(VLOOKUP($B104,#REF!,4,FALSE)),0,(VLOOKUP($B104,#REF!,4,FALSE)))</f>
        <v>#REF!</v>
      </c>
      <c r="AW104" s="252" t="e">
        <f>IF(ISNA(VLOOKUP($B104,#REF!,4,FALSE)),0,(VLOOKUP($B104,#REF!,4,FALSE)))</f>
        <v>#REF!</v>
      </c>
      <c r="AX104" s="252" t="e">
        <f>IF(ISNA(VLOOKUP($B104,#REF!,4,FALSE)),0,(VLOOKUP($B104,#REF!,4,FALSE)))</f>
        <v>#REF!</v>
      </c>
      <c r="AY104" s="252" t="e">
        <f>IF(ISNA(VLOOKUP($B104,#REF!,4,FALSE)),0,(VLOOKUP($B104,#REF!,4,FALSE)))</f>
        <v>#REF!</v>
      </c>
      <c r="AZ104" s="252" t="e">
        <f>IF(ISNA(VLOOKUP($B104,#REF!,4,FALSE)),0,(VLOOKUP($B104,#REF!,4,FALSE)))</f>
        <v>#REF!</v>
      </c>
      <c r="BA104" s="252" t="e">
        <f>IF(ISNA(VLOOKUP($B104,#REF!,4,FALSE)),0,(VLOOKUP($B104,#REF!,4,FALSE)))</f>
        <v>#REF!</v>
      </c>
      <c r="BB104" s="252" t="e">
        <f>IF(ISNA(VLOOKUP($B104,#REF!,2,FALSE)),0,(VLOOKUP($B104,#REF!,3,FALSE)))</f>
        <v>#REF!</v>
      </c>
      <c r="BC104" s="252" t="e">
        <f>IF(ISNA(VLOOKUP($B104,#REF!,3,FALSE)),0,(VLOOKUP($B104,#REF!,3,FALSE)))</f>
        <v>#REF!</v>
      </c>
      <c r="BD104" s="252" t="e">
        <f>IF(ISNA(VLOOKUP($B104,#REF!,3,FALSE)),0,(VLOOKUP($B104,#REF!,3,FALSE)))</f>
        <v>#REF!</v>
      </c>
      <c r="BE104" s="252" t="e">
        <f>IF(ISNA(VLOOKUP($B104,#REF!,3,FALSE)),0,(VLOOKUP($B104,#REF!,3,FALSE)))</f>
        <v>#REF!</v>
      </c>
      <c r="BF104" s="252" t="e">
        <f>IF(ISNA(VLOOKUP($B104,#REF!,3,FALSE)),0,(VLOOKUP($B104,#REF!,3,FALSE)))</f>
        <v>#REF!</v>
      </c>
      <c r="BG104" s="252" t="e">
        <f>IF(ISNA(VLOOKUP($B104,#REF!,3,FALSE)),0,(VLOOKUP($B104,#REF!,3,FALSE)))</f>
        <v>#REF!</v>
      </c>
      <c r="BH104" s="252" t="e">
        <f>IF(ISNA(VLOOKUP($B104,#REF!,3,FALSE)),0,(VLOOKUP($B104,#REF!,3,FALSE)))</f>
        <v>#REF!</v>
      </c>
      <c r="BI104" s="274">
        <f t="shared" si="94"/>
        <v>0</v>
      </c>
      <c r="BJ104" s="275" t="s">
        <v>29</v>
      </c>
      <c r="BK104" s="276">
        <f t="shared" si="95"/>
        <v>0</v>
      </c>
    </row>
    <row r="105" s="199" customFormat="1" ht="20.1" customHeight="1" spans="1:63">
      <c r="A105" s="221" t="e">
        <f t="shared" si="96"/>
        <v>#REF!</v>
      </c>
      <c r="B105" s="222" t="e">
        <f>#REF!</f>
        <v>#REF!</v>
      </c>
      <c r="C105" s="223">
        <f t="shared" si="84"/>
        <v>0</v>
      </c>
      <c r="D105" s="230" t="e">
        <f t="shared" si="85"/>
        <v>#REF!</v>
      </c>
      <c r="E105" s="223"/>
      <c r="F105" s="226" t="e">
        <f t="shared" si="86"/>
        <v>#REF!</v>
      </c>
      <c r="G105" s="226"/>
      <c r="H105" s="228" t="e">
        <f t="shared" si="87"/>
        <v>#REF!</v>
      </c>
      <c r="I105" s="228" t="e">
        <f t="shared" si="88"/>
        <v>#REF!</v>
      </c>
      <c r="J105" s="250" t="e">
        <f t="shared" si="89"/>
        <v>#REF!</v>
      </c>
      <c r="K105" s="253"/>
      <c r="L105" s="252" t="e">
        <f>IF(ISNA(VLOOKUP($B105,#REF!,1,FALSE)),0,(VLOOKUP($B105,#REF!,2,FALSE)))</f>
        <v>#REF!</v>
      </c>
      <c r="M105" s="252" t="e">
        <f>IF(ISNA(VLOOKUP($B105,#REF!,1,FALSE)),0,(VLOOKUP($B105,#REF!,2,FALSE)))</f>
        <v>#REF!</v>
      </c>
      <c r="N105" s="252" t="e">
        <f>IF(ISNA(VLOOKUP($B105,#REF!,1,FALSE)),0,(VLOOKUP($B105,#REF!,2,FALSE)))</f>
        <v>#REF!</v>
      </c>
      <c r="O105" s="252" t="e">
        <f>IF(ISNA(VLOOKUP($B105,#REF!,1,FALSE)),0,(VLOOKUP($B105,#REF!,2,FALSE)))</f>
        <v>#REF!</v>
      </c>
      <c r="P105" s="252" t="e">
        <f>IF(ISNA(VLOOKUP($B105,#REF!,1,FALSE)),0,(VLOOKUP($B105,#REF!,2,FALSE)))</f>
        <v>#REF!</v>
      </c>
      <c r="Q105" s="252" t="e">
        <f>IF(ISNA(VLOOKUP($B105,#REF!,1,FALSE)),0,(VLOOKUP($B105,#REF!,2,FALSE)))</f>
        <v>#REF!</v>
      </c>
      <c r="R105" s="252" t="e">
        <f>IF(ISNA(VLOOKUP($B105,#REF!,1,FALSE)),0,(VLOOKUP($B105,#REF!,2,FALSE)))</f>
        <v>#REF!</v>
      </c>
      <c r="S105" s="252" t="e">
        <f>IF(ISNA(VLOOKUP($B105,#REF!,1,FALSE)),0,(VLOOKUP($B105,#REF!,2,FALSE)))</f>
        <v>#REF!</v>
      </c>
      <c r="T105" s="252" t="e">
        <f>IF(ISNA(VLOOKUP($B105,#REF!,1,FALSE)),0,(VLOOKUP($B105,#REF!,2,FALSE)))</f>
        <v>#REF!</v>
      </c>
      <c r="U105" s="252" t="e">
        <f>IF(ISNA(VLOOKUP($B105,#REF!,1,FALSE)),0,(VLOOKUP($B105,#REF!,2,FALSE)))</f>
        <v>#REF!</v>
      </c>
      <c r="V105" s="252" t="e">
        <f>IF(ISNA(VLOOKUP($B105,#REF!,1,FALSE)),0,(VLOOKUP($B105,#REF!,2,FALSE)))</f>
        <v>#REF!</v>
      </c>
      <c r="W105" s="252" t="e">
        <f>IF(ISNA(VLOOKUP($B105,#REF!,1,FALSE)),0,(VLOOKUP($B105,#REF!,2,FALSE)))</f>
        <v>#REF!</v>
      </c>
      <c r="X105" s="252" t="e">
        <f>IF(ISNA(VLOOKUP($B105,#REF!,1,FALSE)),0,(VLOOKUP($B105,#REF!,2,FALSE)))</f>
        <v>#REF!</v>
      </c>
      <c r="Y105" s="274">
        <f t="shared" si="90"/>
        <v>0</v>
      </c>
      <c r="Z105" s="275" t="s">
        <v>29</v>
      </c>
      <c r="AA105" s="276">
        <f t="shared" si="91"/>
        <v>0</v>
      </c>
      <c r="AD105" s="252" t="e">
        <f>IF(ISNA(VLOOKUP($B105,#REF!,3,FALSE)),0,(VLOOKUP($B105,#REF!,3,FALSE)))</f>
        <v>#REF!</v>
      </c>
      <c r="AE105" s="252" t="e">
        <f>IF(ISNA(VLOOKUP($B105,#REF!,3,FALSE)),0,(VLOOKUP($B105,#REF!,3,FALSE)))</f>
        <v>#REF!</v>
      </c>
      <c r="AF105" s="252" t="e">
        <f>IF(ISNA(VLOOKUP($B105,#REF!,3,FALSE)),0,(VLOOKUP($B105,#REF!,3,FALSE)))</f>
        <v>#REF!</v>
      </c>
      <c r="AG105" s="252" t="e">
        <f>IF(ISNA(VLOOKUP($B105,#REF!,3,FALSE)),0,(VLOOKUP($B105,#REF!,3,FALSE)))</f>
        <v>#REF!</v>
      </c>
      <c r="AH105" s="252" t="e">
        <f>IF(ISNA(VLOOKUP($B105,#REF!,3,FALSE)),0,(VLOOKUP($B105,#REF!,3,FALSE)))</f>
        <v>#REF!</v>
      </c>
      <c r="AI105" s="252" t="e">
        <f>IF(ISNA(VLOOKUP($B105,#REF!,3,FALSE)),0,(VLOOKUP($B105,#REF!,3,FALSE)))</f>
        <v>#REF!</v>
      </c>
      <c r="AJ105" s="252" t="e">
        <f>IF(ISNA(VLOOKUP($B105,#REF!,2,FALSE)),0,(VLOOKUP($B105,#REF!,3,FALSE)))</f>
        <v>#REF!</v>
      </c>
      <c r="AK105" s="252" t="e">
        <f>IF(ISNA(VLOOKUP($B105,#REF!,3,FALSE)),0,(VLOOKUP($B105,#REF!,3,FALSE)))</f>
        <v>#REF!</v>
      </c>
      <c r="AL105" s="252" t="e">
        <f>IF(ISNA(VLOOKUP($B105,#REF!,3,FALSE)),0,(VLOOKUP($B105,#REF!,3,FALSE)))</f>
        <v>#REF!</v>
      </c>
      <c r="AM105" s="252" t="e">
        <f>IF(ISNA(VLOOKUP($B105,#REF!,3,FALSE)),0,(VLOOKUP($B105,#REF!,3,FALSE)))</f>
        <v>#REF!</v>
      </c>
      <c r="AN105" s="252" t="e">
        <f>IF(ISNA(VLOOKUP($B105,#REF!,3,FALSE)),0,(VLOOKUP($B105,#REF!,3,FALSE)))</f>
        <v>#REF!</v>
      </c>
      <c r="AO105" s="252" t="e">
        <f>IF(ISNA(VLOOKUP($B105,#REF!,3,FALSE)),0,(VLOOKUP($B105,#REF!,3,FALSE)))</f>
        <v>#REF!</v>
      </c>
      <c r="AP105" s="252" t="e">
        <f>IF(ISNA(VLOOKUP($B105,#REF!,3,FALSE)),0,(VLOOKUP($B105,#REF!,3,FALSE)))</f>
        <v>#REF!</v>
      </c>
      <c r="AQ105" s="274">
        <f t="shared" si="92"/>
        <v>0</v>
      </c>
      <c r="AR105" s="275" t="s">
        <v>29</v>
      </c>
      <c r="AS105" s="276">
        <f t="shared" si="93"/>
        <v>0</v>
      </c>
      <c r="AV105" s="252" t="e">
        <f>IF(ISNA(VLOOKUP($B105,#REF!,4,FALSE)),0,(VLOOKUP($B105,#REF!,4,FALSE)))</f>
        <v>#REF!</v>
      </c>
      <c r="AW105" s="252" t="e">
        <f>IF(ISNA(VLOOKUP($B105,#REF!,4,FALSE)),0,(VLOOKUP($B105,#REF!,4,FALSE)))</f>
        <v>#REF!</v>
      </c>
      <c r="AX105" s="252" t="e">
        <f>IF(ISNA(VLOOKUP($B105,#REF!,4,FALSE)),0,(VLOOKUP($B105,#REF!,4,FALSE)))</f>
        <v>#REF!</v>
      </c>
      <c r="AY105" s="252" t="e">
        <f>IF(ISNA(VLOOKUP($B105,#REF!,4,FALSE)),0,(VLOOKUP($B105,#REF!,4,FALSE)))</f>
        <v>#REF!</v>
      </c>
      <c r="AZ105" s="252" t="e">
        <f>IF(ISNA(VLOOKUP($B105,#REF!,4,FALSE)),0,(VLOOKUP($B105,#REF!,4,FALSE)))</f>
        <v>#REF!</v>
      </c>
      <c r="BA105" s="252" t="e">
        <f>IF(ISNA(VLOOKUP($B105,#REF!,4,FALSE)),0,(VLOOKUP($B105,#REF!,4,FALSE)))</f>
        <v>#REF!</v>
      </c>
      <c r="BB105" s="252" t="e">
        <f>IF(ISNA(VLOOKUP($B105,#REF!,2,FALSE)),0,(VLOOKUP($B105,#REF!,3,FALSE)))</f>
        <v>#REF!</v>
      </c>
      <c r="BC105" s="252" t="e">
        <f>IF(ISNA(VLOOKUP($B105,#REF!,3,FALSE)),0,(VLOOKUP($B105,#REF!,3,FALSE)))</f>
        <v>#REF!</v>
      </c>
      <c r="BD105" s="252" t="e">
        <f>IF(ISNA(VLOOKUP($B105,#REF!,3,FALSE)),0,(VLOOKUP($B105,#REF!,3,FALSE)))</f>
        <v>#REF!</v>
      </c>
      <c r="BE105" s="252" t="e">
        <f>IF(ISNA(VLOOKUP($B105,#REF!,3,FALSE)),0,(VLOOKUP($B105,#REF!,3,FALSE)))</f>
        <v>#REF!</v>
      </c>
      <c r="BF105" s="252" t="e">
        <f>IF(ISNA(VLOOKUP($B105,#REF!,3,FALSE)),0,(VLOOKUP($B105,#REF!,3,FALSE)))</f>
        <v>#REF!</v>
      </c>
      <c r="BG105" s="252" t="e">
        <f>IF(ISNA(VLOOKUP($B105,#REF!,3,FALSE)),0,(VLOOKUP($B105,#REF!,3,FALSE)))</f>
        <v>#REF!</v>
      </c>
      <c r="BH105" s="252" t="e">
        <f>IF(ISNA(VLOOKUP($B105,#REF!,3,FALSE)),0,(VLOOKUP($B105,#REF!,3,FALSE)))</f>
        <v>#REF!</v>
      </c>
      <c r="BI105" s="274">
        <f t="shared" si="94"/>
        <v>0</v>
      </c>
      <c r="BJ105" s="275" t="s">
        <v>29</v>
      </c>
      <c r="BK105" s="276">
        <f t="shared" si="95"/>
        <v>0</v>
      </c>
    </row>
    <row r="106" s="199" customFormat="1" ht="20.1" customHeight="1" spans="1:63">
      <c r="A106" s="221" t="e">
        <f>RANK(D106,$D$69:$D$80)</f>
        <v>#REF!</v>
      </c>
      <c r="B106" s="222"/>
      <c r="C106" s="223">
        <f t="shared" si="84"/>
        <v>0</v>
      </c>
      <c r="D106" s="230"/>
      <c r="E106" s="223"/>
      <c r="F106" s="226"/>
      <c r="G106" s="226"/>
      <c r="H106" s="228"/>
      <c r="I106" s="228"/>
      <c r="J106" s="250"/>
      <c r="K106" s="253"/>
      <c r="L106" s="252"/>
      <c r="M106" s="252"/>
      <c r="N106" s="252"/>
      <c r="O106" s="252"/>
      <c r="P106" s="252"/>
      <c r="Q106" s="252"/>
      <c r="R106" s="252"/>
      <c r="S106" s="254"/>
      <c r="T106" s="254"/>
      <c r="U106" s="254"/>
      <c r="V106" s="254"/>
      <c r="W106" s="254"/>
      <c r="X106" s="254"/>
      <c r="Y106" s="274"/>
      <c r="Z106" s="275"/>
      <c r="AA106" s="276"/>
      <c r="AD106" s="252" t="e">
        <f>IF(ISNA(VLOOKUP($B106,#REF!,3,FALSE)),0,(VLOOKUP($B106,#REF!,3,FALSE)))</f>
        <v>#REF!</v>
      </c>
      <c r="AE106" s="252" t="e">
        <f>IF(ISNA(VLOOKUP($B106,#REF!,3,FALSE)),0,(VLOOKUP($B106,#REF!,3,FALSE)))</f>
        <v>#REF!</v>
      </c>
      <c r="AF106" s="252" t="e">
        <f>IF(ISNA(VLOOKUP($B106,#REF!,3,FALSE)),0,(VLOOKUP($B106,#REF!,3,FALSE)))</f>
        <v>#REF!</v>
      </c>
      <c r="AG106" s="252" t="e">
        <f>IF(ISNA(VLOOKUP($B106,#REF!,3,FALSE)),0,(VLOOKUP($B106,#REF!,3,FALSE)))</f>
        <v>#REF!</v>
      </c>
      <c r="AH106" s="252" t="e">
        <f>IF(ISNA(VLOOKUP($B106,#REF!,3,FALSE)),0,(VLOOKUP($B106,#REF!,3,FALSE)))</f>
        <v>#REF!</v>
      </c>
      <c r="AI106" s="252" t="e">
        <f>IF(ISNA(VLOOKUP($B106,#REF!,3,FALSE)),0,(VLOOKUP($B106,#REF!,3,FALSE)))</f>
        <v>#REF!</v>
      </c>
      <c r="AJ106" s="252" t="e">
        <f>IF(ISNA(VLOOKUP($B106,#REF!,2,FALSE)),0,(VLOOKUP($B106,#REF!,3,FALSE)))</f>
        <v>#REF!</v>
      </c>
      <c r="AK106" s="252" t="e">
        <f>IF(ISNA(VLOOKUP($B106,#REF!,3,FALSE)),0,(VLOOKUP($B106,#REF!,3,FALSE)))</f>
        <v>#REF!</v>
      </c>
      <c r="AL106" s="252" t="e">
        <f>IF(ISNA(VLOOKUP($B106,#REF!,3,FALSE)),0,(VLOOKUP($B106,#REF!,3,FALSE)))</f>
        <v>#REF!</v>
      </c>
      <c r="AM106" s="252" t="e">
        <f>IF(ISNA(VLOOKUP($B106,#REF!,3,FALSE)),0,(VLOOKUP($B106,#REF!,3,FALSE)))</f>
        <v>#REF!</v>
      </c>
      <c r="AN106" s="252" t="e">
        <f>IF(ISNA(VLOOKUP($B106,#REF!,3,FALSE)),0,(VLOOKUP($B106,#REF!,3,FALSE)))</f>
        <v>#REF!</v>
      </c>
      <c r="AO106" s="252" t="e">
        <f>IF(ISNA(VLOOKUP($B106,#REF!,3,FALSE)),0,(VLOOKUP($B106,#REF!,3,FALSE)))</f>
        <v>#REF!</v>
      </c>
      <c r="AP106" s="252" t="e">
        <f>IF(ISNA(VLOOKUP($B106,#REF!,3,FALSE)),0,(VLOOKUP($B106,#REF!,3,FALSE)))</f>
        <v>#REF!</v>
      </c>
      <c r="AQ106" s="274"/>
      <c r="AR106" s="275"/>
      <c r="AS106" s="276"/>
      <c r="AV106" s="252" t="e">
        <f>IF(ISNA(VLOOKUP($B106,#REF!,4,FALSE)),0,(VLOOKUP($B106,#REF!,4,FALSE)))</f>
        <v>#REF!</v>
      </c>
      <c r="AW106" s="252" t="e">
        <f>IF(ISNA(VLOOKUP($B106,#REF!,4,FALSE)),0,(VLOOKUP($B106,#REF!,4,FALSE)))</f>
        <v>#REF!</v>
      </c>
      <c r="AX106" s="252" t="e">
        <f>IF(ISNA(VLOOKUP($B106,#REF!,4,FALSE)),0,(VLOOKUP($B106,#REF!,4,FALSE)))</f>
        <v>#REF!</v>
      </c>
      <c r="AY106" s="252" t="e">
        <f>IF(ISNA(VLOOKUP($B106,#REF!,4,FALSE)),0,(VLOOKUP($B106,#REF!,4,FALSE)))</f>
        <v>#REF!</v>
      </c>
      <c r="AZ106" s="252" t="e">
        <f>IF(ISNA(VLOOKUP($B106,#REF!,4,FALSE)),0,(VLOOKUP($B106,#REF!,4,FALSE)))</f>
        <v>#REF!</v>
      </c>
      <c r="BA106" s="252" t="e">
        <f>IF(ISNA(VLOOKUP($B106,#REF!,4,FALSE)),0,(VLOOKUP($B106,#REF!,4,FALSE)))</f>
        <v>#REF!</v>
      </c>
      <c r="BB106" s="252" t="e">
        <f>IF(ISNA(VLOOKUP($B106,#REF!,2,FALSE)),0,(VLOOKUP($B106,#REF!,3,FALSE)))</f>
        <v>#REF!</v>
      </c>
      <c r="BC106" s="252" t="e">
        <f>IF(ISNA(VLOOKUP($B106,#REF!,3,FALSE)),0,(VLOOKUP($B106,#REF!,3,FALSE)))</f>
        <v>#REF!</v>
      </c>
      <c r="BD106" s="252" t="e">
        <f>IF(ISNA(VLOOKUP($B106,#REF!,3,FALSE)),0,(VLOOKUP($B106,#REF!,3,FALSE)))</f>
        <v>#REF!</v>
      </c>
      <c r="BE106" s="252" t="e">
        <f>IF(ISNA(VLOOKUP($B106,#REF!,3,FALSE)),0,(VLOOKUP($B106,#REF!,3,FALSE)))</f>
        <v>#REF!</v>
      </c>
      <c r="BF106" s="252" t="e">
        <f>IF(ISNA(VLOOKUP($B106,#REF!,3,FALSE)),0,(VLOOKUP($B106,#REF!,3,FALSE)))</f>
        <v>#REF!</v>
      </c>
      <c r="BG106" s="252" t="e">
        <f>IF(ISNA(VLOOKUP($B106,#REF!,3,FALSE)),0,(VLOOKUP($B106,#REF!,3,FALSE)))</f>
        <v>#REF!</v>
      </c>
      <c r="BH106" s="252" t="e">
        <f>IF(ISNA(VLOOKUP($B106,#REF!,3,FALSE)),0,(VLOOKUP($B106,#REF!,3,FALSE)))</f>
        <v>#REF!</v>
      </c>
      <c r="BI106" s="274"/>
      <c r="BJ106" s="275"/>
      <c r="BK106" s="276"/>
    </row>
    <row r="107" s="199" customFormat="1" ht="20.1" customHeight="1" spans="1:63">
      <c r="A107" s="221" t="e">
        <f>RANK(D107,$D$69:$D$80)</f>
        <v>#REF!</v>
      </c>
      <c r="B107" s="222"/>
      <c r="C107" s="223"/>
      <c r="D107" s="230"/>
      <c r="E107" s="223"/>
      <c r="F107" s="226"/>
      <c r="G107" s="226"/>
      <c r="H107" s="228"/>
      <c r="I107" s="228"/>
      <c r="J107" s="250"/>
      <c r="K107" s="253"/>
      <c r="L107" s="252"/>
      <c r="M107" s="252"/>
      <c r="N107" s="252"/>
      <c r="O107" s="252"/>
      <c r="P107" s="252"/>
      <c r="Q107" s="252"/>
      <c r="R107" s="252"/>
      <c r="S107" s="254"/>
      <c r="T107" s="254"/>
      <c r="U107" s="254"/>
      <c r="V107" s="254"/>
      <c r="W107" s="254"/>
      <c r="X107" s="254"/>
      <c r="Y107" s="274"/>
      <c r="Z107" s="275"/>
      <c r="AA107" s="276"/>
      <c r="AD107" s="252" t="e">
        <f>IF(ISNA(VLOOKUP($B107,#REF!,3,FALSE)),0,(VLOOKUP($B107,#REF!,3,FALSE)))</f>
        <v>#REF!</v>
      </c>
      <c r="AE107" s="252" t="e">
        <f>IF(ISNA(VLOOKUP($B107,#REF!,3,FALSE)),0,(VLOOKUP($B107,#REF!,3,FALSE)))</f>
        <v>#REF!</v>
      </c>
      <c r="AF107" s="252" t="e">
        <f>IF(ISNA(VLOOKUP($B107,#REF!,3,FALSE)),0,(VLOOKUP($B107,#REF!,3,FALSE)))</f>
        <v>#REF!</v>
      </c>
      <c r="AG107" s="252" t="e">
        <f>IF(ISNA(VLOOKUP($B107,#REF!,3,FALSE)),0,(VLOOKUP($B107,#REF!,3,FALSE)))</f>
        <v>#REF!</v>
      </c>
      <c r="AH107" s="252" t="e">
        <f>IF(ISNA(VLOOKUP($B107,#REF!,3,FALSE)),0,(VLOOKUP($B107,#REF!,3,FALSE)))</f>
        <v>#REF!</v>
      </c>
      <c r="AI107" s="252" t="e">
        <f>IF(ISNA(VLOOKUP($B107,#REF!,3,FALSE)),0,(VLOOKUP($B107,#REF!,3,FALSE)))</f>
        <v>#REF!</v>
      </c>
      <c r="AJ107" s="252" t="e">
        <f>IF(ISNA(VLOOKUP($B107,#REF!,2,FALSE)),0,(VLOOKUP($B107,#REF!,3,FALSE)))</f>
        <v>#REF!</v>
      </c>
      <c r="AK107" s="252" t="e">
        <f>IF(ISNA(VLOOKUP($B107,#REF!,3,FALSE)),0,(VLOOKUP($B107,#REF!,3,FALSE)))</f>
        <v>#REF!</v>
      </c>
      <c r="AL107" s="252" t="e">
        <f>IF(ISNA(VLOOKUP($B107,#REF!,3,FALSE)),0,(VLOOKUP($B107,#REF!,3,FALSE)))</f>
        <v>#REF!</v>
      </c>
      <c r="AM107" s="252" t="e">
        <f>IF(ISNA(VLOOKUP($B107,#REF!,3,FALSE)),0,(VLOOKUP($B107,#REF!,3,FALSE)))</f>
        <v>#REF!</v>
      </c>
      <c r="AN107" s="252" t="e">
        <f>IF(ISNA(VLOOKUP($B107,#REF!,3,FALSE)),0,(VLOOKUP($B107,#REF!,3,FALSE)))</f>
        <v>#REF!</v>
      </c>
      <c r="AO107" s="252" t="e">
        <f>IF(ISNA(VLOOKUP($B107,#REF!,3,FALSE)),0,(VLOOKUP($B107,#REF!,3,FALSE)))</f>
        <v>#REF!</v>
      </c>
      <c r="AP107" s="252" t="e">
        <f>IF(ISNA(VLOOKUP($B107,#REF!,3,FALSE)),0,(VLOOKUP($B107,#REF!,3,FALSE)))</f>
        <v>#REF!</v>
      </c>
      <c r="AQ107" s="274"/>
      <c r="AR107" s="275"/>
      <c r="AS107" s="276"/>
      <c r="AV107" s="252" t="e">
        <f>IF(ISNA(VLOOKUP($B107,#REF!,4,FALSE)),0,(VLOOKUP($B107,#REF!,4,FALSE)))</f>
        <v>#REF!</v>
      </c>
      <c r="AW107" s="252" t="e">
        <f>IF(ISNA(VLOOKUP($B107,#REF!,4,FALSE)),0,(VLOOKUP($B107,#REF!,4,FALSE)))</f>
        <v>#REF!</v>
      </c>
      <c r="AX107" s="252" t="e">
        <f>IF(ISNA(VLOOKUP($B107,#REF!,4,FALSE)),0,(VLOOKUP($B107,#REF!,4,FALSE)))</f>
        <v>#REF!</v>
      </c>
      <c r="AY107" s="252" t="e">
        <f>IF(ISNA(VLOOKUP($B107,#REF!,4,FALSE)),0,(VLOOKUP($B107,#REF!,4,FALSE)))</f>
        <v>#REF!</v>
      </c>
      <c r="AZ107" s="252" t="e">
        <f>IF(ISNA(VLOOKUP($B107,#REF!,4,FALSE)),0,(VLOOKUP($B107,#REF!,4,FALSE)))</f>
        <v>#REF!</v>
      </c>
      <c r="BA107" s="252" t="e">
        <f>IF(ISNA(VLOOKUP($B107,#REF!,4,FALSE)),0,(VLOOKUP($B107,#REF!,4,FALSE)))</f>
        <v>#REF!</v>
      </c>
      <c r="BB107" s="252" t="e">
        <f>IF(ISNA(VLOOKUP($B107,#REF!,2,FALSE)),0,(VLOOKUP($B107,#REF!,3,FALSE)))</f>
        <v>#REF!</v>
      </c>
      <c r="BC107" s="252" t="e">
        <f>IF(ISNA(VLOOKUP($B107,#REF!,3,FALSE)),0,(VLOOKUP($B107,#REF!,3,FALSE)))</f>
        <v>#REF!</v>
      </c>
      <c r="BD107" s="252" t="e">
        <f>IF(ISNA(VLOOKUP($B107,#REF!,3,FALSE)),0,(VLOOKUP($B107,#REF!,3,FALSE)))</f>
        <v>#REF!</v>
      </c>
      <c r="BE107" s="252" t="e">
        <f>IF(ISNA(VLOOKUP($B107,#REF!,3,FALSE)),0,(VLOOKUP($B107,#REF!,3,FALSE)))</f>
        <v>#REF!</v>
      </c>
      <c r="BF107" s="252" t="e">
        <f>IF(ISNA(VLOOKUP($B107,#REF!,3,FALSE)),0,(VLOOKUP($B107,#REF!,3,FALSE)))</f>
        <v>#REF!</v>
      </c>
      <c r="BG107" s="252" t="e">
        <f>IF(ISNA(VLOOKUP($B107,#REF!,3,FALSE)),0,(VLOOKUP($B107,#REF!,3,FALSE)))</f>
        <v>#REF!</v>
      </c>
      <c r="BH107" s="252" t="e">
        <f>IF(ISNA(VLOOKUP($B107,#REF!,3,FALSE)),0,(VLOOKUP($B107,#REF!,3,FALSE)))</f>
        <v>#REF!</v>
      </c>
      <c r="BI107" s="274"/>
      <c r="BJ107" s="275"/>
      <c r="BK107" s="276"/>
    </row>
    <row r="108" s="199" customFormat="1" ht="20.1" customHeight="1" spans="1:63">
      <c r="A108" s="221" t="e">
        <f>RANK(D108,$D$69:$D$80)</f>
        <v>#REF!</v>
      </c>
      <c r="B108" s="222"/>
      <c r="C108" s="223"/>
      <c r="D108" s="230"/>
      <c r="E108" s="223"/>
      <c r="F108" s="226"/>
      <c r="G108" s="226"/>
      <c r="H108" s="228"/>
      <c r="I108" s="228"/>
      <c r="J108" s="250"/>
      <c r="K108" s="253"/>
      <c r="L108" s="252"/>
      <c r="M108" s="252"/>
      <c r="N108" s="252"/>
      <c r="O108" s="252"/>
      <c r="P108" s="252"/>
      <c r="Q108" s="252"/>
      <c r="R108" s="252"/>
      <c r="S108" s="254"/>
      <c r="T108" s="254"/>
      <c r="U108" s="254"/>
      <c r="V108" s="254"/>
      <c r="W108" s="254"/>
      <c r="X108" s="254"/>
      <c r="Y108" s="274"/>
      <c r="Z108" s="275"/>
      <c r="AA108" s="276"/>
      <c r="AD108" s="252" t="e">
        <f>IF(ISNA(VLOOKUP($B108,#REF!,3,FALSE)),0,(VLOOKUP($B108,#REF!,3,FALSE)))</f>
        <v>#REF!</v>
      </c>
      <c r="AE108" s="252" t="e">
        <f>IF(ISNA(VLOOKUP($B108,#REF!,3,FALSE)),0,(VLOOKUP($B108,#REF!,3,FALSE)))</f>
        <v>#REF!</v>
      </c>
      <c r="AF108" s="252" t="e">
        <f>IF(ISNA(VLOOKUP($B108,#REF!,3,FALSE)),0,(VLOOKUP($B108,#REF!,3,FALSE)))</f>
        <v>#REF!</v>
      </c>
      <c r="AG108" s="252" t="e">
        <f>IF(ISNA(VLOOKUP($B108,#REF!,3,FALSE)),0,(VLOOKUP($B108,#REF!,3,FALSE)))</f>
        <v>#REF!</v>
      </c>
      <c r="AH108" s="252" t="e">
        <f>IF(ISNA(VLOOKUP($B108,#REF!,3,FALSE)),0,(VLOOKUP($B108,#REF!,3,FALSE)))</f>
        <v>#REF!</v>
      </c>
      <c r="AI108" s="252" t="e">
        <f>IF(ISNA(VLOOKUP($B108,#REF!,3,FALSE)),0,(VLOOKUP($B108,#REF!,3,FALSE)))</f>
        <v>#REF!</v>
      </c>
      <c r="AJ108" s="252" t="e">
        <f>IF(ISNA(VLOOKUP($B108,#REF!,2,FALSE)),0,(VLOOKUP($B108,#REF!,3,FALSE)))</f>
        <v>#REF!</v>
      </c>
      <c r="AK108" s="252" t="e">
        <f>IF(ISNA(VLOOKUP($B108,#REF!,3,FALSE)),0,(VLOOKUP($B108,#REF!,3,FALSE)))</f>
        <v>#REF!</v>
      </c>
      <c r="AL108" s="252" t="e">
        <f>IF(ISNA(VLOOKUP($B108,#REF!,3,FALSE)),0,(VLOOKUP($B108,#REF!,3,FALSE)))</f>
        <v>#REF!</v>
      </c>
      <c r="AM108" s="252" t="e">
        <f>IF(ISNA(VLOOKUP($B108,#REF!,3,FALSE)),0,(VLOOKUP($B108,#REF!,3,FALSE)))</f>
        <v>#REF!</v>
      </c>
      <c r="AN108" s="252" t="e">
        <f>IF(ISNA(VLOOKUP($B108,#REF!,3,FALSE)),0,(VLOOKUP($B108,#REF!,3,FALSE)))</f>
        <v>#REF!</v>
      </c>
      <c r="AO108" s="252" t="e">
        <f>IF(ISNA(VLOOKUP($B108,#REF!,3,FALSE)),0,(VLOOKUP($B108,#REF!,3,FALSE)))</f>
        <v>#REF!</v>
      </c>
      <c r="AP108" s="252" t="e">
        <f>IF(ISNA(VLOOKUP($B108,#REF!,3,FALSE)),0,(VLOOKUP($B108,#REF!,3,FALSE)))</f>
        <v>#REF!</v>
      </c>
      <c r="AQ108" s="274"/>
      <c r="AR108" s="275"/>
      <c r="AS108" s="276"/>
      <c r="AV108" s="252" t="e">
        <f>IF(ISNA(VLOOKUP($B108,#REF!,4,FALSE)),0,(VLOOKUP($B108,#REF!,4,FALSE)))</f>
        <v>#REF!</v>
      </c>
      <c r="AW108" s="252" t="e">
        <f>IF(ISNA(VLOOKUP($B108,#REF!,4,FALSE)),0,(VLOOKUP($B108,#REF!,4,FALSE)))</f>
        <v>#REF!</v>
      </c>
      <c r="AX108" s="252" t="e">
        <f>IF(ISNA(VLOOKUP($B108,#REF!,4,FALSE)),0,(VLOOKUP($B108,#REF!,4,FALSE)))</f>
        <v>#REF!</v>
      </c>
      <c r="AY108" s="252" t="e">
        <f>IF(ISNA(VLOOKUP($B108,#REF!,4,FALSE)),0,(VLOOKUP($B108,#REF!,4,FALSE)))</f>
        <v>#REF!</v>
      </c>
      <c r="AZ108" s="252" t="e">
        <f>IF(ISNA(VLOOKUP($B108,#REF!,4,FALSE)),0,(VLOOKUP($B108,#REF!,4,FALSE)))</f>
        <v>#REF!</v>
      </c>
      <c r="BA108" s="252" t="e">
        <f>IF(ISNA(VLOOKUP($B108,#REF!,4,FALSE)),0,(VLOOKUP($B108,#REF!,4,FALSE)))</f>
        <v>#REF!</v>
      </c>
      <c r="BB108" s="252" t="e">
        <f>IF(ISNA(VLOOKUP($B108,#REF!,2,FALSE)),0,(VLOOKUP($B108,#REF!,3,FALSE)))</f>
        <v>#REF!</v>
      </c>
      <c r="BC108" s="252" t="e">
        <f>IF(ISNA(VLOOKUP($B108,#REF!,3,FALSE)),0,(VLOOKUP($B108,#REF!,3,FALSE)))</f>
        <v>#REF!</v>
      </c>
      <c r="BD108" s="252" t="e">
        <f>IF(ISNA(VLOOKUP($B108,#REF!,3,FALSE)),0,(VLOOKUP($B108,#REF!,3,FALSE)))</f>
        <v>#REF!</v>
      </c>
      <c r="BE108" s="252" t="e">
        <f>IF(ISNA(VLOOKUP($B108,#REF!,3,FALSE)),0,(VLOOKUP($B108,#REF!,3,FALSE)))</f>
        <v>#REF!</v>
      </c>
      <c r="BF108" s="252" t="e">
        <f>IF(ISNA(VLOOKUP($B108,#REF!,3,FALSE)),0,(VLOOKUP($B108,#REF!,3,FALSE)))</f>
        <v>#REF!</v>
      </c>
      <c r="BG108" s="252" t="e">
        <f>IF(ISNA(VLOOKUP($B108,#REF!,3,FALSE)),0,(VLOOKUP($B108,#REF!,3,FALSE)))</f>
        <v>#REF!</v>
      </c>
      <c r="BH108" s="252" t="e">
        <f>IF(ISNA(VLOOKUP($B108,#REF!,3,FALSE)),0,(VLOOKUP($B108,#REF!,3,FALSE)))</f>
        <v>#REF!</v>
      </c>
      <c r="BI108" s="274"/>
      <c r="BJ108" s="275"/>
      <c r="BK108" s="276"/>
    </row>
    <row r="109" s="199" customFormat="1" ht="20.1" customHeight="1" spans="1:63">
      <c r="A109" s="221" t="e">
        <f>RANK(D109,$D$69:$D$80)</f>
        <v>#REF!</v>
      </c>
      <c r="B109" s="222"/>
      <c r="C109" s="223"/>
      <c r="D109" s="230"/>
      <c r="E109" s="223"/>
      <c r="F109" s="226"/>
      <c r="G109" s="226"/>
      <c r="H109" s="228"/>
      <c r="I109" s="228"/>
      <c r="J109" s="250"/>
      <c r="K109" s="253"/>
      <c r="L109" s="252"/>
      <c r="M109" s="252"/>
      <c r="N109" s="252"/>
      <c r="O109" s="252"/>
      <c r="P109" s="252"/>
      <c r="Q109" s="252"/>
      <c r="R109" s="252"/>
      <c r="S109" s="254"/>
      <c r="T109" s="254"/>
      <c r="U109" s="254"/>
      <c r="V109" s="254"/>
      <c r="W109" s="254"/>
      <c r="X109" s="254"/>
      <c r="Y109" s="274"/>
      <c r="Z109" s="275"/>
      <c r="AA109" s="276"/>
      <c r="AD109" s="252" t="e">
        <f>IF(ISNA(VLOOKUP($B109,#REF!,3,FALSE)),0,(VLOOKUP($B109,#REF!,3,FALSE)))</f>
        <v>#REF!</v>
      </c>
      <c r="AE109" s="252" t="e">
        <f>IF(ISNA(VLOOKUP($B109,#REF!,3,FALSE)),0,(VLOOKUP($B109,#REF!,3,FALSE)))</f>
        <v>#REF!</v>
      </c>
      <c r="AF109" s="252" t="e">
        <f>IF(ISNA(VLOOKUP($B109,#REF!,3,FALSE)),0,(VLOOKUP($B109,#REF!,3,FALSE)))</f>
        <v>#REF!</v>
      </c>
      <c r="AG109" s="252" t="e">
        <f>IF(ISNA(VLOOKUP($B109,#REF!,3,FALSE)),0,(VLOOKUP($B109,#REF!,3,FALSE)))</f>
        <v>#REF!</v>
      </c>
      <c r="AH109" s="252" t="e">
        <f>IF(ISNA(VLOOKUP($B109,#REF!,3,FALSE)),0,(VLOOKUP($B109,#REF!,3,FALSE)))</f>
        <v>#REF!</v>
      </c>
      <c r="AI109" s="252" t="e">
        <f>IF(ISNA(VLOOKUP($B109,#REF!,3,FALSE)),0,(VLOOKUP($B109,#REF!,3,FALSE)))</f>
        <v>#REF!</v>
      </c>
      <c r="AJ109" s="252" t="e">
        <f>IF(ISNA(VLOOKUP($B109,#REF!,2,FALSE)),0,(VLOOKUP($B109,#REF!,3,FALSE)))</f>
        <v>#REF!</v>
      </c>
      <c r="AK109" s="252" t="e">
        <f>IF(ISNA(VLOOKUP($B109,#REF!,3,FALSE)),0,(VLOOKUP($B109,#REF!,3,FALSE)))</f>
        <v>#REF!</v>
      </c>
      <c r="AL109" s="252" t="e">
        <f>IF(ISNA(VLOOKUP($B109,#REF!,3,FALSE)),0,(VLOOKUP($B109,#REF!,3,FALSE)))</f>
        <v>#REF!</v>
      </c>
      <c r="AM109" s="252" t="e">
        <f>IF(ISNA(VLOOKUP($B109,#REF!,3,FALSE)),0,(VLOOKUP($B109,#REF!,3,FALSE)))</f>
        <v>#REF!</v>
      </c>
      <c r="AN109" s="252" t="e">
        <f>IF(ISNA(VLOOKUP($B109,#REF!,3,FALSE)),0,(VLOOKUP($B109,#REF!,3,FALSE)))</f>
        <v>#REF!</v>
      </c>
      <c r="AO109" s="252" t="e">
        <f>IF(ISNA(VLOOKUP($B109,#REF!,3,FALSE)),0,(VLOOKUP($B109,#REF!,3,FALSE)))</f>
        <v>#REF!</v>
      </c>
      <c r="AP109" s="252" t="e">
        <f>IF(ISNA(VLOOKUP($B109,#REF!,3,FALSE)),0,(VLOOKUP($B109,#REF!,3,FALSE)))</f>
        <v>#REF!</v>
      </c>
      <c r="AQ109" s="274"/>
      <c r="AR109" s="275"/>
      <c r="AS109" s="276"/>
      <c r="AV109" s="252" t="e">
        <f>IF(ISNA(VLOOKUP($B109,#REF!,4,FALSE)),0,(VLOOKUP($B109,#REF!,4,FALSE)))</f>
        <v>#REF!</v>
      </c>
      <c r="AW109" s="252" t="e">
        <f>IF(ISNA(VLOOKUP($B109,#REF!,4,FALSE)),0,(VLOOKUP($B109,#REF!,4,FALSE)))</f>
        <v>#REF!</v>
      </c>
      <c r="AX109" s="252" t="e">
        <f>IF(ISNA(VLOOKUP($B109,#REF!,4,FALSE)),0,(VLOOKUP($B109,#REF!,4,FALSE)))</f>
        <v>#REF!</v>
      </c>
      <c r="AY109" s="252" t="e">
        <f>IF(ISNA(VLOOKUP($B109,#REF!,4,FALSE)),0,(VLOOKUP($B109,#REF!,4,FALSE)))</f>
        <v>#REF!</v>
      </c>
      <c r="AZ109" s="252" t="e">
        <f>IF(ISNA(VLOOKUP($B109,#REF!,4,FALSE)),0,(VLOOKUP($B109,#REF!,4,FALSE)))</f>
        <v>#REF!</v>
      </c>
      <c r="BA109" s="252" t="e">
        <f>IF(ISNA(VLOOKUP($B109,#REF!,4,FALSE)),0,(VLOOKUP($B109,#REF!,4,FALSE)))</f>
        <v>#REF!</v>
      </c>
      <c r="BB109" s="252" t="e">
        <f>IF(ISNA(VLOOKUP($B109,#REF!,2,FALSE)),0,(VLOOKUP($B109,#REF!,3,FALSE)))</f>
        <v>#REF!</v>
      </c>
      <c r="BC109" s="252" t="e">
        <f>IF(ISNA(VLOOKUP($B109,#REF!,3,FALSE)),0,(VLOOKUP($B109,#REF!,3,FALSE)))</f>
        <v>#REF!</v>
      </c>
      <c r="BD109" s="252" t="e">
        <f>IF(ISNA(VLOOKUP($B109,#REF!,3,FALSE)),0,(VLOOKUP($B109,#REF!,3,FALSE)))</f>
        <v>#REF!</v>
      </c>
      <c r="BE109" s="252" t="e">
        <f>IF(ISNA(VLOOKUP($B109,#REF!,3,FALSE)),0,(VLOOKUP($B109,#REF!,3,FALSE)))</f>
        <v>#REF!</v>
      </c>
      <c r="BF109" s="252" t="e">
        <f>IF(ISNA(VLOOKUP($B109,#REF!,3,FALSE)),0,(VLOOKUP($B109,#REF!,3,FALSE)))</f>
        <v>#REF!</v>
      </c>
      <c r="BG109" s="252" t="e">
        <f>IF(ISNA(VLOOKUP($B109,#REF!,3,FALSE)),0,(VLOOKUP($B109,#REF!,3,FALSE)))</f>
        <v>#REF!</v>
      </c>
      <c r="BH109" s="252" t="e">
        <f>IF(ISNA(VLOOKUP($B109,#REF!,3,FALSE)),0,(VLOOKUP($B109,#REF!,3,FALSE)))</f>
        <v>#REF!</v>
      </c>
      <c r="BI109" s="274"/>
      <c r="BJ109" s="275"/>
      <c r="BK109" s="276"/>
    </row>
    <row r="110" s="199" customFormat="1" ht="20.1" customHeight="1" spans="1:63">
      <c r="A110" s="221" t="e">
        <f>RANK(D110,$D$69:$D$80)</f>
        <v>#REF!</v>
      </c>
      <c r="B110" s="222"/>
      <c r="C110" s="223"/>
      <c r="D110" s="230"/>
      <c r="E110" s="223"/>
      <c r="F110" s="226"/>
      <c r="G110" s="226"/>
      <c r="H110" s="228"/>
      <c r="I110" s="284"/>
      <c r="J110" s="285"/>
      <c r="K110" s="259"/>
      <c r="L110" s="252"/>
      <c r="M110" s="252"/>
      <c r="N110" s="252"/>
      <c r="O110" s="252"/>
      <c r="P110" s="252"/>
      <c r="Q110" s="252"/>
      <c r="R110" s="252"/>
      <c r="S110" s="254"/>
      <c r="T110" s="254"/>
      <c r="U110" s="254"/>
      <c r="V110" s="254"/>
      <c r="W110" s="254"/>
      <c r="X110" s="254"/>
      <c r="Y110" s="277"/>
      <c r="Z110" s="278"/>
      <c r="AA110" s="279"/>
      <c r="AD110" s="252" t="e">
        <f>IF(ISNA(VLOOKUP($B110,#REF!,3,FALSE)),0,(VLOOKUP($B110,#REF!,3,FALSE)))</f>
        <v>#REF!</v>
      </c>
      <c r="AE110" s="252" t="e">
        <f>IF(ISNA(VLOOKUP($B110,#REF!,3,FALSE)),0,(VLOOKUP($B110,#REF!,3,FALSE)))</f>
        <v>#REF!</v>
      </c>
      <c r="AF110" s="252" t="e">
        <f>IF(ISNA(VLOOKUP($B110,#REF!,3,FALSE)),0,(VLOOKUP($B110,#REF!,3,FALSE)))</f>
        <v>#REF!</v>
      </c>
      <c r="AG110" s="252" t="e">
        <f>IF(ISNA(VLOOKUP($B110,#REF!,3,FALSE)),0,(VLOOKUP($B110,#REF!,3,FALSE)))</f>
        <v>#REF!</v>
      </c>
      <c r="AH110" s="252" t="e">
        <f>IF(ISNA(VLOOKUP($B110,#REF!,3,FALSE)),0,(VLOOKUP($B110,#REF!,3,FALSE)))</f>
        <v>#REF!</v>
      </c>
      <c r="AI110" s="252" t="e">
        <f>IF(ISNA(VLOOKUP($B110,#REF!,3,FALSE)),0,(VLOOKUP($B110,#REF!,3,FALSE)))</f>
        <v>#REF!</v>
      </c>
      <c r="AJ110" s="252" t="e">
        <f>IF(ISNA(VLOOKUP($B110,#REF!,2,FALSE)),0,(VLOOKUP($B110,#REF!,3,FALSE)))</f>
        <v>#REF!</v>
      </c>
      <c r="AK110" s="252" t="e">
        <f>IF(ISNA(VLOOKUP($B110,#REF!,3,FALSE)),0,(VLOOKUP($B110,#REF!,3,FALSE)))</f>
        <v>#REF!</v>
      </c>
      <c r="AL110" s="252" t="e">
        <f>IF(ISNA(VLOOKUP($B110,#REF!,3,FALSE)),0,(VLOOKUP($B110,#REF!,3,FALSE)))</f>
        <v>#REF!</v>
      </c>
      <c r="AM110" s="252" t="e">
        <f>IF(ISNA(VLOOKUP($B110,#REF!,3,FALSE)),0,(VLOOKUP($B110,#REF!,3,FALSE)))</f>
        <v>#REF!</v>
      </c>
      <c r="AN110" s="252" t="e">
        <f>IF(ISNA(VLOOKUP($B110,#REF!,3,FALSE)),0,(VLOOKUP($B110,#REF!,3,FALSE)))</f>
        <v>#REF!</v>
      </c>
      <c r="AO110" s="252" t="e">
        <f>IF(ISNA(VLOOKUP($B110,#REF!,3,FALSE)),0,(VLOOKUP($B110,#REF!,3,FALSE)))</f>
        <v>#REF!</v>
      </c>
      <c r="AP110" s="252" t="e">
        <f>IF(ISNA(VLOOKUP($B110,#REF!,3,FALSE)),0,(VLOOKUP($B110,#REF!,3,FALSE)))</f>
        <v>#REF!</v>
      </c>
      <c r="AQ110" s="277"/>
      <c r="AR110" s="278"/>
      <c r="AS110" s="279"/>
      <c r="AV110" s="252" t="e">
        <f>IF(ISNA(VLOOKUP($B110,#REF!,4,FALSE)),0,(VLOOKUP($B110,#REF!,4,FALSE)))</f>
        <v>#REF!</v>
      </c>
      <c r="AW110" s="252" t="e">
        <f>IF(ISNA(VLOOKUP($B110,#REF!,4,FALSE)),0,(VLOOKUP($B110,#REF!,4,FALSE)))</f>
        <v>#REF!</v>
      </c>
      <c r="AX110" s="252" t="e">
        <f>IF(ISNA(VLOOKUP($B110,#REF!,4,FALSE)),0,(VLOOKUP($B110,#REF!,4,FALSE)))</f>
        <v>#REF!</v>
      </c>
      <c r="AY110" s="252" t="e">
        <f>IF(ISNA(VLOOKUP($B110,#REF!,4,FALSE)),0,(VLOOKUP($B110,#REF!,4,FALSE)))</f>
        <v>#REF!</v>
      </c>
      <c r="AZ110" s="252" t="e">
        <f>IF(ISNA(VLOOKUP($B110,#REF!,4,FALSE)),0,(VLOOKUP($B110,#REF!,4,FALSE)))</f>
        <v>#REF!</v>
      </c>
      <c r="BA110" s="252" t="e">
        <f>IF(ISNA(VLOOKUP($B110,#REF!,4,FALSE)),0,(VLOOKUP($B110,#REF!,4,FALSE)))</f>
        <v>#REF!</v>
      </c>
      <c r="BB110" s="252" t="e">
        <f>IF(ISNA(VLOOKUP($B110,#REF!,2,FALSE)),0,(VLOOKUP($B110,#REF!,3,FALSE)))</f>
        <v>#REF!</v>
      </c>
      <c r="BC110" s="252" t="e">
        <f>IF(ISNA(VLOOKUP($B110,#REF!,3,FALSE)),0,(VLOOKUP($B110,#REF!,3,FALSE)))</f>
        <v>#REF!</v>
      </c>
      <c r="BD110" s="252" t="e">
        <f>IF(ISNA(VLOOKUP($B110,#REF!,3,FALSE)),0,(VLOOKUP($B110,#REF!,3,FALSE)))</f>
        <v>#REF!</v>
      </c>
      <c r="BE110" s="252" t="e">
        <f>IF(ISNA(VLOOKUP($B110,#REF!,3,FALSE)),0,(VLOOKUP($B110,#REF!,3,FALSE)))</f>
        <v>#REF!</v>
      </c>
      <c r="BF110" s="252" t="e">
        <f>IF(ISNA(VLOOKUP($B110,#REF!,3,FALSE)),0,(VLOOKUP($B110,#REF!,3,FALSE)))</f>
        <v>#REF!</v>
      </c>
      <c r="BG110" s="252" t="e">
        <f>IF(ISNA(VLOOKUP($B110,#REF!,3,FALSE)),0,(VLOOKUP($B110,#REF!,3,FALSE)))</f>
        <v>#REF!</v>
      </c>
      <c r="BH110" s="252" t="e">
        <f>IF(ISNA(VLOOKUP($B110,#REF!,3,FALSE)),0,(VLOOKUP($B110,#REF!,3,FALSE)))</f>
        <v>#REF!</v>
      </c>
      <c r="BI110" s="277"/>
      <c r="BJ110" s="278"/>
      <c r="BK110" s="279"/>
    </row>
    <row r="111" s="199" customFormat="1" ht="20.1" customHeight="1" spans="1:60">
      <c r="A111" s="237"/>
      <c r="B111" s="237"/>
      <c r="C111" s="237"/>
      <c r="D111" s="237"/>
      <c r="E111" s="238"/>
      <c r="F111" s="237"/>
      <c r="G111" s="237"/>
      <c r="H111" s="237"/>
      <c r="I111" s="237"/>
      <c r="J111" s="262"/>
      <c r="K111" s="237"/>
      <c r="L111" s="237"/>
      <c r="M111" s="237"/>
      <c r="N111" s="237"/>
      <c r="O111" s="237"/>
      <c r="P111" s="237"/>
      <c r="Q111" s="237"/>
      <c r="R111" s="237"/>
      <c r="S111" s="265"/>
      <c r="T111" s="266"/>
      <c r="U111" s="267"/>
      <c r="AD111" s="252" t="e">
        <f>IF(ISNA(VLOOKUP($B111,#REF!,3,FALSE)),0,(VLOOKUP($B111,#REF!,3,FALSE)))</f>
        <v>#REF!</v>
      </c>
      <c r="AE111" s="252" t="e">
        <f>IF(ISNA(VLOOKUP($B111,#REF!,3,FALSE)),0,(VLOOKUP($B111,#REF!,3,FALSE)))</f>
        <v>#REF!</v>
      </c>
      <c r="AF111" s="252" t="e">
        <f>IF(ISNA(VLOOKUP($B111,#REF!,3,FALSE)),0,(VLOOKUP($B111,#REF!,3,FALSE)))</f>
        <v>#REF!</v>
      </c>
      <c r="AG111" s="252" t="e">
        <f>IF(ISNA(VLOOKUP($B111,#REF!,3,FALSE)),0,(VLOOKUP($B111,#REF!,3,FALSE)))</f>
        <v>#REF!</v>
      </c>
      <c r="AH111" s="252" t="e">
        <f>IF(ISNA(VLOOKUP($B111,#REF!,3,FALSE)),0,(VLOOKUP($B111,#REF!,3,FALSE)))</f>
        <v>#REF!</v>
      </c>
      <c r="AI111" s="252" t="e">
        <f>IF(ISNA(VLOOKUP($B111,#REF!,3,FALSE)),0,(VLOOKUP($B111,#REF!,3,FALSE)))</f>
        <v>#REF!</v>
      </c>
      <c r="AJ111" s="252" t="e">
        <f>IF(ISNA(VLOOKUP($B111,#REF!,2,FALSE)),0,(VLOOKUP($B111,#REF!,3,FALSE)))</f>
        <v>#REF!</v>
      </c>
      <c r="AK111" s="252" t="e">
        <f>IF(ISNA(VLOOKUP($B111,#REF!,3,FALSE)),0,(VLOOKUP($B111,#REF!,3,FALSE)))</f>
        <v>#REF!</v>
      </c>
      <c r="AL111" s="252" t="e">
        <f>IF(ISNA(VLOOKUP($B111,#REF!,3,FALSE)),0,(VLOOKUP($B111,#REF!,3,FALSE)))</f>
        <v>#REF!</v>
      </c>
      <c r="AM111" s="252" t="e">
        <f>IF(ISNA(VLOOKUP($B111,#REF!,3,FALSE)),0,(VLOOKUP($B111,#REF!,3,FALSE)))</f>
        <v>#REF!</v>
      </c>
      <c r="AN111" s="252" t="e">
        <f>IF(ISNA(VLOOKUP($B111,#REF!,3,FALSE)),0,(VLOOKUP($B111,#REF!,3,FALSE)))</f>
        <v>#REF!</v>
      </c>
      <c r="AO111" s="252" t="e">
        <f>IF(ISNA(VLOOKUP($B111,#REF!,3,FALSE)),0,(VLOOKUP($B111,#REF!,3,FALSE)))</f>
        <v>#REF!</v>
      </c>
      <c r="AP111" s="252" t="e">
        <f>IF(ISNA(VLOOKUP($B111,#REF!,3,FALSE)),0,(VLOOKUP($B111,#REF!,3,FALSE)))</f>
        <v>#REF!</v>
      </c>
      <c r="AV111" s="252" t="e">
        <f>IF(ISNA(VLOOKUP($B111,#REF!,4,FALSE)),0,(VLOOKUP($B111,#REF!,4,FALSE)))</f>
        <v>#REF!</v>
      </c>
      <c r="AW111" s="252" t="e">
        <f>IF(ISNA(VLOOKUP($B111,#REF!,4,FALSE)),0,(VLOOKUP($B111,#REF!,4,FALSE)))</f>
        <v>#REF!</v>
      </c>
      <c r="AX111" s="252" t="e">
        <f>IF(ISNA(VLOOKUP($B111,#REF!,4,FALSE)),0,(VLOOKUP($B111,#REF!,4,FALSE)))</f>
        <v>#REF!</v>
      </c>
      <c r="AY111" s="252" t="e">
        <f>IF(ISNA(VLOOKUP($B111,#REF!,4,FALSE)),0,(VLOOKUP($B111,#REF!,4,FALSE)))</f>
        <v>#REF!</v>
      </c>
      <c r="AZ111" s="252" t="e">
        <f>IF(ISNA(VLOOKUP($B111,#REF!,4,FALSE)),0,(VLOOKUP($B111,#REF!,4,FALSE)))</f>
        <v>#REF!</v>
      </c>
      <c r="BA111" s="252" t="e">
        <f>IF(ISNA(VLOOKUP($B111,#REF!,4,FALSE)),0,(VLOOKUP($B111,#REF!,4,FALSE)))</f>
        <v>#REF!</v>
      </c>
      <c r="BB111" s="252" t="e">
        <f>IF(ISNA(VLOOKUP($B111,#REF!,2,FALSE)),0,(VLOOKUP($B111,#REF!,3,FALSE)))</f>
        <v>#REF!</v>
      </c>
      <c r="BC111" s="252" t="e">
        <f>IF(ISNA(VLOOKUP($B111,#REF!,3,FALSE)),0,(VLOOKUP($B111,#REF!,3,FALSE)))</f>
        <v>#REF!</v>
      </c>
      <c r="BD111" s="252" t="e">
        <f>IF(ISNA(VLOOKUP($B111,#REF!,3,FALSE)),0,(VLOOKUP($B111,#REF!,3,FALSE)))</f>
        <v>#REF!</v>
      </c>
      <c r="BE111" s="252" t="e">
        <f>IF(ISNA(VLOOKUP($B111,#REF!,3,FALSE)),0,(VLOOKUP($B111,#REF!,3,FALSE)))</f>
        <v>#REF!</v>
      </c>
      <c r="BF111" s="252" t="e">
        <f>IF(ISNA(VLOOKUP($B111,#REF!,3,FALSE)),0,(VLOOKUP($B111,#REF!,3,FALSE)))</f>
        <v>#REF!</v>
      </c>
      <c r="BG111" s="252" t="e">
        <f>IF(ISNA(VLOOKUP($B111,#REF!,3,FALSE)),0,(VLOOKUP($B111,#REF!,3,FALSE)))</f>
        <v>#REF!</v>
      </c>
      <c r="BH111" s="252" t="e">
        <f>IF(ISNA(VLOOKUP($B111,#REF!,3,FALSE)),0,(VLOOKUP($B111,#REF!,3,FALSE)))</f>
        <v>#REF!</v>
      </c>
    </row>
    <row r="112" ht="16.35" spans="2:60">
      <c r="B112" s="207" t="s">
        <v>36</v>
      </c>
      <c r="C112" s="215" t="s">
        <v>5</v>
      </c>
      <c r="D112" s="215"/>
      <c r="F112" s="198"/>
      <c r="G112" s="198"/>
      <c r="H112" s="202" t="e">
        <f>(SUM(#REF!)/(COUNTIFS(#REF!,"&gt;0")))</f>
        <v>#REF!</v>
      </c>
      <c r="AD112" s="252" t="e">
        <f>IF(ISNA(VLOOKUP($B112,#REF!,3,FALSE)),0,(VLOOKUP($B112,#REF!,3,FALSE)))</f>
        <v>#REF!</v>
      </c>
      <c r="AE112" s="252" t="e">
        <f>IF(ISNA(VLOOKUP($B112,#REF!,3,FALSE)),0,(VLOOKUP($B112,#REF!,3,FALSE)))</f>
        <v>#REF!</v>
      </c>
      <c r="AF112" s="252" t="e">
        <f>IF(ISNA(VLOOKUP($B112,#REF!,3,FALSE)),0,(VLOOKUP($B112,#REF!,3,FALSE)))</f>
        <v>#REF!</v>
      </c>
      <c r="AG112" s="252" t="e">
        <f>IF(ISNA(VLOOKUP($B112,#REF!,3,FALSE)),0,(VLOOKUP($B112,#REF!,3,FALSE)))</f>
        <v>#REF!</v>
      </c>
      <c r="AH112" s="252" t="e">
        <f>IF(ISNA(VLOOKUP($B112,#REF!,3,FALSE)),0,(VLOOKUP($B112,#REF!,3,FALSE)))</f>
        <v>#REF!</v>
      </c>
      <c r="AI112" s="252" t="e">
        <f>IF(ISNA(VLOOKUP($B112,#REF!,3,FALSE)),0,(VLOOKUP($B112,#REF!,3,FALSE)))</f>
        <v>#REF!</v>
      </c>
      <c r="AJ112" s="252" t="e">
        <f>IF(ISNA(VLOOKUP($B112,#REF!,2,FALSE)),0,(VLOOKUP($B112,#REF!,3,FALSE)))</f>
        <v>#REF!</v>
      </c>
      <c r="AK112" s="252" t="e">
        <f>IF(ISNA(VLOOKUP($B112,#REF!,3,FALSE)),0,(VLOOKUP($B112,#REF!,3,FALSE)))</f>
        <v>#REF!</v>
      </c>
      <c r="AL112" s="252" t="e">
        <f>IF(ISNA(VLOOKUP($B112,#REF!,3,FALSE)),0,(VLOOKUP($B112,#REF!,3,FALSE)))</f>
        <v>#REF!</v>
      </c>
      <c r="AM112" s="252" t="e">
        <f>IF(ISNA(VLOOKUP($B112,#REF!,3,FALSE)),0,(VLOOKUP($B112,#REF!,3,FALSE)))</f>
        <v>#REF!</v>
      </c>
      <c r="AN112" s="252" t="e">
        <f>IF(ISNA(VLOOKUP($B112,#REF!,3,FALSE)),0,(VLOOKUP($B112,#REF!,3,FALSE)))</f>
        <v>#REF!</v>
      </c>
      <c r="AO112" s="252" t="e">
        <f>IF(ISNA(VLOOKUP($B112,#REF!,3,FALSE)),0,(VLOOKUP($B112,#REF!,3,FALSE)))</f>
        <v>#REF!</v>
      </c>
      <c r="AP112" s="252" t="e">
        <f>IF(ISNA(VLOOKUP($B112,#REF!,3,FALSE)),0,(VLOOKUP($B112,#REF!,3,FALSE)))</f>
        <v>#REF!</v>
      </c>
      <c r="AV112" s="252" t="e">
        <f>IF(ISNA(VLOOKUP($B112,#REF!,4,FALSE)),0,(VLOOKUP($B112,#REF!,4,FALSE)))</f>
        <v>#REF!</v>
      </c>
      <c r="AW112" s="252" t="e">
        <f>IF(ISNA(VLOOKUP($B112,#REF!,4,FALSE)),0,(VLOOKUP($B112,#REF!,4,FALSE)))</f>
        <v>#REF!</v>
      </c>
      <c r="AX112" s="252" t="e">
        <f>IF(ISNA(VLOOKUP($B112,#REF!,4,FALSE)),0,(VLOOKUP($B112,#REF!,4,FALSE)))</f>
        <v>#REF!</v>
      </c>
      <c r="AY112" s="252" t="e">
        <f>IF(ISNA(VLOOKUP($B112,#REF!,4,FALSE)),0,(VLOOKUP($B112,#REF!,4,FALSE)))</f>
        <v>#REF!</v>
      </c>
      <c r="AZ112" s="252" t="e">
        <f>IF(ISNA(VLOOKUP($B112,#REF!,4,FALSE)),0,(VLOOKUP($B112,#REF!,4,FALSE)))</f>
        <v>#REF!</v>
      </c>
      <c r="BA112" s="252" t="e">
        <f>IF(ISNA(VLOOKUP($B112,#REF!,4,FALSE)),0,(VLOOKUP($B112,#REF!,4,FALSE)))</f>
        <v>#REF!</v>
      </c>
      <c r="BB112" s="252" t="e">
        <f>IF(ISNA(VLOOKUP($B112,#REF!,2,FALSE)),0,(VLOOKUP($B112,#REF!,3,FALSE)))</f>
        <v>#REF!</v>
      </c>
      <c r="BC112" s="252" t="e">
        <f>IF(ISNA(VLOOKUP($B112,#REF!,3,FALSE)),0,(VLOOKUP($B112,#REF!,3,FALSE)))</f>
        <v>#REF!</v>
      </c>
      <c r="BD112" s="252" t="e">
        <f>IF(ISNA(VLOOKUP($B112,#REF!,3,FALSE)),0,(VLOOKUP($B112,#REF!,3,FALSE)))</f>
        <v>#REF!</v>
      </c>
      <c r="BE112" s="252" t="e">
        <f>IF(ISNA(VLOOKUP($B112,#REF!,3,FALSE)),0,(VLOOKUP($B112,#REF!,3,FALSE)))</f>
        <v>#REF!</v>
      </c>
      <c r="BF112" s="252" t="e">
        <f>IF(ISNA(VLOOKUP($B112,#REF!,3,FALSE)),0,(VLOOKUP($B112,#REF!,3,FALSE)))</f>
        <v>#REF!</v>
      </c>
      <c r="BG112" s="252" t="e">
        <f>IF(ISNA(VLOOKUP($B112,#REF!,3,FALSE)),0,(VLOOKUP($B112,#REF!,3,FALSE)))</f>
        <v>#REF!</v>
      </c>
      <c r="BH112" s="252" t="e">
        <f>IF(ISNA(VLOOKUP($B112,#REF!,3,FALSE)),0,(VLOOKUP($B112,#REF!,3,FALSE)))</f>
        <v>#REF!</v>
      </c>
    </row>
    <row r="113" s="198" customFormat="1" ht="53" spans="1:63">
      <c r="A113" s="216" t="s">
        <v>6</v>
      </c>
      <c r="B113" s="217" t="s">
        <v>7</v>
      </c>
      <c r="C113" s="218" t="s">
        <v>8</v>
      </c>
      <c r="D113" s="218" t="s">
        <v>9</v>
      </c>
      <c r="E113" s="218"/>
      <c r="F113" s="218"/>
      <c r="G113" s="218"/>
      <c r="H113" s="220" t="s">
        <v>12</v>
      </c>
      <c r="I113" s="220"/>
      <c r="J113" s="245"/>
      <c r="K113" s="246"/>
      <c r="L113" s="247" t="s">
        <v>15</v>
      </c>
      <c r="M113" s="248" t="s">
        <v>16</v>
      </c>
      <c r="N113" s="249" t="s">
        <v>17</v>
      </c>
      <c r="O113" s="248" t="s">
        <v>18</v>
      </c>
      <c r="P113" s="249" t="s">
        <v>19</v>
      </c>
      <c r="Q113" s="248" t="s">
        <v>20</v>
      </c>
      <c r="R113" s="249" t="s">
        <v>21</v>
      </c>
      <c r="S113" s="248" t="s">
        <v>22</v>
      </c>
      <c r="T113" s="249" t="s">
        <v>23</v>
      </c>
      <c r="U113" s="248" t="s">
        <v>24</v>
      </c>
      <c r="V113" s="249" t="s">
        <v>25</v>
      </c>
      <c r="W113" s="248" t="s">
        <v>26</v>
      </c>
      <c r="X113" s="249" t="s">
        <v>27</v>
      </c>
      <c r="Y113" s="268" t="s">
        <v>28</v>
      </c>
      <c r="Z113" s="269"/>
      <c r="AA113" s="270"/>
      <c r="AD113" s="252" t="e">
        <f>IF(ISNA(VLOOKUP($B113,#REF!,3,FALSE)),0,(VLOOKUP($B113,#REF!,3,FALSE)))</f>
        <v>#REF!</v>
      </c>
      <c r="AE113" s="252" t="e">
        <f>IF(ISNA(VLOOKUP($B113,#REF!,3,FALSE)),0,(VLOOKUP($B113,#REF!,3,FALSE)))</f>
        <v>#REF!</v>
      </c>
      <c r="AF113" s="252" t="e">
        <f>IF(ISNA(VLOOKUP($B113,#REF!,3,FALSE)),0,(VLOOKUP($B113,#REF!,3,FALSE)))</f>
        <v>#REF!</v>
      </c>
      <c r="AG113" s="252" t="e">
        <f>IF(ISNA(VLOOKUP($B113,#REF!,3,FALSE)),0,(VLOOKUP($B113,#REF!,3,FALSE)))</f>
        <v>#REF!</v>
      </c>
      <c r="AH113" s="252" t="e">
        <f>IF(ISNA(VLOOKUP($B113,#REF!,3,FALSE)),0,(VLOOKUP($B113,#REF!,3,FALSE)))</f>
        <v>#REF!</v>
      </c>
      <c r="AI113" s="252" t="e">
        <f>IF(ISNA(VLOOKUP($B113,#REF!,3,FALSE)),0,(VLOOKUP($B113,#REF!,3,FALSE)))</f>
        <v>#REF!</v>
      </c>
      <c r="AJ113" s="252" t="e">
        <f>IF(ISNA(VLOOKUP($B113,#REF!,2,FALSE)),0,(VLOOKUP($B113,#REF!,3,FALSE)))</f>
        <v>#REF!</v>
      </c>
      <c r="AK113" s="252" t="e">
        <f>IF(ISNA(VLOOKUP($B113,#REF!,3,FALSE)),0,(VLOOKUP($B113,#REF!,3,FALSE)))</f>
        <v>#REF!</v>
      </c>
      <c r="AL113" s="252" t="e">
        <f>IF(ISNA(VLOOKUP($B113,#REF!,3,FALSE)),0,(VLOOKUP($B113,#REF!,3,FALSE)))</f>
        <v>#REF!</v>
      </c>
      <c r="AM113" s="252" t="e">
        <f>IF(ISNA(VLOOKUP($B113,#REF!,3,FALSE)),0,(VLOOKUP($B113,#REF!,3,FALSE)))</f>
        <v>#REF!</v>
      </c>
      <c r="AN113" s="252" t="e">
        <f>IF(ISNA(VLOOKUP($B113,#REF!,3,FALSE)),0,(VLOOKUP($B113,#REF!,3,FALSE)))</f>
        <v>#REF!</v>
      </c>
      <c r="AO113" s="252" t="e">
        <f>IF(ISNA(VLOOKUP($B113,#REF!,3,FALSE)),0,(VLOOKUP($B113,#REF!,3,FALSE)))</f>
        <v>#REF!</v>
      </c>
      <c r="AP113" s="252" t="e">
        <f>IF(ISNA(VLOOKUP($B113,#REF!,3,FALSE)),0,(VLOOKUP($B113,#REF!,3,FALSE)))</f>
        <v>#REF!</v>
      </c>
      <c r="AQ113" s="268" t="s">
        <v>28</v>
      </c>
      <c r="AR113" s="269"/>
      <c r="AS113" s="270"/>
      <c r="AV113" s="252" t="e">
        <f>IF(ISNA(VLOOKUP($B113,#REF!,4,FALSE)),0,(VLOOKUP($B113,#REF!,4,FALSE)))</f>
        <v>#REF!</v>
      </c>
      <c r="AW113" s="252" t="e">
        <f>IF(ISNA(VLOOKUP($B113,#REF!,4,FALSE)),0,(VLOOKUP($B113,#REF!,4,FALSE)))</f>
        <v>#REF!</v>
      </c>
      <c r="AX113" s="252" t="e">
        <f>IF(ISNA(VLOOKUP($B113,#REF!,4,FALSE)),0,(VLOOKUP($B113,#REF!,4,FALSE)))</f>
        <v>#REF!</v>
      </c>
      <c r="AY113" s="252" t="e">
        <f>IF(ISNA(VLOOKUP($B113,#REF!,4,FALSE)),0,(VLOOKUP($B113,#REF!,4,FALSE)))</f>
        <v>#REF!</v>
      </c>
      <c r="AZ113" s="252" t="e">
        <f>IF(ISNA(VLOOKUP($B113,#REF!,4,FALSE)),0,(VLOOKUP($B113,#REF!,4,FALSE)))</f>
        <v>#REF!</v>
      </c>
      <c r="BA113" s="252" t="e">
        <f>IF(ISNA(VLOOKUP($B113,#REF!,4,FALSE)),0,(VLOOKUP($B113,#REF!,4,FALSE)))</f>
        <v>#REF!</v>
      </c>
      <c r="BB113" s="252" t="e">
        <f>IF(ISNA(VLOOKUP($B113,#REF!,2,FALSE)),0,(VLOOKUP($B113,#REF!,3,FALSE)))</f>
        <v>#REF!</v>
      </c>
      <c r="BC113" s="252" t="e">
        <f>IF(ISNA(VLOOKUP($B113,#REF!,3,FALSE)),0,(VLOOKUP($B113,#REF!,3,FALSE)))</f>
        <v>#REF!</v>
      </c>
      <c r="BD113" s="252" t="e">
        <f>IF(ISNA(VLOOKUP($B113,#REF!,3,FALSE)),0,(VLOOKUP($B113,#REF!,3,FALSE)))</f>
        <v>#REF!</v>
      </c>
      <c r="BE113" s="252" t="e">
        <f>IF(ISNA(VLOOKUP($B113,#REF!,3,FALSE)),0,(VLOOKUP($B113,#REF!,3,FALSE)))</f>
        <v>#REF!</v>
      </c>
      <c r="BF113" s="252" t="e">
        <f>IF(ISNA(VLOOKUP($B113,#REF!,3,FALSE)),0,(VLOOKUP($B113,#REF!,3,FALSE)))</f>
        <v>#REF!</v>
      </c>
      <c r="BG113" s="252" t="e">
        <f>IF(ISNA(VLOOKUP($B113,#REF!,3,FALSE)),0,(VLOOKUP($B113,#REF!,3,FALSE)))</f>
        <v>#REF!</v>
      </c>
      <c r="BH113" s="252" t="e">
        <f>IF(ISNA(VLOOKUP($B113,#REF!,3,FALSE)),0,(VLOOKUP($B113,#REF!,3,FALSE)))</f>
        <v>#REF!</v>
      </c>
      <c r="BI113" s="268" t="s">
        <v>28</v>
      </c>
      <c r="BJ113" s="269"/>
      <c r="BK113" s="270"/>
    </row>
    <row r="114" s="199" customFormat="1" ht="20.1" customHeight="1" spans="1:63">
      <c r="A114" s="221" t="e">
        <f t="shared" ref="A114:A123" si="97">RANK(D114,$D$114:$D$121)</f>
        <v>#REF!</v>
      </c>
      <c r="B114" s="222" t="e">
        <f>#REF!</f>
        <v>#REF!</v>
      </c>
      <c r="C114" s="223">
        <f t="shared" ref="C114:C123" si="98">COUNTIF(AD114:AP114,"&gt;0")</f>
        <v>0</v>
      </c>
      <c r="D114" s="226" t="e">
        <f t="shared" ref="D114:D121" si="99">SUM(L114:V114)</f>
        <v>#REF!</v>
      </c>
      <c r="E114" s="225" t="e">
        <f>IF(D114&gt;MAX($F$118:$F$121),"***"," ")</f>
        <v>#REF!</v>
      </c>
      <c r="F114" s="226" t="e">
        <f t="shared" ref="F114:F123" si="100">((11-C114)*40)+D114</f>
        <v>#REF!</v>
      </c>
      <c r="G114" s="226"/>
      <c r="H114" s="228" t="e">
        <f t="shared" ref="H114:H123" si="101">D114/(C114*40)</f>
        <v>#REF!</v>
      </c>
      <c r="I114" s="228" t="e">
        <f t="shared" ref="I114:I123" si="102">(SUM(AD114:AP114)/C114)</f>
        <v>#REF!</v>
      </c>
      <c r="J114" s="250" t="e">
        <f t="shared" ref="J114:J123" si="103">(SUM(AV114:BH114))</f>
        <v>#REF!</v>
      </c>
      <c r="K114" s="251"/>
      <c r="L114" s="252" t="e">
        <f>IF(ISNA(VLOOKUP($B114,#REF!,1,FALSE)),0,(VLOOKUP($B114,#REF!,2,FALSE)))</f>
        <v>#REF!</v>
      </c>
      <c r="M114" s="252" t="e">
        <f>IF(ISNA(VLOOKUP($B114,#REF!,1,FALSE)),0,(VLOOKUP($B114,#REF!,2,FALSE)))</f>
        <v>#REF!</v>
      </c>
      <c r="N114" s="252" t="e">
        <f>IF(ISNA(VLOOKUP($B114,#REF!,1,FALSE)),0,(VLOOKUP($B114,#REF!,2,FALSE)))</f>
        <v>#REF!</v>
      </c>
      <c r="O114" s="252" t="e">
        <f>IF(ISNA(VLOOKUP($B114,#REF!,1,FALSE)),0,(VLOOKUP($B114,#REF!,2,FALSE)))</f>
        <v>#REF!</v>
      </c>
      <c r="P114" s="252" t="e">
        <f>IF(ISNA(VLOOKUP($B114,#REF!,1,FALSE)),0,(VLOOKUP($B114,#REF!,2,FALSE)))</f>
        <v>#REF!</v>
      </c>
      <c r="Q114" s="252" t="e">
        <f>IF(ISNA(VLOOKUP($B114,#REF!,1,FALSE)),0,(VLOOKUP($B114,#REF!,2,FALSE)))</f>
        <v>#REF!</v>
      </c>
      <c r="R114" s="252" t="e">
        <f>IF(ISNA(VLOOKUP($B114,#REF!,1,FALSE)),0,(VLOOKUP($B114,#REF!,2,FALSE)))</f>
        <v>#REF!</v>
      </c>
      <c r="S114" s="252" t="e">
        <f>IF(ISNA(VLOOKUP($B114,#REF!,1,FALSE)),0,(VLOOKUP($B114,#REF!,2,FALSE)))</f>
        <v>#REF!</v>
      </c>
      <c r="T114" s="252" t="e">
        <f>IF(ISNA(VLOOKUP($B114,#REF!,1,FALSE)),0,(VLOOKUP($B114,#REF!,2,FALSE)))</f>
        <v>#REF!</v>
      </c>
      <c r="U114" s="252" t="e">
        <f>IF(ISNA(VLOOKUP($B114,#REF!,1,FALSE)),0,(VLOOKUP($B114,#REF!,2,FALSE)))</f>
        <v>#REF!</v>
      </c>
      <c r="V114" s="252" t="e">
        <f>IF(ISNA(VLOOKUP($B114,#REF!,1,FALSE)),0,(VLOOKUP($B114,#REF!,2,FALSE)))</f>
        <v>#REF!</v>
      </c>
      <c r="W114" s="252" t="e">
        <f>IF(ISNA(VLOOKUP($B114,#REF!,1,FALSE)),0,(VLOOKUP($B114,#REF!,2,FALSE)))</f>
        <v>#REF!</v>
      </c>
      <c r="X114" s="252" t="e">
        <f>IF(ISNA(VLOOKUP($B114,#REF!,1,FALSE)),0,(VLOOKUP($B114,#REF!,2,FALSE)))</f>
        <v>#REF!</v>
      </c>
      <c r="Y114" s="271">
        <f t="shared" ref="Y114:Y123" si="104">COUNTIF($L114:$X114,"&gt;20.1")</f>
        <v>0</v>
      </c>
      <c r="Z114" s="272" t="s">
        <v>29</v>
      </c>
      <c r="AA114" s="273">
        <f t="shared" ref="AA114:AA123" si="105">COUNTIFS(L114:X114,"&gt;0.1",L114:X114,"&lt;19.9")</f>
        <v>0</v>
      </c>
      <c r="AD114" s="252" t="e">
        <f>IF(ISNA(VLOOKUP($B114,#REF!,3,FALSE)),0,(VLOOKUP($B114,#REF!,3,FALSE)))</f>
        <v>#REF!</v>
      </c>
      <c r="AE114" s="252" t="e">
        <f>IF(ISNA(VLOOKUP($B114,#REF!,3,FALSE)),0,(VLOOKUP($B114,#REF!,3,FALSE)))</f>
        <v>#REF!</v>
      </c>
      <c r="AF114" s="252" t="e">
        <f>IF(ISNA(VLOOKUP($B114,#REF!,3,FALSE)),0,(VLOOKUP($B114,#REF!,3,FALSE)))</f>
        <v>#REF!</v>
      </c>
      <c r="AG114" s="252" t="e">
        <f>IF(ISNA(VLOOKUP($B114,#REF!,3,FALSE)),0,(VLOOKUP($B114,#REF!,3,FALSE)))</f>
        <v>#REF!</v>
      </c>
      <c r="AH114" s="252" t="e">
        <f>IF(ISNA(VLOOKUP($B114,#REF!,3,FALSE)),0,(VLOOKUP($B114,#REF!,3,FALSE)))</f>
        <v>#REF!</v>
      </c>
      <c r="AI114" s="252" t="e">
        <f>IF(ISNA(VLOOKUP($B114,#REF!,3,FALSE)),0,(VLOOKUP($B114,#REF!,3,FALSE)))</f>
        <v>#REF!</v>
      </c>
      <c r="AJ114" s="252" t="e">
        <f>IF(ISNA(VLOOKUP($B114,#REF!,2,FALSE)),0,(VLOOKUP($B114,#REF!,3,FALSE)))</f>
        <v>#REF!</v>
      </c>
      <c r="AK114" s="252" t="e">
        <f>IF(ISNA(VLOOKUP($B114,#REF!,3,FALSE)),0,(VLOOKUP($B114,#REF!,3,FALSE)))</f>
        <v>#REF!</v>
      </c>
      <c r="AL114" s="252" t="e">
        <f>IF(ISNA(VLOOKUP($B114,#REF!,3,FALSE)),0,(VLOOKUP($B114,#REF!,3,FALSE)))</f>
        <v>#REF!</v>
      </c>
      <c r="AM114" s="252" t="e">
        <f>IF(ISNA(VLOOKUP($B114,#REF!,3,FALSE)),0,(VLOOKUP($B114,#REF!,3,FALSE)))</f>
        <v>#REF!</v>
      </c>
      <c r="AN114" s="252" t="e">
        <f>IF(ISNA(VLOOKUP($B114,#REF!,3,FALSE)),0,(VLOOKUP($B114,#REF!,3,FALSE)))</f>
        <v>#REF!</v>
      </c>
      <c r="AO114" s="252" t="e">
        <f>IF(ISNA(VLOOKUP($B114,#REF!,3,FALSE)),0,(VLOOKUP($B114,#REF!,3,FALSE)))</f>
        <v>#REF!</v>
      </c>
      <c r="AP114" s="252" t="e">
        <f>IF(ISNA(VLOOKUP($B114,#REF!,3,FALSE)),0,(VLOOKUP($B114,#REF!,3,FALSE)))</f>
        <v>#REF!</v>
      </c>
      <c r="AQ114" s="271">
        <f t="shared" ref="AQ114:AQ123" si="106">COUNTIF($L114:$X114,"&gt;20.1")</f>
        <v>0</v>
      </c>
      <c r="AR114" s="272" t="s">
        <v>29</v>
      </c>
      <c r="AS114" s="273">
        <f t="shared" ref="AS114:AS123" si="107">COUNTIFS(AD114:AP114,"&gt;0.1",AD114:AP114,"&lt;19.9")</f>
        <v>0</v>
      </c>
      <c r="AV114" s="252" t="e">
        <f>IF(ISNA(VLOOKUP($B114,#REF!,4,FALSE)),0,(VLOOKUP($B114,#REF!,4,FALSE)))</f>
        <v>#REF!</v>
      </c>
      <c r="AW114" s="252" t="e">
        <f>IF(ISNA(VLOOKUP($B114,#REF!,4,FALSE)),0,(VLOOKUP($B114,#REF!,4,FALSE)))</f>
        <v>#REF!</v>
      </c>
      <c r="AX114" s="252" t="e">
        <f>IF(ISNA(VLOOKUP($B114,#REF!,4,FALSE)),0,(VLOOKUP($B114,#REF!,4,FALSE)))</f>
        <v>#REF!</v>
      </c>
      <c r="AY114" s="252" t="e">
        <f>IF(ISNA(VLOOKUP($B114,#REF!,4,FALSE)),0,(VLOOKUP($B114,#REF!,4,FALSE)))</f>
        <v>#REF!</v>
      </c>
      <c r="AZ114" s="252" t="e">
        <f>IF(ISNA(VLOOKUP($B114,#REF!,4,FALSE)),0,(VLOOKUP($B114,#REF!,4,FALSE)))</f>
        <v>#REF!</v>
      </c>
      <c r="BA114" s="252" t="e">
        <f>IF(ISNA(VLOOKUP($B114,#REF!,4,FALSE)),0,(VLOOKUP($B114,#REF!,4,FALSE)))</f>
        <v>#REF!</v>
      </c>
      <c r="BB114" s="252" t="e">
        <f>IF(ISNA(VLOOKUP($B114,#REF!,2,FALSE)),0,(VLOOKUP($B114,#REF!,3,FALSE)))</f>
        <v>#REF!</v>
      </c>
      <c r="BC114" s="252" t="e">
        <f>IF(ISNA(VLOOKUP($B114,#REF!,3,FALSE)),0,(VLOOKUP($B114,#REF!,3,FALSE)))</f>
        <v>#REF!</v>
      </c>
      <c r="BD114" s="252" t="e">
        <f>IF(ISNA(VLOOKUP($B114,#REF!,3,FALSE)),0,(VLOOKUP($B114,#REF!,3,FALSE)))</f>
        <v>#REF!</v>
      </c>
      <c r="BE114" s="252" t="e">
        <f>IF(ISNA(VLOOKUP($B114,#REF!,3,FALSE)),0,(VLOOKUP($B114,#REF!,3,FALSE)))</f>
        <v>#REF!</v>
      </c>
      <c r="BF114" s="252" t="e">
        <f>IF(ISNA(VLOOKUP($B114,#REF!,3,FALSE)),0,(VLOOKUP($B114,#REF!,3,FALSE)))</f>
        <v>#REF!</v>
      </c>
      <c r="BG114" s="252" t="e">
        <f>IF(ISNA(VLOOKUP($B114,#REF!,3,FALSE)),0,(VLOOKUP($B114,#REF!,3,FALSE)))</f>
        <v>#REF!</v>
      </c>
      <c r="BH114" s="252" t="e">
        <f>IF(ISNA(VLOOKUP($B114,#REF!,3,FALSE)),0,(VLOOKUP($B114,#REF!,3,FALSE)))</f>
        <v>#REF!</v>
      </c>
      <c r="BI114" s="271">
        <f t="shared" ref="BI114:BI123" si="108">COUNTIF($L114:$X114,"&gt;20.1")</f>
        <v>0</v>
      </c>
      <c r="BJ114" s="272" t="s">
        <v>29</v>
      </c>
      <c r="BK114" s="273">
        <f t="shared" ref="BK114:BK123" si="109">COUNTIFS(AV114:BH114,"&gt;0.1",AV114:BH114,"&lt;19.9")</f>
        <v>0</v>
      </c>
    </row>
    <row r="115" s="199" customFormat="1" ht="20.1" customHeight="1" spans="1:63">
      <c r="A115" s="221" t="e">
        <f t="shared" si="97"/>
        <v>#REF!</v>
      </c>
      <c r="B115" s="222" t="e">
        <f>#REF!</f>
        <v>#REF!</v>
      </c>
      <c r="C115" s="223">
        <f t="shared" si="98"/>
        <v>0</v>
      </c>
      <c r="D115" s="230" t="e">
        <f t="shared" si="99"/>
        <v>#REF!</v>
      </c>
      <c r="E115" s="223" t="e">
        <f t="shared" ref="E115:E123" si="110">IF(D115&gt;MAX(F$118:F$121),"X"," ")</f>
        <v>#REF!</v>
      </c>
      <c r="F115" s="226" t="e">
        <f t="shared" si="100"/>
        <v>#REF!</v>
      </c>
      <c r="G115" s="226" t="e">
        <f>MAX($F$118:$F126)-D115</f>
        <v>#REF!</v>
      </c>
      <c r="H115" s="228" t="e">
        <f t="shared" si="101"/>
        <v>#REF!</v>
      </c>
      <c r="I115" s="228" t="e">
        <f t="shared" si="102"/>
        <v>#REF!</v>
      </c>
      <c r="J115" s="250" t="e">
        <f t="shared" si="103"/>
        <v>#REF!</v>
      </c>
      <c r="K115" s="253"/>
      <c r="L115" s="252" t="e">
        <f>IF(ISNA(VLOOKUP($B115,#REF!,1,FALSE)),0,(VLOOKUP($B115,#REF!,2,FALSE)))</f>
        <v>#REF!</v>
      </c>
      <c r="M115" s="252" t="e">
        <f>IF(ISNA(VLOOKUP($B115,#REF!,1,FALSE)),0,(VLOOKUP($B115,#REF!,2,FALSE)))</f>
        <v>#REF!</v>
      </c>
      <c r="N115" s="252" t="e">
        <f>IF(ISNA(VLOOKUP($B115,#REF!,1,FALSE)),0,(VLOOKUP($B115,#REF!,2,FALSE)))</f>
        <v>#REF!</v>
      </c>
      <c r="O115" s="252" t="e">
        <f>IF(ISNA(VLOOKUP($B115,#REF!,1,FALSE)),0,(VLOOKUP($B115,#REF!,2,FALSE)))</f>
        <v>#REF!</v>
      </c>
      <c r="P115" s="252" t="e">
        <f>IF(ISNA(VLOOKUP($B115,#REF!,1,FALSE)),0,(VLOOKUP($B115,#REF!,2,FALSE)))</f>
        <v>#REF!</v>
      </c>
      <c r="Q115" s="252" t="e">
        <f>IF(ISNA(VLOOKUP($B115,#REF!,1,FALSE)),0,(VLOOKUP($B115,#REF!,2,FALSE)))</f>
        <v>#REF!</v>
      </c>
      <c r="R115" s="252" t="e">
        <f>IF(ISNA(VLOOKUP($B115,#REF!,1,FALSE)),0,(VLOOKUP($B115,#REF!,2,FALSE)))</f>
        <v>#REF!</v>
      </c>
      <c r="S115" s="252" t="e">
        <f>IF(ISNA(VLOOKUP($B115,#REF!,1,FALSE)),0,(VLOOKUP($B115,#REF!,2,FALSE)))</f>
        <v>#REF!</v>
      </c>
      <c r="T115" s="252" t="e">
        <f>IF(ISNA(VLOOKUP($B115,#REF!,1,FALSE)),0,(VLOOKUP($B115,#REF!,2,FALSE)))</f>
        <v>#REF!</v>
      </c>
      <c r="U115" s="252" t="e">
        <f>IF(ISNA(VLOOKUP($B115,#REF!,1,FALSE)),0,(VLOOKUP($B115,#REF!,2,FALSE)))</f>
        <v>#REF!</v>
      </c>
      <c r="V115" s="252" t="e">
        <f>IF(ISNA(VLOOKUP($B115,#REF!,1,FALSE)),0,(VLOOKUP($B115,#REF!,2,FALSE)))</f>
        <v>#REF!</v>
      </c>
      <c r="W115" s="252" t="e">
        <f>IF(ISNA(VLOOKUP($B115,#REF!,1,FALSE)),0,(VLOOKUP($B115,#REF!,2,FALSE)))</f>
        <v>#REF!</v>
      </c>
      <c r="X115" s="252" t="e">
        <f>IF(ISNA(VLOOKUP($B115,#REF!,1,FALSE)),0,(VLOOKUP($B115,#REF!,2,FALSE)))</f>
        <v>#REF!</v>
      </c>
      <c r="Y115" s="274">
        <f t="shared" si="104"/>
        <v>0</v>
      </c>
      <c r="Z115" s="275" t="s">
        <v>29</v>
      </c>
      <c r="AA115" s="276">
        <f t="shared" si="105"/>
        <v>0</v>
      </c>
      <c r="AD115" s="252" t="e">
        <f>IF(ISNA(VLOOKUP($B115,#REF!,3,FALSE)),0,(VLOOKUP($B115,#REF!,3,FALSE)))</f>
        <v>#REF!</v>
      </c>
      <c r="AE115" s="252" t="e">
        <f>IF(ISNA(VLOOKUP($B115,#REF!,3,FALSE)),0,(VLOOKUP($B115,#REF!,3,FALSE)))</f>
        <v>#REF!</v>
      </c>
      <c r="AF115" s="252" t="e">
        <f>IF(ISNA(VLOOKUP($B115,#REF!,3,FALSE)),0,(VLOOKUP($B115,#REF!,3,FALSE)))</f>
        <v>#REF!</v>
      </c>
      <c r="AG115" s="252" t="e">
        <f>IF(ISNA(VLOOKUP($B115,#REF!,3,FALSE)),0,(VLOOKUP($B115,#REF!,3,FALSE)))</f>
        <v>#REF!</v>
      </c>
      <c r="AH115" s="252" t="e">
        <f>IF(ISNA(VLOOKUP($B115,#REF!,3,FALSE)),0,(VLOOKUP($B115,#REF!,3,FALSE)))</f>
        <v>#REF!</v>
      </c>
      <c r="AI115" s="252" t="e">
        <f>IF(ISNA(VLOOKUP($B115,#REF!,3,FALSE)),0,(VLOOKUP($B115,#REF!,3,FALSE)))</f>
        <v>#REF!</v>
      </c>
      <c r="AJ115" s="252" t="e">
        <f>IF(ISNA(VLOOKUP($B115,#REF!,2,FALSE)),0,(VLOOKUP($B115,#REF!,3,FALSE)))</f>
        <v>#REF!</v>
      </c>
      <c r="AK115" s="252" t="e">
        <f>IF(ISNA(VLOOKUP($B115,#REF!,3,FALSE)),0,(VLOOKUP($B115,#REF!,3,FALSE)))</f>
        <v>#REF!</v>
      </c>
      <c r="AL115" s="252" t="e">
        <f>IF(ISNA(VLOOKUP($B115,#REF!,3,FALSE)),0,(VLOOKUP($B115,#REF!,3,FALSE)))</f>
        <v>#REF!</v>
      </c>
      <c r="AM115" s="252" t="e">
        <f>IF(ISNA(VLOOKUP($B115,#REF!,3,FALSE)),0,(VLOOKUP($B115,#REF!,3,FALSE)))</f>
        <v>#REF!</v>
      </c>
      <c r="AN115" s="252" t="e">
        <f>IF(ISNA(VLOOKUP($B115,#REF!,3,FALSE)),0,(VLOOKUP($B115,#REF!,3,FALSE)))</f>
        <v>#REF!</v>
      </c>
      <c r="AO115" s="252" t="e">
        <f>IF(ISNA(VLOOKUP($B115,#REF!,3,FALSE)),0,(VLOOKUP($B115,#REF!,3,FALSE)))</f>
        <v>#REF!</v>
      </c>
      <c r="AP115" s="252" t="e">
        <f>IF(ISNA(VLOOKUP($B115,#REF!,3,FALSE)),0,(VLOOKUP($B115,#REF!,3,FALSE)))</f>
        <v>#REF!</v>
      </c>
      <c r="AQ115" s="274">
        <f t="shared" si="106"/>
        <v>0</v>
      </c>
      <c r="AR115" s="275" t="s">
        <v>29</v>
      </c>
      <c r="AS115" s="276">
        <f t="shared" si="107"/>
        <v>0</v>
      </c>
      <c r="AV115" s="252" t="e">
        <f>IF(ISNA(VLOOKUP($B115,#REF!,4,FALSE)),0,(VLOOKUP($B115,#REF!,4,FALSE)))</f>
        <v>#REF!</v>
      </c>
      <c r="AW115" s="252" t="e">
        <f>IF(ISNA(VLOOKUP($B115,#REF!,4,FALSE)),0,(VLOOKUP($B115,#REF!,4,FALSE)))</f>
        <v>#REF!</v>
      </c>
      <c r="AX115" s="252" t="e">
        <f>IF(ISNA(VLOOKUP($B115,#REF!,4,FALSE)),0,(VLOOKUP($B115,#REF!,4,FALSE)))</f>
        <v>#REF!</v>
      </c>
      <c r="AY115" s="252" t="e">
        <f>IF(ISNA(VLOOKUP($B115,#REF!,4,FALSE)),0,(VLOOKUP($B115,#REF!,4,FALSE)))</f>
        <v>#REF!</v>
      </c>
      <c r="AZ115" s="252" t="e">
        <f>IF(ISNA(VLOOKUP($B115,#REF!,4,FALSE)),0,(VLOOKUP($B115,#REF!,4,FALSE)))</f>
        <v>#REF!</v>
      </c>
      <c r="BA115" s="252" t="e">
        <f>IF(ISNA(VLOOKUP($B115,#REF!,4,FALSE)),0,(VLOOKUP($B115,#REF!,4,FALSE)))</f>
        <v>#REF!</v>
      </c>
      <c r="BB115" s="252" t="e">
        <f>IF(ISNA(VLOOKUP($B115,#REF!,2,FALSE)),0,(VLOOKUP($B115,#REF!,3,FALSE)))</f>
        <v>#REF!</v>
      </c>
      <c r="BC115" s="252" t="e">
        <f>IF(ISNA(VLOOKUP($B115,#REF!,3,FALSE)),0,(VLOOKUP($B115,#REF!,3,FALSE)))</f>
        <v>#REF!</v>
      </c>
      <c r="BD115" s="252" t="e">
        <f>IF(ISNA(VLOOKUP($B115,#REF!,3,FALSE)),0,(VLOOKUP($B115,#REF!,3,FALSE)))</f>
        <v>#REF!</v>
      </c>
      <c r="BE115" s="252" t="e">
        <f>IF(ISNA(VLOOKUP($B115,#REF!,3,FALSE)),0,(VLOOKUP($B115,#REF!,3,FALSE)))</f>
        <v>#REF!</v>
      </c>
      <c r="BF115" s="252" t="e">
        <f>IF(ISNA(VLOOKUP($B115,#REF!,3,FALSE)),0,(VLOOKUP($B115,#REF!,3,FALSE)))</f>
        <v>#REF!</v>
      </c>
      <c r="BG115" s="252" t="e">
        <f>IF(ISNA(VLOOKUP($B115,#REF!,3,FALSE)),0,(VLOOKUP($B115,#REF!,3,FALSE)))</f>
        <v>#REF!</v>
      </c>
      <c r="BH115" s="252" t="e">
        <f>IF(ISNA(VLOOKUP($B115,#REF!,3,FALSE)),0,(VLOOKUP($B115,#REF!,3,FALSE)))</f>
        <v>#REF!</v>
      </c>
      <c r="BI115" s="274">
        <f t="shared" si="108"/>
        <v>0</v>
      </c>
      <c r="BJ115" s="275" t="s">
        <v>29</v>
      </c>
      <c r="BK115" s="276">
        <f t="shared" si="109"/>
        <v>0</v>
      </c>
    </row>
    <row r="116" s="199" customFormat="1" ht="20.1" customHeight="1" spans="1:63">
      <c r="A116" s="221" t="e">
        <f t="shared" si="97"/>
        <v>#REF!</v>
      </c>
      <c r="B116" s="222" t="e">
        <f>#REF!</f>
        <v>#REF!</v>
      </c>
      <c r="C116" s="223">
        <f t="shared" si="98"/>
        <v>0</v>
      </c>
      <c r="D116" s="230" t="e">
        <f t="shared" si="99"/>
        <v>#REF!</v>
      </c>
      <c r="E116" s="223" t="e">
        <f t="shared" si="110"/>
        <v>#REF!</v>
      </c>
      <c r="F116" s="226" t="e">
        <f t="shared" si="100"/>
        <v>#REF!</v>
      </c>
      <c r="G116" s="226" t="e">
        <f>MAX($F$118:$F127)-D116</f>
        <v>#REF!</v>
      </c>
      <c r="H116" s="228" t="e">
        <f t="shared" si="101"/>
        <v>#REF!</v>
      </c>
      <c r="I116" s="228" t="e">
        <f t="shared" si="102"/>
        <v>#REF!</v>
      </c>
      <c r="J116" s="250" t="e">
        <f t="shared" si="103"/>
        <v>#REF!</v>
      </c>
      <c r="K116" s="253"/>
      <c r="L116" s="252" t="e">
        <f>IF(ISNA(VLOOKUP($B116,#REF!,1,FALSE)),0,(VLOOKUP($B116,#REF!,2,FALSE)))</f>
        <v>#REF!</v>
      </c>
      <c r="M116" s="252" t="e">
        <f>IF(ISNA(VLOOKUP($B116,#REF!,1,FALSE)),0,(VLOOKUP($B116,#REF!,2,FALSE)))</f>
        <v>#REF!</v>
      </c>
      <c r="N116" s="252" t="e">
        <f>IF(ISNA(VLOOKUP($B116,#REF!,1,FALSE)),0,(VLOOKUP($B116,#REF!,2,FALSE)))</f>
        <v>#REF!</v>
      </c>
      <c r="O116" s="252" t="e">
        <f>IF(ISNA(VLOOKUP($B116,#REF!,1,FALSE)),0,(VLOOKUP($B116,#REF!,2,FALSE)))</f>
        <v>#REF!</v>
      </c>
      <c r="P116" s="252" t="e">
        <f>IF(ISNA(VLOOKUP($B116,#REF!,1,FALSE)),0,(VLOOKUP($B116,#REF!,2,FALSE)))</f>
        <v>#REF!</v>
      </c>
      <c r="Q116" s="252" t="e">
        <f>IF(ISNA(VLOOKUP($B116,#REF!,1,FALSE)),0,(VLOOKUP($B116,#REF!,2,FALSE)))</f>
        <v>#REF!</v>
      </c>
      <c r="R116" s="252" t="e">
        <f>IF(ISNA(VLOOKUP($B116,#REF!,1,FALSE)),0,(VLOOKUP($B116,#REF!,2,FALSE)))</f>
        <v>#REF!</v>
      </c>
      <c r="S116" s="252" t="e">
        <f>IF(ISNA(VLOOKUP($B116,#REF!,1,FALSE)),0,(VLOOKUP($B116,#REF!,2,FALSE)))</f>
        <v>#REF!</v>
      </c>
      <c r="T116" s="252" t="e">
        <f>IF(ISNA(VLOOKUP($B116,#REF!,1,FALSE)),0,(VLOOKUP($B116,#REF!,2,FALSE)))</f>
        <v>#REF!</v>
      </c>
      <c r="U116" s="252" t="e">
        <f>IF(ISNA(VLOOKUP($B116,#REF!,1,FALSE)),0,(VLOOKUP($B116,#REF!,2,FALSE)))</f>
        <v>#REF!</v>
      </c>
      <c r="V116" s="252" t="e">
        <f>IF(ISNA(VLOOKUP($B116,#REF!,1,FALSE)),0,(VLOOKUP($B116,#REF!,2,FALSE)))</f>
        <v>#REF!</v>
      </c>
      <c r="W116" s="252" t="e">
        <f>IF(ISNA(VLOOKUP($B116,#REF!,1,FALSE)),0,(VLOOKUP($B116,#REF!,2,FALSE)))</f>
        <v>#REF!</v>
      </c>
      <c r="X116" s="252" t="e">
        <f>IF(ISNA(VLOOKUP($B116,#REF!,1,FALSE)),0,(VLOOKUP($B116,#REF!,2,FALSE)))</f>
        <v>#REF!</v>
      </c>
      <c r="Y116" s="274">
        <f t="shared" si="104"/>
        <v>0</v>
      </c>
      <c r="Z116" s="275" t="s">
        <v>29</v>
      </c>
      <c r="AA116" s="276">
        <f t="shared" si="105"/>
        <v>0</v>
      </c>
      <c r="AD116" s="252" t="e">
        <f>IF(ISNA(VLOOKUP($B116,#REF!,3,FALSE)),0,(VLOOKUP($B116,#REF!,3,FALSE)))</f>
        <v>#REF!</v>
      </c>
      <c r="AE116" s="252" t="e">
        <f>IF(ISNA(VLOOKUP($B116,#REF!,3,FALSE)),0,(VLOOKUP($B116,#REF!,3,FALSE)))</f>
        <v>#REF!</v>
      </c>
      <c r="AF116" s="252" t="e">
        <f>IF(ISNA(VLOOKUP($B116,#REF!,3,FALSE)),0,(VLOOKUP($B116,#REF!,3,FALSE)))</f>
        <v>#REF!</v>
      </c>
      <c r="AG116" s="252" t="e">
        <f>IF(ISNA(VLOOKUP($B116,#REF!,3,FALSE)),0,(VLOOKUP($B116,#REF!,3,FALSE)))</f>
        <v>#REF!</v>
      </c>
      <c r="AH116" s="252" t="e">
        <f>IF(ISNA(VLOOKUP($B116,#REF!,3,FALSE)),0,(VLOOKUP($B116,#REF!,3,FALSE)))</f>
        <v>#REF!</v>
      </c>
      <c r="AI116" s="252" t="e">
        <f>IF(ISNA(VLOOKUP($B116,#REF!,3,FALSE)),0,(VLOOKUP($B116,#REF!,3,FALSE)))</f>
        <v>#REF!</v>
      </c>
      <c r="AJ116" s="252" t="e">
        <f>IF(ISNA(VLOOKUP($B116,#REF!,2,FALSE)),0,(VLOOKUP($B116,#REF!,3,FALSE)))</f>
        <v>#REF!</v>
      </c>
      <c r="AK116" s="252" t="e">
        <f>IF(ISNA(VLOOKUP($B116,#REF!,3,FALSE)),0,(VLOOKUP($B116,#REF!,3,FALSE)))</f>
        <v>#REF!</v>
      </c>
      <c r="AL116" s="252" t="e">
        <f>IF(ISNA(VLOOKUP($B116,#REF!,3,FALSE)),0,(VLOOKUP($B116,#REF!,3,FALSE)))</f>
        <v>#REF!</v>
      </c>
      <c r="AM116" s="252" t="e">
        <f>IF(ISNA(VLOOKUP($B116,#REF!,3,FALSE)),0,(VLOOKUP($B116,#REF!,3,FALSE)))</f>
        <v>#REF!</v>
      </c>
      <c r="AN116" s="252" t="e">
        <f>IF(ISNA(VLOOKUP($B116,#REF!,3,FALSE)),0,(VLOOKUP($B116,#REF!,3,FALSE)))</f>
        <v>#REF!</v>
      </c>
      <c r="AO116" s="252" t="e">
        <f>IF(ISNA(VLOOKUP($B116,#REF!,3,FALSE)),0,(VLOOKUP($B116,#REF!,3,FALSE)))</f>
        <v>#REF!</v>
      </c>
      <c r="AP116" s="252" t="e">
        <f>IF(ISNA(VLOOKUP($B116,#REF!,3,FALSE)),0,(VLOOKUP($B116,#REF!,3,FALSE)))</f>
        <v>#REF!</v>
      </c>
      <c r="AQ116" s="274">
        <f t="shared" si="106"/>
        <v>0</v>
      </c>
      <c r="AR116" s="275" t="s">
        <v>29</v>
      </c>
      <c r="AS116" s="276">
        <f t="shared" si="107"/>
        <v>0</v>
      </c>
      <c r="AV116" s="252" t="e">
        <f>IF(ISNA(VLOOKUP($B116,#REF!,4,FALSE)),0,(VLOOKUP($B116,#REF!,4,FALSE)))</f>
        <v>#REF!</v>
      </c>
      <c r="AW116" s="252" t="e">
        <f>IF(ISNA(VLOOKUP($B116,#REF!,4,FALSE)),0,(VLOOKUP($B116,#REF!,4,FALSE)))</f>
        <v>#REF!</v>
      </c>
      <c r="AX116" s="252" t="e">
        <f>IF(ISNA(VLOOKUP($B116,#REF!,4,FALSE)),0,(VLOOKUP($B116,#REF!,4,FALSE)))</f>
        <v>#REF!</v>
      </c>
      <c r="AY116" s="252" t="e">
        <f>IF(ISNA(VLOOKUP($B116,#REF!,4,FALSE)),0,(VLOOKUP($B116,#REF!,4,FALSE)))</f>
        <v>#REF!</v>
      </c>
      <c r="AZ116" s="252" t="e">
        <f>IF(ISNA(VLOOKUP($B116,#REF!,4,FALSE)),0,(VLOOKUP($B116,#REF!,4,FALSE)))</f>
        <v>#REF!</v>
      </c>
      <c r="BA116" s="252" t="e">
        <f>IF(ISNA(VLOOKUP($B116,#REF!,4,FALSE)),0,(VLOOKUP($B116,#REF!,4,FALSE)))</f>
        <v>#REF!</v>
      </c>
      <c r="BB116" s="252" t="e">
        <f>IF(ISNA(VLOOKUP($B116,#REF!,2,FALSE)),0,(VLOOKUP($B116,#REF!,3,FALSE)))</f>
        <v>#REF!</v>
      </c>
      <c r="BC116" s="252" t="e">
        <f>IF(ISNA(VLOOKUP($B116,#REF!,3,FALSE)),0,(VLOOKUP($B116,#REF!,3,FALSE)))</f>
        <v>#REF!</v>
      </c>
      <c r="BD116" s="252" t="e">
        <f>IF(ISNA(VLOOKUP($B116,#REF!,3,FALSE)),0,(VLOOKUP($B116,#REF!,3,FALSE)))</f>
        <v>#REF!</v>
      </c>
      <c r="BE116" s="252" t="e">
        <f>IF(ISNA(VLOOKUP($B116,#REF!,3,FALSE)),0,(VLOOKUP($B116,#REF!,3,FALSE)))</f>
        <v>#REF!</v>
      </c>
      <c r="BF116" s="252" t="e">
        <f>IF(ISNA(VLOOKUP($B116,#REF!,3,FALSE)),0,(VLOOKUP($B116,#REF!,3,FALSE)))</f>
        <v>#REF!</v>
      </c>
      <c r="BG116" s="252" t="e">
        <f>IF(ISNA(VLOOKUP($B116,#REF!,3,FALSE)),0,(VLOOKUP($B116,#REF!,3,FALSE)))</f>
        <v>#REF!</v>
      </c>
      <c r="BH116" s="252" t="e">
        <f>IF(ISNA(VLOOKUP($B116,#REF!,3,FALSE)),0,(VLOOKUP($B116,#REF!,3,FALSE)))</f>
        <v>#REF!</v>
      </c>
      <c r="BI116" s="274">
        <f t="shared" si="108"/>
        <v>0</v>
      </c>
      <c r="BJ116" s="275" t="s">
        <v>29</v>
      </c>
      <c r="BK116" s="276">
        <f t="shared" si="109"/>
        <v>0</v>
      </c>
    </row>
    <row r="117" s="199" customFormat="1" ht="20.1" customHeight="1" spans="1:63">
      <c r="A117" s="221" t="e">
        <f t="shared" si="97"/>
        <v>#REF!</v>
      </c>
      <c r="B117" s="222" t="e">
        <f>#REF!</f>
        <v>#REF!</v>
      </c>
      <c r="C117" s="223">
        <f t="shared" si="98"/>
        <v>0</v>
      </c>
      <c r="D117" s="230" t="e">
        <f t="shared" si="99"/>
        <v>#REF!</v>
      </c>
      <c r="E117" s="223" t="e">
        <f t="shared" si="110"/>
        <v>#REF!</v>
      </c>
      <c r="F117" s="226" t="e">
        <f t="shared" si="100"/>
        <v>#REF!</v>
      </c>
      <c r="G117" s="226" t="e">
        <f>MAX($F$118:$F128)-D117</f>
        <v>#REF!</v>
      </c>
      <c r="H117" s="228" t="e">
        <f t="shared" si="101"/>
        <v>#REF!</v>
      </c>
      <c r="I117" s="228" t="e">
        <f t="shared" si="102"/>
        <v>#REF!</v>
      </c>
      <c r="J117" s="250" t="e">
        <f t="shared" si="103"/>
        <v>#REF!</v>
      </c>
      <c r="K117" s="253"/>
      <c r="L117" s="252" t="e">
        <f>IF(ISNA(VLOOKUP($B117,#REF!,1,FALSE)),0,(VLOOKUP($B117,#REF!,2,FALSE)))</f>
        <v>#REF!</v>
      </c>
      <c r="M117" s="252" t="e">
        <f>IF(ISNA(VLOOKUP($B117,#REF!,1,FALSE)),0,(VLOOKUP($B117,#REF!,2,FALSE)))</f>
        <v>#REF!</v>
      </c>
      <c r="N117" s="252" t="e">
        <f>IF(ISNA(VLOOKUP($B117,#REF!,1,FALSE)),0,(VLOOKUP($B117,#REF!,2,FALSE)))</f>
        <v>#REF!</v>
      </c>
      <c r="O117" s="252" t="e">
        <f>IF(ISNA(VLOOKUP($B117,#REF!,1,FALSE)),0,(VLOOKUP($B117,#REF!,2,FALSE)))</f>
        <v>#REF!</v>
      </c>
      <c r="P117" s="252" t="e">
        <f>IF(ISNA(VLOOKUP($B117,#REF!,1,FALSE)),0,(VLOOKUP($B117,#REF!,2,FALSE)))</f>
        <v>#REF!</v>
      </c>
      <c r="Q117" s="252" t="e">
        <f>IF(ISNA(VLOOKUP($B117,#REF!,1,FALSE)),0,(VLOOKUP($B117,#REF!,2,FALSE)))</f>
        <v>#REF!</v>
      </c>
      <c r="R117" s="252" t="e">
        <f>IF(ISNA(VLOOKUP($B117,#REF!,1,FALSE)),0,(VLOOKUP($B117,#REF!,2,FALSE)))</f>
        <v>#REF!</v>
      </c>
      <c r="S117" s="252" t="e">
        <f>IF(ISNA(VLOOKUP($B117,#REF!,1,FALSE)),0,(VLOOKUP($B117,#REF!,2,FALSE)))</f>
        <v>#REF!</v>
      </c>
      <c r="T117" s="252" t="e">
        <f>IF(ISNA(VLOOKUP($B117,#REF!,1,FALSE)),0,(VLOOKUP($B117,#REF!,2,FALSE)))</f>
        <v>#REF!</v>
      </c>
      <c r="U117" s="252" t="e">
        <f>IF(ISNA(VLOOKUP($B117,#REF!,1,FALSE)),0,(VLOOKUP($B117,#REF!,2,FALSE)))</f>
        <v>#REF!</v>
      </c>
      <c r="V117" s="252" t="e">
        <f>IF(ISNA(VLOOKUP($B117,#REF!,1,FALSE)),0,(VLOOKUP($B117,#REF!,2,FALSE)))</f>
        <v>#REF!</v>
      </c>
      <c r="W117" s="252" t="e">
        <f>IF(ISNA(VLOOKUP($B117,#REF!,1,FALSE)),0,(VLOOKUP($B117,#REF!,2,FALSE)))</f>
        <v>#REF!</v>
      </c>
      <c r="X117" s="252" t="e">
        <f>IF(ISNA(VLOOKUP($B117,#REF!,1,FALSE)),0,(VLOOKUP($B117,#REF!,2,FALSE)))</f>
        <v>#REF!</v>
      </c>
      <c r="Y117" s="274">
        <f t="shared" si="104"/>
        <v>0</v>
      </c>
      <c r="Z117" s="275" t="s">
        <v>29</v>
      </c>
      <c r="AA117" s="276">
        <f t="shared" si="105"/>
        <v>0</v>
      </c>
      <c r="AD117" s="252" t="e">
        <f>IF(ISNA(VLOOKUP($B117,#REF!,3,FALSE)),0,(VLOOKUP($B117,#REF!,3,FALSE)))</f>
        <v>#REF!</v>
      </c>
      <c r="AE117" s="252" t="e">
        <f>IF(ISNA(VLOOKUP($B117,#REF!,3,FALSE)),0,(VLOOKUP($B117,#REF!,3,FALSE)))</f>
        <v>#REF!</v>
      </c>
      <c r="AF117" s="252" t="e">
        <f>IF(ISNA(VLOOKUP($B117,#REF!,3,FALSE)),0,(VLOOKUP($B117,#REF!,3,FALSE)))</f>
        <v>#REF!</v>
      </c>
      <c r="AG117" s="252" t="e">
        <f>IF(ISNA(VLOOKUP($B117,#REF!,3,FALSE)),0,(VLOOKUP($B117,#REF!,3,FALSE)))</f>
        <v>#REF!</v>
      </c>
      <c r="AH117" s="252" t="e">
        <f>IF(ISNA(VLOOKUP($B117,#REF!,3,FALSE)),0,(VLOOKUP($B117,#REF!,3,FALSE)))</f>
        <v>#REF!</v>
      </c>
      <c r="AI117" s="252" t="e">
        <f>IF(ISNA(VLOOKUP($B117,#REF!,3,FALSE)),0,(VLOOKUP($B117,#REF!,3,FALSE)))</f>
        <v>#REF!</v>
      </c>
      <c r="AJ117" s="252" t="e">
        <f>IF(ISNA(VLOOKUP($B117,#REF!,2,FALSE)),0,(VLOOKUP($B117,#REF!,3,FALSE)))</f>
        <v>#REF!</v>
      </c>
      <c r="AK117" s="252" t="e">
        <f>IF(ISNA(VLOOKUP($B117,#REF!,3,FALSE)),0,(VLOOKUP($B117,#REF!,3,FALSE)))</f>
        <v>#REF!</v>
      </c>
      <c r="AL117" s="252" t="e">
        <f>IF(ISNA(VLOOKUP($B117,#REF!,3,FALSE)),0,(VLOOKUP($B117,#REF!,3,FALSE)))</f>
        <v>#REF!</v>
      </c>
      <c r="AM117" s="252" t="e">
        <f>IF(ISNA(VLOOKUP($B117,#REF!,3,FALSE)),0,(VLOOKUP($B117,#REF!,3,FALSE)))</f>
        <v>#REF!</v>
      </c>
      <c r="AN117" s="252" t="e">
        <f>IF(ISNA(VLOOKUP($B117,#REF!,3,FALSE)),0,(VLOOKUP($B117,#REF!,3,FALSE)))</f>
        <v>#REF!</v>
      </c>
      <c r="AO117" s="252" t="e">
        <f>IF(ISNA(VLOOKUP($B117,#REF!,3,FALSE)),0,(VLOOKUP($B117,#REF!,3,FALSE)))</f>
        <v>#REF!</v>
      </c>
      <c r="AP117" s="252" t="e">
        <f>IF(ISNA(VLOOKUP($B117,#REF!,3,FALSE)),0,(VLOOKUP($B117,#REF!,3,FALSE)))</f>
        <v>#REF!</v>
      </c>
      <c r="AQ117" s="274">
        <f t="shared" si="106"/>
        <v>0</v>
      </c>
      <c r="AR117" s="275" t="s">
        <v>29</v>
      </c>
      <c r="AS117" s="276">
        <f t="shared" si="107"/>
        <v>0</v>
      </c>
      <c r="AV117" s="252" t="e">
        <f>IF(ISNA(VLOOKUP($B117,#REF!,4,FALSE)),0,(VLOOKUP($B117,#REF!,4,FALSE)))</f>
        <v>#REF!</v>
      </c>
      <c r="AW117" s="252" t="e">
        <f>IF(ISNA(VLOOKUP($B117,#REF!,4,FALSE)),0,(VLOOKUP($B117,#REF!,4,FALSE)))</f>
        <v>#REF!</v>
      </c>
      <c r="AX117" s="252" t="e">
        <f>IF(ISNA(VLOOKUP($B117,#REF!,4,FALSE)),0,(VLOOKUP($B117,#REF!,4,FALSE)))</f>
        <v>#REF!</v>
      </c>
      <c r="AY117" s="252" t="e">
        <f>IF(ISNA(VLOOKUP($B117,#REF!,4,FALSE)),0,(VLOOKUP($B117,#REF!,4,FALSE)))</f>
        <v>#REF!</v>
      </c>
      <c r="AZ117" s="252" t="e">
        <f>IF(ISNA(VLOOKUP($B117,#REF!,4,FALSE)),0,(VLOOKUP($B117,#REF!,4,FALSE)))</f>
        <v>#REF!</v>
      </c>
      <c r="BA117" s="252" t="e">
        <f>IF(ISNA(VLOOKUP($B117,#REF!,4,FALSE)),0,(VLOOKUP($B117,#REF!,4,FALSE)))</f>
        <v>#REF!</v>
      </c>
      <c r="BB117" s="252" t="e">
        <f>IF(ISNA(VLOOKUP($B117,#REF!,2,FALSE)),0,(VLOOKUP($B117,#REF!,3,FALSE)))</f>
        <v>#REF!</v>
      </c>
      <c r="BC117" s="252" t="e">
        <f>IF(ISNA(VLOOKUP($B117,#REF!,3,FALSE)),0,(VLOOKUP($B117,#REF!,3,FALSE)))</f>
        <v>#REF!</v>
      </c>
      <c r="BD117" s="252" t="e">
        <f>IF(ISNA(VLOOKUP($B117,#REF!,3,FALSE)),0,(VLOOKUP($B117,#REF!,3,FALSE)))</f>
        <v>#REF!</v>
      </c>
      <c r="BE117" s="252" t="e">
        <f>IF(ISNA(VLOOKUP($B117,#REF!,3,FALSE)),0,(VLOOKUP($B117,#REF!,3,FALSE)))</f>
        <v>#REF!</v>
      </c>
      <c r="BF117" s="252" t="e">
        <f>IF(ISNA(VLOOKUP($B117,#REF!,3,FALSE)),0,(VLOOKUP($B117,#REF!,3,FALSE)))</f>
        <v>#REF!</v>
      </c>
      <c r="BG117" s="252" t="e">
        <f>IF(ISNA(VLOOKUP($B117,#REF!,3,FALSE)),0,(VLOOKUP($B117,#REF!,3,FALSE)))</f>
        <v>#REF!</v>
      </c>
      <c r="BH117" s="252" t="e">
        <f>IF(ISNA(VLOOKUP($B117,#REF!,3,FALSE)),0,(VLOOKUP($B117,#REF!,3,FALSE)))</f>
        <v>#REF!</v>
      </c>
      <c r="BI117" s="274">
        <f t="shared" si="108"/>
        <v>0</v>
      </c>
      <c r="BJ117" s="275" t="s">
        <v>29</v>
      </c>
      <c r="BK117" s="276">
        <f t="shared" si="109"/>
        <v>0</v>
      </c>
    </row>
    <row r="118" s="199" customFormat="1" ht="20.1" customHeight="1" spans="1:63">
      <c r="A118" s="221" t="e">
        <f t="shared" si="97"/>
        <v>#REF!</v>
      </c>
      <c r="B118" s="222" t="e">
        <f>#REF!</f>
        <v>#REF!</v>
      </c>
      <c r="C118" s="223">
        <f t="shared" si="98"/>
        <v>0</v>
      </c>
      <c r="D118" s="230" t="e">
        <f t="shared" si="99"/>
        <v>#REF!</v>
      </c>
      <c r="E118" s="223" t="e">
        <f t="shared" si="110"/>
        <v>#REF!</v>
      </c>
      <c r="F118" s="226" t="e">
        <f t="shared" si="100"/>
        <v>#REF!</v>
      </c>
      <c r="G118" s="226"/>
      <c r="H118" s="228" t="e">
        <f t="shared" si="101"/>
        <v>#REF!</v>
      </c>
      <c r="I118" s="228" t="e">
        <f t="shared" si="102"/>
        <v>#REF!</v>
      </c>
      <c r="J118" s="250" t="e">
        <f t="shared" si="103"/>
        <v>#REF!</v>
      </c>
      <c r="K118" s="253"/>
      <c r="L118" s="252" t="e">
        <f>IF(ISNA(VLOOKUP($B118,#REF!,1,FALSE)),0,(VLOOKUP($B118,#REF!,2,FALSE)))</f>
        <v>#REF!</v>
      </c>
      <c r="M118" s="252" t="e">
        <f>IF(ISNA(VLOOKUP($B118,#REF!,1,FALSE)),0,(VLOOKUP($B118,#REF!,2,FALSE)))</f>
        <v>#REF!</v>
      </c>
      <c r="N118" s="252" t="e">
        <f>IF(ISNA(VLOOKUP($B118,#REF!,1,FALSE)),0,(VLOOKUP($B118,#REF!,2,FALSE)))</f>
        <v>#REF!</v>
      </c>
      <c r="O118" s="252" t="e">
        <f>IF(ISNA(VLOOKUP($B118,#REF!,1,FALSE)),0,(VLOOKUP($B118,#REF!,2,FALSE)))</f>
        <v>#REF!</v>
      </c>
      <c r="P118" s="252" t="e">
        <f>IF(ISNA(VLOOKUP($B118,#REF!,1,FALSE)),0,(VLOOKUP($B118,#REF!,2,FALSE)))</f>
        <v>#REF!</v>
      </c>
      <c r="Q118" s="252" t="e">
        <f>IF(ISNA(VLOOKUP($B118,#REF!,1,FALSE)),0,(VLOOKUP($B118,#REF!,2,FALSE)))</f>
        <v>#REF!</v>
      </c>
      <c r="R118" s="252" t="e">
        <f>IF(ISNA(VLOOKUP($B118,#REF!,1,FALSE)),0,(VLOOKUP($B118,#REF!,2,FALSE)))</f>
        <v>#REF!</v>
      </c>
      <c r="S118" s="252" t="e">
        <f>IF(ISNA(VLOOKUP($B118,#REF!,1,FALSE)),0,(VLOOKUP($B118,#REF!,2,FALSE)))</f>
        <v>#REF!</v>
      </c>
      <c r="T118" s="252" t="e">
        <f>IF(ISNA(VLOOKUP($B118,#REF!,1,FALSE)),0,(VLOOKUP($B118,#REF!,2,FALSE)))</f>
        <v>#REF!</v>
      </c>
      <c r="U118" s="252" t="e">
        <f>IF(ISNA(VLOOKUP($B118,#REF!,1,FALSE)),0,(VLOOKUP($B118,#REF!,2,FALSE)))</f>
        <v>#REF!</v>
      </c>
      <c r="V118" s="252" t="e">
        <f>IF(ISNA(VLOOKUP($B118,#REF!,1,FALSE)),0,(VLOOKUP($B118,#REF!,2,FALSE)))</f>
        <v>#REF!</v>
      </c>
      <c r="W118" s="252" t="e">
        <f>IF(ISNA(VLOOKUP($B118,#REF!,1,FALSE)),0,(VLOOKUP($B118,#REF!,2,FALSE)))</f>
        <v>#REF!</v>
      </c>
      <c r="X118" s="252" t="e">
        <f>IF(ISNA(VLOOKUP($B118,#REF!,1,FALSE)),0,(VLOOKUP($B118,#REF!,2,FALSE)))</f>
        <v>#REF!</v>
      </c>
      <c r="Y118" s="274">
        <f t="shared" si="104"/>
        <v>0</v>
      </c>
      <c r="Z118" s="275" t="s">
        <v>29</v>
      </c>
      <c r="AA118" s="276">
        <f t="shared" si="105"/>
        <v>0</v>
      </c>
      <c r="AD118" s="252" t="e">
        <f>IF(ISNA(VLOOKUP($B118,#REF!,3,FALSE)),0,(VLOOKUP($B118,#REF!,3,FALSE)))</f>
        <v>#REF!</v>
      </c>
      <c r="AE118" s="252" t="e">
        <f>IF(ISNA(VLOOKUP($B118,#REF!,3,FALSE)),0,(VLOOKUP($B118,#REF!,3,FALSE)))</f>
        <v>#REF!</v>
      </c>
      <c r="AF118" s="252" t="e">
        <f>IF(ISNA(VLOOKUP($B118,#REF!,3,FALSE)),0,(VLOOKUP($B118,#REF!,3,FALSE)))</f>
        <v>#REF!</v>
      </c>
      <c r="AG118" s="252" t="e">
        <f>IF(ISNA(VLOOKUP($B118,#REF!,3,FALSE)),0,(VLOOKUP($B118,#REF!,3,FALSE)))</f>
        <v>#REF!</v>
      </c>
      <c r="AH118" s="252" t="e">
        <f>IF(ISNA(VLOOKUP($B118,#REF!,3,FALSE)),0,(VLOOKUP($B118,#REF!,3,FALSE)))</f>
        <v>#REF!</v>
      </c>
      <c r="AI118" s="252" t="e">
        <f>IF(ISNA(VLOOKUP($B118,#REF!,3,FALSE)),0,(VLOOKUP($B118,#REF!,3,FALSE)))</f>
        <v>#REF!</v>
      </c>
      <c r="AJ118" s="252" t="e">
        <f>IF(ISNA(VLOOKUP($B118,#REF!,2,FALSE)),0,(VLOOKUP($B118,#REF!,3,FALSE)))</f>
        <v>#REF!</v>
      </c>
      <c r="AK118" s="252" t="e">
        <f>IF(ISNA(VLOOKUP($B118,#REF!,3,FALSE)),0,(VLOOKUP($B118,#REF!,3,FALSE)))</f>
        <v>#REF!</v>
      </c>
      <c r="AL118" s="252" t="e">
        <f>IF(ISNA(VLOOKUP($B118,#REF!,3,FALSE)),0,(VLOOKUP($B118,#REF!,3,FALSE)))</f>
        <v>#REF!</v>
      </c>
      <c r="AM118" s="252" t="e">
        <f>IF(ISNA(VLOOKUP($B118,#REF!,3,FALSE)),0,(VLOOKUP($B118,#REF!,3,FALSE)))</f>
        <v>#REF!</v>
      </c>
      <c r="AN118" s="252" t="e">
        <f>IF(ISNA(VLOOKUP($B118,#REF!,3,FALSE)),0,(VLOOKUP($B118,#REF!,3,FALSE)))</f>
        <v>#REF!</v>
      </c>
      <c r="AO118" s="252" t="e">
        <f>IF(ISNA(VLOOKUP($B118,#REF!,3,FALSE)),0,(VLOOKUP($B118,#REF!,3,FALSE)))</f>
        <v>#REF!</v>
      </c>
      <c r="AP118" s="252" t="e">
        <f>IF(ISNA(VLOOKUP($B118,#REF!,3,FALSE)),0,(VLOOKUP($B118,#REF!,3,FALSE)))</f>
        <v>#REF!</v>
      </c>
      <c r="AQ118" s="274">
        <f t="shared" si="106"/>
        <v>0</v>
      </c>
      <c r="AR118" s="275" t="s">
        <v>29</v>
      </c>
      <c r="AS118" s="276">
        <f t="shared" si="107"/>
        <v>0</v>
      </c>
      <c r="AV118" s="252" t="e">
        <f>IF(ISNA(VLOOKUP($B118,#REF!,4,FALSE)),0,(VLOOKUP($B118,#REF!,4,FALSE)))</f>
        <v>#REF!</v>
      </c>
      <c r="AW118" s="252" t="e">
        <f>IF(ISNA(VLOOKUP($B118,#REF!,4,FALSE)),0,(VLOOKUP($B118,#REF!,4,FALSE)))</f>
        <v>#REF!</v>
      </c>
      <c r="AX118" s="252" t="e">
        <f>IF(ISNA(VLOOKUP($B118,#REF!,4,FALSE)),0,(VLOOKUP($B118,#REF!,4,FALSE)))</f>
        <v>#REF!</v>
      </c>
      <c r="AY118" s="252" t="e">
        <f>IF(ISNA(VLOOKUP($B118,#REF!,4,FALSE)),0,(VLOOKUP($B118,#REF!,4,FALSE)))</f>
        <v>#REF!</v>
      </c>
      <c r="AZ118" s="252" t="e">
        <f>IF(ISNA(VLOOKUP($B118,#REF!,4,FALSE)),0,(VLOOKUP($B118,#REF!,4,FALSE)))</f>
        <v>#REF!</v>
      </c>
      <c r="BA118" s="252" t="e">
        <f>IF(ISNA(VLOOKUP($B118,#REF!,4,FALSE)),0,(VLOOKUP($B118,#REF!,4,FALSE)))</f>
        <v>#REF!</v>
      </c>
      <c r="BB118" s="252" t="e">
        <f>IF(ISNA(VLOOKUP($B118,#REF!,2,FALSE)),0,(VLOOKUP($B118,#REF!,3,FALSE)))</f>
        <v>#REF!</v>
      </c>
      <c r="BC118" s="252" t="e">
        <f>IF(ISNA(VLOOKUP($B118,#REF!,3,FALSE)),0,(VLOOKUP($B118,#REF!,3,FALSE)))</f>
        <v>#REF!</v>
      </c>
      <c r="BD118" s="252" t="e">
        <f>IF(ISNA(VLOOKUP($B118,#REF!,3,FALSE)),0,(VLOOKUP($B118,#REF!,3,FALSE)))</f>
        <v>#REF!</v>
      </c>
      <c r="BE118" s="252" t="e">
        <f>IF(ISNA(VLOOKUP($B118,#REF!,3,FALSE)),0,(VLOOKUP($B118,#REF!,3,FALSE)))</f>
        <v>#REF!</v>
      </c>
      <c r="BF118" s="252" t="e">
        <f>IF(ISNA(VLOOKUP($B118,#REF!,3,FALSE)),0,(VLOOKUP($B118,#REF!,3,FALSE)))</f>
        <v>#REF!</v>
      </c>
      <c r="BG118" s="252" t="e">
        <f>IF(ISNA(VLOOKUP($B118,#REF!,3,FALSE)),0,(VLOOKUP($B118,#REF!,3,FALSE)))</f>
        <v>#REF!</v>
      </c>
      <c r="BH118" s="252" t="e">
        <f>IF(ISNA(VLOOKUP($B118,#REF!,3,FALSE)),0,(VLOOKUP($B118,#REF!,3,FALSE)))</f>
        <v>#REF!</v>
      </c>
      <c r="BI118" s="274">
        <f t="shared" si="108"/>
        <v>0</v>
      </c>
      <c r="BJ118" s="275" t="s">
        <v>29</v>
      </c>
      <c r="BK118" s="276">
        <f t="shared" si="109"/>
        <v>0</v>
      </c>
    </row>
    <row r="119" s="199" customFormat="1" ht="20.1" customHeight="1" spans="1:63">
      <c r="A119" s="221" t="e">
        <f t="shared" si="97"/>
        <v>#REF!</v>
      </c>
      <c r="B119" s="222" t="e">
        <f>#REF!</f>
        <v>#REF!</v>
      </c>
      <c r="C119" s="223">
        <f t="shared" si="98"/>
        <v>0</v>
      </c>
      <c r="D119" s="230" t="e">
        <f t="shared" si="99"/>
        <v>#REF!</v>
      </c>
      <c r="E119" s="223" t="e">
        <f t="shared" si="110"/>
        <v>#REF!</v>
      </c>
      <c r="F119" s="226" t="e">
        <f t="shared" si="100"/>
        <v>#REF!</v>
      </c>
      <c r="G119" s="226"/>
      <c r="H119" s="228" t="e">
        <f t="shared" si="101"/>
        <v>#REF!</v>
      </c>
      <c r="I119" s="228" t="e">
        <f t="shared" si="102"/>
        <v>#REF!</v>
      </c>
      <c r="J119" s="250" t="e">
        <f t="shared" si="103"/>
        <v>#REF!</v>
      </c>
      <c r="K119" s="253"/>
      <c r="L119" s="252" t="e">
        <f>IF(ISNA(VLOOKUP($B119,#REF!,1,FALSE)),0,(VLOOKUP($B119,#REF!,2,FALSE)))</f>
        <v>#REF!</v>
      </c>
      <c r="M119" s="252" t="e">
        <f>IF(ISNA(VLOOKUP($B119,#REF!,1,FALSE)),0,(VLOOKUP($B119,#REF!,2,FALSE)))</f>
        <v>#REF!</v>
      </c>
      <c r="N119" s="252" t="e">
        <f>IF(ISNA(VLOOKUP($B119,#REF!,1,FALSE)),0,(VLOOKUP($B119,#REF!,2,FALSE)))</f>
        <v>#REF!</v>
      </c>
      <c r="O119" s="252" t="e">
        <f>IF(ISNA(VLOOKUP($B119,#REF!,1,FALSE)),0,(VLOOKUP($B119,#REF!,2,FALSE)))</f>
        <v>#REF!</v>
      </c>
      <c r="P119" s="252" t="e">
        <f>IF(ISNA(VLOOKUP($B119,#REF!,1,FALSE)),0,(VLOOKUP($B119,#REF!,2,FALSE)))</f>
        <v>#REF!</v>
      </c>
      <c r="Q119" s="252" t="e">
        <f>IF(ISNA(VLOOKUP($B119,#REF!,1,FALSE)),0,(VLOOKUP($B119,#REF!,2,FALSE)))</f>
        <v>#REF!</v>
      </c>
      <c r="R119" s="252" t="e">
        <f>IF(ISNA(VLOOKUP($B119,#REF!,1,FALSE)),0,(VLOOKUP($B119,#REF!,2,FALSE)))</f>
        <v>#REF!</v>
      </c>
      <c r="S119" s="252" t="e">
        <f>IF(ISNA(VLOOKUP($B119,#REF!,1,FALSE)),0,(VLOOKUP($B119,#REF!,2,FALSE)))</f>
        <v>#REF!</v>
      </c>
      <c r="T119" s="252" t="e">
        <f>IF(ISNA(VLOOKUP($B119,#REF!,1,FALSE)),0,(VLOOKUP($B119,#REF!,2,FALSE)))</f>
        <v>#REF!</v>
      </c>
      <c r="U119" s="252" t="e">
        <f>IF(ISNA(VLOOKUP($B119,#REF!,1,FALSE)),0,(VLOOKUP($B119,#REF!,2,FALSE)))</f>
        <v>#REF!</v>
      </c>
      <c r="V119" s="252" t="e">
        <f>IF(ISNA(VLOOKUP($B119,#REF!,1,FALSE)),0,(VLOOKUP($B119,#REF!,2,FALSE)))</f>
        <v>#REF!</v>
      </c>
      <c r="W119" s="252" t="e">
        <f>IF(ISNA(VLOOKUP($B119,#REF!,1,FALSE)),0,(VLOOKUP($B119,#REF!,2,FALSE)))</f>
        <v>#REF!</v>
      </c>
      <c r="X119" s="252" t="e">
        <f>IF(ISNA(VLOOKUP($B119,#REF!,1,FALSE)),0,(VLOOKUP($B119,#REF!,2,FALSE)))</f>
        <v>#REF!</v>
      </c>
      <c r="Y119" s="274">
        <f t="shared" si="104"/>
        <v>0</v>
      </c>
      <c r="Z119" s="275" t="s">
        <v>29</v>
      </c>
      <c r="AA119" s="276">
        <f t="shared" si="105"/>
        <v>0</v>
      </c>
      <c r="AD119" s="252" t="e">
        <f>IF(ISNA(VLOOKUP($B119,#REF!,3,FALSE)),0,(VLOOKUP($B119,#REF!,3,FALSE)))</f>
        <v>#REF!</v>
      </c>
      <c r="AE119" s="252" t="e">
        <f>IF(ISNA(VLOOKUP($B119,#REF!,3,FALSE)),0,(VLOOKUP($B119,#REF!,3,FALSE)))</f>
        <v>#REF!</v>
      </c>
      <c r="AF119" s="252" t="e">
        <f>IF(ISNA(VLOOKUP($B119,#REF!,3,FALSE)),0,(VLOOKUP($B119,#REF!,3,FALSE)))</f>
        <v>#REF!</v>
      </c>
      <c r="AG119" s="252" t="e">
        <f>IF(ISNA(VLOOKUP($B119,#REF!,3,FALSE)),0,(VLOOKUP($B119,#REF!,3,FALSE)))</f>
        <v>#REF!</v>
      </c>
      <c r="AH119" s="252" t="e">
        <f>IF(ISNA(VLOOKUP($B119,#REF!,3,FALSE)),0,(VLOOKUP($B119,#REF!,3,FALSE)))</f>
        <v>#REF!</v>
      </c>
      <c r="AI119" s="252" t="e">
        <f>IF(ISNA(VLOOKUP($B119,#REF!,3,FALSE)),0,(VLOOKUP($B119,#REF!,3,FALSE)))</f>
        <v>#REF!</v>
      </c>
      <c r="AJ119" s="252" t="e">
        <f>IF(ISNA(VLOOKUP($B119,#REF!,2,FALSE)),0,(VLOOKUP($B119,#REF!,3,FALSE)))</f>
        <v>#REF!</v>
      </c>
      <c r="AK119" s="252" t="e">
        <f>IF(ISNA(VLOOKUP($B119,#REF!,3,FALSE)),0,(VLOOKUP($B119,#REF!,3,FALSE)))</f>
        <v>#REF!</v>
      </c>
      <c r="AL119" s="252" t="e">
        <f>IF(ISNA(VLOOKUP($B119,#REF!,3,FALSE)),0,(VLOOKUP($B119,#REF!,3,FALSE)))</f>
        <v>#REF!</v>
      </c>
      <c r="AM119" s="252" t="e">
        <f>IF(ISNA(VLOOKUP($B119,#REF!,3,FALSE)),0,(VLOOKUP($B119,#REF!,3,FALSE)))</f>
        <v>#REF!</v>
      </c>
      <c r="AN119" s="252" t="e">
        <f>IF(ISNA(VLOOKUP($B119,#REF!,3,FALSE)),0,(VLOOKUP($B119,#REF!,3,FALSE)))</f>
        <v>#REF!</v>
      </c>
      <c r="AO119" s="252" t="e">
        <f>IF(ISNA(VLOOKUP($B119,#REF!,3,FALSE)),0,(VLOOKUP($B119,#REF!,3,FALSE)))</f>
        <v>#REF!</v>
      </c>
      <c r="AP119" s="252" t="e">
        <f>IF(ISNA(VLOOKUP($B119,#REF!,3,FALSE)),0,(VLOOKUP($B119,#REF!,3,FALSE)))</f>
        <v>#REF!</v>
      </c>
      <c r="AQ119" s="274">
        <f t="shared" si="106"/>
        <v>0</v>
      </c>
      <c r="AR119" s="275" t="s">
        <v>29</v>
      </c>
      <c r="AS119" s="276">
        <f t="shared" si="107"/>
        <v>0</v>
      </c>
      <c r="AV119" s="252" t="e">
        <f>IF(ISNA(VLOOKUP($B119,#REF!,4,FALSE)),0,(VLOOKUP($B119,#REF!,4,FALSE)))</f>
        <v>#REF!</v>
      </c>
      <c r="AW119" s="252" t="e">
        <f>IF(ISNA(VLOOKUP($B119,#REF!,4,FALSE)),0,(VLOOKUP($B119,#REF!,4,FALSE)))</f>
        <v>#REF!</v>
      </c>
      <c r="AX119" s="252" t="e">
        <f>IF(ISNA(VLOOKUP($B119,#REF!,4,FALSE)),0,(VLOOKUP($B119,#REF!,4,FALSE)))</f>
        <v>#REF!</v>
      </c>
      <c r="AY119" s="252" t="e">
        <f>IF(ISNA(VLOOKUP($B119,#REF!,4,FALSE)),0,(VLOOKUP($B119,#REF!,4,FALSE)))</f>
        <v>#REF!</v>
      </c>
      <c r="AZ119" s="252" t="e">
        <f>IF(ISNA(VLOOKUP($B119,#REF!,4,FALSE)),0,(VLOOKUP($B119,#REF!,4,FALSE)))</f>
        <v>#REF!</v>
      </c>
      <c r="BA119" s="252" t="e">
        <f>IF(ISNA(VLOOKUP($B119,#REF!,4,FALSE)),0,(VLOOKUP($B119,#REF!,4,FALSE)))</f>
        <v>#REF!</v>
      </c>
      <c r="BB119" s="252" t="e">
        <f>IF(ISNA(VLOOKUP($B119,#REF!,2,FALSE)),0,(VLOOKUP($B119,#REF!,3,FALSE)))</f>
        <v>#REF!</v>
      </c>
      <c r="BC119" s="252" t="e">
        <f>IF(ISNA(VLOOKUP($B119,#REF!,3,FALSE)),0,(VLOOKUP($B119,#REF!,3,FALSE)))</f>
        <v>#REF!</v>
      </c>
      <c r="BD119" s="252" t="e">
        <f>IF(ISNA(VLOOKUP($B119,#REF!,3,FALSE)),0,(VLOOKUP($B119,#REF!,3,FALSE)))</f>
        <v>#REF!</v>
      </c>
      <c r="BE119" s="252" t="e">
        <f>IF(ISNA(VLOOKUP($B119,#REF!,3,FALSE)),0,(VLOOKUP($B119,#REF!,3,FALSE)))</f>
        <v>#REF!</v>
      </c>
      <c r="BF119" s="252" t="e">
        <f>IF(ISNA(VLOOKUP($B119,#REF!,3,FALSE)),0,(VLOOKUP($B119,#REF!,3,FALSE)))</f>
        <v>#REF!</v>
      </c>
      <c r="BG119" s="252" t="e">
        <f>IF(ISNA(VLOOKUP($B119,#REF!,3,FALSE)),0,(VLOOKUP($B119,#REF!,3,FALSE)))</f>
        <v>#REF!</v>
      </c>
      <c r="BH119" s="252" t="e">
        <f>IF(ISNA(VLOOKUP($B119,#REF!,3,FALSE)),0,(VLOOKUP($B119,#REF!,3,FALSE)))</f>
        <v>#REF!</v>
      </c>
      <c r="BI119" s="274">
        <f t="shared" si="108"/>
        <v>0</v>
      </c>
      <c r="BJ119" s="275" t="s">
        <v>29</v>
      </c>
      <c r="BK119" s="276">
        <f t="shared" si="109"/>
        <v>0</v>
      </c>
    </row>
    <row r="120" s="199" customFormat="1" ht="20.1" customHeight="1" spans="1:63">
      <c r="A120" s="221" t="e">
        <f t="shared" si="97"/>
        <v>#REF!</v>
      </c>
      <c r="B120" s="222" t="e">
        <f>#REF!</f>
        <v>#REF!</v>
      </c>
      <c r="C120" s="223">
        <f t="shared" si="98"/>
        <v>0</v>
      </c>
      <c r="D120" s="230" t="e">
        <f t="shared" si="99"/>
        <v>#REF!</v>
      </c>
      <c r="E120" s="223" t="e">
        <f t="shared" si="110"/>
        <v>#REF!</v>
      </c>
      <c r="F120" s="226" t="e">
        <f t="shared" si="100"/>
        <v>#REF!</v>
      </c>
      <c r="G120" s="226"/>
      <c r="H120" s="228" t="e">
        <f t="shared" si="101"/>
        <v>#REF!</v>
      </c>
      <c r="I120" s="228" t="e">
        <f t="shared" si="102"/>
        <v>#REF!</v>
      </c>
      <c r="J120" s="250" t="e">
        <f t="shared" si="103"/>
        <v>#REF!</v>
      </c>
      <c r="K120" s="253"/>
      <c r="L120" s="252" t="e">
        <f>IF(ISNA(VLOOKUP($B120,#REF!,1,FALSE)),0,(VLOOKUP($B120,#REF!,2,FALSE)))</f>
        <v>#REF!</v>
      </c>
      <c r="M120" s="252" t="e">
        <f>IF(ISNA(VLOOKUP($B120,#REF!,1,FALSE)),0,(VLOOKUP($B120,#REF!,2,FALSE)))</f>
        <v>#REF!</v>
      </c>
      <c r="N120" s="252" t="e">
        <f>IF(ISNA(VLOOKUP($B120,#REF!,1,FALSE)),0,(VLOOKUP($B120,#REF!,2,FALSE)))</f>
        <v>#REF!</v>
      </c>
      <c r="O120" s="252" t="e">
        <f>IF(ISNA(VLOOKUP($B120,#REF!,1,FALSE)),0,(VLOOKUP($B120,#REF!,2,FALSE)))</f>
        <v>#REF!</v>
      </c>
      <c r="P120" s="252" t="e">
        <f>IF(ISNA(VLOOKUP($B120,#REF!,1,FALSE)),0,(VLOOKUP($B120,#REF!,2,FALSE)))</f>
        <v>#REF!</v>
      </c>
      <c r="Q120" s="252" t="e">
        <f>IF(ISNA(VLOOKUP($B120,#REF!,1,FALSE)),0,(VLOOKUP($B120,#REF!,2,FALSE)))</f>
        <v>#REF!</v>
      </c>
      <c r="R120" s="252" t="e">
        <f>IF(ISNA(VLOOKUP($B120,#REF!,1,FALSE)),0,(VLOOKUP($B120,#REF!,2,FALSE)))</f>
        <v>#REF!</v>
      </c>
      <c r="S120" s="252" t="e">
        <f>IF(ISNA(VLOOKUP($B120,#REF!,1,FALSE)),0,(VLOOKUP($B120,#REF!,2,FALSE)))</f>
        <v>#REF!</v>
      </c>
      <c r="T120" s="252" t="e">
        <f>IF(ISNA(VLOOKUP($B120,#REF!,1,FALSE)),0,(VLOOKUP($B120,#REF!,2,FALSE)))</f>
        <v>#REF!</v>
      </c>
      <c r="U120" s="252" t="e">
        <f>IF(ISNA(VLOOKUP($B120,#REF!,1,FALSE)),0,(VLOOKUP($B120,#REF!,2,FALSE)))</f>
        <v>#REF!</v>
      </c>
      <c r="V120" s="252" t="e">
        <f>IF(ISNA(VLOOKUP($B120,#REF!,1,FALSE)),0,(VLOOKUP($B120,#REF!,2,FALSE)))</f>
        <v>#REF!</v>
      </c>
      <c r="W120" s="252" t="e">
        <f>IF(ISNA(VLOOKUP($B120,#REF!,1,FALSE)),0,(VLOOKUP($B120,#REF!,2,FALSE)))</f>
        <v>#REF!</v>
      </c>
      <c r="X120" s="252" t="e">
        <f>IF(ISNA(VLOOKUP($B120,#REF!,1,FALSE)),0,(VLOOKUP($B120,#REF!,2,FALSE)))</f>
        <v>#REF!</v>
      </c>
      <c r="Y120" s="274">
        <f t="shared" si="104"/>
        <v>0</v>
      </c>
      <c r="Z120" s="275" t="s">
        <v>29</v>
      </c>
      <c r="AA120" s="276">
        <f t="shared" si="105"/>
        <v>0</v>
      </c>
      <c r="AD120" s="252" t="e">
        <f>IF(ISNA(VLOOKUP($B120,#REF!,3,FALSE)),0,(VLOOKUP($B120,#REF!,3,FALSE)))</f>
        <v>#REF!</v>
      </c>
      <c r="AE120" s="252" t="e">
        <f>IF(ISNA(VLOOKUP($B120,#REF!,3,FALSE)),0,(VLOOKUP($B120,#REF!,3,FALSE)))</f>
        <v>#REF!</v>
      </c>
      <c r="AF120" s="252" t="e">
        <f>IF(ISNA(VLOOKUP($B120,#REF!,3,FALSE)),0,(VLOOKUP($B120,#REF!,3,FALSE)))</f>
        <v>#REF!</v>
      </c>
      <c r="AG120" s="252" t="e">
        <f>IF(ISNA(VLOOKUP($B120,#REF!,3,FALSE)),0,(VLOOKUP($B120,#REF!,3,FALSE)))</f>
        <v>#REF!</v>
      </c>
      <c r="AH120" s="252" t="e">
        <f>IF(ISNA(VLOOKUP($B120,#REF!,3,FALSE)),0,(VLOOKUP($B120,#REF!,3,FALSE)))</f>
        <v>#REF!</v>
      </c>
      <c r="AI120" s="252" t="e">
        <f>IF(ISNA(VLOOKUP($B120,#REF!,3,FALSE)),0,(VLOOKUP($B120,#REF!,3,FALSE)))</f>
        <v>#REF!</v>
      </c>
      <c r="AJ120" s="252" t="e">
        <f>IF(ISNA(VLOOKUP($B120,#REF!,2,FALSE)),0,(VLOOKUP($B120,#REF!,3,FALSE)))</f>
        <v>#REF!</v>
      </c>
      <c r="AK120" s="252" t="e">
        <f>IF(ISNA(VLOOKUP($B120,#REF!,3,FALSE)),0,(VLOOKUP($B120,#REF!,3,FALSE)))</f>
        <v>#REF!</v>
      </c>
      <c r="AL120" s="252" t="e">
        <f>IF(ISNA(VLOOKUP($B120,#REF!,3,FALSE)),0,(VLOOKUP($B120,#REF!,3,FALSE)))</f>
        <v>#REF!</v>
      </c>
      <c r="AM120" s="252" t="e">
        <f>IF(ISNA(VLOOKUP($B120,#REF!,3,FALSE)),0,(VLOOKUP($B120,#REF!,3,FALSE)))</f>
        <v>#REF!</v>
      </c>
      <c r="AN120" s="252" t="e">
        <f>IF(ISNA(VLOOKUP($B120,#REF!,3,FALSE)),0,(VLOOKUP($B120,#REF!,3,FALSE)))</f>
        <v>#REF!</v>
      </c>
      <c r="AO120" s="252" t="e">
        <f>IF(ISNA(VLOOKUP($B120,#REF!,3,FALSE)),0,(VLOOKUP($B120,#REF!,3,FALSE)))</f>
        <v>#REF!</v>
      </c>
      <c r="AP120" s="252" t="e">
        <f>IF(ISNA(VLOOKUP($B120,#REF!,3,FALSE)),0,(VLOOKUP($B120,#REF!,3,FALSE)))</f>
        <v>#REF!</v>
      </c>
      <c r="AQ120" s="274">
        <f t="shared" si="106"/>
        <v>0</v>
      </c>
      <c r="AR120" s="275" t="s">
        <v>29</v>
      </c>
      <c r="AS120" s="276">
        <f t="shared" si="107"/>
        <v>0</v>
      </c>
      <c r="AV120" s="252" t="e">
        <f>IF(ISNA(VLOOKUP($B120,#REF!,4,FALSE)),0,(VLOOKUP($B120,#REF!,4,FALSE)))</f>
        <v>#REF!</v>
      </c>
      <c r="AW120" s="252" t="e">
        <f>IF(ISNA(VLOOKUP($B120,#REF!,4,FALSE)),0,(VLOOKUP($B120,#REF!,4,FALSE)))</f>
        <v>#REF!</v>
      </c>
      <c r="AX120" s="252" t="e">
        <f>IF(ISNA(VLOOKUP($B120,#REF!,4,FALSE)),0,(VLOOKUP($B120,#REF!,4,FALSE)))</f>
        <v>#REF!</v>
      </c>
      <c r="AY120" s="252" t="e">
        <f>IF(ISNA(VLOOKUP($B120,#REF!,4,FALSE)),0,(VLOOKUP($B120,#REF!,4,FALSE)))</f>
        <v>#REF!</v>
      </c>
      <c r="AZ120" s="252" t="e">
        <f>IF(ISNA(VLOOKUP($B120,#REF!,4,FALSE)),0,(VLOOKUP($B120,#REF!,4,FALSE)))</f>
        <v>#REF!</v>
      </c>
      <c r="BA120" s="252" t="e">
        <f>IF(ISNA(VLOOKUP($B120,#REF!,4,FALSE)),0,(VLOOKUP($B120,#REF!,4,FALSE)))</f>
        <v>#REF!</v>
      </c>
      <c r="BB120" s="252" t="e">
        <f>IF(ISNA(VLOOKUP($B120,#REF!,2,FALSE)),0,(VLOOKUP($B120,#REF!,3,FALSE)))</f>
        <v>#REF!</v>
      </c>
      <c r="BC120" s="252" t="e">
        <f>IF(ISNA(VLOOKUP($B120,#REF!,3,FALSE)),0,(VLOOKUP($B120,#REF!,3,FALSE)))</f>
        <v>#REF!</v>
      </c>
      <c r="BD120" s="252" t="e">
        <f>IF(ISNA(VLOOKUP($B120,#REF!,3,FALSE)),0,(VLOOKUP($B120,#REF!,3,FALSE)))</f>
        <v>#REF!</v>
      </c>
      <c r="BE120" s="252" t="e">
        <f>IF(ISNA(VLOOKUP($B120,#REF!,3,FALSE)),0,(VLOOKUP($B120,#REF!,3,FALSE)))</f>
        <v>#REF!</v>
      </c>
      <c r="BF120" s="252" t="e">
        <f>IF(ISNA(VLOOKUP($B120,#REF!,3,FALSE)),0,(VLOOKUP($B120,#REF!,3,FALSE)))</f>
        <v>#REF!</v>
      </c>
      <c r="BG120" s="252" t="e">
        <f>IF(ISNA(VLOOKUP($B120,#REF!,3,FALSE)),0,(VLOOKUP($B120,#REF!,3,FALSE)))</f>
        <v>#REF!</v>
      </c>
      <c r="BH120" s="252" t="e">
        <f>IF(ISNA(VLOOKUP($B120,#REF!,3,FALSE)),0,(VLOOKUP($B120,#REF!,3,FALSE)))</f>
        <v>#REF!</v>
      </c>
      <c r="BI120" s="274">
        <f t="shared" si="108"/>
        <v>0</v>
      </c>
      <c r="BJ120" s="275" t="s">
        <v>29</v>
      </c>
      <c r="BK120" s="276">
        <f t="shared" si="109"/>
        <v>0</v>
      </c>
    </row>
    <row r="121" s="199" customFormat="1" ht="20.1" customHeight="1" spans="1:63">
      <c r="A121" s="221" t="e">
        <f t="shared" si="97"/>
        <v>#REF!</v>
      </c>
      <c r="B121" s="222" t="e">
        <f>#REF!</f>
        <v>#REF!</v>
      </c>
      <c r="C121" s="223">
        <f t="shared" si="98"/>
        <v>0</v>
      </c>
      <c r="D121" s="230" t="e">
        <f t="shared" si="99"/>
        <v>#REF!</v>
      </c>
      <c r="E121" s="223" t="e">
        <f t="shared" si="110"/>
        <v>#REF!</v>
      </c>
      <c r="F121" s="226" t="e">
        <f t="shared" si="100"/>
        <v>#REF!</v>
      </c>
      <c r="G121" s="226"/>
      <c r="H121" s="228" t="e">
        <f t="shared" si="101"/>
        <v>#REF!</v>
      </c>
      <c r="I121" s="228" t="e">
        <f t="shared" si="102"/>
        <v>#REF!</v>
      </c>
      <c r="J121" s="250" t="e">
        <f t="shared" si="103"/>
        <v>#REF!</v>
      </c>
      <c r="K121" s="253"/>
      <c r="L121" s="252" t="e">
        <f>IF(ISNA(VLOOKUP($B121,#REF!,1,FALSE)),0,(VLOOKUP($B121,#REF!,2,FALSE)))</f>
        <v>#REF!</v>
      </c>
      <c r="M121" s="252" t="e">
        <f>IF(ISNA(VLOOKUP($B121,#REF!,1,FALSE)),0,(VLOOKUP($B121,#REF!,2,FALSE)))</f>
        <v>#REF!</v>
      </c>
      <c r="N121" s="252" t="e">
        <f>IF(ISNA(VLOOKUP($B121,#REF!,1,FALSE)),0,(VLOOKUP($B121,#REF!,2,FALSE)))</f>
        <v>#REF!</v>
      </c>
      <c r="O121" s="252" t="e">
        <f>IF(ISNA(VLOOKUP($B121,#REF!,1,FALSE)),0,(VLOOKUP($B121,#REF!,2,FALSE)))</f>
        <v>#REF!</v>
      </c>
      <c r="P121" s="252" t="e">
        <f>IF(ISNA(VLOOKUP($B121,#REF!,1,FALSE)),0,(VLOOKUP($B121,#REF!,2,FALSE)))</f>
        <v>#REF!</v>
      </c>
      <c r="Q121" s="252" t="e">
        <f>IF(ISNA(VLOOKUP($B121,#REF!,1,FALSE)),0,(VLOOKUP($B121,#REF!,2,FALSE)))</f>
        <v>#REF!</v>
      </c>
      <c r="R121" s="252" t="e">
        <f>IF(ISNA(VLOOKUP($B121,#REF!,1,FALSE)),0,(VLOOKUP($B121,#REF!,2,FALSE)))</f>
        <v>#REF!</v>
      </c>
      <c r="S121" s="252" t="e">
        <f>IF(ISNA(VLOOKUP($B121,#REF!,1,FALSE)),0,(VLOOKUP($B121,#REF!,2,FALSE)))</f>
        <v>#REF!</v>
      </c>
      <c r="T121" s="252" t="e">
        <f>IF(ISNA(VLOOKUP($B121,#REF!,1,FALSE)),0,(VLOOKUP($B121,#REF!,2,FALSE)))</f>
        <v>#REF!</v>
      </c>
      <c r="U121" s="252" t="e">
        <f>IF(ISNA(VLOOKUP($B121,#REF!,1,FALSE)),0,(VLOOKUP($B121,#REF!,2,FALSE)))</f>
        <v>#REF!</v>
      </c>
      <c r="V121" s="252" t="e">
        <f>IF(ISNA(VLOOKUP($B121,#REF!,1,FALSE)),0,(VLOOKUP($B121,#REF!,2,FALSE)))</f>
        <v>#REF!</v>
      </c>
      <c r="W121" s="252" t="e">
        <f>IF(ISNA(VLOOKUP($B121,#REF!,1,FALSE)),0,(VLOOKUP($B121,#REF!,2,FALSE)))</f>
        <v>#REF!</v>
      </c>
      <c r="X121" s="252" t="e">
        <f>IF(ISNA(VLOOKUP($B121,#REF!,1,FALSE)),0,(VLOOKUP($B121,#REF!,2,FALSE)))</f>
        <v>#REF!</v>
      </c>
      <c r="Y121" s="274">
        <f t="shared" si="104"/>
        <v>0</v>
      </c>
      <c r="Z121" s="275" t="s">
        <v>29</v>
      </c>
      <c r="AA121" s="276">
        <f t="shared" si="105"/>
        <v>0</v>
      </c>
      <c r="AD121" s="252" t="e">
        <f>IF(ISNA(VLOOKUP($B121,#REF!,3,FALSE)),0,(VLOOKUP($B121,#REF!,3,FALSE)))</f>
        <v>#REF!</v>
      </c>
      <c r="AE121" s="252" t="e">
        <f>IF(ISNA(VLOOKUP($B121,#REF!,3,FALSE)),0,(VLOOKUP($B121,#REF!,3,FALSE)))</f>
        <v>#REF!</v>
      </c>
      <c r="AF121" s="252" t="e">
        <f>IF(ISNA(VLOOKUP($B121,#REF!,3,FALSE)),0,(VLOOKUP($B121,#REF!,3,FALSE)))</f>
        <v>#REF!</v>
      </c>
      <c r="AG121" s="252" t="e">
        <f>IF(ISNA(VLOOKUP($B121,#REF!,3,FALSE)),0,(VLOOKUP($B121,#REF!,3,FALSE)))</f>
        <v>#REF!</v>
      </c>
      <c r="AH121" s="252" t="e">
        <f>IF(ISNA(VLOOKUP($B121,#REF!,3,FALSE)),0,(VLOOKUP($B121,#REF!,3,FALSE)))</f>
        <v>#REF!</v>
      </c>
      <c r="AI121" s="252" t="e">
        <f>IF(ISNA(VLOOKUP($B121,#REF!,3,FALSE)),0,(VLOOKUP($B121,#REF!,3,FALSE)))</f>
        <v>#REF!</v>
      </c>
      <c r="AJ121" s="252" t="e">
        <f>IF(ISNA(VLOOKUP($B121,#REF!,2,FALSE)),0,(VLOOKUP($B121,#REF!,3,FALSE)))</f>
        <v>#REF!</v>
      </c>
      <c r="AK121" s="252" t="e">
        <f>IF(ISNA(VLOOKUP($B121,#REF!,3,FALSE)),0,(VLOOKUP($B121,#REF!,3,FALSE)))</f>
        <v>#REF!</v>
      </c>
      <c r="AL121" s="252" t="e">
        <f>IF(ISNA(VLOOKUP($B121,#REF!,3,FALSE)),0,(VLOOKUP($B121,#REF!,3,FALSE)))</f>
        <v>#REF!</v>
      </c>
      <c r="AM121" s="252" t="e">
        <f>IF(ISNA(VLOOKUP($B121,#REF!,3,FALSE)),0,(VLOOKUP($B121,#REF!,3,FALSE)))</f>
        <v>#REF!</v>
      </c>
      <c r="AN121" s="252" t="e">
        <f>IF(ISNA(VLOOKUP($B121,#REF!,3,FALSE)),0,(VLOOKUP($B121,#REF!,3,FALSE)))</f>
        <v>#REF!</v>
      </c>
      <c r="AO121" s="252" t="e">
        <f>IF(ISNA(VLOOKUP($B121,#REF!,3,FALSE)),0,(VLOOKUP($B121,#REF!,3,FALSE)))</f>
        <v>#REF!</v>
      </c>
      <c r="AP121" s="252" t="e">
        <f>IF(ISNA(VLOOKUP($B121,#REF!,3,FALSE)),0,(VLOOKUP($B121,#REF!,3,FALSE)))</f>
        <v>#REF!</v>
      </c>
      <c r="AQ121" s="274">
        <f t="shared" si="106"/>
        <v>0</v>
      </c>
      <c r="AR121" s="275" t="s">
        <v>29</v>
      </c>
      <c r="AS121" s="276">
        <f t="shared" si="107"/>
        <v>0</v>
      </c>
      <c r="AV121" s="252" t="e">
        <f>IF(ISNA(VLOOKUP($B121,#REF!,4,FALSE)),0,(VLOOKUP($B121,#REF!,4,FALSE)))</f>
        <v>#REF!</v>
      </c>
      <c r="AW121" s="252" t="e">
        <f>IF(ISNA(VLOOKUP($B121,#REF!,4,FALSE)),0,(VLOOKUP($B121,#REF!,4,FALSE)))</f>
        <v>#REF!</v>
      </c>
      <c r="AX121" s="252" t="e">
        <f>IF(ISNA(VLOOKUP($B121,#REF!,4,FALSE)),0,(VLOOKUP($B121,#REF!,4,FALSE)))</f>
        <v>#REF!</v>
      </c>
      <c r="AY121" s="252" t="e">
        <f>IF(ISNA(VLOOKUP($B121,#REF!,4,FALSE)),0,(VLOOKUP($B121,#REF!,4,FALSE)))</f>
        <v>#REF!</v>
      </c>
      <c r="AZ121" s="252" t="e">
        <f>IF(ISNA(VLOOKUP($B121,#REF!,4,FALSE)),0,(VLOOKUP($B121,#REF!,4,FALSE)))</f>
        <v>#REF!</v>
      </c>
      <c r="BA121" s="252" t="e">
        <f>IF(ISNA(VLOOKUP($B121,#REF!,4,FALSE)),0,(VLOOKUP($B121,#REF!,4,FALSE)))</f>
        <v>#REF!</v>
      </c>
      <c r="BB121" s="252" t="e">
        <f>IF(ISNA(VLOOKUP($B121,#REF!,2,FALSE)),0,(VLOOKUP($B121,#REF!,3,FALSE)))</f>
        <v>#REF!</v>
      </c>
      <c r="BC121" s="252" t="e">
        <f>IF(ISNA(VLOOKUP($B121,#REF!,3,FALSE)),0,(VLOOKUP($B121,#REF!,3,FALSE)))</f>
        <v>#REF!</v>
      </c>
      <c r="BD121" s="252" t="e">
        <f>IF(ISNA(VLOOKUP($B121,#REF!,3,FALSE)),0,(VLOOKUP($B121,#REF!,3,FALSE)))</f>
        <v>#REF!</v>
      </c>
      <c r="BE121" s="252" t="e">
        <f>IF(ISNA(VLOOKUP($B121,#REF!,3,FALSE)),0,(VLOOKUP($B121,#REF!,3,FALSE)))</f>
        <v>#REF!</v>
      </c>
      <c r="BF121" s="252" t="e">
        <f>IF(ISNA(VLOOKUP($B121,#REF!,3,FALSE)),0,(VLOOKUP($B121,#REF!,3,FALSE)))</f>
        <v>#REF!</v>
      </c>
      <c r="BG121" s="252" t="e">
        <f>IF(ISNA(VLOOKUP($B121,#REF!,3,FALSE)),0,(VLOOKUP($B121,#REF!,3,FALSE)))</f>
        <v>#REF!</v>
      </c>
      <c r="BH121" s="252" t="e">
        <f>IF(ISNA(VLOOKUP($B121,#REF!,3,FALSE)),0,(VLOOKUP($B121,#REF!,3,FALSE)))</f>
        <v>#REF!</v>
      </c>
      <c r="BI121" s="274">
        <f t="shared" si="108"/>
        <v>0</v>
      </c>
      <c r="BJ121" s="275" t="s">
        <v>29</v>
      </c>
      <c r="BK121" s="276">
        <f t="shared" si="109"/>
        <v>0</v>
      </c>
    </row>
    <row r="122" s="199" customFormat="1" ht="20.1" customHeight="1" spans="1:63">
      <c r="A122" s="221" t="e">
        <f t="shared" si="97"/>
        <v>#REF!</v>
      </c>
      <c r="B122" s="222" t="e">
        <f>#REF!</f>
        <v>#REF!</v>
      </c>
      <c r="C122" s="223">
        <f t="shared" si="98"/>
        <v>0</v>
      </c>
      <c r="D122" s="230" t="e">
        <f t="shared" ref="D122:D123" si="111">SUM(L122:V122)</f>
        <v>#REF!</v>
      </c>
      <c r="E122" s="223" t="e">
        <f t="shared" si="110"/>
        <v>#REF!</v>
      </c>
      <c r="F122" s="226" t="e">
        <f t="shared" si="100"/>
        <v>#REF!</v>
      </c>
      <c r="G122" s="226"/>
      <c r="H122" s="228" t="e">
        <f t="shared" si="101"/>
        <v>#REF!</v>
      </c>
      <c r="I122" s="228" t="e">
        <f t="shared" si="102"/>
        <v>#REF!</v>
      </c>
      <c r="J122" s="250" t="e">
        <f t="shared" si="103"/>
        <v>#REF!</v>
      </c>
      <c r="K122" s="253"/>
      <c r="L122" s="252" t="e">
        <f>IF(ISNA(VLOOKUP($B122,#REF!,1,FALSE)),0,(VLOOKUP($B122,#REF!,2,FALSE)))</f>
        <v>#REF!</v>
      </c>
      <c r="M122" s="252" t="e">
        <f>IF(ISNA(VLOOKUP($B122,#REF!,1,FALSE)),0,(VLOOKUP($B122,#REF!,2,FALSE)))</f>
        <v>#REF!</v>
      </c>
      <c r="N122" s="252" t="e">
        <f>IF(ISNA(VLOOKUP($B122,#REF!,1,FALSE)),0,(VLOOKUP($B122,#REF!,2,FALSE)))</f>
        <v>#REF!</v>
      </c>
      <c r="O122" s="252" t="e">
        <f>IF(ISNA(VLOOKUP($B122,#REF!,1,FALSE)),0,(VLOOKUP($B122,#REF!,2,FALSE)))</f>
        <v>#REF!</v>
      </c>
      <c r="P122" s="252" t="e">
        <f>IF(ISNA(VLOOKUP($B122,#REF!,1,FALSE)),0,(VLOOKUP($B122,#REF!,2,FALSE)))</f>
        <v>#REF!</v>
      </c>
      <c r="Q122" s="252" t="e">
        <f>IF(ISNA(VLOOKUP($B122,#REF!,1,FALSE)),0,(VLOOKUP($B122,#REF!,2,FALSE)))</f>
        <v>#REF!</v>
      </c>
      <c r="R122" s="252" t="e">
        <f>IF(ISNA(VLOOKUP($B122,#REF!,1,FALSE)),0,(VLOOKUP($B122,#REF!,2,FALSE)))</f>
        <v>#REF!</v>
      </c>
      <c r="S122" s="252" t="e">
        <f>IF(ISNA(VLOOKUP($B122,#REF!,1,FALSE)),0,(VLOOKUP($B122,#REF!,2,FALSE)))</f>
        <v>#REF!</v>
      </c>
      <c r="T122" s="252" t="e">
        <f>IF(ISNA(VLOOKUP($B122,#REF!,1,FALSE)),0,(VLOOKUP($B122,#REF!,2,FALSE)))</f>
        <v>#REF!</v>
      </c>
      <c r="U122" s="252" t="e">
        <f>IF(ISNA(VLOOKUP($B122,#REF!,1,FALSE)),0,(VLOOKUP($B122,#REF!,2,FALSE)))</f>
        <v>#REF!</v>
      </c>
      <c r="V122" s="252" t="e">
        <f>IF(ISNA(VLOOKUP($B122,#REF!,1,FALSE)),0,(VLOOKUP($B122,#REF!,2,FALSE)))</f>
        <v>#REF!</v>
      </c>
      <c r="W122" s="252" t="e">
        <f>IF(ISNA(VLOOKUP($B122,#REF!,1,FALSE)),0,(VLOOKUP($B122,#REF!,2,FALSE)))</f>
        <v>#REF!</v>
      </c>
      <c r="X122" s="252" t="e">
        <f>IF(ISNA(VLOOKUP($B122,#REF!,1,FALSE)),0,(VLOOKUP($B122,#REF!,2,FALSE)))</f>
        <v>#REF!</v>
      </c>
      <c r="Y122" s="274">
        <f t="shared" si="104"/>
        <v>0</v>
      </c>
      <c r="Z122" s="275" t="s">
        <v>29</v>
      </c>
      <c r="AA122" s="276">
        <f t="shared" si="105"/>
        <v>0</v>
      </c>
      <c r="AD122" s="252" t="e">
        <f>IF(ISNA(VLOOKUP($B122,#REF!,3,FALSE)),0,(VLOOKUP($B122,#REF!,3,FALSE)))</f>
        <v>#REF!</v>
      </c>
      <c r="AE122" s="252" t="e">
        <f>IF(ISNA(VLOOKUP($B122,#REF!,3,FALSE)),0,(VLOOKUP($B122,#REF!,3,FALSE)))</f>
        <v>#REF!</v>
      </c>
      <c r="AF122" s="252" t="e">
        <f>IF(ISNA(VLOOKUP($B122,#REF!,3,FALSE)),0,(VLOOKUP($B122,#REF!,3,FALSE)))</f>
        <v>#REF!</v>
      </c>
      <c r="AG122" s="252" t="e">
        <f>IF(ISNA(VLOOKUP($B122,#REF!,3,FALSE)),0,(VLOOKUP($B122,#REF!,3,FALSE)))</f>
        <v>#REF!</v>
      </c>
      <c r="AH122" s="252" t="e">
        <f>IF(ISNA(VLOOKUP($B122,#REF!,3,FALSE)),0,(VLOOKUP($B122,#REF!,3,FALSE)))</f>
        <v>#REF!</v>
      </c>
      <c r="AI122" s="252" t="e">
        <f>IF(ISNA(VLOOKUP($B122,#REF!,3,FALSE)),0,(VLOOKUP($B122,#REF!,3,FALSE)))</f>
        <v>#REF!</v>
      </c>
      <c r="AJ122" s="252" t="e">
        <f>IF(ISNA(VLOOKUP($B122,#REF!,2,FALSE)),0,(VLOOKUP($B122,#REF!,3,FALSE)))</f>
        <v>#REF!</v>
      </c>
      <c r="AK122" s="252" t="e">
        <f>IF(ISNA(VLOOKUP($B122,#REF!,3,FALSE)),0,(VLOOKUP($B122,#REF!,3,FALSE)))</f>
        <v>#REF!</v>
      </c>
      <c r="AL122" s="252" t="e">
        <f>IF(ISNA(VLOOKUP($B122,#REF!,3,FALSE)),0,(VLOOKUP($B122,#REF!,3,FALSE)))</f>
        <v>#REF!</v>
      </c>
      <c r="AM122" s="252" t="e">
        <f>IF(ISNA(VLOOKUP($B122,#REF!,3,FALSE)),0,(VLOOKUP($B122,#REF!,3,FALSE)))</f>
        <v>#REF!</v>
      </c>
      <c r="AN122" s="252" t="e">
        <f>IF(ISNA(VLOOKUP($B122,#REF!,3,FALSE)),0,(VLOOKUP($B122,#REF!,3,FALSE)))</f>
        <v>#REF!</v>
      </c>
      <c r="AO122" s="252" t="e">
        <f>IF(ISNA(VLOOKUP($B122,#REF!,3,FALSE)),0,(VLOOKUP($B122,#REF!,3,FALSE)))</f>
        <v>#REF!</v>
      </c>
      <c r="AP122" s="252" t="e">
        <f>IF(ISNA(VLOOKUP($B122,#REF!,3,FALSE)),0,(VLOOKUP($B122,#REF!,3,FALSE)))</f>
        <v>#REF!</v>
      </c>
      <c r="AQ122" s="274">
        <f t="shared" si="106"/>
        <v>0</v>
      </c>
      <c r="AR122" s="275" t="s">
        <v>29</v>
      </c>
      <c r="AS122" s="276">
        <f t="shared" si="107"/>
        <v>0</v>
      </c>
      <c r="AV122" s="252" t="e">
        <f>IF(ISNA(VLOOKUP($B122,#REF!,4,FALSE)),0,(VLOOKUP($B122,#REF!,4,FALSE)))</f>
        <v>#REF!</v>
      </c>
      <c r="AW122" s="252" t="e">
        <f>IF(ISNA(VLOOKUP($B122,#REF!,4,FALSE)),0,(VLOOKUP($B122,#REF!,4,FALSE)))</f>
        <v>#REF!</v>
      </c>
      <c r="AX122" s="252" t="e">
        <f>IF(ISNA(VLOOKUP($B122,#REF!,4,FALSE)),0,(VLOOKUP($B122,#REF!,4,FALSE)))</f>
        <v>#REF!</v>
      </c>
      <c r="AY122" s="252" t="e">
        <f>IF(ISNA(VLOOKUP($B122,#REF!,4,FALSE)),0,(VLOOKUP($B122,#REF!,4,FALSE)))</f>
        <v>#REF!</v>
      </c>
      <c r="AZ122" s="252" t="e">
        <f>IF(ISNA(VLOOKUP($B122,#REF!,4,FALSE)),0,(VLOOKUP($B122,#REF!,4,FALSE)))</f>
        <v>#REF!</v>
      </c>
      <c r="BA122" s="252" t="e">
        <f>IF(ISNA(VLOOKUP($B122,#REF!,4,FALSE)),0,(VLOOKUP($B122,#REF!,4,FALSE)))</f>
        <v>#REF!</v>
      </c>
      <c r="BB122" s="252" t="e">
        <f>IF(ISNA(VLOOKUP($B122,#REF!,2,FALSE)),0,(VLOOKUP($B122,#REF!,3,FALSE)))</f>
        <v>#REF!</v>
      </c>
      <c r="BC122" s="252" t="e">
        <f>IF(ISNA(VLOOKUP($B122,#REF!,3,FALSE)),0,(VLOOKUP($B122,#REF!,3,FALSE)))</f>
        <v>#REF!</v>
      </c>
      <c r="BD122" s="252" t="e">
        <f>IF(ISNA(VLOOKUP($B122,#REF!,3,FALSE)),0,(VLOOKUP($B122,#REF!,3,FALSE)))</f>
        <v>#REF!</v>
      </c>
      <c r="BE122" s="252" t="e">
        <f>IF(ISNA(VLOOKUP($B122,#REF!,3,FALSE)),0,(VLOOKUP($B122,#REF!,3,FALSE)))</f>
        <v>#REF!</v>
      </c>
      <c r="BF122" s="252" t="e">
        <f>IF(ISNA(VLOOKUP($B122,#REF!,3,FALSE)),0,(VLOOKUP($B122,#REF!,3,FALSE)))</f>
        <v>#REF!</v>
      </c>
      <c r="BG122" s="252" t="e">
        <f>IF(ISNA(VLOOKUP($B122,#REF!,3,FALSE)),0,(VLOOKUP($B122,#REF!,3,FALSE)))</f>
        <v>#REF!</v>
      </c>
      <c r="BH122" s="252" t="e">
        <f>IF(ISNA(VLOOKUP($B122,#REF!,3,FALSE)),0,(VLOOKUP($B122,#REF!,3,FALSE)))</f>
        <v>#REF!</v>
      </c>
      <c r="BI122" s="274">
        <f t="shared" si="108"/>
        <v>0</v>
      </c>
      <c r="BJ122" s="275" t="s">
        <v>29</v>
      </c>
      <c r="BK122" s="276">
        <f t="shared" si="109"/>
        <v>0</v>
      </c>
    </row>
    <row r="123" s="199" customFormat="1" ht="20.1" customHeight="1" spans="1:63">
      <c r="A123" s="221" t="e">
        <f t="shared" si="97"/>
        <v>#REF!</v>
      </c>
      <c r="B123" s="222" t="e">
        <f>#REF!</f>
        <v>#REF!</v>
      </c>
      <c r="C123" s="223">
        <f t="shared" si="98"/>
        <v>0</v>
      </c>
      <c r="D123" s="230" t="e">
        <f t="shared" si="111"/>
        <v>#REF!</v>
      </c>
      <c r="E123" s="223" t="e">
        <f t="shared" si="110"/>
        <v>#REF!</v>
      </c>
      <c r="F123" s="226" t="e">
        <f t="shared" si="100"/>
        <v>#REF!</v>
      </c>
      <c r="G123" s="226"/>
      <c r="H123" s="228" t="e">
        <f t="shared" si="101"/>
        <v>#REF!</v>
      </c>
      <c r="I123" s="228" t="e">
        <f t="shared" si="102"/>
        <v>#REF!</v>
      </c>
      <c r="J123" s="250" t="e">
        <f t="shared" si="103"/>
        <v>#REF!</v>
      </c>
      <c r="K123" s="253"/>
      <c r="L123" s="252" t="e">
        <f>IF(ISNA(VLOOKUP($B123,#REF!,1,FALSE)),0,(VLOOKUP($B123,#REF!,2,FALSE)))</f>
        <v>#REF!</v>
      </c>
      <c r="M123" s="252" t="e">
        <f>IF(ISNA(VLOOKUP($B123,#REF!,1,FALSE)),0,(VLOOKUP($B123,#REF!,2,FALSE)))</f>
        <v>#REF!</v>
      </c>
      <c r="N123" s="252" t="e">
        <f>IF(ISNA(VLOOKUP($B123,#REF!,1,FALSE)),0,(VLOOKUP($B123,#REF!,2,FALSE)))</f>
        <v>#REF!</v>
      </c>
      <c r="O123" s="252" t="e">
        <f>IF(ISNA(VLOOKUP($B123,#REF!,1,FALSE)),0,(VLOOKUP($B123,#REF!,2,FALSE)))</f>
        <v>#REF!</v>
      </c>
      <c r="P123" s="252" t="e">
        <f>IF(ISNA(VLOOKUP($B123,#REF!,1,FALSE)),0,(VLOOKUP($B123,#REF!,2,FALSE)))</f>
        <v>#REF!</v>
      </c>
      <c r="Q123" s="252" t="e">
        <f>IF(ISNA(VLOOKUP($B123,#REF!,1,FALSE)),0,(VLOOKUP($B123,#REF!,2,FALSE)))</f>
        <v>#REF!</v>
      </c>
      <c r="R123" s="252" t="e">
        <f>IF(ISNA(VLOOKUP($B123,#REF!,1,FALSE)),0,(VLOOKUP($B123,#REF!,2,FALSE)))</f>
        <v>#REF!</v>
      </c>
      <c r="S123" s="252" t="e">
        <f>IF(ISNA(VLOOKUP($B123,#REF!,1,FALSE)),0,(VLOOKUP($B123,#REF!,2,FALSE)))</f>
        <v>#REF!</v>
      </c>
      <c r="T123" s="252" t="e">
        <f>IF(ISNA(VLOOKUP($B123,#REF!,1,FALSE)),0,(VLOOKUP($B123,#REF!,2,FALSE)))</f>
        <v>#REF!</v>
      </c>
      <c r="U123" s="252" t="e">
        <f>IF(ISNA(VLOOKUP($B123,#REF!,1,FALSE)),0,(VLOOKUP($B123,#REF!,2,FALSE)))</f>
        <v>#REF!</v>
      </c>
      <c r="V123" s="252" t="e">
        <f>IF(ISNA(VLOOKUP($B123,#REF!,1,FALSE)),0,(VLOOKUP($B123,#REF!,2,FALSE)))</f>
        <v>#REF!</v>
      </c>
      <c r="W123" s="252" t="e">
        <f>IF(ISNA(VLOOKUP($B123,#REF!,1,FALSE)),0,(VLOOKUP($B123,#REF!,2,FALSE)))</f>
        <v>#REF!</v>
      </c>
      <c r="X123" s="252" t="e">
        <f>IF(ISNA(VLOOKUP($B123,#REF!,1,FALSE)),0,(VLOOKUP($B123,#REF!,2,FALSE)))</f>
        <v>#REF!</v>
      </c>
      <c r="Y123" s="274">
        <f t="shared" si="104"/>
        <v>0</v>
      </c>
      <c r="Z123" s="275" t="s">
        <v>29</v>
      </c>
      <c r="AA123" s="276">
        <f t="shared" si="105"/>
        <v>0</v>
      </c>
      <c r="AD123" s="252" t="e">
        <f>IF(ISNA(VLOOKUP($B123,#REF!,3,FALSE)),0,(VLOOKUP($B123,#REF!,3,FALSE)))</f>
        <v>#REF!</v>
      </c>
      <c r="AE123" s="252" t="e">
        <f>IF(ISNA(VLOOKUP($B123,#REF!,3,FALSE)),0,(VLOOKUP($B123,#REF!,3,FALSE)))</f>
        <v>#REF!</v>
      </c>
      <c r="AF123" s="252" t="e">
        <f>IF(ISNA(VLOOKUP($B123,#REF!,3,FALSE)),0,(VLOOKUP($B123,#REF!,3,FALSE)))</f>
        <v>#REF!</v>
      </c>
      <c r="AG123" s="252" t="e">
        <f>IF(ISNA(VLOOKUP($B123,#REF!,3,FALSE)),0,(VLOOKUP($B123,#REF!,3,FALSE)))</f>
        <v>#REF!</v>
      </c>
      <c r="AH123" s="252" t="e">
        <f>IF(ISNA(VLOOKUP($B123,#REF!,3,FALSE)),0,(VLOOKUP($B123,#REF!,3,FALSE)))</f>
        <v>#REF!</v>
      </c>
      <c r="AI123" s="252" t="e">
        <f>IF(ISNA(VLOOKUP($B123,#REF!,3,FALSE)),0,(VLOOKUP($B123,#REF!,3,FALSE)))</f>
        <v>#REF!</v>
      </c>
      <c r="AJ123" s="252" t="e">
        <f>IF(ISNA(VLOOKUP($B123,#REF!,2,FALSE)),0,(VLOOKUP($B123,#REF!,3,FALSE)))</f>
        <v>#REF!</v>
      </c>
      <c r="AK123" s="252" t="e">
        <f>IF(ISNA(VLOOKUP($B123,#REF!,3,FALSE)),0,(VLOOKUP($B123,#REF!,3,FALSE)))</f>
        <v>#REF!</v>
      </c>
      <c r="AL123" s="252" t="e">
        <f>IF(ISNA(VLOOKUP($B123,#REF!,3,FALSE)),0,(VLOOKUP($B123,#REF!,3,FALSE)))</f>
        <v>#REF!</v>
      </c>
      <c r="AM123" s="252" t="e">
        <f>IF(ISNA(VLOOKUP($B123,#REF!,3,FALSE)),0,(VLOOKUP($B123,#REF!,3,FALSE)))</f>
        <v>#REF!</v>
      </c>
      <c r="AN123" s="252" t="e">
        <f>IF(ISNA(VLOOKUP($B123,#REF!,3,FALSE)),0,(VLOOKUP($B123,#REF!,3,FALSE)))</f>
        <v>#REF!</v>
      </c>
      <c r="AO123" s="252" t="e">
        <f>IF(ISNA(VLOOKUP($B123,#REF!,3,FALSE)),0,(VLOOKUP($B123,#REF!,3,FALSE)))</f>
        <v>#REF!</v>
      </c>
      <c r="AP123" s="252" t="e">
        <f>IF(ISNA(VLOOKUP($B123,#REF!,3,FALSE)),0,(VLOOKUP($B123,#REF!,3,FALSE)))</f>
        <v>#REF!</v>
      </c>
      <c r="AQ123" s="274">
        <f t="shared" si="106"/>
        <v>0</v>
      </c>
      <c r="AR123" s="275" t="s">
        <v>29</v>
      </c>
      <c r="AS123" s="276">
        <f t="shared" si="107"/>
        <v>0</v>
      </c>
      <c r="AV123" s="252" t="e">
        <f>IF(ISNA(VLOOKUP($B123,#REF!,4,FALSE)),0,(VLOOKUP($B123,#REF!,4,FALSE)))</f>
        <v>#REF!</v>
      </c>
      <c r="AW123" s="252" t="e">
        <f>IF(ISNA(VLOOKUP($B123,#REF!,4,FALSE)),0,(VLOOKUP($B123,#REF!,4,FALSE)))</f>
        <v>#REF!</v>
      </c>
      <c r="AX123" s="252" t="e">
        <f>IF(ISNA(VLOOKUP($B123,#REF!,4,FALSE)),0,(VLOOKUP($B123,#REF!,4,FALSE)))</f>
        <v>#REF!</v>
      </c>
      <c r="AY123" s="252" t="e">
        <f>IF(ISNA(VLOOKUP($B123,#REF!,4,FALSE)),0,(VLOOKUP($B123,#REF!,4,FALSE)))</f>
        <v>#REF!</v>
      </c>
      <c r="AZ123" s="252" t="e">
        <f>IF(ISNA(VLOOKUP($B123,#REF!,4,FALSE)),0,(VLOOKUP($B123,#REF!,4,FALSE)))</f>
        <v>#REF!</v>
      </c>
      <c r="BA123" s="252" t="e">
        <f>IF(ISNA(VLOOKUP($B123,#REF!,4,FALSE)),0,(VLOOKUP($B123,#REF!,4,FALSE)))</f>
        <v>#REF!</v>
      </c>
      <c r="BB123" s="252" t="e">
        <f>IF(ISNA(VLOOKUP($B123,#REF!,2,FALSE)),0,(VLOOKUP($B123,#REF!,3,FALSE)))</f>
        <v>#REF!</v>
      </c>
      <c r="BC123" s="252" t="e">
        <f>IF(ISNA(VLOOKUP($B123,#REF!,3,FALSE)),0,(VLOOKUP($B123,#REF!,3,FALSE)))</f>
        <v>#REF!</v>
      </c>
      <c r="BD123" s="252" t="e">
        <f>IF(ISNA(VLOOKUP($B123,#REF!,3,FALSE)),0,(VLOOKUP($B123,#REF!,3,FALSE)))</f>
        <v>#REF!</v>
      </c>
      <c r="BE123" s="252" t="e">
        <f>IF(ISNA(VLOOKUP($B123,#REF!,3,FALSE)),0,(VLOOKUP($B123,#REF!,3,FALSE)))</f>
        <v>#REF!</v>
      </c>
      <c r="BF123" s="252" t="e">
        <f>IF(ISNA(VLOOKUP($B123,#REF!,3,FALSE)),0,(VLOOKUP($B123,#REF!,3,FALSE)))</f>
        <v>#REF!</v>
      </c>
      <c r="BG123" s="252" t="e">
        <f>IF(ISNA(VLOOKUP($B123,#REF!,3,FALSE)),0,(VLOOKUP($B123,#REF!,3,FALSE)))</f>
        <v>#REF!</v>
      </c>
      <c r="BH123" s="252" t="e">
        <f>IF(ISNA(VLOOKUP($B123,#REF!,3,FALSE)),0,(VLOOKUP($B123,#REF!,3,FALSE)))</f>
        <v>#REF!</v>
      </c>
      <c r="BI123" s="274">
        <f t="shared" si="108"/>
        <v>0</v>
      </c>
      <c r="BJ123" s="275" t="s">
        <v>29</v>
      </c>
      <c r="BK123" s="276">
        <f t="shared" si="109"/>
        <v>0</v>
      </c>
    </row>
    <row r="124" s="199" customFormat="1" ht="20.1" customHeight="1" spans="1:63">
      <c r="A124" s="221" t="e">
        <f>RANK(D124,$D$69:$D$80)</f>
        <v>#REF!</v>
      </c>
      <c r="B124" s="222"/>
      <c r="C124" s="223"/>
      <c r="D124" s="230"/>
      <c r="E124" s="223"/>
      <c r="F124" s="226"/>
      <c r="G124" s="226"/>
      <c r="H124" s="228"/>
      <c r="I124" s="228"/>
      <c r="J124" s="250"/>
      <c r="K124" s="253"/>
      <c r="L124" s="252" t="e">
        <f>IF(ISNA(VLOOKUP($B124,#REF!,1,FALSE)),0,(VLOOKUP($B124,#REF!,2,FALSE)))</f>
        <v>#REF!</v>
      </c>
      <c r="M124" s="252" t="e">
        <f>IF(ISNA(VLOOKUP($B124,#REF!,1,FALSE)),0,(VLOOKUP($B124,#REF!,2,FALSE)))</f>
        <v>#REF!</v>
      </c>
      <c r="N124" s="252" t="e">
        <f>IF(ISNA(VLOOKUP($B124,#REF!,1,FALSE)),0,(VLOOKUP($B124,#REF!,2,FALSE)))</f>
        <v>#REF!</v>
      </c>
      <c r="O124" s="252" t="e">
        <f>IF(ISNA(VLOOKUP($B124,#REF!,1,FALSE)),0,(VLOOKUP($B124,#REF!,2,FALSE)))</f>
        <v>#REF!</v>
      </c>
      <c r="P124" s="252" t="e">
        <f>IF(ISNA(VLOOKUP($B124,#REF!,1,FALSE)),0,(VLOOKUP($B124,#REF!,2,FALSE)))</f>
        <v>#REF!</v>
      </c>
      <c r="Q124" s="252" t="e">
        <f>IF(ISNA(VLOOKUP($B124,#REF!,1,FALSE)),0,(VLOOKUP($B124,#REF!,2,FALSE)))</f>
        <v>#REF!</v>
      </c>
      <c r="R124" s="252" t="e">
        <f>IF(ISNA(VLOOKUP($B124,#REF!,1,FALSE)),0,(VLOOKUP($B124,#REF!,2,FALSE)))</f>
        <v>#REF!</v>
      </c>
      <c r="S124" s="252" t="e">
        <f>IF(ISNA(VLOOKUP($B124,#REF!,1,FALSE)),0,(VLOOKUP($B124,#REF!,2,FALSE)))</f>
        <v>#REF!</v>
      </c>
      <c r="T124" s="252" t="e">
        <f>IF(ISNA(VLOOKUP($B124,#REF!,1,FALSE)),0,(VLOOKUP($B124,#REF!,2,FALSE)))</f>
        <v>#REF!</v>
      </c>
      <c r="U124" s="252" t="e">
        <f>IF(ISNA(VLOOKUP($B124,#REF!,1,FALSE)),0,(VLOOKUP($B124,#REF!,2,FALSE)))</f>
        <v>#REF!</v>
      </c>
      <c r="V124" s="252" t="e">
        <f>IF(ISNA(VLOOKUP($B124,#REF!,1,FALSE)),0,(VLOOKUP($B124,#REF!,2,FALSE)))</f>
        <v>#REF!</v>
      </c>
      <c r="W124" s="252" t="e">
        <f>IF(ISNA(VLOOKUP($B124,#REF!,1,FALSE)),0,(VLOOKUP($B124,#REF!,2,FALSE)))</f>
        <v>#REF!</v>
      </c>
      <c r="X124" s="252" t="e">
        <f>IF(ISNA(VLOOKUP($B124,#REF!,1,FALSE)),0,(VLOOKUP($B124,#REF!,2,FALSE)))</f>
        <v>#REF!</v>
      </c>
      <c r="Y124" s="274"/>
      <c r="Z124" s="275"/>
      <c r="AA124" s="276"/>
      <c r="AD124" s="252" t="e">
        <f>IF(ISNA(VLOOKUP($B124,#REF!,3,FALSE)),0,(VLOOKUP($B124,#REF!,3,FALSE)))</f>
        <v>#REF!</v>
      </c>
      <c r="AE124" s="252" t="e">
        <f>IF(ISNA(VLOOKUP($B124,#REF!,3,FALSE)),0,(VLOOKUP($B124,#REF!,3,FALSE)))</f>
        <v>#REF!</v>
      </c>
      <c r="AF124" s="252" t="e">
        <f>IF(ISNA(VLOOKUP($B124,#REF!,3,FALSE)),0,(VLOOKUP($B124,#REF!,3,FALSE)))</f>
        <v>#REF!</v>
      </c>
      <c r="AG124" s="252" t="e">
        <f>IF(ISNA(VLOOKUP($B124,#REF!,3,FALSE)),0,(VLOOKUP($B124,#REF!,3,FALSE)))</f>
        <v>#REF!</v>
      </c>
      <c r="AH124" s="252" t="e">
        <f>IF(ISNA(VLOOKUP($B124,#REF!,3,FALSE)),0,(VLOOKUP($B124,#REF!,3,FALSE)))</f>
        <v>#REF!</v>
      </c>
      <c r="AI124" s="252" t="e">
        <f>IF(ISNA(VLOOKUP($B124,#REF!,3,FALSE)),0,(VLOOKUP($B124,#REF!,3,FALSE)))</f>
        <v>#REF!</v>
      </c>
      <c r="AJ124" s="252" t="e">
        <f>IF(ISNA(VLOOKUP($B124,#REF!,2,FALSE)),0,(VLOOKUP($B124,#REF!,3,FALSE)))</f>
        <v>#REF!</v>
      </c>
      <c r="AK124" s="252" t="e">
        <f>IF(ISNA(VLOOKUP($B124,#REF!,3,FALSE)),0,(VLOOKUP($B124,#REF!,3,FALSE)))</f>
        <v>#REF!</v>
      </c>
      <c r="AL124" s="252" t="e">
        <f>IF(ISNA(VLOOKUP($B124,#REF!,3,FALSE)),0,(VLOOKUP($B124,#REF!,3,FALSE)))</f>
        <v>#REF!</v>
      </c>
      <c r="AM124" s="252" t="e">
        <f>IF(ISNA(VLOOKUP($B124,#REF!,3,FALSE)),0,(VLOOKUP($B124,#REF!,3,FALSE)))</f>
        <v>#REF!</v>
      </c>
      <c r="AN124" s="252" t="e">
        <f>IF(ISNA(VLOOKUP($B124,#REF!,3,FALSE)),0,(VLOOKUP($B124,#REF!,3,FALSE)))</f>
        <v>#REF!</v>
      </c>
      <c r="AO124" s="252" t="e">
        <f>IF(ISNA(VLOOKUP($B124,#REF!,3,FALSE)),0,(VLOOKUP($B124,#REF!,3,FALSE)))</f>
        <v>#REF!</v>
      </c>
      <c r="AP124" s="252" t="e">
        <f>IF(ISNA(VLOOKUP($B124,#REF!,3,FALSE)),0,(VLOOKUP($B124,#REF!,3,FALSE)))</f>
        <v>#REF!</v>
      </c>
      <c r="AQ124" s="274"/>
      <c r="AR124" s="275"/>
      <c r="AS124" s="276"/>
      <c r="AV124" s="252" t="e">
        <f>IF(ISNA(VLOOKUP($B124,#REF!,4,FALSE)),0,(VLOOKUP($B124,#REF!,4,FALSE)))</f>
        <v>#REF!</v>
      </c>
      <c r="AW124" s="252" t="e">
        <f>IF(ISNA(VLOOKUP($B124,#REF!,4,FALSE)),0,(VLOOKUP($B124,#REF!,4,FALSE)))</f>
        <v>#REF!</v>
      </c>
      <c r="AX124" s="252" t="e">
        <f>IF(ISNA(VLOOKUP($B124,#REF!,4,FALSE)),0,(VLOOKUP($B124,#REF!,4,FALSE)))</f>
        <v>#REF!</v>
      </c>
      <c r="AY124" s="252" t="e">
        <f>IF(ISNA(VLOOKUP($B124,#REF!,4,FALSE)),0,(VLOOKUP($B124,#REF!,4,FALSE)))</f>
        <v>#REF!</v>
      </c>
      <c r="AZ124" s="252" t="e">
        <f>IF(ISNA(VLOOKUP($B124,#REF!,4,FALSE)),0,(VLOOKUP($B124,#REF!,4,FALSE)))</f>
        <v>#REF!</v>
      </c>
      <c r="BA124" s="252" t="e">
        <f>IF(ISNA(VLOOKUP($B124,#REF!,4,FALSE)),0,(VLOOKUP($B124,#REF!,4,FALSE)))</f>
        <v>#REF!</v>
      </c>
      <c r="BB124" s="252" t="e">
        <f>IF(ISNA(VLOOKUP($B124,#REF!,2,FALSE)),0,(VLOOKUP($B124,#REF!,3,FALSE)))</f>
        <v>#REF!</v>
      </c>
      <c r="BC124" s="252" t="e">
        <f>IF(ISNA(VLOOKUP($B124,#REF!,3,FALSE)),0,(VLOOKUP($B124,#REF!,3,FALSE)))</f>
        <v>#REF!</v>
      </c>
      <c r="BD124" s="252" t="e">
        <f>IF(ISNA(VLOOKUP($B124,#REF!,3,FALSE)),0,(VLOOKUP($B124,#REF!,3,FALSE)))</f>
        <v>#REF!</v>
      </c>
      <c r="BE124" s="252" t="e">
        <f>IF(ISNA(VLOOKUP($B124,#REF!,3,FALSE)),0,(VLOOKUP($B124,#REF!,3,FALSE)))</f>
        <v>#REF!</v>
      </c>
      <c r="BF124" s="252" t="e">
        <f>IF(ISNA(VLOOKUP($B124,#REF!,3,FALSE)),0,(VLOOKUP($B124,#REF!,3,FALSE)))</f>
        <v>#REF!</v>
      </c>
      <c r="BG124" s="252" t="e">
        <f>IF(ISNA(VLOOKUP($B124,#REF!,3,FALSE)),0,(VLOOKUP($B124,#REF!,3,FALSE)))</f>
        <v>#REF!</v>
      </c>
      <c r="BH124" s="252" t="e">
        <f>IF(ISNA(VLOOKUP($B124,#REF!,3,FALSE)),0,(VLOOKUP($B124,#REF!,3,FALSE)))</f>
        <v>#REF!</v>
      </c>
      <c r="BI124" s="274"/>
      <c r="BJ124" s="275"/>
      <c r="BK124" s="276"/>
    </row>
    <row r="125" s="199" customFormat="1" ht="20.1" customHeight="1" spans="1:63">
      <c r="A125" s="221" t="e">
        <f>RANK(D125,$D$69:$D$80)</f>
        <v>#REF!</v>
      </c>
      <c r="B125" s="222"/>
      <c r="C125" s="223"/>
      <c r="D125" s="230"/>
      <c r="E125" s="223"/>
      <c r="F125" s="226"/>
      <c r="G125" s="226"/>
      <c r="H125" s="228"/>
      <c r="I125" s="284"/>
      <c r="J125" s="285"/>
      <c r="K125" s="259"/>
      <c r="L125" s="252" t="e">
        <f>IF(ISNA(VLOOKUP($B125,#REF!,1,FALSE)),0,(VLOOKUP($B125,#REF!,2,FALSE)))</f>
        <v>#REF!</v>
      </c>
      <c r="M125" s="252" t="e">
        <f>IF(ISNA(VLOOKUP($B125,#REF!,1,FALSE)),0,(VLOOKUP($B125,#REF!,2,FALSE)))</f>
        <v>#REF!</v>
      </c>
      <c r="N125" s="252" t="e">
        <f>IF(ISNA(VLOOKUP($B125,#REF!,1,FALSE)),0,(VLOOKUP($B125,#REF!,2,FALSE)))</f>
        <v>#REF!</v>
      </c>
      <c r="O125" s="252" t="e">
        <f>IF(ISNA(VLOOKUP($B125,#REF!,1,FALSE)),0,(VLOOKUP($B125,#REF!,2,FALSE)))</f>
        <v>#REF!</v>
      </c>
      <c r="P125" s="252" t="e">
        <f>IF(ISNA(VLOOKUP($B125,#REF!,1,FALSE)),0,(VLOOKUP($B125,#REF!,2,FALSE)))</f>
        <v>#REF!</v>
      </c>
      <c r="Q125" s="252" t="e">
        <f>IF(ISNA(VLOOKUP($B125,#REF!,1,FALSE)),0,(VLOOKUP($B125,#REF!,2,FALSE)))</f>
        <v>#REF!</v>
      </c>
      <c r="R125" s="252" t="e">
        <f>IF(ISNA(VLOOKUP($B125,#REF!,1,FALSE)),0,(VLOOKUP($B125,#REF!,2,FALSE)))</f>
        <v>#REF!</v>
      </c>
      <c r="S125" s="252" t="e">
        <f>IF(ISNA(VLOOKUP($B125,#REF!,1,FALSE)),0,(VLOOKUP($B125,#REF!,2,FALSE)))</f>
        <v>#REF!</v>
      </c>
      <c r="T125" s="252" t="e">
        <f>IF(ISNA(VLOOKUP($B125,#REF!,1,FALSE)),0,(VLOOKUP($B125,#REF!,2,FALSE)))</f>
        <v>#REF!</v>
      </c>
      <c r="U125" s="252" t="e">
        <f>IF(ISNA(VLOOKUP($B125,#REF!,1,FALSE)),0,(VLOOKUP($B125,#REF!,2,FALSE)))</f>
        <v>#REF!</v>
      </c>
      <c r="V125" s="252" t="e">
        <f>IF(ISNA(VLOOKUP($B125,#REF!,1,FALSE)),0,(VLOOKUP($B125,#REF!,2,FALSE)))</f>
        <v>#REF!</v>
      </c>
      <c r="W125" s="252" t="e">
        <f>IF(ISNA(VLOOKUP($B125,#REF!,1,FALSE)),0,(VLOOKUP($B125,#REF!,2,FALSE)))</f>
        <v>#REF!</v>
      </c>
      <c r="X125" s="252" t="e">
        <f>IF(ISNA(VLOOKUP($B125,#REF!,1,FALSE)),0,(VLOOKUP($B125,#REF!,2,FALSE)))</f>
        <v>#REF!</v>
      </c>
      <c r="Y125" s="277"/>
      <c r="Z125" s="278"/>
      <c r="AA125" s="279"/>
      <c r="AD125" s="252" t="e">
        <f>IF(ISNA(VLOOKUP($B125,#REF!,3,FALSE)),0,(VLOOKUP($B125,#REF!,3,FALSE)))</f>
        <v>#REF!</v>
      </c>
      <c r="AE125" s="252" t="e">
        <f>IF(ISNA(VLOOKUP($B125,#REF!,3,FALSE)),0,(VLOOKUP($B125,#REF!,3,FALSE)))</f>
        <v>#REF!</v>
      </c>
      <c r="AF125" s="252" t="e">
        <f>IF(ISNA(VLOOKUP($B125,#REF!,3,FALSE)),0,(VLOOKUP($B125,#REF!,3,FALSE)))</f>
        <v>#REF!</v>
      </c>
      <c r="AG125" s="252" t="e">
        <f>IF(ISNA(VLOOKUP($B125,#REF!,3,FALSE)),0,(VLOOKUP($B125,#REF!,3,FALSE)))</f>
        <v>#REF!</v>
      </c>
      <c r="AH125" s="252" t="e">
        <f>IF(ISNA(VLOOKUP($B125,#REF!,3,FALSE)),0,(VLOOKUP($B125,#REF!,3,FALSE)))</f>
        <v>#REF!</v>
      </c>
      <c r="AI125" s="252" t="e">
        <f>IF(ISNA(VLOOKUP($B125,#REF!,3,FALSE)),0,(VLOOKUP($B125,#REF!,3,FALSE)))</f>
        <v>#REF!</v>
      </c>
      <c r="AJ125" s="252" t="e">
        <f>IF(ISNA(VLOOKUP($B125,#REF!,2,FALSE)),0,(VLOOKUP($B125,#REF!,3,FALSE)))</f>
        <v>#REF!</v>
      </c>
      <c r="AK125" s="252" t="e">
        <f>IF(ISNA(VLOOKUP($B125,#REF!,3,FALSE)),0,(VLOOKUP($B125,#REF!,3,FALSE)))</f>
        <v>#REF!</v>
      </c>
      <c r="AL125" s="252" t="e">
        <f>IF(ISNA(VLOOKUP($B125,#REF!,3,FALSE)),0,(VLOOKUP($B125,#REF!,3,FALSE)))</f>
        <v>#REF!</v>
      </c>
      <c r="AM125" s="252" t="e">
        <f>IF(ISNA(VLOOKUP($B125,#REF!,3,FALSE)),0,(VLOOKUP($B125,#REF!,3,FALSE)))</f>
        <v>#REF!</v>
      </c>
      <c r="AN125" s="252" t="e">
        <f>IF(ISNA(VLOOKUP($B125,#REF!,3,FALSE)),0,(VLOOKUP($B125,#REF!,3,FALSE)))</f>
        <v>#REF!</v>
      </c>
      <c r="AO125" s="252" t="e">
        <f>IF(ISNA(VLOOKUP($B125,#REF!,3,FALSE)),0,(VLOOKUP($B125,#REF!,3,FALSE)))</f>
        <v>#REF!</v>
      </c>
      <c r="AP125" s="252" t="e">
        <f>IF(ISNA(VLOOKUP($B125,#REF!,3,FALSE)),0,(VLOOKUP($B125,#REF!,3,FALSE)))</f>
        <v>#REF!</v>
      </c>
      <c r="AQ125" s="277"/>
      <c r="AR125" s="278"/>
      <c r="AS125" s="279"/>
      <c r="AV125" s="252" t="e">
        <f>IF(ISNA(VLOOKUP($B125,#REF!,4,FALSE)),0,(VLOOKUP($B125,#REF!,4,FALSE)))</f>
        <v>#REF!</v>
      </c>
      <c r="AW125" s="252" t="e">
        <f>IF(ISNA(VLOOKUP($B125,#REF!,4,FALSE)),0,(VLOOKUP($B125,#REF!,4,FALSE)))</f>
        <v>#REF!</v>
      </c>
      <c r="AX125" s="252" t="e">
        <f>IF(ISNA(VLOOKUP($B125,#REF!,4,FALSE)),0,(VLOOKUP($B125,#REF!,4,FALSE)))</f>
        <v>#REF!</v>
      </c>
      <c r="AY125" s="252" t="e">
        <f>IF(ISNA(VLOOKUP($B125,#REF!,4,FALSE)),0,(VLOOKUP($B125,#REF!,4,FALSE)))</f>
        <v>#REF!</v>
      </c>
      <c r="AZ125" s="252" t="e">
        <f>IF(ISNA(VLOOKUP($B125,#REF!,4,FALSE)),0,(VLOOKUP($B125,#REF!,4,FALSE)))</f>
        <v>#REF!</v>
      </c>
      <c r="BA125" s="252" t="e">
        <f>IF(ISNA(VLOOKUP($B125,#REF!,4,FALSE)),0,(VLOOKUP($B125,#REF!,4,FALSE)))</f>
        <v>#REF!</v>
      </c>
      <c r="BB125" s="252" t="e">
        <f>IF(ISNA(VLOOKUP($B125,#REF!,2,FALSE)),0,(VLOOKUP($B125,#REF!,3,FALSE)))</f>
        <v>#REF!</v>
      </c>
      <c r="BC125" s="252" t="e">
        <f>IF(ISNA(VLOOKUP($B125,#REF!,3,FALSE)),0,(VLOOKUP($B125,#REF!,3,FALSE)))</f>
        <v>#REF!</v>
      </c>
      <c r="BD125" s="252" t="e">
        <f>IF(ISNA(VLOOKUP($B125,#REF!,3,FALSE)),0,(VLOOKUP($B125,#REF!,3,FALSE)))</f>
        <v>#REF!</v>
      </c>
      <c r="BE125" s="252" t="e">
        <f>IF(ISNA(VLOOKUP($B125,#REF!,3,FALSE)),0,(VLOOKUP($B125,#REF!,3,FALSE)))</f>
        <v>#REF!</v>
      </c>
      <c r="BF125" s="252" t="e">
        <f>IF(ISNA(VLOOKUP($B125,#REF!,3,FALSE)),0,(VLOOKUP($B125,#REF!,3,FALSE)))</f>
        <v>#REF!</v>
      </c>
      <c r="BG125" s="252" t="e">
        <f>IF(ISNA(VLOOKUP($B125,#REF!,3,FALSE)),0,(VLOOKUP($B125,#REF!,3,FALSE)))</f>
        <v>#REF!</v>
      </c>
      <c r="BH125" s="252" t="e">
        <f>IF(ISNA(VLOOKUP($B125,#REF!,3,FALSE)),0,(VLOOKUP($B125,#REF!,3,FALSE)))</f>
        <v>#REF!</v>
      </c>
      <c r="BI125" s="277"/>
      <c r="BJ125" s="278"/>
      <c r="BK125" s="279"/>
    </row>
    <row r="126" s="199" customFormat="1" ht="20.1" customHeight="1" spans="1:60">
      <c r="A126" s="237"/>
      <c r="B126" s="237"/>
      <c r="C126" s="237"/>
      <c r="D126" s="237"/>
      <c r="E126" s="238"/>
      <c r="F126" s="237"/>
      <c r="G126" s="237"/>
      <c r="H126" s="237"/>
      <c r="I126" s="237"/>
      <c r="J126" s="262"/>
      <c r="K126" s="237"/>
      <c r="L126" s="237"/>
      <c r="M126" s="237"/>
      <c r="N126" s="237"/>
      <c r="O126" s="237"/>
      <c r="P126" s="237"/>
      <c r="Q126" s="237"/>
      <c r="R126" s="237"/>
      <c r="S126" s="265"/>
      <c r="T126" s="266"/>
      <c r="U126" s="267"/>
      <c r="AD126" s="252" t="e">
        <f>IF(ISNA(VLOOKUP($B126,#REF!,3,FALSE)),0,(VLOOKUP($B126,#REF!,3,FALSE)))</f>
        <v>#REF!</v>
      </c>
      <c r="AE126" s="252" t="e">
        <f>IF(ISNA(VLOOKUP($B126,#REF!,3,FALSE)),0,(VLOOKUP($B126,#REF!,3,FALSE)))</f>
        <v>#REF!</v>
      </c>
      <c r="AF126" s="252" t="e">
        <f>IF(ISNA(VLOOKUP($B126,#REF!,3,FALSE)),0,(VLOOKUP($B126,#REF!,3,FALSE)))</f>
        <v>#REF!</v>
      </c>
      <c r="AG126" s="252" t="e">
        <f>IF(ISNA(VLOOKUP($B126,#REF!,3,FALSE)),0,(VLOOKUP($B126,#REF!,3,FALSE)))</f>
        <v>#REF!</v>
      </c>
      <c r="AH126" s="252" t="e">
        <f>IF(ISNA(VLOOKUP($B126,#REF!,3,FALSE)),0,(VLOOKUP($B126,#REF!,3,FALSE)))</f>
        <v>#REF!</v>
      </c>
      <c r="AI126" s="252" t="e">
        <f>IF(ISNA(VLOOKUP($B126,#REF!,3,FALSE)),0,(VLOOKUP($B126,#REF!,3,FALSE)))</f>
        <v>#REF!</v>
      </c>
      <c r="AJ126" s="252" t="e">
        <f>IF(ISNA(VLOOKUP($B126,#REF!,2,FALSE)),0,(VLOOKUP($B126,#REF!,3,FALSE)))</f>
        <v>#REF!</v>
      </c>
      <c r="AK126" s="252" t="e">
        <f>IF(ISNA(VLOOKUP($B126,#REF!,3,FALSE)),0,(VLOOKUP($B126,#REF!,3,FALSE)))</f>
        <v>#REF!</v>
      </c>
      <c r="AL126" s="252" t="e">
        <f>IF(ISNA(VLOOKUP($B126,#REF!,3,FALSE)),0,(VLOOKUP($B126,#REF!,3,FALSE)))</f>
        <v>#REF!</v>
      </c>
      <c r="AM126" s="252" t="e">
        <f>IF(ISNA(VLOOKUP($B126,#REF!,3,FALSE)),0,(VLOOKUP($B126,#REF!,3,FALSE)))</f>
        <v>#REF!</v>
      </c>
      <c r="AN126" s="252" t="e">
        <f>IF(ISNA(VLOOKUP($B126,#REF!,3,FALSE)),0,(VLOOKUP($B126,#REF!,3,FALSE)))</f>
        <v>#REF!</v>
      </c>
      <c r="AO126" s="252" t="e">
        <f>IF(ISNA(VLOOKUP($B126,#REF!,3,FALSE)),0,(VLOOKUP($B126,#REF!,3,FALSE)))</f>
        <v>#REF!</v>
      </c>
      <c r="AP126" s="252" t="e">
        <f>IF(ISNA(VLOOKUP($B126,#REF!,3,FALSE)),0,(VLOOKUP($B126,#REF!,3,FALSE)))</f>
        <v>#REF!</v>
      </c>
      <c r="AV126" s="252" t="e">
        <f>IF(ISNA(VLOOKUP($B126,#REF!,4,FALSE)),0,(VLOOKUP($B126,#REF!,4,FALSE)))</f>
        <v>#REF!</v>
      </c>
      <c r="AW126" s="252" t="e">
        <f>IF(ISNA(VLOOKUP($B126,#REF!,4,FALSE)),0,(VLOOKUP($B126,#REF!,4,FALSE)))</f>
        <v>#REF!</v>
      </c>
      <c r="AX126" s="252" t="e">
        <f>IF(ISNA(VLOOKUP($B126,#REF!,4,FALSE)),0,(VLOOKUP($B126,#REF!,4,FALSE)))</f>
        <v>#REF!</v>
      </c>
      <c r="AY126" s="252" t="e">
        <f>IF(ISNA(VLOOKUP($B126,#REF!,4,FALSE)),0,(VLOOKUP($B126,#REF!,4,FALSE)))</f>
        <v>#REF!</v>
      </c>
      <c r="AZ126" s="252" t="e">
        <f>IF(ISNA(VLOOKUP($B126,#REF!,4,FALSE)),0,(VLOOKUP($B126,#REF!,4,FALSE)))</f>
        <v>#REF!</v>
      </c>
      <c r="BA126" s="252" t="e">
        <f>IF(ISNA(VLOOKUP($B126,#REF!,4,FALSE)),0,(VLOOKUP($B126,#REF!,4,FALSE)))</f>
        <v>#REF!</v>
      </c>
      <c r="BB126" s="252" t="e">
        <f>IF(ISNA(VLOOKUP($B126,#REF!,2,FALSE)),0,(VLOOKUP($B126,#REF!,3,FALSE)))</f>
        <v>#REF!</v>
      </c>
      <c r="BC126" s="252" t="e">
        <f>IF(ISNA(VLOOKUP($B126,#REF!,3,FALSE)),0,(VLOOKUP($B126,#REF!,3,FALSE)))</f>
        <v>#REF!</v>
      </c>
      <c r="BD126" s="252" t="e">
        <f>IF(ISNA(VLOOKUP($B126,#REF!,3,FALSE)),0,(VLOOKUP($B126,#REF!,3,FALSE)))</f>
        <v>#REF!</v>
      </c>
      <c r="BE126" s="252" t="e">
        <f>IF(ISNA(VLOOKUP($B126,#REF!,3,FALSE)),0,(VLOOKUP($B126,#REF!,3,FALSE)))</f>
        <v>#REF!</v>
      </c>
      <c r="BF126" s="252" t="e">
        <f>IF(ISNA(VLOOKUP($B126,#REF!,3,FALSE)),0,(VLOOKUP($B126,#REF!,3,FALSE)))</f>
        <v>#REF!</v>
      </c>
      <c r="BG126" s="252" t="e">
        <f>IF(ISNA(VLOOKUP($B126,#REF!,3,FALSE)),0,(VLOOKUP($B126,#REF!,3,FALSE)))</f>
        <v>#REF!</v>
      </c>
      <c r="BH126" s="252" t="e">
        <f>IF(ISNA(VLOOKUP($B126,#REF!,3,FALSE)),0,(VLOOKUP($B126,#REF!,3,FALSE)))</f>
        <v>#REF!</v>
      </c>
    </row>
    <row r="127" ht="16.35" spans="2:60">
      <c r="B127" s="207" t="s">
        <v>37</v>
      </c>
      <c r="C127" s="215" t="s">
        <v>5</v>
      </c>
      <c r="D127" s="215"/>
      <c r="F127" s="198"/>
      <c r="G127" s="198"/>
      <c r="H127" s="202" t="e">
        <f>(SUM(#REF!)/(COUNTIFS(#REF!,"&gt;0")))</f>
        <v>#REF!</v>
      </c>
      <c r="AD127" s="252" t="e">
        <f>IF(ISNA(VLOOKUP($B127,#REF!,3,FALSE)),0,(VLOOKUP($B127,#REF!,3,FALSE)))</f>
        <v>#REF!</v>
      </c>
      <c r="AE127" s="252" t="e">
        <f>IF(ISNA(VLOOKUP($B127,#REF!,3,FALSE)),0,(VLOOKUP($B127,#REF!,3,FALSE)))</f>
        <v>#REF!</v>
      </c>
      <c r="AF127" s="252" t="e">
        <f>IF(ISNA(VLOOKUP($B127,#REF!,3,FALSE)),0,(VLOOKUP($B127,#REF!,3,FALSE)))</f>
        <v>#REF!</v>
      </c>
      <c r="AG127" s="252" t="e">
        <f>IF(ISNA(VLOOKUP($B127,#REF!,3,FALSE)),0,(VLOOKUP($B127,#REF!,3,FALSE)))</f>
        <v>#REF!</v>
      </c>
      <c r="AH127" s="252" t="e">
        <f>IF(ISNA(VLOOKUP($B127,#REF!,3,FALSE)),0,(VLOOKUP($B127,#REF!,3,FALSE)))</f>
        <v>#REF!</v>
      </c>
      <c r="AI127" s="252" t="e">
        <f>IF(ISNA(VLOOKUP($B127,#REF!,3,FALSE)),0,(VLOOKUP($B127,#REF!,3,FALSE)))</f>
        <v>#REF!</v>
      </c>
      <c r="AJ127" s="252" t="e">
        <f>IF(ISNA(VLOOKUP($B127,#REF!,2,FALSE)),0,(VLOOKUP($B127,#REF!,3,FALSE)))</f>
        <v>#REF!</v>
      </c>
      <c r="AK127" s="252" t="e">
        <f>IF(ISNA(VLOOKUP($B127,#REF!,3,FALSE)),0,(VLOOKUP($B127,#REF!,3,FALSE)))</f>
        <v>#REF!</v>
      </c>
      <c r="AL127" s="252" t="e">
        <f>IF(ISNA(VLOOKUP($B127,#REF!,3,FALSE)),0,(VLOOKUP($B127,#REF!,3,FALSE)))</f>
        <v>#REF!</v>
      </c>
      <c r="AM127" s="252" t="e">
        <f>IF(ISNA(VLOOKUP($B127,#REF!,3,FALSE)),0,(VLOOKUP($B127,#REF!,3,FALSE)))</f>
        <v>#REF!</v>
      </c>
      <c r="AN127" s="252" t="e">
        <f>IF(ISNA(VLOOKUP($B127,#REF!,3,FALSE)),0,(VLOOKUP($B127,#REF!,3,FALSE)))</f>
        <v>#REF!</v>
      </c>
      <c r="AO127" s="252" t="e">
        <f>IF(ISNA(VLOOKUP($B127,#REF!,3,FALSE)),0,(VLOOKUP($B127,#REF!,3,FALSE)))</f>
        <v>#REF!</v>
      </c>
      <c r="AP127" s="252" t="e">
        <f>IF(ISNA(VLOOKUP($B127,#REF!,3,FALSE)),0,(VLOOKUP($B127,#REF!,3,FALSE)))</f>
        <v>#REF!</v>
      </c>
      <c r="AV127" s="252" t="e">
        <f>IF(ISNA(VLOOKUP($B127,#REF!,4,FALSE)),0,(VLOOKUP($B127,#REF!,4,FALSE)))</f>
        <v>#REF!</v>
      </c>
      <c r="AW127" s="252" t="e">
        <f>IF(ISNA(VLOOKUP($B127,#REF!,4,FALSE)),0,(VLOOKUP($B127,#REF!,4,FALSE)))</f>
        <v>#REF!</v>
      </c>
      <c r="AX127" s="252" t="e">
        <f>IF(ISNA(VLOOKUP($B127,#REF!,4,FALSE)),0,(VLOOKUP($B127,#REF!,4,FALSE)))</f>
        <v>#REF!</v>
      </c>
      <c r="AY127" s="252" t="e">
        <f>IF(ISNA(VLOOKUP($B127,#REF!,4,FALSE)),0,(VLOOKUP($B127,#REF!,4,FALSE)))</f>
        <v>#REF!</v>
      </c>
      <c r="AZ127" s="252" t="e">
        <f>IF(ISNA(VLOOKUP($B127,#REF!,4,FALSE)),0,(VLOOKUP($B127,#REF!,4,FALSE)))</f>
        <v>#REF!</v>
      </c>
      <c r="BA127" s="252" t="e">
        <f>IF(ISNA(VLOOKUP($B127,#REF!,4,FALSE)),0,(VLOOKUP($B127,#REF!,4,FALSE)))</f>
        <v>#REF!</v>
      </c>
      <c r="BB127" s="252" t="e">
        <f>IF(ISNA(VLOOKUP($B127,#REF!,2,FALSE)),0,(VLOOKUP($B127,#REF!,3,FALSE)))</f>
        <v>#REF!</v>
      </c>
      <c r="BC127" s="252" t="e">
        <f>IF(ISNA(VLOOKUP($B127,#REF!,3,FALSE)),0,(VLOOKUP($B127,#REF!,3,FALSE)))</f>
        <v>#REF!</v>
      </c>
      <c r="BD127" s="252" t="e">
        <f>IF(ISNA(VLOOKUP($B127,#REF!,3,FALSE)),0,(VLOOKUP($B127,#REF!,3,FALSE)))</f>
        <v>#REF!</v>
      </c>
      <c r="BE127" s="252" t="e">
        <f>IF(ISNA(VLOOKUP($B127,#REF!,3,FALSE)),0,(VLOOKUP($B127,#REF!,3,FALSE)))</f>
        <v>#REF!</v>
      </c>
      <c r="BF127" s="252" t="e">
        <f>IF(ISNA(VLOOKUP($B127,#REF!,3,FALSE)),0,(VLOOKUP($B127,#REF!,3,FALSE)))</f>
        <v>#REF!</v>
      </c>
      <c r="BG127" s="252" t="e">
        <f>IF(ISNA(VLOOKUP($B127,#REF!,3,FALSE)),0,(VLOOKUP($B127,#REF!,3,FALSE)))</f>
        <v>#REF!</v>
      </c>
      <c r="BH127" s="252" t="e">
        <f>IF(ISNA(VLOOKUP($B127,#REF!,3,FALSE)),0,(VLOOKUP($B127,#REF!,3,FALSE)))</f>
        <v>#REF!</v>
      </c>
    </row>
    <row r="128" s="198" customFormat="1" ht="53" spans="1:63">
      <c r="A128" s="216" t="s">
        <v>6</v>
      </c>
      <c r="B128" s="217" t="s">
        <v>7</v>
      </c>
      <c r="C128" s="218" t="s">
        <v>8</v>
      </c>
      <c r="D128" s="218" t="s">
        <v>9</v>
      </c>
      <c r="E128" s="218"/>
      <c r="F128" s="218"/>
      <c r="G128" s="218"/>
      <c r="H128" s="220" t="s">
        <v>12</v>
      </c>
      <c r="I128" s="220"/>
      <c r="J128" s="245"/>
      <c r="K128" s="246"/>
      <c r="L128" s="247" t="s">
        <v>15</v>
      </c>
      <c r="M128" s="248" t="s">
        <v>16</v>
      </c>
      <c r="N128" s="249" t="s">
        <v>17</v>
      </c>
      <c r="O128" s="248" t="s">
        <v>18</v>
      </c>
      <c r="P128" s="249" t="s">
        <v>19</v>
      </c>
      <c r="Q128" s="248" t="s">
        <v>20</v>
      </c>
      <c r="R128" s="249" t="s">
        <v>21</v>
      </c>
      <c r="S128" s="248" t="s">
        <v>22</v>
      </c>
      <c r="T128" s="249" t="s">
        <v>23</v>
      </c>
      <c r="U128" s="248" t="s">
        <v>24</v>
      </c>
      <c r="V128" s="249" t="s">
        <v>25</v>
      </c>
      <c r="W128" s="248" t="s">
        <v>26</v>
      </c>
      <c r="X128" s="249" t="s">
        <v>27</v>
      </c>
      <c r="Y128" s="268" t="s">
        <v>28</v>
      </c>
      <c r="Z128" s="269"/>
      <c r="AA128" s="270"/>
      <c r="AD128" s="252" t="e">
        <f>IF(ISNA(VLOOKUP($B128,#REF!,3,FALSE)),0,(VLOOKUP($B128,#REF!,3,FALSE)))</f>
        <v>#REF!</v>
      </c>
      <c r="AE128" s="252" t="e">
        <f>IF(ISNA(VLOOKUP($B128,#REF!,3,FALSE)),0,(VLOOKUP($B128,#REF!,3,FALSE)))</f>
        <v>#REF!</v>
      </c>
      <c r="AF128" s="252" t="e">
        <f>IF(ISNA(VLOOKUP($B128,#REF!,3,FALSE)),0,(VLOOKUP($B128,#REF!,3,FALSE)))</f>
        <v>#REF!</v>
      </c>
      <c r="AG128" s="252" t="e">
        <f>IF(ISNA(VLOOKUP($B128,#REF!,3,FALSE)),0,(VLOOKUP($B128,#REF!,3,FALSE)))</f>
        <v>#REF!</v>
      </c>
      <c r="AH128" s="252" t="e">
        <f>IF(ISNA(VLOOKUP($B128,#REF!,3,FALSE)),0,(VLOOKUP($B128,#REF!,3,FALSE)))</f>
        <v>#REF!</v>
      </c>
      <c r="AI128" s="252" t="e">
        <f>IF(ISNA(VLOOKUP($B128,#REF!,3,FALSE)),0,(VLOOKUP($B128,#REF!,3,FALSE)))</f>
        <v>#REF!</v>
      </c>
      <c r="AJ128" s="252" t="e">
        <f>IF(ISNA(VLOOKUP($B128,#REF!,2,FALSE)),0,(VLOOKUP($B128,#REF!,3,FALSE)))</f>
        <v>#REF!</v>
      </c>
      <c r="AK128" s="252" t="e">
        <f>IF(ISNA(VLOOKUP($B128,#REF!,3,FALSE)),0,(VLOOKUP($B128,#REF!,3,FALSE)))</f>
        <v>#REF!</v>
      </c>
      <c r="AL128" s="252" t="e">
        <f>IF(ISNA(VLOOKUP($B128,#REF!,3,FALSE)),0,(VLOOKUP($B128,#REF!,3,FALSE)))</f>
        <v>#REF!</v>
      </c>
      <c r="AM128" s="252" t="e">
        <f>IF(ISNA(VLOOKUP($B128,#REF!,3,FALSE)),0,(VLOOKUP($B128,#REF!,3,FALSE)))</f>
        <v>#REF!</v>
      </c>
      <c r="AN128" s="252" t="e">
        <f>IF(ISNA(VLOOKUP($B128,#REF!,3,FALSE)),0,(VLOOKUP($B128,#REF!,3,FALSE)))</f>
        <v>#REF!</v>
      </c>
      <c r="AO128" s="252" t="e">
        <f>IF(ISNA(VLOOKUP($B128,#REF!,3,FALSE)),0,(VLOOKUP($B128,#REF!,3,FALSE)))</f>
        <v>#REF!</v>
      </c>
      <c r="AP128" s="252" t="e">
        <f>IF(ISNA(VLOOKUP($B128,#REF!,3,FALSE)),0,(VLOOKUP($B128,#REF!,3,FALSE)))</f>
        <v>#REF!</v>
      </c>
      <c r="AQ128" s="268" t="s">
        <v>28</v>
      </c>
      <c r="AR128" s="269"/>
      <c r="AS128" s="270"/>
      <c r="AV128" s="252" t="e">
        <f>IF(ISNA(VLOOKUP($B128,#REF!,4,FALSE)),0,(VLOOKUP($B128,#REF!,4,FALSE)))</f>
        <v>#REF!</v>
      </c>
      <c r="AW128" s="252" t="e">
        <f>IF(ISNA(VLOOKUP($B128,#REF!,4,FALSE)),0,(VLOOKUP($B128,#REF!,4,FALSE)))</f>
        <v>#REF!</v>
      </c>
      <c r="AX128" s="252" t="e">
        <f>IF(ISNA(VLOOKUP($B128,#REF!,4,FALSE)),0,(VLOOKUP($B128,#REF!,4,FALSE)))</f>
        <v>#REF!</v>
      </c>
      <c r="AY128" s="252" t="e">
        <f>IF(ISNA(VLOOKUP($B128,#REF!,4,FALSE)),0,(VLOOKUP($B128,#REF!,4,FALSE)))</f>
        <v>#REF!</v>
      </c>
      <c r="AZ128" s="252" t="e">
        <f>IF(ISNA(VLOOKUP($B128,#REF!,4,FALSE)),0,(VLOOKUP($B128,#REF!,4,FALSE)))</f>
        <v>#REF!</v>
      </c>
      <c r="BA128" s="252" t="e">
        <f>IF(ISNA(VLOOKUP($B128,#REF!,4,FALSE)),0,(VLOOKUP($B128,#REF!,4,FALSE)))</f>
        <v>#REF!</v>
      </c>
      <c r="BB128" s="252" t="e">
        <f>IF(ISNA(VLOOKUP($B128,#REF!,2,FALSE)),0,(VLOOKUP($B128,#REF!,3,FALSE)))</f>
        <v>#REF!</v>
      </c>
      <c r="BC128" s="252" t="e">
        <f>IF(ISNA(VLOOKUP($B128,#REF!,3,FALSE)),0,(VLOOKUP($B128,#REF!,3,FALSE)))</f>
        <v>#REF!</v>
      </c>
      <c r="BD128" s="252" t="e">
        <f>IF(ISNA(VLOOKUP($B128,#REF!,3,FALSE)),0,(VLOOKUP($B128,#REF!,3,FALSE)))</f>
        <v>#REF!</v>
      </c>
      <c r="BE128" s="252" t="e">
        <f>IF(ISNA(VLOOKUP($B128,#REF!,3,FALSE)),0,(VLOOKUP($B128,#REF!,3,FALSE)))</f>
        <v>#REF!</v>
      </c>
      <c r="BF128" s="252" t="e">
        <f>IF(ISNA(VLOOKUP($B128,#REF!,3,FALSE)),0,(VLOOKUP($B128,#REF!,3,FALSE)))</f>
        <v>#REF!</v>
      </c>
      <c r="BG128" s="252" t="e">
        <f>IF(ISNA(VLOOKUP($B128,#REF!,3,FALSE)),0,(VLOOKUP($B128,#REF!,3,FALSE)))</f>
        <v>#REF!</v>
      </c>
      <c r="BH128" s="252" t="e">
        <f>IF(ISNA(VLOOKUP($B128,#REF!,3,FALSE)),0,(VLOOKUP($B128,#REF!,3,FALSE)))</f>
        <v>#REF!</v>
      </c>
      <c r="BI128" s="268" t="s">
        <v>28</v>
      </c>
      <c r="BJ128" s="269"/>
      <c r="BK128" s="270"/>
    </row>
    <row r="129" s="199" customFormat="1" ht="20.1" customHeight="1" spans="1:63">
      <c r="A129" s="221" t="e">
        <f t="shared" ref="A129:A139" si="112">RANK(D129,$D$129:$D$139)</f>
        <v>#REF!</v>
      </c>
      <c r="B129" s="222" t="e">
        <f>#REF!</f>
        <v>#REF!</v>
      </c>
      <c r="C129" s="223">
        <f t="shared" ref="C129:C139" si="113">COUNTIF(AD129:AP129,"&gt;0")</f>
        <v>0</v>
      </c>
      <c r="D129" s="226" t="e">
        <f t="shared" ref="D129:D139" si="114">SUM(L129:V129)</f>
        <v>#REF!</v>
      </c>
      <c r="E129" s="225" t="e">
        <f>IF(D129&gt;MAX($F$118:$F$121),"***"," ")</f>
        <v>#REF!</v>
      </c>
      <c r="F129" s="226" t="e">
        <f t="shared" ref="F129:F138" si="115">((11-C129)*40)+D129</f>
        <v>#REF!</v>
      </c>
      <c r="G129" s="226"/>
      <c r="H129" s="228" t="e">
        <f t="shared" ref="H129:H139" si="116">D129/(C129*40)</f>
        <v>#REF!</v>
      </c>
      <c r="I129" s="228" t="e">
        <f t="shared" ref="I129:I139" si="117">(SUM(AD129:AP129)/C129)</f>
        <v>#REF!</v>
      </c>
      <c r="J129" s="250" t="e">
        <f t="shared" ref="J129:J139" si="118">(SUM(AV129:BH129))</f>
        <v>#REF!</v>
      </c>
      <c r="K129" s="251"/>
      <c r="L129" s="252" t="e">
        <f>IF(ISNA(VLOOKUP($B129,#REF!,1,FALSE)),0,(VLOOKUP($B129,#REF!,2,FALSE)))</f>
        <v>#REF!</v>
      </c>
      <c r="M129" s="252" t="e">
        <f>IF(ISNA(VLOOKUP($B129,#REF!,1,FALSE)),0,(VLOOKUP($B129,#REF!,2,FALSE)))</f>
        <v>#REF!</v>
      </c>
      <c r="N129" s="252" t="e">
        <f>IF(ISNA(VLOOKUP($B129,#REF!,1,FALSE)),0,(VLOOKUP($B129,#REF!,2,FALSE)))</f>
        <v>#REF!</v>
      </c>
      <c r="O129" s="252" t="e">
        <f>IF(ISNA(VLOOKUP($B129,#REF!,1,FALSE)),0,(VLOOKUP($B129,#REF!,2,FALSE)))</f>
        <v>#REF!</v>
      </c>
      <c r="P129" s="252" t="e">
        <f>IF(ISNA(VLOOKUP($B129,#REF!,1,FALSE)),0,(VLOOKUP($B129,#REF!,2,FALSE)))</f>
        <v>#REF!</v>
      </c>
      <c r="Q129" s="252" t="e">
        <f>IF(ISNA(VLOOKUP($B129,#REF!,1,FALSE)),0,(VLOOKUP($B129,#REF!,2,FALSE)))</f>
        <v>#REF!</v>
      </c>
      <c r="R129" s="252" t="e">
        <f>IF(ISNA(VLOOKUP($B129,#REF!,1,FALSE)),0,(VLOOKUP($B129,#REF!,2,FALSE)))</f>
        <v>#REF!</v>
      </c>
      <c r="S129" s="252" t="e">
        <f>IF(ISNA(VLOOKUP($B129,#REF!,1,FALSE)),0,(VLOOKUP($B129,#REF!,2,FALSE)))</f>
        <v>#REF!</v>
      </c>
      <c r="T129" s="252" t="e">
        <f>IF(ISNA(VLOOKUP($B129,#REF!,1,FALSE)),0,(VLOOKUP($B129,#REF!,2,FALSE)))</f>
        <v>#REF!</v>
      </c>
      <c r="U129" s="252" t="e">
        <f>IF(ISNA(VLOOKUP($B129,#REF!,1,FALSE)),0,(VLOOKUP($B129,#REF!,2,FALSE)))</f>
        <v>#REF!</v>
      </c>
      <c r="V129" s="252" t="e">
        <f>IF(ISNA(VLOOKUP($B129,#REF!,1,FALSE)),0,(VLOOKUP($B129,#REF!,2,FALSE)))</f>
        <v>#REF!</v>
      </c>
      <c r="W129" s="252" t="e">
        <f>IF(ISNA(VLOOKUP($B129,#REF!,1,FALSE)),0,(VLOOKUP($B129,#REF!,2,FALSE)))</f>
        <v>#REF!</v>
      </c>
      <c r="X129" s="252" t="e">
        <f>IF(ISNA(VLOOKUP($B129,#REF!,1,FALSE)),0,(VLOOKUP($B129,#REF!,2,FALSE)))</f>
        <v>#REF!</v>
      </c>
      <c r="Y129" s="271">
        <f t="shared" ref="Y129:Y139" si="119">COUNTIF($L129:$X129,"&gt;20.1")</f>
        <v>0</v>
      </c>
      <c r="Z129" s="272" t="s">
        <v>29</v>
      </c>
      <c r="AA129" s="273">
        <f t="shared" ref="AA129:AA139" si="120">COUNTIFS(L129:X129,"&gt;0.1",L129:X129,"&lt;19.9")</f>
        <v>0</v>
      </c>
      <c r="AD129" s="252" t="e">
        <f>IF(ISNA(VLOOKUP($B129,#REF!,3,FALSE)),0,(VLOOKUP($B129,#REF!,3,FALSE)))</f>
        <v>#REF!</v>
      </c>
      <c r="AE129" s="252" t="e">
        <f>IF(ISNA(VLOOKUP($B129,#REF!,3,FALSE)),0,(VLOOKUP($B129,#REF!,3,FALSE)))</f>
        <v>#REF!</v>
      </c>
      <c r="AF129" s="252" t="e">
        <f>IF(ISNA(VLOOKUP($B129,#REF!,3,FALSE)),0,(VLOOKUP($B129,#REF!,3,FALSE)))</f>
        <v>#REF!</v>
      </c>
      <c r="AG129" s="252" t="e">
        <f>IF(ISNA(VLOOKUP($B129,#REF!,3,FALSE)),0,(VLOOKUP($B129,#REF!,3,FALSE)))</f>
        <v>#REF!</v>
      </c>
      <c r="AH129" s="252" t="e">
        <f>IF(ISNA(VLOOKUP($B129,#REF!,3,FALSE)),0,(VLOOKUP($B129,#REF!,3,FALSE)))</f>
        <v>#REF!</v>
      </c>
      <c r="AI129" s="252" t="e">
        <f>IF(ISNA(VLOOKUP($B129,#REF!,3,FALSE)),0,(VLOOKUP($B129,#REF!,3,FALSE)))</f>
        <v>#REF!</v>
      </c>
      <c r="AJ129" s="252" t="e">
        <f>IF(ISNA(VLOOKUP($B129,#REF!,2,FALSE)),0,(VLOOKUP($B129,#REF!,3,FALSE)))</f>
        <v>#REF!</v>
      </c>
      <c r="AK129" s="252" t="e">
        <f>IF(ISNA(VLOOKUP($B129,#REF!,3,FALSE)),0,(VLOOKUP($B129,#REF!,3,FALSE)))</f>
        <v>#REF!</v>
      </c>
      <c r="AL129" s="252" t="e">
        <f>IF(ISNA(VLOOKUP($B129,#REF!,3,FALSE)),0,(VLOOKUP($B129,#REF!,3,FALSE)))</f>
        <v>#REF!</v>
      </c>
      <c r="AM129" s="252" t="e">
        <f>IF(ISNA(VLOOKUP($B129,#REF!,3,FALSE)),0,(VLOOKUP($B129,#REF!,3,FALSE)))</f>
        <v>#REF!</v>
      </c>
      <c r="AN129" s="252" t="e">
        <f>IF(ISNA(VLOOKUP($B129,#REF!,3,FALSE)),0,(VLOOKUP($B129,#REF!,3,FALSE)))</f>
        <v>#REF!</v>
      </c>
      <c r="AO129" s="252" t="e">
        <f>IF(ISNA(VLOOKUP($B129,#REF!,3,FALSE)),0,(VLOOKUP($B129,#REF!,3,FALSE)))</f>
        <v>#REF!</v>
      </c>
      <c r="AP129" s="252" t="e">
        <f>IF(ISNA(VLOOKUP($B129,#REF!,3,FALSE)),0,(VLOOKUP($B129,#REF!,3,FALSE)))</f>
        <v>#REF!</v>
      </c>
      <c r="AQ129" s="271">
        <f t="shared" ref="AQ129:AQ139" si="121">COUNTIF($L129:$X129,"&gt;20.1")</f>
        <v>0</v>
      </c>
      <c r="AR129" s="272" t="s">
        <v>29</v>
      </c>
      <c r="AS129" s="273">
        <f t="shared" ref="AS129:AS139" si="122">COUNTIFS(AD129:AP129,"&gt;0.1",AD129:AP129,"&lt;19.9")</f>
        <v>0</v>
      </c>
      <c r="AV129" s="252" t="e">
        <f>IF(ISNA(VLOOKUP($B129,#REF!,4,FALSE)),0,(VLOOKUP($B129,#REF!,4,FALSE)))</f>
        <v>#REF!</v>
      </c>
      <c r="AW129" s="252" t="e">
        <f>IF(ISNA(VLOOKUP($B129,#REF!,4,FALSE)),0,(VLOOKUP($B129,#REF!,4,FALSE)))</f>
        <v>#REF!</v>
      </c>
      <c r="AX129" s="252" t="e">
        <f>IF(ISNA(VLOOKUP($B129,#REF!,4,FALSE)),0,(VLOOKUP($B129,#REF!,4,FALSE)))</f>
        <v>#REF!</v>
      </c>
      <c r="AY129" s="252" t="e">
        <f>IF(ISNA(VLOOKUP($B129,#REF!,4,FALSE)),0,(VLOOKUP($B129,#REF!,4,FALSE)))</f>
        <v>#REF!</v>
      </c>
      <c r="AZ129" s="252" t="e">
        <f>IF(ISNA(VLOOKUP($B129,#REF!,4,FALSE)),0,(VLOOKUP($B129,#REF!,4,FALSE)))</f>
        <v>#REF!</v>
      </c>
      <c r="BA129" s="252" t="e">
        <f>IF(ISNA(VLOOKUP($B129,#REF!,4,FALSE)),0,(VLOOKUP($B129,#REF!,4,FALSE)))</f>
        <v>#REF!</v>
      </c>
      <c r="BB129" s="252" t="e">
        <f>IF(ISNA(VLOOKUP($B129,#REF!,2,FALSE)),0,(VLOOKUP($B129,#REF!,3,FALSE)))</f>
        <v>#REF!</v>
      </c>
      <c r="BC129" s="252" t="e">
        <f>IF(ISNA(VLOOKUP($B129,#REF!,3,FALSE)),0,(VLOOKUP($B129,#REF!,3,FALSE)))</f>
        <v>#REF!</v>
      </c>
      <c r="BD129" s="252" t="e">
        <f>IF(ISNA(VLOOKUP($B129,#REF!,3,FALSE)),0,(VLOOKUP($B129,#REF!,3,FALSE)))</f>
        <v>#REF!</v>
      </c>
      <c r="BE129" s="252" t="e">
        <f>IF(ISNA(VLOOKUP($B129,#REF!,3,FALSE)),0,(VLOOKUP($B129,#REF!,3,FALSE)))</f>
        <v>#REF!</v>
      </c>
      <c r="BF129" s="252" t="e">
        <f>IF(ISNA(VLOOKUP($B129,#REF!,3,FALSE)),0,(VLOOKUP($B129,#REF!,3,FALSE)))</f>
        <v>#REF!</v>
      </c>
      <c r="BG129" s="252" t="e">
        <f>IF(ISNA(VLOOKUP($B129,#REF!,3,FALSE)),0,(VLOOKUP($B129,#REF!,3,FALSE)))</f>
        <v>#REF!</v>
      </c>
      <c r="BH129" s="252" t="e">
        <f>IF(ISNA(VLOOKUP($B129,#REF!,3,FALSE)),0,(VLOOKUP($B129,#REF!,3,FALSE)))</f>
        <v>#REF!</v>
      </c>
      <c r="BI129" s="271">
        <f t="shared" ref="BI129:BI139" si="123">COUNTIF($L129:$X129,"&gt;20.1")</f>
        <v>0</v>
      </c>
      <c r="BJ129" s="272" t="s">
        <v>29</v>
      </c>
      <c r="BK129" s="273">
        <f t="shared" ref="BK129:BK139" si="124">COUNTIFS(AV129:BH129,"&gt;0.1",AV129:BH129,"&lt;19.9")</f>
        <v>0</v>
      </c>
    </row>
    <row r="130" s="199" customFormat="1" ht="20.1" customHeight="1" spans="1:63">
      <c r="A130" s="221" t="e">
        <f t="shared" si="112"/>
        <v>#REF!</v>
      </c>
      <c r="B130" s="222" t="e">
        <f>#REF!</f>
        <v>#REF!</v>
      </c>
      <c r="C130" s="223">
        <f t="shared" si="113"/>
        <v>0</v>
      </c>
      <c r="D130" s="230" t="e">
        <f t="shared" si="114"/>
        <v>#REF!</v>
      </c>
      <c r="E130" s="223" t="e">
        <f t="shared" ref="E130:E138" si="125">IF(D130&gt;MAX(F$118:F$121),"X"," ")</f>
        <v>#REF!</v>
      </c>
      <c r="F130" s="226" t="e">
        <f t="shared" si="115"/>
        <v>#REF!</v>
      </c>
      <c r="G130" s="226" t="e">
        <f>MAX($F$118:$F141)-D130</f>
        <v>#REF!</v>
      </c>
      <c r="H130" s="228" t="e">
        <f t="shared" si="116"/>
        <v>#REF!</v>
      </c>
      <c r="I130" s="228" t="e">
        <f t="shared" si="117"/>
        <v>#REF!</v>
      </c>
      <c r="J130" s="250" t="e">
        <f t="shared" si="118"/>
        <v>#REF!</v>
      </c>
      <c r="K130" s="253"/>
      <c r="L130" s="252" t="e">
        <f>IF(ISNA(VLOOKUP($B130,#REF!,1,FALSE)),0,(VLOOKUP($B130,#REF!,2,FALSE)))</f>
        <v>#REF!</v>
      </c>
      <c r="M130" s="252" t="e">
        <f>IF(ISNA(VLOOKUP($B130,#REF!,1,FALSE)),0,(VLOOKUP($B130,#REF!,2,FALSE)))</f>
        <v>#REF!</v>
      </c>
      <c r="N130" s="252" t="e">
        <f>IF(ISNA(VLOOKUP($B130,#REF!,1,FALSE)),0,(VLOOKUP($B130,#REF!,2,FALSE)))</f>
        <v>#REF!</v>
      </c>
      <c r="O130" s="252" t="e">
        <f>IF(ISNA(VLOOKUP($B130,#REF!,1,FALSE)),0,(VLOOKUP($B130,#REF!,2,FALSE)))</f>
        <v>#REF!</v>
      </c>
      <c r="P130" s="252" t="e">
        <f>IF(ISNA(VLOOKUP($B130,#REF!,1,FALSE)),0,(VLOOKUP($B130,#REF!,2,FALSE)))</f>
        <v>#REF!</v>
      </c>
      <c r="Q130" s="252" t="e">
        <f>IF(ISNA(VLOOKUP($B130,#REF!,1,FALSE)),0,(VLOOKUP($B130,#REF!,2,FALSE)))</f>
        <v>#REF!</v>
      </c>
      <c r="R130" s="252" t="e">
        <f>IF(ISNA(VLOOKUP($B130,#REF!,1,FALSE)),0,(VLOOKUP($B130,#REF!,2,FALSE)))</f>
        <v>#REF!</v>
      </c>
      <c r="S130" s="252" t="e">
        <f>IF(ISNA(VLOOKUP($B130,#REF!,1,FALSE)),0,(VLOOKUP($B130,#REF!,2,FALSE)))</f>
        <v>#REF!</v>
      </c>
      <c r="T130" s="252" t="e">
        <f>IF(ISNA(VLOOKUP($B130,#REF!,1,FALSE)),0,(VLOOKUP($B130,#REF!,2,FALSE)))</f>
        <v>#REF!</v>
      </c>
      <c r="U130" s="252" t="e">
        <f>IF(ISNA(VLOOKUP($B130,#REF!,1,FALSE)),0,(VLOOKUP($B130,#REF!,2,FALSE)))</f>
        <v>#REF!</v>
      </c>
      <c r="V130" s="252" t="e">
        <f>IF(ISNA(VLOOKUP($B130,#REF!,1,FALSE)),0,(VLOOKUP($B130,#REF!,2,FALSE)))</f>
        <v>#REF!</v>
      </c>
      <c r="W130" s="252" t="e">
        <f>IF(ISNA(VLOOKUP($B130,#REF!,1,FALSE)),0,(VLOOKUP($B130,#REF!,2,FALSE)))</f>
        <v>#REF!</v>
      </c>
      <c r="X130" s="252" t="e">
        <f>IF(ISNA(VLOOKUP($B130,#REF!,1,FALSE)),0,(VLOOKUP($B130,#REF!,2,FALSE)))</f>
        <v>#REF!</v>
      </c>
      <c r="Y130" s="274">
        <f t="shared" si="119"/>
        <v>0</v>
      </c>
      <c r="Z130" s="275" t="s">
        <v>29</v>
      </c>
      <c r="AA130" s="276">
        <f t="shared" si="120"/>
        <v>0</v>
      </c>
      <c r="AD130" s="252" t="e">
        <f>IF(ISNA(VLOOKUP($B130,#REF!,3,FALSE)),0,(VLOOKUP($B130,#REF!,3,FALSE)))</f>
        <v>#REF!</v>
      </c>
      <c r="AE130" s="252" t="e">
        <f>IF(ISNA(VLOOKUP($B130,#REF!,3,FALSE)),0,(VLOOKUP($B130,#REF!,3,FALSE)))</f>
        <v>#REF!</v>
      </c>
      <c r="AF130" s="252" t="e">
        <f>IF(ISNA(VLOOKUP($B130,#REF!,3,FALSE)),0,(VLOOKUP($B130,#REF!,3,FALSE)))</f>
        <v>#REF!</v>
      </c>
      <c r="AG130" s="252" t="e">
        <f>IF(ISNA(VLOOKUP($B130,#REF!,3,FALSE)),0,(VLOOKUP($B130,#REF!,3,FALSE)))</f>
        <v>#REF!</v>
      </c>
      <c r="AH130" s="252" t="e">
        <f>IF(ISNA(VLOOKUP($B130,#REF!,3,FALSE)),0,(VLOOKUP($B130,#REF!,3,FALSE)))</f>
        <v>#REF!</v>
      </c>
      <c r="AI130" s="252" t="e">
        <f>IF(ISNA(VLOOKUP($B130,#REF!,3,FALSE)),0,(VLOOKUP($B130,#REF!,3,FALSE)))</f>
        <v>#REF!</v>
      </c>
      <c r="AJ130" s="252" t="e">
        <f>IF(ISNA(VLOOKUP($B130,#REF!,2,FALSE)),0,(VLOOKUP($B130,#REF!,3,FALSE)))</f>
        <v>#REF!</v>
      </c>
      <c r="AK130" s="252" t="e">
        <f>IF(ISNA(VLOOKUP($B130,#REF!,3,FALSE)),0,(VLOOKUP($B130,#REF!,3,FALSE)))</f>
        <v>#REF!</v>
      </c>
      <c r="AL130" s="252" t="e">
        <f>IF(ISNA(VLOOKUP($B130,#REF!,3,FALSE)),0,(VLOOKUP($B130,#REF!,3,FALSE)))</f>
        <v>#REF!</v>
      </c>
      <c r="AM130" s="252" t="e">
        <f>IF(ISNA(VLOOKUP($B130,#REF!,3,FALSE)),0,(VLOOKUP($B130,#REF!,3,FALSE)))</f>
        <v>#REF!</v>
      </c>
      <c r="AN130" s="252" t="e">
        <f>IF(ISNA(VLOOKUP($B130,#REF!,3,FALSE)),0,(VLOOKUP($B130,#REF!,3,FALSE)))</f>
        <v>#REF!</v>
      </c>
      <c r="AO130" s="252" t="e">
        <f>IF(ISNA(VLOOKUP($B130,#REF!,3,FALSE)),0,(VLOOKUP($B130,#REF!,3,FALSE)))</f>
        <v>#REF!</v>
      </c>
      <c r="AP130" s="252" t="e">
        <f>IF(ISNA(VLOOKUP($B130,#REF!,3,FALSE)),0,(VLOOKUP($B130,#REF!,3,FALSE)))</f>
        <v>#REF!</v>
      </c>
      <c r="AQ130" s="274">
        <f t="shared" si="121"/>
        <v>0</v>
      </c>
      <c r="AR130" s="275" t="s">
        <v>29</v>
      </c>
      <c r="AS130" s="276">
        <f t="shared" si="122"/>
        <v>0</v>
      </c>
      <c r="AV130" s="252" t="e">
        <f>IF(ISNA(VLOOKUP($B130,#REF!,4,FALSE)),0,(VLOOKUP($B130,#REF!,4,FALSE)))</f>
        <v>#REF!</v>
      </c>
      <c r="AW130" s="252" t="e">
        <f>IF(ISNA(VLOOKUP($B130,#REF!,4,FALSE)),0,(VLOOKUP($B130,#REF!,4,FALSE)))</f>
        <v>#REF!</v>
      </c>
      <c r="AX130" s="252" t="e">
        <f>IF(ISNA(VLOOKUP($B130,#REF!,4,FALSE)),0,(VLOOKUP($B130,#REF!,4,FALSE)))</f>
        <v>#REF!</v>
      </c>
      <c r="AY130" s="252" t="e">
        <f>IF(ISNA(VLOOKUP($B130,#REF!,4,FALSE)),0,(VLOOKUP($B130,#REF!,4,FALSE)))</f>
        <v>#REF!</v>
      </c>
      <c r="AZ130" s="252" t="e">
        <f>IF(ISNA(VLOOKUP($B130,#REF!,4,FALSE)),0,(VLOOKUP($B130,#REF!,4,FALSE)))</f>
        <v>#REF!</v>
      </c>
      <c r="BA130" s="252" t="e">
        <f>IF(ISNA(VLOOKUP($B130,#REF!,4,FALSE)),0,(VLOOKUP($B130,#REF!,4,FALSE)))</f>
        <v>#REF!</v>
      </c>
      <c r="BB130" s="252" t="e">
        <f>IF(ISNA(VLOOKUP($B130,#REF!,2,FALSE)),0,(VLOOKUP($B130,#REF!,3,FALSE)))</f>
        <v>#REF!</v>
      </c>
      <c r="BC130" s="252" t="e">
        <f>IF(ISNA(VLOOKUP($B130,#REF!,3,FALSE)),0,(VLOOKUP($B130,#REF!,3,FALSE)))</f>
        <v>#REF!</v>
      </c>
      <c r="BD130" s="252" t="e">
        <f>IF(ISNA(VLOOKUP($B130,#REF!,3,FALSE)),0,(VLOOKUP($B130,#REF!,3,FALSE)))</f>
        <v>#REF!</v>
      </c>
      <c r="BE130" s="252" t="e">
        <f>IF(ISNA(VLOOKUP($B130,#REF!,3,FALSE)),0,(VLOOKUP($B130,#REF!,3,FALSE)))</f>
        <v>#REF!</v>
      </c>
      <c r="BF130" s="252" t="e">
        <f>IF(ISNA(VLOOKUP($B130,#REF!,3,FALSE)),0,(VLOOKUP($B130,#REF!,3,FALSE)))</f>
        <v>#REF!</v>
      </c>
      <c r="BG130" s="252" t="e">
        <f>IF(ISNA(VLOOKUP($B130,#REF!,3,FALSE)),0,(VLOOKUP($B130,#REF!,3,FALSE)))</f>
        <v>#REF!</v>
      </c>
      <c r="BH130" s="252" t="e">
        <f>IF(ISNA(VLOOKUP($B130,#REF!,3,FALSE)),0,(VLOOKUP($B130,#REF!,3,FALSE)))</f>
        <v>#REF!</v>
      </c>
      <c r="BI130" s="274">
        <f t="shared" si="123"/>
        <v>0</v>
      </c>
      <c r="BJ130" s="275" t="s">
        <v>29</v>
      </c>
      <c r="BK130" s="276">
        <f t="shared" si="124"/>
        <v>0</v>
      </c>
    </row>
    <row r="131" s="199" customFormat="1" ht="20.1" customHeight="1" spans="1:63">
      <c r="A131" s="221" t="e">
        <f t="shared" si="112"/>
        <v>#REF!</v>
      </c>
      <c r="B131" s="222" t="e">
        <f>#REF!</f>
        <v>#REF!</v>
      </c>
      <c r="C131" s="223">
        <f t="shared" si="113"/>
        <v>0</v>
      </c>
      <c r="D131" s="230" t="e">
        <f t="shared" si="114"/>
        <v>#REF!</v>
      </c>
      <c r="E131" s="223" t="e">
        <f t="shared" si="125"/>
        <v>#REF!</v>
      </c>
      <c r="F131" s="226" t="e">
        <f t="shared" si="115"/>
        <v>#REF!</v>
      </c>
      <c r="G131" s="226" t="e">
        <f>MAX($F$118:$F142)-D131</f>
        <v>#REF!</v>
      </c>
      <c r="H131" s="228" t="e">
        <f t="shared" si="116"/>
        <v>#REF!</v>
      </c>
      <c r="I131" s="228" t="e">
        <f t="shared" si="117"/>
        <v>#REF!</v>
      </c>
      <c r="J131" s="250" t="e">
        <f t="shared" si="118"/>
        <v>#REF!</v>
      </c>
      <c r="K131" s="253"/>
      <c r="L131" s="252" t="e">
        <f>IF(ISNA(VLOOKUP($B131,#REF!,1,FALSE)),0,(VLOOKUP($B131,#REF!,2,FALSE)))</f>
        <v>#REF!</v>
      </c>
      <c r="M131" s="252" t="e">
        <f>IF(ISNA(VLOOKUP($B131,#REF!,1,FALSE)),0,(VLOOKUP($B131,#REF!,2,FALSE)))</f>
        <v>#REF!</v>
      </c>
      <c r="N131" s="252" t="e">
        <f>IF(ISNA(VLOOKUP($B131,#REF!,1,FALSE)),0,(VLOOKUP($B131,#REF!,2,FALSE)))</f>
        <v>#REF!</v>
      </c>
      <c r="O131" s="252" t="e">
        <f>IF(ISNA(VLOOKUP($B131,#REF!,1,FALSE)),0,(VLOOKUP($B131,#REF!,2,FALSE)))</f>
        <v>#REF!</v>
      </c>
      <c r="P131" s="252" t="e">
        <f>IF(ISNA(VLOOKUP($B131,#REF!,1,FALSE)),0,(VLOOKUP($B131,#REF!,2,FALSE)))</f>
        <v>#REF!</v>
      </c>
      <c r="Q131" s="252" t="e">
        <f>IF(ISNA(VLOOKUP($B131,#REF!,1,FALSE)),0,(VLOOKUP($B131,#REF!,2,FALSE)))</f>
        <v>#REF!</v>
      </c>
      <c r="R131" s="252" t="e">
        <f>IF(ISNA(VLOOKUP($B131,#REF!,1,FALSE)),0,(VLOOKUP($B131,#REF!,2,FALSE)))</f>
        <v>#REF!</v>
      </c>
      <c r="S131" s="252" t="e">
        <f>IF(ISNA(VLOOKUP($B131,#REF!,1,FALSE)),0,(VLOOKUP($B131,#REF!,2,FALSE)))</f>
        <v>#REF!</v>
      </c>
      <c r="T131" s="252" t="e">
        <f>IF(ISNA(VLOOKUP($B131,#REF!,1,FALSE)),0,(VLOOKUP($B131,#REF!,2,FALSE)))</f>
        <v>#REF!</v>
      </c>
      <c r="U131" s="252" t="e">
        <f>IF(ISNA(VLOOKUP($B131,#REF!,1,FALSE)),0,(VLOOKUP($B131,#REF!,2,FALSE)))</f>
        <v>#REF!</v>
      </c>
      <c r="V131" s="252" t="e">
        <f>IF(ISNA(VLOOKUP($B131,#REF!,1,FALSE)),0,(VLOOKUP($B131,#REF!,2,FALSE)))</f>
        <v>#REF!</v>
      </c>
      <c r="W131" s="252" t="e">
        <f>IF(ISNA(VLOOKUP($B131,#REF!,1,FALSE)),0,(VLOOKUP($B131,#REF!,2,FALSE)))</f>
        <v>#REF!</v>
      </c>
      <c r="X131" s="252" t="e">
        <f>IF(ISNA(VLOOKUP($B131,#REF!,1,FALSE)),0,(VLOOKUP($B131,#REF!,2,FALSE)))</f>
        <v>#REF!</v>
      </c>
      <c r="Y131" s="274">
        <f t="shared" si="119"/>
        <v>0</v>
      </c>
      <c r="Z131" s="275" t="s">
        <v>29</v>
      </c>
      <c r="AA131" s="276">
        <f t="shared" si="120"/>
        <v>0</v>
      </c>
      <c r="AD131" s="252" t="e">
        <f>IF(ISNA(VLOOKUP($B131,#REF!,3,FALSE)),0,(VLOOKUP($B131,#REF!,3,FALSE)))</f>
        <v>#REF!</v>
      </c>
      <c r="AE131" s="252" t="e">
        <f>IF(ISNA(VLOOKUP($B131,#REF!,3,FALSE)),0,(VLOOKUP($B131,#REF!,3,FALSE)))</f>
        <v>#REF!</v>
      </c>
      <c r="AF131" s="252" t="e">
        <f>IF(ISNA(VLOOKUP($B131,#REF!,3,FALSE)),0,(VLOOKUP($B131,#REF!,3,FALSE)))</f>
        <v>#REF!</v>
      </c>
      <c r="AG131" s="252" t="e">
        <f>IF(ISNA(VLOOKUP($B131,#REF!,3,FALSE)),0,(VLOOKUP($B131,#REF!,3,FALSE)))</f>
        <v>#REF!</v>
      </c>
      <c r="AH131" s="252" t="e">
        <f>IF(ISNA(VLOOKUP($B131,#REF!,3,FALSE)),0,(VLOOKUP($B131,#REF!,3,FALSE)))</f>
        <v>#REF!</v>
      </c>
      <c r="AI131" s="252" t="e">
        <f>IF(ISNA(VLOOKUP($B131,#REF!,3,FALSE)),0,(VLOOKUP($B131,#REF!,3,FALSE)))</f>
        <v>#REF!</v>
      </c>
      <c r="AJ131" s="252" t="e">
        <f>IF(ISNA(VLOOKUP($B131,#REF!,2,FALSE)),0,(VLOOKUP($B131,#REF!,3,FALSE)))</f>
        <v>#REF!</v>
      </c>
      <c r="AK131" s="252" t="e">
        <f>IF(ISNA(VLOOKUP($B131,#REF!,3,FALSE)),0,(VLOOKUP($B131,#REF!,3,FALSE)))</f>
        <v>#REF!</v>
      </c>
      <c r="AL131" s="252" t="e">
        <f>IF(ISNA(VLOOKUP($B131,#REF!,3,FALSE)),0,(VLOOKUP($B131,#REF!,3,FALSE)))</f>
        <v>#REF!</v>
      </c>
      <c r="AM131" s="252" t="e">
        <f>IF(ISNA(VLOOKUP($B131,#REF!,3,FALSE)),0,(VLOOKUP($B131,#REF!,3,FALSE)))</f>
        <v>#REF!</v>
      </c>
      <c r="AN131" s="252" t="e">
        <f>IF(ISNA(VLOOKUP($B131,#REF!,3,FALSE)),0,(VLOOKUP($B131,#REF!,3,FALSE)))</f>
        <v>#REF!</v>
      </c>
      <c r="AO131" s="252" t="e">
        <f>IF(ISNA(VLOOKUP($B131,#REF!,3,FALSE)),0,(VLOOKUP($B131,#REF!,3,FALSE)))</f>
        <v>#REF!</v>
      </c>
      <c r="AP131" s="252" t="e">
        <f>IF(ISNA(VLOOKUP($B131,#REF!,3,FALSE)),0,(VLOOKUP($B131,#REF!,3,FALSE)))</f>
        <v>#REF!</v>
      </c>
      <c r="AQ131" s="274">
        <f t="shared" si="121"/>
        <v>0</v>
      </c>
      <c r="AR131" s="275" t="s">
        <v>29</v>
      </c>
      <c r="AS131" s="276">
        <f t="shared" si="122"/>
        <v>0</v>
      </c>
      <c r="AV131" s="252" t="e">
        <f>IF(ISNA(VLOOKUP($B131,#REF!,4,FALSE)),0,(VLOOKUP($B131,#REF!,4,FALSE)))</f>
        <v>#REF!</v>
      </c>
      <c r="AW131" s="252" t="e">
        <f>IF(ISNA(VLOOKUP($B131,#REF!,4,FALSE)),0,(VLOOKUP($B131,#REF!,4,FALSE)))</f>
        <v>#REF!</v>
      </c>
      <c r="AX131" s="252" t="e">
        <f>IF(ISNA(VLOOKUP($B131,#REF!,4,FALSE)),0,(VLOOKUP($B131,#REF!,4,FALSE)))</f>
        <v>#REF!</v>
      </c>
      <c r="AY131" s="252" t="e">
        <f>IF(ISNA(VLOOKUP($B131,#REF!,4,FALSE)),0,(VLOOKUP($B131,#REF!,4,FALSE)))</f>
        <v>#REF!</v>
      </c>
      <c r="AZ131" s="252" t="e">
        <f>IF(ISNA(VLOOKUP($B131,#REF!,4,FALSE)),0,(VLOOKUP($B131,#REF!,4,FALSE)))</f>
        <v>#REF!</v>
      </c>
      <c r="BA131" s="252" t="e">
        <f>IF(ISNA(VLOOKUP($B131,#REF!,4,FALSE)),0,(VLOOKUP($B131,#REF!,4,FALSE)))</f>
        <v>#REF!</v>
      </c>
      <c r="BB131" s="252" t="e">
        <f>IF(ISNA(VLOOKUP($B131,#REF!,2,FALSE)),0,(VLOOKUP($B131,#REF!,3,FALSE)))</f>
        <v>#REF!</v>
      </c>
      <c r="BC131" s="252" t="e">
        <f>IF(ISNA(VLOOKUP($B131,#REF!,3,FALSE)),0,(VLOOKUP($B131,#REF!,3,FALSE)))</f>
        <v>#REF!</v>
      </c>
      <c r="BD131" s="252" t="e">
        <f>IF(ISNA(VLOOKUP($B131,#REF!,3,FALSE)),0,(VLOOKUP($B131,#REF!,3,FALSE)))</f>
        <v>#REF!</v>
      </c>
      <c r="BE131" s="252" t="e">
        <f>IF(ISNA(VLOOKUP($B131,#REF!,3,FALSE)),0,(VLOOKUP($B131,#REF!,3,FALSE)))</f>
        <v>#REF!</v>
      </c>
      <c r="BF131" s="252" t="e">
        <f>IF(ISNA(VLOOKUP($B131,#REF!,3,FALSE)),0,(VLOOKUP($B131,#REF!,3,FALSE)))</f>
        <v>#REF!</v>
      </c>
      <c r="BG131" s="252" t="e">
        <f>IF(ISNA(VLOOKUP($B131,#REF!,3,FALSE)),0,(VLOOKUP($B131,#REF!,3,FALSE)))</f>
        <v>#REF!</v>
      </c>
      <c r="BH131" s="252" t="e">
        <f>IF(ISNA(VLOOKUP($B131,#REF!,3,FALSE)),0,(VLOOKUP($B131,#REF!,3,FALSE)))</f>
        <v>#REF!</v>
      </c>
      <c r="BI131" s="274">
        <f t="shared" si="123"/>
        <v>0</v>
      </c>
      <c r="BJ131" s="275" t="s">
        <v>29</v>
      </c>
      <c r="BK131" s="276">
        <f t="shared" si="124"/>
        <v>0</v>
      </c>
    </row>
    <row r="132" s="199" customFormat="1" ht="20.1" customHeight="1" spans="1:63">
      <c r="A132" s="221" t="e">
        <f t="shared" si="112"/>
        <v>#REF!</v>
      </c>
      <c r="B132" s="222" t="e">
        <f>#REF!</f>
        <v>#REF!</v>
      </c>
      <c r="C132" s="223">
        <f t="shared" si="113"/>
        <v>0</v>
      </c>
      <c r="D132" s="230" t="e">
        <f t="shared" si="114"/>
        <v>#REF!</v>
      </c>
      <c r="E132" s="223" t="e">
        <f t="shared" si="125"/>
        <v>#REF!</v>
      </c>
      <c r="F132" s="226" t="e">
        <f t="shared" si="115"/>
        <v>#REF!</v>
      </c>
      <c r="G132" s="226" t="e">
        <f>MAX($F$118:$F143)-D132</f>
        <v>#REF!</v>
      </c>
      <c r="H132" s="228" t="e">
        <f t="shared" si="116"/>
        <v>#REF!</v>
      </c>
      <c r="I132" s="228" t="e">
        <f t="shared" si="117"/>
        <v>#REF!</v>
      </c>
      <c r="J132" s="250" t="e">
        <f t="shared" si="118"/>
        <v>#REF!</v>
      </c>
      <c r="K132" s="253"/>
      <c r="L132" s="252" t="e">
        <f>IF(ISNA(VLOOKUP($B132,#REF!,1,FALSE)),0,(VLOOKUP($B132,#REF!,2,FALSE)))</f>
        <v>#REF!</v>
      </c>
      <c r="M132" s="252" t="e">
        <f>IF(ISNA(VLOOKUP($B132,#REF!,1,FALSE)),0,(VLOOKUP($B132,#REF!,2,FALSE)))</f>
        <v>#REF!</v>
      </c>
      <c r="N132" s="252" t="e">
        <f>IF(ISNA(VLOOKUP($B132,#REF!,1,FALSE)),0,(VLOOKUP($B132,#REF!,2,FALSE)))</f>
        <v>#REF!</v>
      </c>
      <c r="O132" s="252" t="e">
        <f>IF(ISNA(VLOOKUP($B132,#REF!,1,FALSE)),0,(VLOOKUP($B132,#REF!,2,FALSE)))</f>
        <v>#REF!</v>
      </c>
      <c r="P132" s="252" t="e">
        <f>IF(ISNA(VLOOKUP($B132,#REF!,1,FALSE)),0,(VLOOKUP($B132,#REF!,2,FALSE)))</f>
        <v>#REF!</v>
      </c>
      <c r="Q132" s="252" t="e">
        <f>IF(ISNA(VLOOKUP($B132,#REF!,1,FALSE)),0,(VLOOKUP($B132,#REF!,2,FALSE)))</f>
        <v>#REF!</v>
      </c>
      <c r="R132" s="252" t="e">
        <f>IF(ISNA(VLOOKUP($B132,#REF!,1,FALSE)),0,(VLOOKUP($B132,#REF!,2,FALSE)))</f>
        <v>#REF!</v>
      </c>
      <c r="S132" s="252" t="e">
        <f>IF(ISNA(VLOOKUP($B132,#REF!,1,FALSE)),0,(VLOOKUP($B132,#REF!,2,FALSE)))</f>
        <v>#REF!</v>
      </c>
      <c r="T132" s="252" t="e">
        <f>IF(ISNA(VLOOKUP($B132,#REF!,1,FALSE)),0,(VLOOKUP($B132,#REF!,2,FALSE)))</f>
        <v>#REF!</v>
      </c>
      <c r="U132" s="252" t="e">
        <f>IF(ISNA(VLOOKUP($B132,#REF!,1,FALSE)),0,(VLOOKUP($B132,#REF!,2,FALSE)))</f>
        <v>#REF!</v>
      </c>
      <c r="V132" s="252" t="e">
        <f>IF(ISNA(VLOOKUP($B132,#REF!,1,FALSE)),0,(VLOOKUP($B132,#REF!,2,FALSE)))</f>
        <v>#REF!</v>
      </c>
      <c r="W132" s="252" t="e">
        <f>IF(ISNA(VLOOKUP($B132,#REF!,1,FALSE)),0,(VLOOKUP($B132,#REF!,2,FALSE)))</f>
        <v>#REF!</v>
      </c>
      <c r="X132" s="252" t="e">
        <f>IF(ISNA(VLOOKUP($B132,#REF!,1,FALSE)),0,(VLOOKUP($B132,#REF!,2,FALSE)))</f>
        <v>#REF!</v>
      </c>
      <c r="Y132" s="274">
        <f t="shared" si="119"/>
        <v>0</v>
      </c>
      <c r="Z132" s="275" t="s">
        <v>29</v>
      </c>
      <c r="AA132" s="276">
        <f t="shared" si="120"/>
        <v>0</v>
      </c>
      <c r="AD132" s="252" t="e">
        <f>IF(ISNA(VLOOKUP($B132,#REF!,3,FALSE)),0,(VLOOKUP($B132,#REF!,3,FALSE)))</f>
        <v>#REF!</v>
      </c>
      <c r="AE132" s="252" t="e">
        <f>IF(ISNA(VLOOKUP($B132,#REF!,3,FALSE)),0,(VLOOKUP($B132,#REF!,3,FALSE)))</f>
        <v>#REF!</v>
      </c>
      <c r="AF132" s="252" t="e">
        <f>IF(ISNA(VLOOKUP($B132,#REF!,3,FALSE)),0,(VLOOKUP($B132,#REF!,3,FALSE)))</f>
        <v>#REF!</v>
      </c>
      <c r="AG132" s="252" t="e">
        <f>IF(ISNA(VLOOKUP($B132,#REF!,3,FALSE)),0,(VLOOKUP($B132,#REF!,3,FALSE)))</f>
        <v>#REF!</v>
      </c>
      <c r="AH132" s="252" t="e">
        <f>IF(ISNA(VLOOKUP($B132,#REF!,3,FALSE)),0,(VLOOKUP($B132,#REF!,3,FALSE)))</f>
        <v>#REF!</v>
      </c>
      <c r="AI132" s="252" t="e">
        <f>IF(ISNA(VLOOKUP($B132,#REF!,3,FALSE)),0,(VLOOKUP($B132,#REF!,3,FALSE)))</f>
        <v>#REF!</v>
      </c>
      <c r="AJ132" s="252" t="e">
        <f>IF(ISNA(VLOOKUP($B132,#REF!,2,FALSE)),0,(VLOOKUP($B132,#REF!,3,FALSE)))</f>
        <v>#REF!</v>
      </c>
      <c r="AK132" s="252" t="e">
        <f>IF(ISNA(VLOOKUP($B132,#REF!,3,FALSE)),0,(VLOOKUP($B132,#REF!,3,FALSE)))</f>
        <v>#REF!</v>
      </c>
      <c r="AL132" s="252" t="e">
        <f>IF(ISNA(VLOOKUP($B132,#REF!,3,FALSE)),0,(VLOOKUP($B132,#REF!,3,FALSE)))</f>
        <v>#REF!</v>
      </c>
      <c r="AM132" s="252" t="e">
        <f>IF(ISNA(VLOOKUP($B132,#REF!,3,FALSE)),0,(VLOOKUP($B132,#REF!,3,FALSE)))</f>
        <v>#REF!</v>
      </c>
      <c r="AN132" s="252" t="e">
        <f>IF(ISNA(VLOOKUP($B132,#REF!,3,FALSE)),0,(VLOOKUP($B132,#REF!,3,FALSE)))</f>
        <v>#REF!</v>
      </c>
      <c r="AO132" s="252" t="e">
        <f>IF(ISNA(VLOOKUP($B132,#REF!,3,FALSE)),0,(VLOOKUP($B132,#REF!,3,FALSE)))</f>
        <v>#REF!</v>
      </c>
      <c r="AP132" s="252" t="e">
        <f>IF(ISNA(VLOOKUP($B132,#REF!,3,FALSE)),0,(VLOOKUP($B132,#REF!,3,FALSE)))</f>
        <v>#REF!</v>
      </c>
      <c r="AQ132" s="274">
        <f t="shared" si="121"/>
        <v>0</v>
      </c>
      <c r="AR132" s="275" t="s">
        <v>29</v>
      </c>
      <c r="AS132" s="276">
        <f t="shared" si="122"/>
        <v>0</v>
      </c>
      <c r="AV132" s="252" t="e">
        <f>IF(ISNA(VLOOKUP($B132,#REF!,4,FALSE)),0,(VLOOKUP($B132,#REF!,4,FALSE)))</f>
        <v>#REF!</v>
      </c>
      <c r="AW132" s="252" t="e">
        <f>IF(ISNA(VLOOKUP($B132,#REF!,4,FALSE)),0,(VLOOKUP($B132,#REF!,4,FALSE)))</f>
        <v>#REF!</v>
      </c>
      <c r="AX132" s="252" t="e">
        <f>IF(ISNA(VLOOKUP($B132,#REF!,4,FALSE)),0,(VLOOKUP($B132,#REF!,4,FALSE)))</f>
        <v>#REF!</v>
      </c>
      <c r="AY132" s="252" t="e">
        <f>IF(ISNA(VLOOKUP($B132,#REF!,4,FALSE)),0,(VLOOKUP($B132,#REF!,4,FALSE)))</f>
        <v>#REF!</v>
      </c>
      <c r="AZ132" s="252" t="e">
        <f>IF(ISNA(VLOOKUP($B132,#REF!,4,FALSE)),0,(VLOOKUP($B132,#REF!,4,FALSE)))</f>
        <v>#REF!</v>
      </c>
      <c r="BA132" s="252" t="e">
        <f>IF(ISNA(VLOOKUP($B132,#REF!,4,FALSE)),0,(VLOOKUP($B132,#REF!,4,FALSE)))</f>
        <v>#REF!</v>
      </c>
      <c r="BB132" s="252" t="e">
        <f>IF(ISNA(VLOOKUP($B132,#REF!,2,FALSE)),0,(VLOOKUP($B132,#REF!,3,FALSE)))</f>
        <v>#REF!</v>
      </c>
      <c r="BC132" s="252" t="e">
        <f>IF(ISNA(VLOOKUP($B132,#REF!,3,FALSE)),0,(VLOOKUP($B132,#REF!,3,FALSE)))</f>
        <v>#REF!</v>
      </c>
      <c r="BD132" s="252" t="e">
        <f>IF(ISNA(VLOOKUP($B132,#REF!,3,FALSE)),0,(VLOOKUP($B132,#REF!,3,FALSE)))</f>
        <v>#REF!</v>
      </c>
      <c r="BE132" s="252" t="e">
        <f>IF(ISNA(VLOOKUP($B132,#REF!,3,FALSE)),0,(VLOOKUP($B132,#REF!,3,FALSE)))</f>
        <v>#REF!</v>
      </c>
      <c r="BF132" s="252" t="e">
        <f>IF(ISNA(VLOOKUP($B132,#REF!,3,FALSE)),0,(VLOOKUP($B132,#REF!,3,FALSE)))</f>
        <v>#REF!</v>
      </c>
      <c r="BG132" s="252" t="e">
        <f>IF(ISNA(VLOOKUP($B132,#REF!,3,FALSE)),0,(VLOOKUP($B132,#REF!,3,FALSE)))</f>
        <v>#REF!</v>
      </c>
      <c r="BH132" s="252" t="e">
        <f>IF(ISNA(VLOOKUP($B132,#REF!,3,FALSE)),0,(VLOOKUP($B132,#REF!,3,FALSE)))</f>
        <v>#REF!</v>
      </c>
      <c r="BI132" s="274">
        <f t="shared" si="123"/>
        <v>0</v>
      </c>
      <c r="BJ132" s="275" t="s">
        <v>29</v>
      </c>
      <c r="BK132" s="276">
        <f t="shared" si="124"/>
        <v>0</v>
      </c>
    </row>
    <row r="133" s="199" customFormat="1" ht="20.1" customHeight="1" spans="1:63">
      <c r="A133" s="221" t="e">
        <f t="shared" si="112"/>
        <v>#REF!</v>
      </c>
      <c r="B133" s="222" t="e">
        <f>#REF!</f>
        <v>#REF!</v>
      </c>
      <c r="C133" s="223">
        <f t="shared" si="113"/>
        <v>0</v>
      </c>
      <c r="D133" s="230" t="e">
        <f t="shared" si="114"/>
        <v>#REF!</v>
      </c>
      <c r="E133" s="223" t="e">
        <f t="shared" si="125"/>
        <v>#REF!</v>
      </c>
      <c r="F133" s="226" t="e">
        <f t="shared" si="115"/>
        <v>#REF!</v>
      </c>
      <c r="G133" s="226"/>
      <c r="H133" s="228" t="e">
        <f t="shared" si="116"/>
        <v>#REF!</v>
      </c>
      <c r="I133" s="228" t="e">
        <f t="shared" si="117"/>
        <v>#REF!</v>
      </c>
      <c r="J133" s="250" t="e">
        <f t="shared" si="118"/>
        <v>#REF!</v>
      </c>
      <c r="K133" s="253"/>
      <c r="L133" s="252" t="e">
        <f>IF(ISNA(VLOOKUP($B133,#REF!,1,FALSE)),0,(VLOOKUP($B133,#REF!,2,FALSE)))</f>
        <v>#REF!</v>
      </c>
      <c r="M133" s="252" t="e">
        <f>IF(ISNA(VLOOKUP($B133,#REF!,1,FALSE)),0,(VLOOKUP($B133,#REF!,2,FALSE)))</f>
        <v>#REF!</v>
      </c>
      <c r="N133" s="252" t="e">
        <f>IF(ISNA(VLOOKUP($B133,#REF!,1,FALSE)),0,(VLOOKUP($B133,#REF!,2,FALSE)))</f>
        <v>#REF!</v>
      </c>
      <c r="O133" s="252" t="e">
        <f>IF(ISNA(VLOOKUP($B133,#REF!,1,FALSE)),0,(VLOOKUP($B133,#REF!,2,FALSE)))</f>
        <v>#REF!</v>
      </c>
      <c r="P133" s="252" t="e">
        <f>IF(ISNA(VLOOKUP($B133,#REF!,1,FALSE)),0,(VLOOKUP($B133,#REF!,2,FALSE)))</f>
        <v>#REF!</v>
      </c>
      <c r="Q133" s="252" t="e">
        <f>IF(ISNA(VLOOKUP($B133,#REF!,1,FALSE)),0,(VLOOKUP($B133,#REF!,2,FALSE)))</f>
        <v>#REF!</v>
      </c>
      <c r="R133" s="252" t="e">
        <f>IF(ISNA(VLOOKUP($B133,#REF!,1,FALSE)),0,(VLOOKUP($B133,#REF!,2,FALSE)))</f>
        <v>#REF!</v>
      </c>
      <c r="S133" s="252" t="e">
        <f>IF(ISNA(VLOOKUP($B133,#REF!,1,FALSE)),0,(VLOOKUP($B133,#REF!,2,FALSE)))</f>
        <v>#REF!</v>
      </c>
      <c r="T133" s="252" t="e">
        <f>IF(ISNA(VLOOKUP($B133,#REF!,1,FALSE)),0,(VLOOKUP($B133,#REF!,2,FALSE)))</f>
        <v>#REF!</v>
      </c>
      <c r="U133" s="252" t="e">
        <f>IF(ISNA(VLOOKUP($B133,#REF!,1,FALSE)),0,(VLOOKUP($B133,#REF!,2,FALSE)))</f>
        <v>#REF!</v>
      </c>
      <c r="V133" s="252" t="e">
        <f>IF(ISNA(VLOOKUP($B133,#REF!,1,FALSE)),0,(VLOOKUP($B133,#REF!,2,FALSE)))</f>
        <v>#REF!</v>
      </c>
      <c r="W133" s="252" t="e">
        <f>IF(ISNA(VLOOKUP($B133,#REF!,1,FALSE)),0,(VLOOKUP($B133,#REF!,2,FALSE)))</f>
        <v>#REF!</v>
      </c>
      <c r="X133" s="252" t="e">
        <f>IF(ISNA(VLOOKUP($B133,#REF!,1,FALSE)),0,(VLOOKUP($B133,#REF!,2,FALSE)))</f>
        <v>#REF!</v>
      </c>
      <c r="Y133" s="274">
        <f t="shared" si="119"/>
        <v>0</v>
      </c>
      <c r="Z133" s="275" t="s">
        <v>29</v>
      </c>
      <c r="AA133" s="276">
        <f t="shared" si="120"/>
        <v>0</v>
      </c>
      <c r="AD133" s="252" t="e">
        <f>IF(ISNA(VLOOKUP($B133,#REF!,3,FALSE)),0,(VLOOKUP($B133,#REF!,3,FALSE)))</f>
        <v>#REF!</v>
      </c>
      <c r="AE133" s="252" t="e">
        <f>IF(ISNA(VLOOKUP($B133,#REF!,3,FALSE)),0,(VLOOKUP($B133,#REF!,3,FALSE)))</f>
        <v>#REF!</v>
      </c>
      <c r="AF133" s="252" t="e">
        <f>IF(ISNA(VLOOKUP($B133,#REF!,3,FALSE)),0,(VLOOKUP($B133,#REF!,3,FALSE)))</f>
        <v>#REF!</v>
      </c>
      <c r="AG133" s="252" t="e">
        <f>IF(ISNA(VLOOKUP($B133,#REF!,3,FALSE)),0,(VLOOKUP($B133,#REF!,3,FALSE)))</f>
        <v>#REF!</v>
      </c>
      <c r="AH133" s="252" t="e">
        <f>IF(ISNA(VLOOKUP($B133,#REF!,3,FALSE)),0,(VLOOKUP($B133,#REF!,3,FALSE)))</f>
        <v>#REF!</v>
      </c>
      <c r="AI133" s="252" t="e">
        <f>IF(ISNA(VLOOKUP($B133,#REF!,3,FALSE)),0,(VLOOKUP($B133,#REF!,3,FALSE)))</f>
        <v>#REF!</v>
      </c>
      <c r="AJ133" s="252" t="e">
        <f>IF(ISNA(VLOOKUP($B133,#REF!,2,FALSE)),0,(VLOOKUP($B133,#REF!,3,FALSE)))</f>
        <v>#REF!</v>
      </c>
      <c r="AK133" s="252" t="e">
        <f>IF(ISNA(VLOOKUP($B133,#REF!,3,FALSE)),0,(VLOOKUP($B133,#REF!,3,FALSE)))</f>
        <v>#REF!</v>
      </c>
      <c r="AL133" s="252" t="e">
        <f>IF(ISNA(VLOOKUP($B133,#REF!,3,FALSE)),0,(VLOOKUP($B133,#REF!,3,FALSE)))</f>
        <v>#REF!</v>
      </c>
      <c r="AM133" s="252" t="e">
        <f>IF(ISNA(VLOOKUP($B133,#REF!,3,FALSE)),0,(VLOOKUP($B133,#REF!,3,FALSE)))</f>
        <v>#REF!</v>
      </c>
      <c r="AN133" s="252" t="e">
        <f>IF(ISNA(VLOOKUP($B133,#REF!,3,FALSE)),0,(VLOOKUP($B133,#REF!,3,FALSE)))</f>
        <v>#REF!</v>
      </c>
      <c r="AO133" s="252" t="e">
        <f>IF(ISNA(VLOOKUP($B133,#REF!,3,FALSE)),0,(VLOOKUP($B133,#REF!,3,FALSE)))</f>
        <v>#REF!</v>
      </c>
      <c r="AP133" s="252" t="e">
        <f>IF(ISNA(VLOOKUP($B133,#REF!,3,FALSE)),0,(VLOOKUP($B133,#REF!,3,FALSE)))</f>
        <v>#REF!</v>
      </c>
      <c r="AQ133" s="274">
        <f t="shared" si="121"/>
        <v>0</v>
      </c>
      <c r="AR133" s="275" t="s">
        <v>29</v>
      </c>
      <c r="AS133" s="276">
        <f t="shared" si="122"/>
        <v>0</v>
      </c>
      <c r="AV133" s="252" t="e">
        <f>IF(ISNA(VLOOKUP($B133,#REF!,4,FALSE)),0,(VLOOKUP($B133,#REF!,4,FALSE)))</f>
        <v>#REF!</v>
      </c>
      <c r="AW133" s="252" t="e">
        <f>IF(ISNA(VLOOKUP($B133,#REF!,4,FALSE)),0,(VLOOKUP($B133,#REF!,4,FALSE)))</f>
        <v>#REF!</v>
      </c>
      <c r="AX133" s="252" t="e">
        <f>IF(ISNA(VLOOKUP($B133,#REF!,4,FALSE)),0,(VLOOKUP($B133,#REF!,4,FALSE)))</f>
        <v>#REF!</v>
      </c>
      <c r="AY133" s="252" t="e">
        <f>IF(ISNA(VLOOKUP($B133,#REF!,4,FALSE)),0,(VLOOKUP($B133,#REF!,4,FALSE)))</f>
        <v>#REF!</v>
      </c>
      <c r="AZ133" s="252" t="e">
        <f>IF(ISNA(VLOOKUP($B133,#REF!,4,FALSE)),0,(VLOOKUP($B133,#REF!,4,FALSE)))</f>
        <v>#REF!</v>
      </c>
      <c r="BA133" s="252" t="e">
        <f>IF(ISNA(VLOOKUP($B133,#REF!,4,FALSE)),0,(VLOOKUP($B133,#REF!,4,FALSE)))</f>
        <v>#REF!</v>
      </c>
      <c r="BB133" s="252" t="e">
        <f>IF(ISNA(VLOOKUP($B133,#REF!,2,FALSE)),0,(VLOOKUP($B133,#REF!,3,FALSE)))</f>
        <v>#REF!</v>
      </c>
      <c r="BC133" s="252" t="e">
        <f>IF(ISNA(VLOOKUP($B133,#REF!,3,FALSE)),0,(VLOOKUP($B133,#REF!,3,FALSE)))</f>
        <v>#REF!</v>
      </c>
      <c r="BD133" s="252" t="e">
        <f>IF(ISNA(VLOOKUP($B133,#REF!,3,FALSE)),0,(VLOOKUP($B133,#REF!,3,FALSE)))</f>
        <v>#REF!</v>
      </c>
      <c r="BE133" s="252" t="e">
        <f>IF(ISNA(VLOOKUP($B133,#REF!,3,FALSE)),0,(VLOOKUP($B133,#REF!,3,FALSE)))</f>
        <v>#REF!</v>
      </c>
      <c r="BF133" s="252" t="e">
        <f>IF(ISNA(VLOOKUP($B133,#REF!,3,FALSE)),0,(VLOOKUP($B133,#REF!,3,FALSE)))</f>
        <v>#REF!</v>
      </c>
      <c r="BG133" s="252" t="e">
        <f>IF(ISNA(VLOOKUP($B133,#REF!,3,FALSE)),0,(VLOOKUP($B133,#REF!,3,FALSE)))</f>
        <v>#REF!</v>
      </c>
      <c r="BH133" s="252" t="e">
        <f>IF(ISNA(VLOOKUP($B133,#REF!,3,FALSE)),0,(VLOOKUP($B133,#REF!,3,FALSE)))</f>
        <v>#REF!</v>
      </c>
      <c r="BI133" s="274">
        <f t="shared" si="123"/>
        <v>0</v>
      </c>
      <c r="BJ133" s="275" t="s">
        <v>29</v>
      </c>
      <c r="BK133" s="276">
        <f t="shared" si="124"/>
        <v>0</v>
      </c>
    </row>
    <row r="134" s="199" customFormat="1" ht="20.1" customHeight="1" spans="1:63">
      <c r="A134" s="221" t="e">
        <f t="shared" si="112"/>
        <v>#REF!</v>
      </c>
      <c r="B134" s="222" t="e">
        <f>#REF!</f>
        <v>#REF!</v>
      </c>
      <c r="C134" s="223">
        <f t="shared" si="113"/>
        <v>0</v>
      </c>
      <c r="D134" s="230" t="e">
        <f t="shared" si="114"/>
        <v>#REF!</v>
      </c>
      <c r="E134" s="223" t="e">
        <f t="shared" si="125"/>
        <v>#REF!</v>
      </c>
      <c r="F134" s="226" t="e">
        <f t="shared" si="115"/>
        <v>#REF!</v>
      </c>
      <c r="G134" s="226"/>
      <c r="H134" s="228" t="e">
        <f t="shared" si="116"/>
        <v>#REF!</v>
      </c>
      <c r="I134" s="228" t="e">
        <f t="shared" si="117"/>
        <v>#REF!</v>
      </c>
      <c r="J134" s="250" t="e">
        <f t="shared" si="118"/>
        <v>#REF!</v>
      </c>
      <c r="K134" s="253"/>
      <c r="L134" s="252" t="e">
        <f>IF(ISNA(VLOOKUP($B134,#REF!,1,FALSE)),0,(VLOOKUP($B134,#REF!,2,FALSE)))</f>
        <v>#REF!</v>
      </c>
      <c r="M134" s="252" t="e">
        <f>IF(ISNA(VLOOKUP($B134,#REF!,1,FALSE)),0,(VLOOKUP($B134,#REF!,2,FALSE)))</f>
        <v>#REF!</v>
      </c>
      <c r="N134" s="252" t="e">
        <f>IF(ISNA(VLOOKUP($B134,#REF!,1,FALSE)),0,(VLOOKUP($B134,#REF!,2,FALSE)))</f>
        <v>#REF!</v>
      </c>
      <c r="O134" s="252" t="e">
        <f>IF(ISNA(VLOOKUP($B134,#REF!,1,FALSE)),0,(VLOOKUP($B134,#REF!,2,FALSE)))</f>
        <v>#REF!</v>
      </c>
      <c r="P134" s="252" t="e">
        <f>IF(ISNA(VLOOKUP($B134,#REF!,1,FALSE)),0,(VLOOKUP($B134,#REF!,2,FALSE)))</f>
        <v>#REF!</v>
      </c>
      <c r="Q134" s="252" t="e">
        <f>IF(ISNA(VLOOKUP($B134,#REF!,1,FALSE)),0,(VLOOKUP($B134,#REF!,2,FALSE)))</f>
        <v>#REF!</v>
      </c>
      <c r="R134" s="252" t="e">
        <f>IF(ISNA(VLOOKUP($B134,#REF!,1,FALSE)),0,(VLOOKUP($B134,#REF!,2,FALSE)))</f>
        <v>#REF!</v>
      </c>
      <c r="S134" s="252" t="e">
        <f>IF(ISNA(VLOOKUP($B134,#REF!,1,FALSE)),0,(VLOOKUP($B134,#REF!,2,FALSE)))</f>
        <v>#REF!</v>
      </c>
      <c r="T134" s="252" t="e">
        <f>IF(ISNA(VLOOKUP($B134,#REF!,1,FALSE)),0,(VLOOKUP($B134,#REF!,2,FALSE)))</f>
        <v>#REF!</v>
      </c>
      <c r="U134" s="252" t="e">
        <f>IF(ISNA(VLOOKUP($B134,#REF!,1,FALSE)),0,(VLOOKUP($B134,#REF!,2,FALSE)))</f>
        <v>#REF!</v>
      </c>
      <c r="V134" s="252" t="e">
        <f>IF(ISNA(VLOOKUP($B134,#REF!,1,FALSE)),0,(VLOOKUP($B134,#REF!,2,FALSE)))</f>
        <v>#REF!</v>
      </c>
      <c r="W134" s="252" t="e">
        <f>IF(ISNA(VLOOKUP($B134,#REF!,1,FALSE)),0,(VLOOKUP($B134,#REF!,2,FALSE)))</f>
        <v>#REF!</v>
      </c>
      <c r="X134" s="252" t="e">
        <f>IF(ISNA(VLOOKUP($B134,#REF!,1,FALSE)),0,(VLOOKUP($B134,#REF!,2,FALSE)))</f>
        <v>#REF!</v>
      </c>
      <c r="Y134" s="274">
        <f t="shared" si="119"/>
        <v>0</v>
      </c>
      <c r="Z134" s="275" t="s">
        <v>29</v>
      </c>
      <c r="AA134" s="276">
        <f t="shared" si="120"/>
        <v>0</v>
      </c>
      <c r="AD134" s="252" t="e">
        <f>IF(ISNA(VLOOKUP($B134,#REF!,3,FALSE)),0,(VLOOKUP($B134,#REF!,3,FALSE)))</f>
        <v>#REF!</v>
      </c>
      <c r="AE134" s="252" t="e">
        <f>IF(ISNA(VLOOKUP($B134,#REF!,3,FALSE)),0,(VLOOKUP($B134,#REF!,3,FALSE)))</f>
        <v>#REF!</v>
      </c>
      <c r="AF134" s="252" t="e">
        <f>IF(ISNA(VLOOKUP($B134,#REF!,3,FALSE)),0,(VLOOKUP($B134,#REF!,3,FALSE)))</f>
        <v>#REF!</v>
      </c>
      <c r="AG134" s="252" t="e">
        <f>IF(ISNA(VLOOKUP($B134,#REF!,3,FALSE)),0,(VLOOKUP($B134,#REF!,3,FALSE)))</f>
        <v>#REF!</v>
      </c>
      <c r="AH134" s="252" t="e">
        <f>IF(ISNA(VLOOKUP($B134,#REF!,3,FALSE)),0,(VLOOKUP($B134,#REF!,3,FALSE)))</f>
        <v>#REF!</v>
      </c>
      <c r="AI134" s="252" t="e">
        <f>IF(ISNA(VLOOKUP($B134,#REF!,3,FALSE)),0,(VLOOKUP($B134,#REF!,3,FALSE)))</f>
        <v>#REF!</v>
      </c>
      <c r="AJ134" s="252" t="e">
        <f>IF(ISNA(VLOOKUP($B134,#REF!,2,FALSE)),0,(VLOOKUP($B134,#REF!,3,FALSE)))</f>
        <v>#REF!</v>
      </c>
      <c r="AK134" s="252" t="e">
        <f>IF(ISNA(VLOOKUP($B134,#REF!,3,FALSE)),0,(VLOOKUP($B134,#REF!,3,FALSE)))</f>
        <v>#REF!</v>
      </c>
      <c r="AL134" s="252" t="e">
        <f>IF(ISNA(VLOOKUP($B134,#REF!,3,FALSE)),0,(VLOOKUP($B134,#REF!,3,FALSE)))</f>
        <v>#REF!</v>
      </c>
      <c r="AM134" s="252" t="e">
        <f>IF(ISNA(VLOOKUP($B134,#REF!,3,FALSE)),0,(VLOOKUP($B134,#REF!,3,FALSE)))</f>
        <v>#REF!</v>
      </c>
      <c r="AN134" s="252" t="e">
        <f>IF(ISNA(VLOOKUP($B134,#REF!,3,FALSE)),0,(VLOOKUP($B134,#REF!,3,FALSE)))</f>
        <v>#REF!</v>
      </c>
      <c r="AO134" s="252" t="e">
        <f>IF(ISNA(VLOOKUP($B134,#REF!,3,FALSE)),0,(VLOOKUP($B134,#REF!,3,FALSE)))</f>
        <v>#REF!</v>
      </c>
      <c r="AP134" s="252" t="e">
        <f>IF(ISNA(VLOOKUP($B134,#REF!,3,FALSE)),0,(VLOOKUP($B134,#REF!,3,FALSE)))</f>
        <v>#REF!</v>
      </c>
      <c r="AQ134" s="274">
        <f t="shared" si="121"/>
        <v>0</v>
      </c>
      <c r="AR134" s="275" t="s">
        <v>29</v>
      </c>
      <c r="AS134" s="276">
        <f t="shared" si="122"/>
        <v>0</v>
      </c>
      <c r="AV134" s="252" t="e">
        <f>IF(ISNA(VLOOKUP($B134,#REF!,4,FALSE)),0,(VLOOKUP($B134,#REF!,4,FALSE)))</f>
        <v>#REF!</v>
      </c>
      <c r="AW134" s="252" t="e">
        <f>IF(ISNA(VLOOKUP($B134,#REF!,4,FALSE)),0,(VLOOKUP($B134,#REF!,4,FALSE)))</f>
        <v>#REF!</v>
      </c>
      <c r="AX134" s="252" t="e">
        <f>IF(ISNA(VLOOKUP($B134,#REF!,4,FALSE)),0,(VLOOKUP($B134,#REF!,4,FALSE)))</f>
        <v>#REF!</v>
      </c>
      <c r="AY134" s="252" t="e">
        <f>IF(ISNA(VLOOKUP($B134,#REF!,4,FALSE)),0,(VLOOKUP($B134,#REF!,4,FALSE)))</f>
        <v>#REF!</v>
      </c>
      <c r="AZ134" s="252" t="e">
        <f>IF(ISNA(VLOOKUP($B134,#REF!,4,FALSE)),0,(VLOOKUP($B134,#REF!,4,FALSE)))</f>
        <v>#REF!</v>
      </c>
      <c r="BA134" s="252" t="e">
        <f>IF(ISNA(VLOOKUP($B134,#REF!,4,FALSE)),0,(VLOOKUP($B134,#REF!,4,FALSE)))</f>
        <v>#REF!</v>
      </c>
      <c r="BB134" s="252" t="e">
        <f>IF(ISNA(VLOOKUP($B134,#REF!,2,FALSE)),0,(VLOOKUP($B134,#REF!,3,FALSE)))</f>
        <v>#REF!</v>
      </c>
      <c r="BC134" s="252" t="e">
        <f>IF(ISNA(VLOOKUP($B134,#REF!,3,FALSE)),0,(VLOOKUP($B134,#REF!,3,FALSE)))</f>
        <v>#REF!</v>
      </c>
      <c r="BD134" s="252" t="e">
        <f>IF(ISNA(VLOOKUP($B134,#REF!,3,FALSE)),0,(VLOOKUP($B134,#REF!,3,FALSE)))</f>
        <v>#REF!</v>
      </c>
      <c r="BE134" s="252" t="e">
        <f>IF(ISNA(VLOOKUP($B134,#REF!,3,FALSE)),0,(VLOOKUP($B134,#REF!,3,FALSE)))</f>
        <v>#REF!</v>
      </c>
      <c r="BF134" s="252" t="e">
        <f>IF(ISNA(VLOOKUP($B134,#REF!,3,FALSE)),0,(VLOOKUP($B134,#REF!,3,FALSE)))</f>
        <v>#REF!</v>
      </c>
      <c r="BG134" s="252" t="e">
        <f>IF(ISNA(VLOOKUP($B134,#REF!,3,FALSE)),0,(VLOOKUP($B134,#REF!,3,FALSE)))</f>
        <v>#REF!</v>
      </c>
      <c r="BH134" s="252" t="e">
        <f>IF(ISNA(VLOOKUP($B134,#REF!,3,FALSE)),0,(VLOOKUP($B134,#REF!,3,FALSE)))</f>
        <v>#REF!</v>
      </c>
      <c r="BI134" s="274">
        <f t="shared" si="123"/>
        <v>0</v>
      </c>
      <c r="BJ134" s="275" t="s">
        <v>29</v>
      </c>
      <c r="BK134" s="276">
        <f t="shared" si="124"/>
        <v>0</v>
      </c>
    </row>
    <row r="135" s="199" customFormat="1" ht="20.1" customHeight="1" spans="1:63">
      <c r="A135" s="221" t="e">
        <f t="shared" si="112"/>
        <v>#REF!</v>
      </c>
      <c r="B135" s="222" t="e">
        <f>#REF!</f>
        <v>#REF!</v>
      </c>
      <c r="C135" s="223">
        <f t="shared" si="113"/>
        <v>0</v>
      </c>
      <c r="D135" s="230" t="e">
        <f t="shared" si="114"/>
        <v>#REF!</v>
      </c>
      <c r="E135" s="223" t="e">
        <f t="shared" si="125"/>
        <v>#REF!</v>
      </c>
      <c r="F135" s="226" t="e">
        <f t="shared" si="115"/>
        <v>#REF!</v>
      </c>
      <c r="G135" s="226"/>
      <c r="H135" s="228" t="e">
        <f t="shared" si="116"/>
        <v>#REF!</v>
      </c>
      <c r="I135" s="228" t="e">
        <f t="shared" si="117"/>
        <v>#REF!</v>
      </c>
      <c r="J135" s="250" t="e">
        <f t="shared" si="118"/>
        <v>#REF!</v>
      </c>
      <c r="K135" s="253"/>
      <c r="L135" s="252" t="e">
        <f>IF(ISNA(VLOOKUP($B135,#REF!,1,FALSE)),0,(VLOOKUP($B135,#REF!,2,FALSE)))</f>
        <v>#REF!</v>
      </c>
      <c r="M135" s="252" t="e">
        <f>IF(ISNA(VLOOKUP($B135,#REF!,1,FALSE)),0,(VLOOKUP($B135,#REF!,2,FALSE)))</f>
        <v>#REF!</v>
      </c>
      <c r="N135" s="252" t="e">
        <f>IF(ISNA(VLOOKUP($B135,#REF!,1,FALSE)),0,(VLOOKUP($B135,#REF!,2,FALSE)))</f>
        <v>#REF!</v>
      </c>
      <c r="O135" s="252" t="e">
        <f>IF(ISNA(VLOOKUP($B135,#REF!,1,FALSE)),0,(VLOOKUP($B135,#REF!,2,FALSE)))</f>
        <v>#REF!</v>
      </c>
      <c r="P135" s="252" t="e">
        <f>IF(ISNA(VLOOKUP($B135,#REF!,1,FALSE)),0,(VLOOKUP($B135,#REF!,2,FALSE)))</f>
        <v>#REF!</v>
      </c>
      <c r="Q135" s="252" t="e">
        <f>IF(ISNA(VLOOKUP($B135,#REF!,1,FALSE)),0,(VLOOKUP($B135,#REF!,2,FALSE)))</f>
        <v>#REF!</v>
      </c>
      <c r="R135" s="252" t="e">
        <f>IF(ISNA(VLOOKUP($B135,#REF!,1,FALSE)),0,(VLOOKUP($B135,#REF!,2,FALSE)))</f>
        <v>#REF!</v>
      </c>
      <c r="S135" s="252" t="e">
        <f>IF(ISNA(VLOOKUP($B135,#REF!,1,FALSE)),0,(VLOOKUP($B135,#REF!,2,FALSE)))</f>
        <v>#REF!</v>
      </c>
      <c r="T135" s="252" t="e">
        <f>IF(ISNA(VLOOKUP($B135,#REF!,1,FALSE)),0,(VLOOKUP($B135,#REF!,2,FALSE)))</f>
        <v>#REF!</v>
      </c>
      <c r="U135" s="252" t="e">
        <f>IF(ISNA(VLOOKUP($B135,#REF!,1,FALSE)),0,(VLOOKUP($B135,#REF!,2,FALSE)))</f>
        <v>#REF!</v>
      </c>
      <c r="V135" s="252" t="e">
        <f>IF(ISNA(VLOOKUP($B135,#REF!,1,FALSE)),0,(VLOOKUP($B135,#REF!,2,FALSE)))</f>
        <v>#REF!</v>
      </c>
      <c r="W135" s="252" t="e">
        <f>IF(ISNA(VLOOKUP($B135,#REF!,1,FALSE)),0,(VLOOKUP($B135,#REF!,2,FALSE)))</f>
        <v>#REF!</v>
      </c>
      <c r="X135" s="252" t="e">
        <f>IF(ISNA(VLOOKUP($B135,#REF!,1,FALSE)),0,(VLOOKUP($B135,#REF!,2,FALSE)))</f>
        <v>#REF!</v>
      </c>
      <c r="Y135" s="274">
        <f t="shared" si="119"/>
        <v>0</v>
      </c>
      <c r="Z135" s="275" t="s">
        <v>29</v>
      </c>
      <c r="AA135" s="276">
        <f t="shared" si="120"/>
        <v>0</v>
      </c>
      <c r="AD135" s="252" t="e">
        <f>IF(ISNA(VLOOKUP($B135,#REF!,3,FALSE)),0,(VLOOKUP($B135,#REF!,3,FALSE)))</f>
        <v>#REF!</v>
      </c>
      <c r="AE135" s="252" t="e">
        <f>IF(ISNA(VLOOKUP($B135,#REF!,3,FALSE)),0,(VLOOKUP($B135,#REF!,3,FALSE)))</f>
        <v>#REF!</v>
      </c>
      <c r="AF135" s="252" t="e">
        <f>IF(ISNA(VLOOKUP($B135,#REF!,3,FALSE)),0,(VLOOKUP($B135,#REF!,3,FALSE)))</f>
        <v>#REF!</v>
      </c>
      <c r="AG135" s="252" t="e">
        <f>IF(ISNA(VLOOKUP($B135,#REF!,3,FALSE)),0,(VLOOKUP($B135,#REF!,3,FALSE)))</f>
        <v>#REF!</v>
      </c>
      <c r="AH135" s="252" t="e">
        <f>IF(ISNA(VLOOKUP($B135,#REF!,3,FALSE)),0,(VLOOKUP($B135,#REF!,3,FALSE)))</f>
        <v>#REF!</v>
      </c>
      <c r="AI135" s="252" t="e">
        <f>IF(ISNA(VLOOKUP($B135,#REF!,3,FALSE)),0,(VLOOKUP($B135,#REF!,3,FALSE)))</f>
        <v>#REF!</v>
      </c>
      <c r="AJ135" s="252" t="e">
        <f>IF(ISNA(VLOOKUP($B135,#REF!,2,FALSE)),0,(VLOOKUP($B135,#REF!,3,FALSE)))</f>
        <v>#REF!</v>
      </c>
      <c r="AK135" s="252" t="e">
        <f>IF(ISNA(VLOOKUP($B135,#REF!,3,FALSE)),0,(VLOOKUP($B135,#REF!,3,FALSE)))</f>
        <v>#REF!</v>
      </c>
      <c r="AL135" s="252" t="e">
        <f>IF(ISNA(VLOOKUP($B135,#REF!,3,FALSE)),0,(VLOOKUP($B135,#REF!,3,FALSE)))</f>
        <v>#REF!</v>
      </c>
      <c r="AM135" s="252" t="e">
        <f>IF(ISNA(VLOOKUP($B135,#REF!,3,FALSE)),0,(VLOOKUP($B135,#REF!,3,FALSE)))</f>
        <v>#REF!</v>
      </c>
      <c r="AN135" s="252" t="e">
        <f>IF(ISNA(VLOOKUP($B135,#REF!,3,FALSE)),0,(VLOOKUP($B135,#REF!,3,FALSE)))</f>
        <v>#REF!</v>
      </c>
      <c r="AO135" s="252" t="e">
        <f>IF(ISNA(VLOOKUP($B135,#REF!,3,FALSE)),0,(VLOOKUP($B135,#REF!,3,FALSE)))</f>
        <v>#REF!</v>
      </c>
      <c r="AP135" s="252" t="e">
        <f>IF(ISNA(VLOOKUP($B135,#REF!,3,FALSE)),0,(VLOOKUP($B135,#REF!,3,FALSE)))</f>
        <v>#REF!</v>
      </c>
      <c r="AQ135" s="274">
        <f t="shared" si="121"/>
        <v>0</v>
      </c>
      <c r="AR135" s="275" t="s">
        <v>29</v>
      </c>
      <c r="AS135" s="276">
        <f t="shared" si="122"/>
        <v>0</v>
      </c>
      <c r="AV135" s="252" t="e">
        <f>IF(ISNA(VLOOKUP($B135,#REF!,4,FALSE)),0,(VLOOKUP($B135,#REF!,4,FALSE)))</f>
        <v>#REF!</v>
      </c>
      <c r="AW135" s="252" t="e">
        <f>IF(ISNA(VLOOKUP($B135,#REF!,4,FALSE)),0,(VLOOKUP($B135,#REF!,4,FALSE)))</f>
        <v>#REF!</v>
      </c>
      <c r="AX135" s="252" t="e">
        <f>IF(ISNA(VLOOKUP($B135,#REF!,4,FALSE)),0,(VLOOKUP($B135,#REF!,4,FALSE)))</f>
        <v>#REF!</v>
      </c>
      <c r="AY135" s="252" t="e">
        <f>IF(ISNA(VLOOKUP($B135,#REF!,4,FALSE)),0,(VLOOKUP($B135,#REF!,4,FALSE)))</f>
        <v>#REF!</v>
      </c>
      <c r="AZ135" s="252" t="e">
        <f>IF(ISNA(VLOOKUP($B135,#REF!,4,FALSE)),0,(VLOOKUP($B135,#REF!,4,FALSE)))</f>
        <v>#REF!</v>
      </c>
      <c r="BA135" s="252" t="e">
        <f>IF(ISNA(VLOOKUP($B135,#REF!,4,FALSE)),0,(VLOOKUP($B135,#REF!,4,FALSE)))</f>
        <v>#REF!</v>
      </c>
      <c r="BB135" s="252" t="e">
        <f>IF(ISNA(VLOOKUP($B135,#REF!,2,FALSE)),0,(VLOOKUP($B135,#REF!,3,FALSE)))</f>
        <v>#REF!</v>
      </c>
      <c r="BC135" s="252" t="e">
        <f>IF(ISNA(VLOOKUP($B135,#REF!,3,FALSE)),0,(VLOOKUP($B135,#REF!,3,FALSE)))</f>
        <v>#REF!</v>
      </c>
      <c r="BD135" s="252" t="e">
        <f>IF(ISNA(VLOOKUP($B135,#REF!,3,FALSE)),0,(VLOOKUP($B135,#REF!,3,FALSE)))</f>
        <v>#REF!</v>
      </c>
      <c r="BE135" s="252" t="e">
        <f>IF(ISNA(VLOOKUP($B135,#REF!,3,FALSE)),0,(VLOOKUP($B135,#REF!,3,FALSE)))</f>
        <v>#REF!</v>
      </c>
      <c r="BF135" s="252" t="e">
        <f>IF(ISNA(VLOOKUP($B135,#REF!,3,FALSE)),0,(VLOOKUP($B135,#REF!,3,FALSE)))</f>
        <v>#REF!</v>
      </c>
      <c r="BG135" s="252" t="e">
        <f>IF(ISNA(VLOOKUP($B135,#REF!,3,FALSE)),0,(VLOOKUP($B135,#REF!,3,FALSE)))</f>
        <v>#REF!</v>
      </c>
      <c r="BH135" s="252" t="e">
        <f>IF(ISNA(VLOOKUP($B135,#REF!,3,FALSE)),0,(VLOOKUP($B135,#REF!,3,FALSE)))</f>
        <v>#REF!</v>
      </c>
      <c r="BI135" s="274">
        <f t="shared" si="123"/>
        <v>0</v>
      </c>
      <c r="BJ135" s="275" t="s">
        <v>29</v>
      </c>
      <c r="BK135" s="276">
        <f t="shared" si="124"/>
        <v>0</v>
      </c>
    </row>
    <row r="136" s="199" customFormat="1" ht="20.1" customHeight="1" spans="1:63">
      <c r="A136" s="221" t="e">
        <f t="shared" si="112"/>
        <v>#REF!</v>
      </c>
      <c r="B136" s="222" t="e">
        <f>#REF!</f>
        <v>#REF!</v>
      </c>
      <c r="C136" s="223">
        <f t="shared" si="113"/>
        <v>0</v>
      </c>
      <c r="D136" s="230" t="e">
        <f t="shared" si="114"/>
        <v>#REF!</v>
      </c>
      <c r="E136" s="223" t="e">
        <f t="shared" si="125"/>
        <v>#REF!</v>
      </c>
      <c r="F136" s="226" t="e">
        <f t="shared" si="115"/>
        <v>#REF!</v>
      </c>
      <c r="G136" s="226"/>
      <c r="H136" s="228" t="e">
        <f t="shared" si="116"/>
        <v>#REF!</v>
      </c>
      <c r="I136" s="228" t="e">
        <f t="shared" si="117"/>
        <v>#REF!</v>
      </c>
      <c r="J136" s="250" t="e">
        <f t="shared" si="118"/>
        <v>#REF!</v>
      </c>
      <c r="K136" s="253"/>
      <c r="L136" s="252" t="e">
        <f>IF(ISNA(VLOOKUP($B136,#REF!,1,FALSE)),0,(VLOOKUP($B136,#REF!,2,FALSE)))</f>
        <v>#REF!</v>
      </c>
      <c r="M136" s="252" t="e">
        <f>IF(ISNA(VLOOKUP($B136,#REF!,1,FALSE)),0,(VLOOKUP($B136,#REF!,2,FALSE)))</f>
        <v>#REF!</v>
      </c>
      <c r="N136" s="252" t="e">
        <f>IF(ISNA(VLOOKUP($B136,#REF!,1,FALSE)),0,(VLOOKUP($B136,#REF!,2,FALSE)))</f>
        <v>#REF!</v>
      </c>
      <c r="O136" s="252" t="e">
        <f>IF(ISNA(VLOOKUP($B136,#REF!,1,FALSE)),0,(VLOOKUP($B136,#REF!,2,FALSE)))</f>
        <v>#REF!</v>
      </c>
      <c r="P136" s="252" t="e">
        <f>IF(ISNA(VLOOKUP($B136,#REF!,1,FALSE)),0,(VLOOKUP($B136,#REF!,2,FALSE)))</f>
        <v>#REF!</v>
      </c>
      <c r="Q136" s="252" t="e">
        <f>IF(ISNA(VLOOKUP($B136,#REF!,1,FALSE)),0,(VLOOKUP($B136,#REF!,2,FALSE)))</f>
        <v>#REF!</v>
      </c>
      <c r="R136" s="252" t="e">
        <f>IF(ISNA(VLOOKUP($B136,#REF!,1,FALSE)),0,(VLOOKUP($B136,#REF!,2,FALSE)))</f>
        <v>#REF!</v>
      </c>
      <c r="S136" s="252" t="e">
        <f>IF(ISNA(VLOOKUP($B136,#REF!,1,FALSE)),0,(VLOOKUP($B136,#REF!,2,FALSE)))</f>
        <v>#REF!</v>
      </c>
      <c r="T136" s="252" t="e">
        <f>IF(ISNA(VLOOKUP($B136,#REF!,1,FALSE)),0,(VLOOKUP($B136,#REF!,2,FALSE)))</f>
        <v>#REF!</v>
      </c>
      <c r="U136" s="252" t="e">
        <f>IF(ISNA(VLOOKUP($B136,#REF!,1,FALSE)),0,(VLOOKUP($B136,#REF!,2,FALSE)))</f>
        <v>#REF!</v>
      </c>
      <c r="V136" s="252" t="e">
        <f>IF(ISNA(VLOOKUP($B136,#REF!,1,FALSE)),0,(VLOOKUP($B136,#REF!,2,FALSE)))</f>
        <v>#REF!</v>
      </c>
      <c r="W136" s="252" t="e">
        <f>IF(ISNA(VLOOKUP($B136,#REF!,1,FALSE)),0,(VLOOKUP($B136,#REF!,2,FALSE)))</f>
        <v>#REF!</v>
      </c>
      <c r="X136" s="252" t="e">
        <f>IF(ISNA(VLOOKUP($B136,#REF!,1,FALSE)),0,(VLOOKUP($B136,#REF!,2,FALSE)))</f>
        <v>#REF!</v>
      </c>
      <c r="Y136" s="274">
        <f t="shared" si="119"/>
        <v>0</v>
      </c>
      <c r="Z136" s="275" t="s">
        <v>29</v>
      </c>
      <c r="AA136" s="276">
        <f t="shared" si="120"/>
        <v>0</v>
      </c>
      <c r="AD136" s="252" t="e">
        <f>IF(ISNA(VLOOKUP($B136,#REF!,3,FALSE)),0,(VLOOKUP($B136,#REF!,3,FALSE)))</f>
        <v>#REF!</v>
      </c>
      <c r="AE136" s="252" t="e">
        <f>IF(ISNA(VLOOKUP($B136,#REF!,3,FALSE)),0,(VLOOKUP($B136,#REF!,3,FALSE)))</f>
        <v>#REF!</v>
      </c>
      <c r="AF136" s="252" t="e">
        <f>IF(ISNA(VLOOKUP($B136,#REF!,3,FALSE)),0,(VLOOKUP($B136,#REF!,3,FALSE)))</f>
        <v>#REF!</v>
      </c>
      <c r="AG136" s="252" t="e">
        <f>IF(ISNA(VLOOKUP($B136,#REF!,3,FALSE)),0,(VLOOKUP($B136,#REF!,3,FALSE)))</f>
        <v>#REF!</v>
      </c>
      <c r="AH136" s="252" t="e">
        <f>IF(ISNA(VLOOKUP($B136,#REF!,3,FALSE)),0,(VLOOKUP($B136,#REF!,3,FALSE)))</f>
        <v>#REF!</v>
      </c>
      <c r="AI136" s="252" t="e">
        <f>IF(ISNA(VLOOKUP($B136,#REF!,3,FALSE)),0,(VLOOKUP($B136,#REF!,3,FALSE)))</f>
        <v>#REF!</v>
      </c>
      <c r="AJ136" s="252" t="e">
        <f>IF(ISNA(VLOOKUP($B136,#REF!,2,FALSE)),0,(VLOOKUP($B136,#REF!,3,FALSE)))</f>
        <v>#REF!</v>
      </c>
      <c r="AK136" s="252" t="e">
        <f>IF(ISNA(VLOOKUP($B136,#REF!,3,FALSE)),0,(VLOOKUP($B136,#REF!,3,FALSE)))</f>
        <v>#REF!</v>
      </c>
      <c r="AL136" s="252" t="e">
        <f>IF(ISNA(VLOOKUP($B136,#REF!,3,FALSE)),0,(VLOOKUP($B136,#REF!,3,FALSE)))</f>
        <v>#REF!</v>
      </c>
      <c r="AM136" s="252" t="e">
        <f>IF(ISNA(VLOOKUP($B136,#REF!,3,FALSE)),0,(VLOOKUP($B136,#REF!,3,FALSE)))</f>
        <v>#REF!</v>
      </c>
      <c r="AN136" s="252" t="e">
        <f>IF(ISNA(VLOOKUP($B136,#REF!,3,FALSE)),0,(VLOOKUP($B136,#REF!,3,FALSE)))</f>
        <v>#REF!</v>
      </c>
      <c r="AO136" s="252" t="e">
        <f>IF(ISNA(VLOOKUP($B136,#REF!,3,FALSE)),0,(VLOOKUP($B136,#REF!,3,FALSE)))</f>
        <v>#REF!</v>
      </c>
      <c r="AP136" s="252" t="e">
        <f>IF(ISNA(VLOOKUP($B136,#REF!,3,FALSE)),0,(VLOOKUP($B136,#REF!,3,FALSE)))</f>
        <v>#REF!</v>
      </c>
      <c r="AQ136" s="274">
        <f t="shared" si="121"/>
        <v>0</v>
      </c>
      <c r="AR136" s="275" t="s">
        <v>29</v>
      </c>
      <c r="AS136" s="276">
        <f t="shared" si="122"/>
        <v>0</v>
      </c>
      <c r="AV136" s="252" t="e">
        <f>IF(ISNA(VLOOKUP($B136,#REF!,4,FALSE)),0,(VLOOKUP($B136,#REF!,4,FALSE)))</f>
        <v>#REF!</v>
      </c>
      <c r="AW136" s="252" t="e">
        <f>IF(ISNA(VLOOKUP($B136,#REF!,4,FALSE)),0,(VLOOKUP($B136,#REF!,4,FALSE)))</f>
        <v>#REF!</v>
      </c>
      <c r="AX136" s="252" t="e">
        <f>IF(ISNA(VLOOKUP($B136,#REF!,4,FALSE)),0,(VLOOKUP($B136,#REF!,4,FALSE)))</f>
        <v>#REF!</v>
      </c>
      <c r="AY136" s="252" t="e">
        <f>IF(ISNA(VLOOKUP($B136,#REF!,4,FALSE)),0,(VLOOKUP($B136,#REF!,4,FALSE)))</f>
        <v>#REF!</v>
      </c>
      <c r="AZ136" s="252" t="e">
        <f>IF(ISNA(VLOOKUP($B136,#REF!,4,FALSE)),0,(VLOOKUP($B136,#REF!,4,FALSE)))</f>
        <v>#REF!</v>
      </c>
      <c r="BA136" s="252" t="e">
        <f>IF(ISNA(VLOOKUP($B136,#REF!,4,FALSE)),0,(VLOOKUP($B136,#REF!,4,FALSE)))</f>
        <v>#REF!</v>
      </c>
      <c r="BB136" s="252" t="e">
        <f>IF(ISNA(VLOOKUP($B136,#REF!,2,FALSE)),0,(VLOOKUP($B136,#REF!,3,FALSE)))</f>
        <v>#REF!</v>
      </c>
      <c r="BC136" s="252" t="e">
        <f>IF(ISNA(VLOOKUP($B136,#REF!,3,FALSE)),0,(VLOOKUP($B136,#REF!,3,FALSE)))</f>
        <v>#REF!</v>
      </c>
      <c r="BD136" s="252" t="e">
        <f>IF(ISNA(VLOOKUP($B136,#REF!,3,FALSE)),0,(VLOOKUP($B136,#REF!,3,FALSE)))</f>
        <v>#REF!</v>
      </c>
      <c r="BE136" s="252" t="e">
        <f>IF(ISNA(VLOOKUP($B136,#REF!,3,FALSE)),0,(VLOOKUP($B136,#REF!,3,FALSE)))</f>
        <v>#REF!</v>
      </c>
      <c r="BF136" s="252" t="e">
        <f>IF(ISNA(VLOOKUP($B136,#REF!,3,FALSE)),0,(VLOOKUP($B136,#REF!,3,FALSE)))</f>
        <v>#REF!</v>
      </c>
      <c r="BG136" s="252" t="e">
        <f>IF(ISNA(VLOOKUP($B136,#REF!,3,FALSE)),0,(VLOOKUP($B136,#REF!,3,FALSE)))</f>
        <v>#REF!</v>
      </c>
      <c r="BH136" s="252" t="e">
        <f>IF(ISNA(VLOOKUP($B136,#REF!,3,FALSE)),0,(VLOOKUP($B136,#REF!,3,FALSE)))</f>
        <v>#REF!</v>
      </c>
      <c r="BI136" s="274">
        <f t="shared" si="123"/>
        <v>0</v>
      </c>
      <c r="BJ136" s="275" t="s">
        <v>29</v>
      </c>
      <c r="BK136" s="276">
        <f t="shared" si="124"/>
        <v>0</v>
      </c>
    </row>
    <row r="137" s="199" customFormat="1" ht="20.1" customHeight="1" spans="1:63">
      <c r="A137" s="221" t="e">
        <f t="shared" si="112"/>
        <v>#REF!</v>
      </c>
      <c r="B137" s="222" t="e">
        <f>#REF!</f>
        <v>#REF!</v>
      </c>
      <c r="C137" s="223">
        <f t="shared" si="113"/>
        <v>0</v>
      </c>
      <c r="D137" s="230" t="e">
        <f t="shared" si="114"/>
        <v>#REF!</v>
      </c>
      <c r="E137" s="223" t="e">
        <f t="shared" si="125"/>
        <v>#REF!</v>
      </c>
      <c r="F137" s="226" t="e">
        <f t="shared" si="115"/>
        <v>#REF!</v>
      </c>
      <c r="G137" s="226"/>
      <c r="H137" s="228" t="e">
        <f t="shared" si="116"/>
        <v>#REF!</v>
      </c>
      <c r="I137" s="228" t="e">
        <f t="shared" si="117"/>
        <v>#REF!</v>
      </c>
      <c r="J137" s="250" t="e">
        <f t="shared" si="118"/>
        <v>#REF!</v>
      </c>
      <c r="K137" s="253"/>
      <c r="L137" s="252" t="e">
        <f>IF(ISNA(VLOOKUP($B137,#REF!,1,FALSE)),0,(VLOOKUP($B137,#REF!,2,FALSE)))</f>
        <v>#REF!</v>
      </c>
      <c r="M137" s="252" t="e">
        <f>IF(ISNA(VLOOKUP($B137,#REF!,1,FALSE)),0,(VLOOKUP($B137,#REF!,2,FALSE)))</f>
        <v>#REF!</v>
      </c>
      <c r="N137" s="252" t="e">
        <f>IF(ISNA(VLOOKUP($B137,#REF!,1,FALSE)),0,(VLOOKUP($B137,#REF!,2,FALSE)))</f>
        <v>#REF!</v>
      </c>
      <c r="O137" s="252" t="e">
        <f>IF(ISNA(VLOOKUP($B137,#REF!,1,FALSE)),0,(VLOOKUP($B137,#REF!,2,FALSE)))</f>
        <v>#REF!</v>
      </c>
      <c r="P137" s="252" t="e">
        <f>IF(ISNA(VLOOKUP($B137,#REF!,1,FALSE)),0,(VLOOKUP($B137,#REF!,2,FALSE)))</f>
        <v>#REF!</v>
      </c>
      <c r="Q137" s="252" t="e">
        <f>IF(ISNA(VLOOKUP($B137,#REF!,1,FALSE)),0,(VLOOKUP($B137,#REF!,2,FALSE)))</f>
        <v>#REF!</v>
      </c>
      <c r="R137" s="252" t="e">
        <f>IF(ISNA(VLOOKUP($B137,#REF!,1,FALSE)),0,(VLOOKUP($B137,#REF!,2,FALSE)))</f>
        <v>#REF!</v>
      </c>
      <c r="S137" s="252" t="e">
        <f>IF(ISNA(VLOOKUP($B137,#REF!,1,FALSE)),0,(VLOOKUP($B137,#REF!,2,FALSE)))</f>
        <v>#REF!</v>
      </c>
      <c r="T137" s="252" t="e">
        <f>IF(ISNA(VLOOKUP($B137,#REF!,1,FALSE)),0,(VLOOKUP($B137,#REF!,2,FALSE)))</f>
        <v>#REF!</v>
      </c>
      <c r="U137" s="252" t="e">
        <f>IF(ISNA(VLOOKUP($B137,#REF!,1,FALSE)),0,(VLOOKUP($B137,#REF!,2,FALSE)))</f>
        <v>#REF!</v>
      </c>
      <c r="V137" s="252" t="e">
        <f>IF(ISNA(VLOOKUP($B137,#REF!,1,FALSE)),0,(VLOOKUP($B137,#REF!,2,FALSE)))</f>
        <v>#REF!</v>
      </c>
      <c r="W137" s="252" t="e">
        <f>IF(ISNA(VLOOKUP($B137,#REF!,1,FALSE)),0,(VLOOKUP($B137,#REF!,2,FALSE)))</f>
        <v>#REF!</v>
      </c>
      <c r="X137" s="252" t="e">
        <f>IF(ISNA(VLOOKUP($B137,#REF!,1,FALSE)),0,(VLOOKUP($B137,#REF!,2,FALSE)))</f>
        <v>#REF!</v>
      </c>
      <c r="Y137" s="274">
        <f t="shared" si="119"/>
        <v>0</v>
      </c>
      <c r="Z137" s="275" t="s">
        <v>29</v>
      </c>
      <c r="AA137" s="276">
        <f t="shared" si="120"/>
        <v>0</v>
      </c>
      <c r="AD137" s="252" t="e">
        <f>IF(ISNA(VLOOKUP($B137,#REF!,3,FALSE)),0,(VLOOKUP($B137,#REF!,3,FALSE)))</f>
        <v>#REF!</v>
      </c>
      <c r="AE137" s="252" t="e">
        <f>IF(ISNA(VLOOKUP($B137,#REF!,3,FALSE)),0,(VLOOKUP($B137,#REF!,3,FALSE)))</f>
        <v>#REF!</v>
      </c>
      <c r="AF137" s="252" t="e">
        <f>IF(ISNA(VLOOKUP($B137,#REF!,3,FALSE)),0,(VLOOKUP($B137,#REF!,3,FALSE)))</f>
        <v>#REF!</v>
      </c>
      <c r="AG137" s="252" t="e">
        <f>IF(ISNA(VLOOKUP($B137,#REF!,3,FALSE)),0,(VLOOKUP($B137,#REF!,3,FALSE)))</f>
        <v>#REF!</v>
      </c>
      <c r="AH137" s="252" t="e">
        <f>IF(ISNA(VLOOKUP($B137,#REF!,3,FALSE)),0,(VLOOKUP($B137,#REF!,3,FALSE)))</f>
        <v>#REF!</v>
      </c>
      <c r="AI137" s="252" t="e">
        <f>IF(ISNA(VLOOKUP($B137,#REF!,3,FALSE)),0,(VLOOKUP($B137,#REF!,3,FALSE)))</f>
        <v>#REF!</v>
      </c>
      <c r="AJ137" s="252" t="e">
        <f>IF(ISNA(VLOOKUP($B137,#REF!,2,FALSE)),0,(VLOOKUP($B137,#REF!,3,FALSE)))</f>
        <v>#REF!</v>
      </c>
      <c r="AK137" s="252" t="e">
        <f>IF(ISNA(VLOOKUP($B137,#REF!,3,FALSE)),0,(VLOOKUP($B137,#REF!,3,FALSE)))</f>
        <v>#REF!</v>
      </c>
      <c r="AL137" s="252" t="e">
        <f>IF(ISNA(VLOOKUP($B137,#REF!,3,FALSE)),0,(VLOOKUP($B137,#REF!,3,FALSE)))</f>
        <v>#REF!</v>
      </c>
      <c r="AM137" s="252" t="e">
        <f>IF(ISNA(VLOOKUP($B137,#REF!,3,FALSE)),0,(VLOOKUP($B137,#REF!,3,FALSE)))</f>
        <v>#REF!</v>
      </c>
      <c r="AN137" s="252" t="e">
        <f>IF(ISNA(VLOOKUP($B137,#REF!,3,FALSE)),0,(VLOOKUP($B137,#REF!,3,FALSE)))</f>
        <v>#REF!</v>
      </c>
      <c r="AO137" s="252" t="e">
        <f>IF(ISNA(VLOOKUP($B137,#REF!,3,FALSE)),0,(VLOOKUP($B137,#REF!,3,FALSE)))</f>
        <v>#REF!</v>
      </c>
      <c r="AP137" s="252" t="e">
        <f>IF(ISNA(VLOOKUP($B137,#REF!,3,FALSE)),0,(VLOOKUP($B137,#REF!,3,FALSE)))</f>
        <v>#REF!</v>
      </c>
      <c r="AQ137" s="274">
        <f t="shared" si="121"/>
        <v>0</v>
      </c>
      <c r="AR137" s="275" t="s">
        <v>29</v>
      </c>
      <c r="AS137" s="276">
        <f t="shared" si="122"/>
        <v>0</v>
      </c>
      <c r="AV137" s="252" t="e">
        <f>IF(ISNA(VLOOKUP($B137,#REF!,4,FALSE)),0,(VLOOKUP($B137,#REF!,4,FALSE)))</f>
        <v>#REF!</v>
      </c>
      <c r="AW137" s="252" t="e">
        <f>IF(ISNA(VLOOKUP($B137,#REF!,4,FALSE)),0,(VLOOKUP($B137,#REF!,4,FALSE)))</f>
        <v>#REF!</v>
      </c>
      <c r="AX137" s="252" t="e">
        <f>IF(ISNA(VLOOKUP($B137,#REF!,4,FALSE)),0,(VLOOKUP($B137,#REF!,4,FALSE)))</f>
        <v>#REF!</v>
      </c>
      <c r="AY137" s="252" t="e">
        <f>IF(ISNA(VLOOKUP($B137,#REF!,4,FALSE)),0,(VLOOKUP($B137,#REF!,4,FALSE)))</f>
        <v>#REF!</v>
      </c>
      <c r="AZ137" s="252" t="e">
        <f>IF(ISNA(VLOOKUP($B137,#REF!,4,FALSE)),0,(VLOOKUP($B137,#REF!,4,FALSE)))</f>
        <v>#REF!</v>
      </c>
      <c r="BA137" s="252" t="e">
        <f>IF(ISNA(VLOOKUP($B137,#REF!,4,FALSE)),0,(VLOOKUP($B137,#REF!,4,FALSE)))</f>
        <v>#REF!</v>
      </c>
      <c r="BB137" s="252" t="e">
        <f>IF(ISNA(VLOOKUP($B137,#REF!,2,FALSE)),0,(VLOOKUP($B137,#REF!,3,FALSE)))</f>
        <v>#REF!</v>
      </c>
      <c r="BC137" s="252" t="e">
        <f>IF(ISNA(VLOOKUP($B137,#REF!,3,FALSE)),0,(VLOOKUP($B137,#REF!,3,FALSE)))</f>
        <v>#REF!</v>
      </c>
      <c r="BD137" s="252" t="e">
        <f>IF(ISNA(VLOOKUP($B137,#REF!,3,FALSE)),0,(VLOOKUP($B137,#REF!,3,FALSE)))</f>
        <v>#REF!</v>
      </c>
      <c r="BE137" s="252" t="e">
        <f>IF(ISNA(VLOOKUP($B137,#REF!,3,FALSE)),0,(VLOOKUP($B137,#REF!,3,FALSE)))</f>
        <v>#REF!</v>
      </c>
      <c r="BF137" s="252" t="e">
        <f>IF(ISNA(VLOOKUP($B137,#REF!,3,FALSE)),0,(VLOOKUP($B137,#REF!,3,FALSE)))</f>
        <v>#REF!</v>
      </c>
      <c r="BG137" s="252" t="e">
        <f>IF(ISNA(VLOOKUP($B137,#REF!,3,FALSE)),0,(VLOOKUP($B137,#REF!,3,FALSE)))</f>
        <v>#REF!</v>
      </c>
      <c r="BH137" s="252" t="e">
        <f>IF(ISNA(VLOOKUP($B137,#REF!,3,FALSE)),0,(VLOOKUP($B137,#REF!,3,FALSE)))</f>
        <v>#REF!</v>
      </c>
      <c r="BI137" s="274">
        <f t="shared" si="123"/>
        <v>0</v>
      </c>
      <c r="BJ137" s="275" t="s">
        <v>29</v>
      </c>
      <c r="BK137" s="276">
        <f t="shared" si="124"/>
        <v>0</v>
      </c>
    </row>
    <row r="138" s="199" customFormat="1" ht="20.1" customHeight="1" spans="1:63">
      <c r="A138" s="221" t="e">
        <f t="shared" si="112"/>
        <v>#REF!</v>
      </c>
      <c r="B138" s="222" t="e">
        <f>#REF!</f>
        <v>#REF!</v>
      </c>
      <c r="C138" s="223">
        <f t="shared" si="113"/>
        <v>0</v>
      </c>
      <c r="D138" s="230" t="e">
        <f t="shared" si="114"/>
        <v>#REF!</v>
      </c>
      <c r="E138" s="223" t="e">
        <f t="shared" si="125"/>
        <v>#REF!</v>
      </c>
      <c r="F138" s="226" t="e">
        <f t="shared" si="115"/>
        <v>#REF!</v>
      </c>
      <c r="G138" s="226"/>
      <c r="H138" s="228" t="e">
        <f t="shared" si="116"/>
        <v>#REF!</v>
      </c>
      <c r="I138" s="228" t="e">
        <f t="shared" si="117"/>
        <v>#REF!</v>
      </c>
      <c r="J138" s="250" t="e">
        <f t="shared" si="118"/>
        <v>#REF!</v>
      </c>
      <c r="K138" s="253"/>
      <c r="L138" s="252" t="e">
        <f>IF(ISNA(VLOOKUP($B138,#REF!,1,FALSE)),0,(VLOOKUP($B138,#REF!,2,FALSE)))</f>
        <v>#REF!</v>
      </c>
      <c r="M138" s="252" t="e">
        <f>IF(ISNA(VLOOKUP($B138,#REF!,1,FALSE)),0,(VLOOKUP($B138,#REF!,2,FALSE)))</f>
        <v>#REF!</v>
      </c>
      <c r="N138" s="252" t="e">
        <f>IF(ISNA(VLOOKUP($B138,#REF!,1,FALSE)),0,(VLOOKUP($B138,#REF!,2,FALSE)))</f>
        <v>#REF!</v>
      </c>
      <c r="O138" s="252" t="e">
        <f>IF(ISNA(VLOOKUP($B138,#REF!,1,FALSE)),0,(VLOOKUP($B138,#REF!,2,FALSE)))</f>
        <v>#REF!</v>
      </c>
      <c r="P138" s="252" t="e">
        <f>IF(ISNA(VLOOKUP($B138,#REF!,1,FALSE)),0,(VLOOKUP($B138,#REF!,2,FALSE)))</f>
        <v>#REF!</v>
      </c>
      <c r="Q138" s="252" t="e">
        <f>IF(ISNA(VLOOKUP($B138,#REF!,1,FALSE)),0,(VLOOKUP($B138,#REF!,2,FALSE)))</f>
        <v>#REF!</v>
      </c>
      <c r="R138" s="252" t="e">
        <f>IF(ISNA(VLOOKUP($B138,#REF!,1,FALSE)),0,(VLOOKUP($B138,#REF!,2,FALSE)))</f>
        <v>#REF!</v>
      </c>
      <c r="S138" s="252" t="e">
        <f>IF(ISNA(VLOOKUP($B138,#REF!,1,FALSE)),0,(VLOOKUP($B138,#REF!,2,FALSE)))</f>
        <v>#REF!</v>
      </c>
      <c r="T138" s="252" t="e">
        <f>IF(ISNA(VLOOKUP($B138,#REF!,1,FALSE)),0,(VLOOKUP($B138,#REF!,2,FALSE)))</f>
        <v>#REF!</v>
      </c>
      <c r="U138" s="252" t="e">
        <f>IF(ISNA(VLOOKUP($B138,#REF!,1,FALSE)),0,(VLOOKUP($B138,#REF!,2,FALSE)))</f>
        <v>#REF!</v>
      </c>
      <c r="V138" s="252" t="e">
        <f>IF(ISNA(VLOOKUP($B138,#REF!,1,FALSE)),0,(VLOOKUP($B138,#REF!,2,FALSE)))</f>
        <v>#REF!</v>
      </c>
      <c r="W138" s="252" t="e">
        <f>IF(ISNA(VLOOKUP($B138,#REF!,1,FALSE)),0,(VLOOKUP($B138,#REF!,2,FALSE)))</f>
        <v>#REF!</v>
      </c>
      <c r="X138" s="252" t="e">
        <f>IF(ISNA(VLOOKUP($B138,#REF!,1,FALSE)),0,(VLOOKUP($B138,#REF!,2,FALSE)))</f>
        <v>#REF!</v>
      </c>
      <c r="Y138" s="274">
        <f t="shared" si="119"/>
        <v>0</v>
      </c>
      <c r="Z138" s="275" t="s">
        <v>29</v>
      </c>
      <c r="AA138" s="276">
        <f t="shared" si="120"/>
        <v>0</v>
      </c>
      <c r="AD138" s="252" t="e">
        <f>IF(ISNA(VLOOKUP($B138,#REF!,3,FALSE)),0,(VLOOKUP($B138,#REF!,3,FALSE)))</f>
        <v>#REF!</v>
      </c>
      <c r="AE138" s="252" t="e">
        <f>IF(ISNA(VLOOKUP($B138,#REF!,3,FALSE)),0,(VLOOKUP($B138,#REF!,3,FALSE)))</f>
        <v>#REF!</v>
      </c>
      <c r="AF138" s="252" t="e">
        <f>IF(ISNA(VLOOKUP($B138,#REF!,3,FALSE)),0,(VLOOKUP($B138,#REF!,3,FALSE)))</f>
        <v>#REF!</v>
      </c>
      <c r="AG138" s="252" t="e">
        <f>IF(ISNA(VLOOKUP($B138,#REF!,3,FALSE)),0,(VLOOKUP($B138,#REF!,3,FALSE)))</f>
        <v>#REF!</v>
      </c>
      <c r="AH138" s="252" t="e">
        <f>IF(ISNA(VLOOKUP($B138,#REF!,3,FALSE)),0,(VLOOKUP($B138,#REF!,3,FALSE)))</f>
        <v>#REF!</v>
      </c>
      <c r="AI138" s="252" t="e">
        <f>IF(ISNA(VLOOKUP($B138,#REF!,3,FALSE)),0,(VLOOKUP($B138,#REF!,3,FALSE)))</f>
        <v>#REF!</v>
      </c>
      <c r="AJ138" s="252" t="e">
        <f>IF(ISNA(VLOOKUP($B138,#REF!,2,FALSE)),0,(VLOOKUP($B138,#REF!,3,FALSE)))</f>
        <v>#REF!</v>
      </c>
      <c r="AK138" s="252" t="e">
        <f>IF(ISNA(VLOOKUP($B138,#REF!,3,FALSE)),0,(VLOOKUP($B138,#REF!,3,FALSE)))</f>
        <v>#REF!</v>
      </c>
      <c r="AL138" s="252" t="e">
        <f>IF(ISNA(VLOOKUP($B138,#REF!,3,FALSE)),0,(VLOOKUP($B138,#REF!,3,FALSE)))</f>
        <v>#REF!</v>
      </c>
      <c r="AM138" s="252" t="e">
        <f>IF(ISNA(VLOOKUP($B138,#REF!,3,FALSE)),0,(VLOOKUP($B138,#REF!,3,FALSE)))</f>
        <v>#REF!</v>
      </c>
      <c r="AN138" s="252" t="e">
        <f>IF(ISNA(VLOOKUP($B138,#REF!,3,FALSE)),0,(VLOOKUP($B138,#REF!,3,FALSE)))</f>
        <v>#REF!</v>
      </c>
      <c r="AO138" s="252" t="e">
        <f>IF(ISNA(VLOOKUP($B138,#REF!,3,FALSE)),0,(VLOOKUP($B138,#REF!,3,FALSE)))</f>
        <v>#REF!</v>
      </c>
      <c r="AP138" s="252" t="e">
        <f>IF(ISNA(VLOOKUP($B138,#REF!,3,FALSE)),0,(VLOOKUP($B138,#REF!,3,FALSE)))</f>
        <v>#REF!</v>
      </c>
      <c r="AQ138" s="274">
        <f t="shared" si="121"/>
        <v>0</v>
      </c>
      <c r="AR138" s="275" t="s">
        <v>29</v>
      </c>
      <c r="AS138" s="276">
        <f t="shared" si="122"/>
        <v>0</v>
      </c>
      <c r="AV138" s="252" t="e">
        <f>IF(ISNA(VLOOKUP($B138,#REF!,4,FALSE)),0,(VLOOKUP($B138,#REF!,4,FALSE)))</f>
        <v>#REF!</v>
      </c>
      <c r="AW138" s="252" t="e">
        <f>IF(ISNA(VLOOKUP($B138,#REF!,4,FALSE)),0,(VLOOKUP($B138,#REF!,4,FALSE)))</f>
        <v>#REF!</v>
      </c>
      <c r="AX138" s="252" t="e">
        <f>IF(ISNA(VLOOKUP($B138,#REF!,4,FALSE)),0,(VLOOKUP($B138,#REF!,4,FALSE)))</f>
        <v>#REF!</v>
      </c>
      <c r="AY138" s="252" t="e">
        <f>IF(ISNA(VLOOKUP($B138,#REF!,4,FALSE)),0,(VLOOKUP($B138,#REF!,4,FALSE)))</f>
        <v>#REF!</v>
      </c>
      <c r="AZ138" s="252" t="e">
        <f>IF(ISNA(VLOOKUP($B138,#REF!,4,FALSE)),0,(VLOOKUP($B138,#REF!,4,FALSE)))</f>
        <v>#REF!</v>
      </c>
      <c r="BA138" s="252" t="e">
        <f>IF(ISNA(VLOOKUP($B138,#REF!,4,FALSE)),0,(VLOOKUP($B138,#REF!,4,FALSE)))</f>
        <v>#REF!</v>
      </c>
      <c r="BB138" s="252" t="e">
        <f>IF(ISNA(VLOOKUP($B138,#REF!,2,FALSE)),0,(VLOOKUP($B138,#REF!,3,FALSE)))</f>
        <v>#REF!</v>
      </c>
      <c r="BC138" s="252" t="e">
        <f>IF(ISNA(VLOOKUP($B138,#REF!,3,FALSE)),0,(VLOOKUP($B138,#REF!,3,FALSE)))</f>
        <v>#REF!</v>
      </c>
      <c r="BD138" s="252" t="e">
        <f>IF(ISNA(VLOOKUP($B138,#REF!,3,FALSE)),0,(VLOOKUP($B138,#REF!,3,FALSE)))</f>
        <v>#REF!</v>
      </c>
      <c r="BE138" s="252" t="e">
        <f>IF(ISNA(VLOOKUP($B138,#REF!,3,FALSE)),0,(VLOOKUP($B138,#REF!,3,FALSE)))</f>
        <v>#REF!</v>
      </c>
      <c r="BF138" s="252" t="e">
        <f>IF(ISNA(VLOOKUP($B138,#REF!,3,FALSE)),0,(VLOOKUP($B138,#REF!,3,FALSE)))</f>
        <v>#REF!</v>
      </c>
      <c r="BG138" s="252" t="e">
        <f>IF(ISNA(VLOOKUP($B138,#REF!,3,FALSE)),0,(VLOOKUP($B138,#REF!,3,FALSE)))</f>
        <v>#REF!</v>
      </c>
      <c r="BH138" s="252" t="e">
        <f>IF(ISNA(VLOOKUP($B138,#REF!,3,FALSE)),0,(VLOOKUP($B138,#REF!,3,FALSE)))</f>
        <v>#REF!</v>
      </c>
      <c r="BI138" s="274">
        <f t="shared" si="123"/>
        <v>0</v>
      </c>
      <c r="BJ138" s="275" t="s">
        <v>29</v>
      </c>
      <c r="BK138" s="276">
        <f t="shared" si="124"/>
        <v>0</v>
      </c>
    </row>
    <row r="139" s="199" customFormat="1" ht="20.1" customHeight="1" spans="1:63">
      <c r="A139" s="221" t="e">
        <f t="shared" si="112"/>
        <v>#REF!</v>
      </c>
      <c r="B139" s="222" t="e">
        <f>#REF!</f>
        <v>#REF!</v>
      </c>
      <c r="C139" s="223">
        <f t="shared" si="113"/>
        <v>0</v>
      </c>
      <c r="D139" s="230" t="e">
        <f t="shared" si="114"/>
        <v>#REF!</v>
      </c>
      <c r="E139" s="223"/>
      <c r="F139" s="226"/>
      <c r="G139" s="226"/>
      <c r="H139" s="228" t="e">
        <f t="shared" si="116"/>
        <v>#REF!</v>
      </c>
      <c r="I139" s="228" t="e">
        <f t="shared" si="117"/>
        <v>#REF!</v>
      </c>
      <c r="J139" s="250" t="e">
        <f t="shared" si="118"/>
        <v>#REF!</v>
      </c>
      <c r="K139" s="253"/>
      <c r="L139" s="252" t="e">
        <f>IF(ISNA(VLOOKUP($B139,#REF!,1,FALSE)),0,(VLOOKUP($B139,#REF!,2,FALSE)))</f>
        <v>#REF!</v>
      </c>
      <c r="M139" s="252" t="e">
        <f>IF(ISNA(VLOOKUP($B139,#REF!,1,FALSE)),0,(VLOOKUP($B139,#REF!,2,FALSE)))</f>
        <v>#REF!</v>
      </c>
      <c r="N139" s="252" t="e">
        <f>IF(ISNA(VLOOKUP($B139,#REF!,1,FALSE)),0,(VLOOKUP($B139,#REF!,2,FALSE)))</f>
        <v>#REF!</v>
      </c>
      <c r="O139" s="252" t="e">
        <f>IF(ISNA(VLOOKUP($B139,#REF!,1,FALSE)),0,(VLOOKUP($B139,#REF!,2,FALSE)))</f>
        <v>#REF!</v>
      </c>
      <c r="P139" s="252" t="e">
        <f>IF(ISNA(VLOOKUP($B139,#REF!,1,FALSE)),0,(VLOOKUP($B139,#REF!,2,FALSE)))</f>
        <v>#REF!</v>
      </c>
      <c r="Q139" s="252" t="e">
        <f>IF(ISNA(VLOOKUP($B139,#REF!,1,FALSE)),0,(VLOOKUP($B139,#REF!,2,FALSE)))</f>
        <v>#REF!</v>
      </c>
      <c r="R139" s="252" t="e">
        <f>IF(ISNA(VLOOKUP($B139,#REF!,1,FALSE)),0,(VLOOKUP($B139,#REF!,2,FALSE)))</f>
        <v>#REF!</v>
      </c>
      <c r="S139" s="252" t="e">
        <f>IF(ISNA(VLOOKUP($B139,#REF!,1,FALSE)),0,(VLOOKUP($B139,#REF!,2,FALSE)))</f>
        <v>#REF!</v>
      </c>
      <c r="T139" s="252" t="e">
        <f>IF(ISNA(VLOOKUP($B139,#REF!,1,FALSE)),0,(VLOOKUP($B139,#REF!,2,FALSE)))</f>
        <v>#REF!</v>
      </c>
      <c r="U139" s="252" t="e">
        <f>IF(ISNA(VLOOKUP($B139,#REF!,1,FALSE)),0,(VLOOKUP($B139,#REF!,2,FALSE)))</f>
        <v>#REF!</v>
      </c>
      <c r="V139" s="252" t="e">
        <f>IF(ISNA(VLOOKUP($B139,#REF!,1,FALSE)),0,(VLOOKUP($B139,#REF!,2,FALSE)))</f>
        <v>#REF!</v>
      </c>
      <c r="W139" s="252" t="e">
        <f>IF(ISNA(VLOOKUP($B139,#REF!,1,FALSE)),0,(VLOOKUP($B139,#REF!,2,FALSE)))</f>
        <v>#REF!</v>
      </c>
      <c r="X139" s="252" t="e">
        <f>IF(ISNA(VLOOKUP($B139,#REF!,1,FALSE)),0,(VLOOKUP($B139,#REF!,2,FALSE)))</f>
        <v>#REF!</v>
      </c>
      <c r="Y139" s="274">
        <f t="shared" si="119"/>
        <v>0</v>
      </c>
      <c r="Z139" s="275" t="s">
        <v>29</v>
      </c>
      <c r="AA139" s="276">
        <f t="shared" si="120"/>
        <v>0</v>
      </c>
      <c r="AD139" s="252" t="e">
        <f>IF(ISNA(VLOOKUP($B139,#REF!,3,FALSE)),0,(VLOOKUP($B139,#REF!,3,FALSE)))</f>
        <v>#REF!</v>
      </c>
      <c r="AE139" s="252" t="e">
        <f>IF(ISNA(VLOOKUP($B139,#REF!,3,FALSE)),0,(VLOOKUP($B139,#REF!,3,FALSE)))</f>
        <v>#REF!</v>
      </c>
      <c r="AF139" s="252" t="e">
        <f>IF(ISNA(VLOOKUP($B139,#REF!,3,FALSE)),0,(VLOOKUP($B139,#REF!,3,FALSE)))</f>
        <v>#REF!</v>
      </c>
      <c r="AG139" s="252" t="e">
        <f>IF(ISNA(VLOOKUP($B139,#REF!,3,FALSE)),0,(VLOOKUP($B139,#REF!,3,FALSE)))</f>
        <v>#REF!</v>
      </c>
      <c r="AH139" s="252" t="e">
        <f>IF(ISNA(VLOOKUP($B139,#REF!,3,FALSE)),0,(VLOOKUP($B139,#REF!,3,FALSE)))</f>
        <v>#REF!</v>
      </c>
      <c r="AI139" s="252" t="e">
        <f>IF(ISNA(VLOOKUP($B139,#REF!,3,FALSE)),0,(VLOOKUP($B139,#REF!,3,FALSE)))</f>
        <v>#REF!</v>
      </c>
      <c r="AJ139" s="252" t="e">
        <f>IF(ISNA(VLOOKUP($B139,#REF!,2,FALSE)),0,(VLOOKUP($B139,#REF!,3,FALSE)))</f>
        <v>#REF!</v>
      </c>
      <c r="AK139" s="252" t="e">
        <f>IF(ISNA(VLOOKUP($B139,#REF!,3,FALSE)),0,(VLOOKUP($B139,#REF!,3,FALSE)))</f>
        <v>#REF!</v>
      </c>
      <c r="AL139" s="252" t="e">
        <f>IF(ISNA(VLOOKUP($B139,#REF!,3,FALSE)),0,(VLOOKUP($B139,#REF!,3,FALSE)))</f>
        <v>#REF!</v>
      </c>
      <c r="AM139" s="252" t="e">
        <f>IF(ISNA(VLOOKUP($B139,#REF!,3,FALSE)),0,(VLOOKUP($B139,#REF!,3,FALSE)))</f>
        <v>#REF!</v>
      </c>
      <c r="AN139" s="252" t="e">
        <f>IF(ISNA(VLOOKUP($B139,#REF!,3,FALSE)),0,(VLOOKUP($B139,#REF!,3,FALSE)))</f>
        <v>#REF!</v>
      </c>
      <c r="AO139" s="252" t="e">
        <f>IF(ISNA(VLOOKUP($B139,#REF!,3,FALSE)),0,(VLOOKUP($B139,#REF!,3,FALSE)))</f>
        <v>#REF!</v>
      </c>
      <c r="AP139" s="252" t="e">
        <f>IF(ISNA(VLOOKUP($B139,#REF!,3,FALSE)),0,(VLOOKUP($B139,#REF!,3,FALSE)))</f>
        <v>#REF!</v>
      </c>
      <c r="AQ139" s="274">
        <f t="shared" si="121"/>
        <v>0</v>
      </c>
      <c r="AR139" s="275" t="s">
        <v>29</v>
      </c>
      <c r="AS139" s="276">
        <f t="shared" si="122"/>
        <v>0</v>
      </c>
      <c r="AV139" s="252" t="e">
        <f>IF(ISNA(VLOOKUP($B139,#REF!,4,FALSE)),0,(VLOOKUP($B139,#REF!,4,FALSE)))</f>
        <v>#REF!</v>
      </c>
      <c r="AW139" s="252" t="e">
        <f>IF(ISNA(VLOOKUP($B139,#REF!,4,FALSE)),0,(VLOOKUP($B139,#REF!,4,FALSE)))</f>
        <v>#REF!</v>
      </c>
      <c r="AX139" s="252" t="e">
        <f>IF(ISNA(VLOOKUP($B139,#REF!,4,FALSE)),0,(VLOOKUP($B139,#REF!,4,FALSE)))</f>
        <v>#REF!</v>
      </c>
      <c r="AY139" s="252" t="e">
        <f>IF(ISNA(VLOOKUP($B139,#REF!,4,FALSE)),0,(VLOOKUP($B139,#REF!,4,FALSE)))</f>
        <v>#REF!</v>
      </c>
      <c r="AZ139" s="252" t="e">
        <f>IF(ISNA(VLOOKUP($B139,#REF!,4,FALSE)),0,(VLOOKUP($B139,#REF!,4,FALSE)))</f>
        <v>#REF!</v>
      </c>
      <c r="BA139" s="252" t="e">
        <f>IF(ISNA(VLOOKUP($B139,#REF!,4,FALSE)),0,(VLOOKUP($B139,#REF!,4,FALSE)))</f>
        <v>#REF!</v>
      </c>
      <c r="BB139" s="252" t="e">
        <f>IF(ISNA(VLOOKUP($B139,#REF!,2,FALSE)),0,(VLOOKUP($B139,#REF!,3,FALSE)))</f>
        <v>#REF!</v>
      </c>
      <c r="BC139" s="252" t="e">
        <f>IF(ISNA(VLOOKUP($B139,#REF!,3,FALSE)),0,(VLOOKUP($B139,#REF!,3,FALSE)))</f>
        <v>#REF!</v>
      </c>
      <c r="BD139" s="252" t="e">
        <f>IF(ISNA(VLOOKUP($B139,#REF!,3,FALSE)),0,(VLOOKUP($B139,#REF!,3,FALSE)))</f>
        <v>#REF!</v>
      </c>
      <c r="BE139" s="252" t="e">
        <f>IF(ISNA(VLOOKUP($B139,#REF!,3,FALSE)),0,(VLOOKUP($B139,#REF!,3,FALSE)))</f>
        <v>#REF!</v>
      </c>
      <c r="BF139" s="252" t="e">
        <f>IF(ISNA(VLOOKUP($B139,#REF!,3,FALSE)),0,(VLOOKUP($B139,#REF!,3,FALSE)))</f>
        <v>#REF!</v>
      </c>
      <c r="BG139" s="252" t="e">
        <f>IF(ISNA(VLOOKUP($B139,#REF!,3,FALSE)),0,(VLOOKUP($B139,#REF!,3,FALSE)))</f>
        <v>#REF!</v>
      </c>
      <c r="BH139" s="252" t="e">
        <f>IF(ISNA(VLOOKUP($B139,#REF!,3,FALSE)),0,(VLOOKUP($B139,#REF!,3,FALSE)))</f>
        <v>#REF!</v>
      </c>
      <c r="BI139" s="274">
        <f t="shared" si="123"/>
        <v>0</v>
      </c>
      <c r="BJ139" s="275" t="s">
        <v>29</v>
      </c>
      <c r="BK139" s="276">
        <f t="shared" si="124"/>
        <v>0</v>
      </c>
    </row>
    <row r="140" s="199" customFormat="1" ht="20.1" customHeight="1" spans="1:63">
      <c r="A140" s="221" t="e">
        <f>RANK(D140,$D$69:$D$80)</f>
        <v>#REF!</v>
      </c>
      <c r="B140" s="222"/>
      <c r="C140" s="223"/>
      <c r="D140" s="230"/>
      <c r="E140" s="223"/>
      <c r="F140" s="226"/>
      <c r="G140" s="226"/>
      <c r="H140" s="228"/>
      <c r="I140" s="284"/>
      <c r="J140" s="285"/>
      <c r="K140" s="259"/>
      <c r="L140" s="252" t="e">
        <f>IF(ISNA(VLOOKUP($B140,#REF!,1,FALSE)),0,(VLOOKUP($B140,#REF!,2,FALSE)))</f>
        <v>#REF!</v>
      </c>
      <c r="M140" s="252" t="e">
        <f>IF(ISNA(VLOOKUP($B140,#REF!,1,FALSE)),0,(VLOOKUP($B140,#REF!,2,FALSE)))</f>
        <v>#REF!</v>
      </c>
      <c r="N140" s="252" t="e">
        <f>IF(ISNA(VLOOKUP($B140,#REF!,1,FALSE)),0,(VLOOKUP($B140,#REF!,2,FALSE)))</f>
        <v>#REF!</v>
      </c>
      <c r="O140" s="252" t="e">
        <f>IF(ISNA(VLOOKUP($B140,#REF!,1,FALSE)),0,(VLOOKUP($B140,#REF!,2,FALSE)))</f>
        <v>#REF!</v>
      </c>
      <c r="P140" s="252" t="e">
        <f>IF(ISNA(VLOOKUP($B140,#REF!,1,FALSE)),0,(VLOOKUP($B140,#REF!,2,FALSE)))</f>
        <v>#REF!</v>
      </c>
      <c r="Q140" s="252" t="e">
        <f>IF(ISNA(VLOOKUP($B140,#REF!,1,FALSE)),0,(VLOOKUP($B140,#REF!,2,FALSE)))</f>
        <v>#REF!</v>
      </c>
      <c r="R140" s="252" t="e">
        <f>IF(ISNA(VLOOKUP($B140,#REF!,1,FALSE)),0,(VLOOKUP($B140,#REF!,2,FALSE)))</f>
        <v>#REF!</v>
      </c>
      <c r="S140" s="252" t="e">
        <f>IF(ISNA(VLOOKUP($B140,#REF!,1,FALSE)),0,(VLOOKUP($B140,#REF!,2,FALSE)))</f>
        <v>#REF!</v>
      </c>
      <c r="T140" s="252" t="e">
        <f>IF(ISNA(VLOOKUP($B140,#REF!,1,FALSE)),0,(VLOOKUP($B140,#REF!,2,FALSE)))</f>
        <v>#REF!</v>
      </c>
      <c r="U140" s="252" t="e">
        <f>IF(ISNA(VLOOKUP($B140,#REF!,1,FALSE)),0,(VLOOKUP($B140,#REF!,2,FALSE)))</f>
        <v>#REF!</v>
      </c>
      <c r="V140" s="252" t="e">
        <f>IF(ISNA(VLOOKUP($B140,#REF!,1,FALSE)),0,(VLOOKUP($B140,#REF!,2,FALSE)))</f>
        <v>#REF!</v>
      </c>
      <c r="W140" s="252" t="e">
        <f>IF(ISNA(VLOOKUP($B140,#REF!,1,FALSE)),0,(VLOOKUP($B140,#REF!,2,FALSE)))</f>
        <v>#REF!</v>
      </c>
      <c r="X140" s="252" t="e">
        <f>IF(ISNA(VLOOKUP($B140,#REF!,1,FALSE)),0,(VLOOKUP($B140,#REF!,2,FALSE)))</f>
        <v>#REF!</v>
      </c>
      <c r="Y140" s="277"/>
      <c r="Z140" s="278"/>
      <c r="AA140" s="279"/>
      <c r="AD140" s="252" t="e">
        <f>IF(ISNA(VLOOKUP($B140,#REF!,3,FALSE)),0,(VLOOKUP($B140,#REF!,3,FALSE)))</f>
        <v>#REF!</v>
      </c>
      <c r="AE140" s="252" t="e">
        <f>IF(ISNA(VLOOKUP($B140,#REF!,3,FALSE)),0,(VLOOKUP($B140,#REF!,3,FALSE)))</f>
        <v>#REF!</v>
      </c>
      <c r="AF140" s="252" t="e">
        <f>IF(ISNA(VLOOKUP($B140,#REF!,3,FALSE)),0,(VLOOKUP($B140,#REF!,3,FALSE)))</f>
        <v>#REF!</v>
      </c>
      <c r="AG140" s="252" t="e">
        <f>IF(ISNA(VLOOKUP($B140,#REF!,3,FALSE)),0,(VLOOKUP($B140,#REF!,3,FALSE)))</f>
        <v>#REF!</v>
      </c>
      <c r="AH140" s="252" t="e">
        <f>IF(ISNA(VLOOKUP($B140,#REF!,3,FALSE)),0,(VLOOKUP($B140,#REF!,3,FALSE)))</f>
        <v>#REF!</v>
      </c>
      <c r="AI140" s="252" t="e">
        <f>IF(ISNA(VLOOKUP($B140,#REF!,3,FALSE)),0,(VLOOKUP($B140,#REF!,3,FALSE)))</f>
        <v>#REF!</v>
      </c>
      <c r="AJ140" s="252" t="e">
        <f>IF(ISNA(VLOOKUP($B140,#REF!,2,FALSE)),0,(VLOOKUP($B140,#REF!,3,FALSE)))</f>
        <v>#REF!</v>
      </c>
      <c r="AK140" s="252" t="e">
        <f>IF(ISNA(VLOOKUP($B140,#REF!,3,FALSE)),0,(VLOOKUP($B140,#REF!,3,FALSE)))</f>
        <v>#REF!</v>
      </c>
      <c r="AL140" s="252" t="e">
        <f>IF(ISNA(VLOOKUP($B140,#REF!,3,FALSE)),0,(VLOOKUP($B140,#REF!,3,FALSE)))</f>
        <v>#REF!</v>
      </c>
      <c r="AM140" s="252" t="e">
        <f>IF(ISNA(VLOOKUP($B140,#REF!,3,FALSE)),0,(VLOOKUP($B140,#REF!,3,FALSE)))</f>
        <v>#REF!</v>
      </c>
      <c r="AN140" s="252" t="e">
        <f>IF(ISNA(VLOOKUP($B140,#REF!,3,FALSE)),0,(VLOOKUP($B140,#REF!,3,FALSE)))</f>
        <v>#REF!</v>
      </c>
      <c r="AO140" s="252" t="e">
        <f>IF(ISNA(VLOOKUP($B140,#REF!,3,FALSE)),0,(VLOOKUP($B140,#REF!,3,FALSE)))</f>
        <v>#REF!</v>
      </c>
      <c r="AP140" s="252" t="e">
        <f>IF(ISNA(VLOOKUP($B140,#REF!,3,FALSE)),0,(VLOOKUP($B140,#REF!,3,FALSE)))</f>
        <v>#REF!</v>
      </c>
      <c r="AQ140" s="277"/>
      <c r="AR140" s="278"/>
      <c r="AS140" s="279"/>
      <c r="AV140" s="252" t="e">
        <f>IF(ISNA(VLOOKUP($B140,#REF!,4,FALSE)),0,(VLOOKUP($B140,#REF!,4,FALSE)))</f>
        <v>#REF!</v>
      </c>
      <c r="AW140" s="252" t="e">
        <f>IF(ISNA(VLOOKUP($B140,#REF!,4,FALSE)),0,(VLOOKUP($B140,#REF!,4,FALSE)))</f>
        <v>#REF!</v>
      </c>
      <c r="AX140" s="252" t="e">
        <f>IF(ISNA(VLOOKUP($B140,#REF!,4,FALSE)),0,(VLOOKUP($B140,#REF!,4,FALSE)))</f>
        <v>#REF!</v>
      </c>
      <c r="AY140" s="252" t="e">
        <f>IF(ISNA(VLOOKUP($B140,#REF!,4,FALSE)),0,(VLOOKUP($B140,#REF!,4,FALSE)))</f>
        <v>#REF!</v>
      </c>
      <c r="AZ140" s="252" t="e">
        <f>IF(ISNA(VLOOKUP($B140,#REF!,4,FALSE)),0,(VLOOKUP($B140,#REF!,4,FALSE)))</f>
        <v>#REF!</v>
      </c>
      <c r="BA140" s="252" t="e">
        <f>IF(ISNA(VLOOKUP($B140,#REF!,4,FALSE)),0,(VLOOKUP($B140,#REF!,4,FALSE)))</f>
        <v>#REF!</v>
      </c>
      <c r="BB140" s="252" t="e">
        <f>IF(ISNA(VLOOKUP($B140,#REF!,2,FALSE)),0,(VLOOKUP($B140,#REF!,3,FALSE)))</f>
        <v>#REF!</v>
      </c>
      <c r="BC140" s="252" t="e">
        <f>IF(ISNA(VLOOKUP($B140,#REF!,3,FALSE)),0,(VLOOKUP($B140,#REF!,3,FALSE)))</f>
        <v>#REF!</v>
      </c>
      <c r="BD140" s="252" t="e">
        <f>IF(ISNA(VLOOKUP($B140,#REF!,3,FALSE)),0,(VLOOKUP($B140,#REF!,3,FALSE)))</f>
        <v>#REF!</v>
      </c>
      <c r="BE140" s="252" t="e">
        <f>IF(ISNA(VLOOKUP($B140,#REF!,3,FALSE)),0,(VLOOKUP($B140,#REF!,3,FALSE)))</f>
        <v>#REF!</v>
      </c>
      <c r="BF140" s="252" t="e">
        <f>IF(ISNA(VLOOKUP($B140,#REF!,3,FALSE)),0,(VLOOKUP($B140,#REF!,3,FALSE)))</f>
        <v>#REF!</v>
      </c>
      <c r="BG140" s="252" t="e">
        <f>IF(ISNA(VLOOKUP($B140,#REF!,3,FALSE)),0,(VLOOKUP($B140,#REF!,3,FALSE)))</f>
        <v>#REF!</v>
      </c>
      <c r="BH140" s="252" t="e">
        <f>IF(ISNA(VLOOKUP($B140,#REF!,3,FALSE)),0,(VLOOKUP($B140,#REF!,3,FALSE)))</f>
        <v>#REF!</v>
      </c>
      <c r="BI140" s="277"/>
      <c r="BJ140" s="278"/>
      <c r="BK140" s="279"/>
    </row>
    <row r="229" customHeight="1"/>
  </sheetData>
  <sheetProtection algorithmName="SHA-512" hashValue="pF0WtohfFO9dZmkHbCbgv3nboEsLr488jo1KTqTsNXHDMKNn9ULKU0ok6jl+q2D+tMerjtlE7KzvDeuwXgFajg==" saltValue="HbjlX84AjkDvcIMxq+cHUw==" spinCount="100000" sheet="1" selectLockedCells="1" selectUnlockedCells="1" objects="1" scenarios="1"/>
  <mergeCells count="36">
    <mergeCell ref="C7:D7"/>
    <mergeCell ref="Y8:AA8"/>
    <mergeCell ref="AQ8:AS8"/>
    <mergeCell ref="BI8:BK8"/>
    <mergeCell ref="C22:D22"/>
    <mergeCell ref="Y23:AA23"/>
    <mergeCell ref="AQ23:AS23"/>
    <mergeCell ref="BI23:BK23"/>
    <mergeCell ref="C37:D37"/>
    <mergeCell ref="Y38:AA38"/>
    <mergeCell ref="AQ38:AS38"/>
    <mergeCell ref="BI38:BK38"/>
    <mergeCell ref="C52:D52"/>
    <mergeCell ref="Y53:AA53"/>
    <mergeCell ref="AQ53:AS53"/>
    <mergeCell ref="BI53:BK53"/>
    <mergeCell ref="C67:D67"/>
    <mergeCell ref="Y68:AA68"/>
    <mergeCell ref="AQ68:AS68"/>
    <mergeCell ref="BI68:BK68"/>
    <mergeCell ref="C82:D82"/>
    <mergeCell ref="Y83:AA83"/>
    <mergeCell ref="AQ83:AS83"/>
    <mergeCell ref="BI83:BK83"/>
    <mergeCell ref="C97:D97"/>
    <mergeCell ref="Y98:AA98"/>
    <mergeCell ref="AQ98:AS98"/>
    <mergeCell ref="BI98:BK98"/>
    <mergeCell ref="C112:D112"/>
    <mergeCell ref="Y113:AA113"/>
    <mergeCell ref="AQ113:AS113"/>
    <mergeCell ref="BI113:BK113"/>
    <mergeCell ref="C127:D127"/>
    <mergeCell ref="Y128:AA128"/>
    <mergeCell ref="AQ128:AS128"/>
    <mergeCell ref="BI128:BK128"/>
  </mergeCells>
  <conditionalFormatting sqref="A53">
    <cfRule type="cellIs" dxfId="0" priority="65" stopIfTrue="1" operator="lessThan">
      <formula>4.1</formula>
    </cfRule>
  </conditionalFormatting>
  <conditionalFormatting sqref="L66:X66">
    <cfRule type="cellIs" priority="61" stopIfTrue="1" operator="equal">
      <formula>0</formula>
    </cfRule>
    <cfRule type="cellIs" dxfId="1" priority="62" operator="equal">
      <formula>"BYE"</formula>
    </cfRule>
    <cfRule type="cellIs" dxfId="2" priority="63" operator="lessThan">
      <formula>19.9</formula>
    </cfRule>
    <cfRule type="cellIs" dxfId="3" priority="64" operator="greaterThan">
      <formula>20.1</formula>
    </cfRule>
  </conditionalFormatting>
  <conditionalFormatting sqref="A81">
    <cfRule type="cellIs" dxfId="4" priority="51" stopIfTrue="1" operator="greaterThan">
      <formula>4.1</formula>
    </cfRule>
    <cfRule type="cellIs" dxfId="5" priority="52" stopIfTrue="1" operator="lessThanOrEqual">
      <formula>4</formula>
    </cfRule>
    <cfRule type="cellIs" dxfId="6" priority="53" stopIfTrue="1" operator="lessThan">
      <formula>4.1</formula>
    </cfRule>
    <cfRule type="cellIs" dxfId="7" priority="54" stopIfTrue="1" operator="greaterThan">
      <formula>4.1</formula>
    </cfRule>
  </conditionalFormatting>
  <conditionalFormatting sqref="L81:X81">
    <cfRule type="cellIs" priority="46" stopIfTrue="1" operator="equal">
      <formula>0</formula>
    </cfRule>
    <cfRule type="cellIs" dxfId="1" priority="47" operator="equal">
      <formula>"BYE"</formula>
    </cfRule>
    <cfRule type="cellIs" dxfId="2" priority="48" operator="lessThan">
      <formula>19.9</formula>
    </cfRule>
    <cfRule type="cellIs" dxfId="3" priority="49" operator="greaterThan">
      <formula>20.1</formula>
    </cfRule>
  </conditionalFormatting>
  <conditionalFormatting sqref="A83">
    <cfRule type="cellIs" dxfId="0" priority="55" stopIfTrue="1" operator="lessThan">
      <formula>4.1</formula>
    </cfRule>
  </conditionalFormatting>
  <conditionalFormatting sqref="A128">
    <cfRule type="cellIs" dxfId="0" priority="36" stopIfTrue="1" operator="lessThan">
      <formula>4.1</formula>
    </cfRule>
  </conditionalFormatting>
  <conditionalFormatting sqref="A54:A66">
    <cfRule type="cellIs" dxfId="4" priority="67" stopIfTrue="1" operator="greaterThan">
      <formula>4.1</formula>
    </cfRule>
    <cfRule type="cellIs" dxfId="5" priority="68" stopIfTrue="1" operator="lessThanOrEqual">
      <formula>4</formula>
    </cfRule>
    <cfRule type="cellIs" dxfId="6" priority="69" stopIfTrue="1" operator="lessThan">
      <formula>4.1</formula>
    </cfRule>
    <cfRule type="cellIs" dxfId="7" priority="70" stopIfTrue="1" operator="greaterThan">
      <formula>4.1</formula>
    </cfRule>
  </conditionalFormatting>
  <conditionalFormatting sqref="A84:A95">
    <cfRule type="cellIs" dxfId="4" priority="57" stopIfTrue="1" operator="greaterThan">
      <formula>4.1</formula>
    </cfRule>
    <cfRule type="cellIs" dxfId="5" priority="58" stopIfTrue="1" operator="lessThanOrEqual">
      <formula>4</formula>
    </cfRule>
    <cfRule type="cellIs" dxfId="6" priority="59" stopIfTrue="1" operator="lessThan">
      <formula>4.1</formula>
    </cfRule>
    <cfRule type="cellIs" dxfId="7" priority="60" stopIfTrue="1" operator="greaterThan">
      <formula>4.1</formula>
    </cfRule>
  </conditionalFormatting>
  <conditionalFormatting sqref="A129:A140">
    <cfRule type="cellIs" dxfId="4" priority="38" stopIfTrue="1" operator="greaterThan">
      <formula>4.1</formula>
    </cfRule>
    <cfRule type="cellIs" dxfId="5" priority="39" stopIfTrue="1" operator="lessThanOrEqual">
      <formula>4</formula>
    </cfRule>
    <cfRule type="cellIs" dxfId="6" priority="40" stopIfTrue="1" operator="lessThan">
      <formula>4.1</formula>
    </cfRule>
    <cfRule type="cellIs" dxfId="7" priority="41" stopIfTrue="1" operator="greaterThan">
      <formula>4.1</formula>
    </cfRule>
  </conditionalFormatting>
  <conditionalFormatting sqref="C54:C65">
    <cfRule type="expression" dxfId="8" priority="7">
      <formula>LARGE(($B$4:$D$5),MIN(4,COUNT($B$4:$D$5)))&lt;=C54</formula>
    </cfRule>
  </conditionalFormatting>
  <conditionalFormatting sqref="C84:C95">
    <cfRule type="expression" dxfId="8" priority="6">
      <formula>LARGE(($B$4:$D$5),MIN(4,COUNT($B$4:$D$5)))&lt;=C84</formula>
    </cfRule>
  </conditionalFormatting>
  <conditionalFormatting sqref="C129:C139">
    <cfRule type="expression" dxfId="8" priority="5">
      <formula>LARGE(($B$4:$D$5),MIN(4,COUNT($B$4:$D$5)))&lt;=C129</formula>
    </cfRule>
  </conditionalFormatting>
  <conditionalFormatting sqref="L106:L110">
    <cfRule type="cellIs" priority="42" stopIfTrue="1" operator="equal">
      <formula>0</formula>
    </cfRule>
    <cfRule type="cellIs" dxfId="1" priority="43" operator="equal">
      <formula>"BYE"</formula>
    </cfRule>
    <cfRule type="cellIs" dxfId="2" priority="44" operator="lessThan">
      <formula>19.9</formula>
    </cfRule>
    <cfRule type="cellIs" dxfId="3" priority="45" operator="greaterThan">
      <formula>20.1</formula>
    </cfRule>
  </conditionalFormatting>
  <conditionalFormatting sqref="A8 A23 A38 A68 A98 A113">
    <cfRule type="cellIs" dxfId="0" priority="75" stopIfTrue="1" operator="lessThan">
      <formula>4.1</formula>
    </cfRule>
  </conditionalFormatting>
  <conditionalFormatting sqref="A9:A20 A24:A35 A39:A51 A69:A80 A99:A110 A114:A125">
    <cfRule type="cellIs" dxfId="4" priority="77" stopIfTrue="1" operator="greaterThan">
      <formula>4.1</formula>
    </cfRule>
    <cfRule type="cellIs" dxfId="5" priority="78" stopIfTrue="1" operator="lessThanOrEqual">
      <formula>4</formula>
    </cfRule>
    <cfRule type="cellIs" dxfId="6" priority="79" stopIfTrue="1" operator="lessThan">
      <formula>4.1</formula>
    </cfRule>
    <cfRule type="cellIs" dxfId="7" priority="80" stopIfTrue="1" operator="greaterThan">
      <formula>4.1</formula>
    </cfRule>
  </conditionalFormatting>
  <conditionalFormatting sqref="M106:X110 L9:X20 L24:X35 L39:X51 A36:R36 A111:R111 H96:V96 A126:R126">
    <cfRule type="cellIs" priority="71" stopIfTrue="1" operator="equal">
      <formula>0</formula>
    </cfRule>
    <cfRule type="cellIs" dxfId="1" priority="72" operator="equal">
      <formula>"BYE"</formula>
    </cfRule>
    <cfRule type="cellIs" dxfId="2" priority="73" operator="lessThan">
      <formula>19.9</formula>
    </cfRule>
    <cfRule type="cellIs" dxfId="3" priority="74" operator="greaterThan">
      <formula>20.1</formula>
    </cfRule>
  </conditionalFormatting>
  <conditionalFormatting sqref="B96:C96 K9:K20 D9:F11 D12:G17 K39:K51 K69:K80 K99:K110 K114:K125 K24:K33 C9:C20 C24:G33 C39:G50 C69:G80 C99:G110 C114:G125 C51:J51 D18:J20 C34:K35">
    <cfRule type="expression" dxfId="8" priority="76">
      <formula>LARGE(($B$4:$D$5),MIN(4,COUNT($B$4:$D$5)))&lt;=B9</formula>
    </cfRule>
  </conditionalFormatting>
  <conditionalFormatting sqref="AD9:AP140">
    <cfRule type="cellIs" priority="8" stopIfTrue="1" operator="equal">
      <formula>0</formula>
    </cfRule>
    <cfRule type="cellIs" dxfId="1" priority="9" operator="equal">
      <formula>"BYE"</formula>
    </cfRule>
    <cfRule type="cellIs" dxfId="2" priority="10" operator="lessThan">
      <formula>19.9</formula>
    </cfRule>
    <cfRule type="cellIs" dxfId="3" priority="11" operator="greaterThan">
      <formula>20.1</formula>
    </cfRule>
  </conditionalFormatting>
  <conditionalFormatting sqref="AV9:BH140">
    <cfRule type="cellIs" priority="1" stopIfTrue="1" operator="equal">
      <formula>0</formula>
    </cfRule>
    <cfRule type="cellIs" dxfId="1" priority="2" operator="equal">
      <formula>"BYE"</formula>
    </cfRule>
    <cfRule type="cellIs" dxfId="2" priority="3" operator="lessThan">
      <formula>19.9</formula>
    </cfRule>
    <cfRule type="cellIs" dxfId="3" priority="4" operator="greaterThan">
      <formula>20.1</formula>
    </cfRule>
  </conditionalFormatting>
  <conditionalFormatting sqref="K54:K66 C66:G66 D54:G65">
    <cfRule type="expression" dxfId="8" priority="66">
      <formula>LARGE(($B$4:$D$5),MIN(4,COUNT($B$4:$D$5)))&lt;=C54</formula>
    </cfRule>
  </conditionalFormatting>
  <conditionalFormatting sqref="L54:X65">
    <cfRule type="cellIs" priority="32" stopIfTrue="1" operator="equal">
      <formula>0</formula>
    </cfRule>
    <cfRule type="cellIs" dxfId="1" priority="33" operator="equal">
      <formula>"BYE"</formula>
    </cfRule>
    <cfRule type="cellIs" dxfId="2" priority="34" operator="lessThan">
      <formula>19.9</formula>
    </cfRule>
    <cfRule type="cellIs" dxfId="3" priority="35" operator="greaterThan">
      <formula>20.1</formula>
    </cfRule>
  </conditionalFormatting>
  <conditionalFormatting sqref="L69:X80">
    <cfRule type="cellIs" priority="28" stopIfTrue="1" operator="equal">
      <formula>0</formula>
    </cfRule>
    <cfRule type="cellIs" dxfId="1" priority="29" operator="equal">
      <formula>"BYE"</formula>
    </cfRule>
    <cfRule type="cellIs" dxfId="2" priority="30" operator="lessThan">
      <formula>19.9</formula>
    </cfRule>
    <cfRule type="cellIs" dxfId="3" priority="31" operator="greaterThan">
      <formula>20.1</formula>
    </cfRule>
  </conditionalFormatting>
  <conditionalFormatting sqref="K81 C81:G81">
    <cfRule type="expression" dxfId="8" priority="50">
      <formula>LARGE(($B$4:$D$5),MIN(4,COUNT($B$4:$D$5)))&lt;=C81</formula>
    </cfRule>
  </conditionalFormatting>
  <conditionalFormatting sqref="K84:K95 D84:G95">
    <cfRule type="expression" dxfId="8" priority="56">
      <formula>LARGE(($B$4:$D$5),MIN(4,COUNT($B$4:$D$5)))&lt;=D84</formula>
    </cfRule>
  </conditionalFormatting>
  <conditionalFormatting sqref="L84:X95">
    <cfRule type="cellIs" priority="24" stopIfTrue="1" operator="equal">
      <formula>0</formula>
    </cfRule>
    <cfRule type="cellIs" dxfId="1" priority="25" operator="equal">
      <formula>"BYE"</formula>
    </cfRule>
    <cfRule type="cellIs" dxfId="2" priority="26" operator="lessThan">
      <formula>19.9</formula>
    </cfRule>
    <cfRule type="cellIs" dxfId="3" priority="27" operator="greaterThan">
      <formula>20.1</formula>
    </cfRule>
  </conditionalFormatting>
  <conditionalFormatting sqref="L99:X105">
    <cfRule type="cellIs" priority="20" stopIfTrue="1" operator="equal">
      <formula>0</formula>
    </cfRule>
    <cfRule type="cellIs" dxfId="1" priority="21" operator="equal">
      <formula>"BYE"</formula>
    </cfRule>
    <cfRule type="cellIs" dxfId="2" priority="22" operator="lessThan">
      <formula>19.9</formula>
    </cfRule>
    <cfRule type="cellIs" dxfId="3" priority="23" operator="greaterThan">
      <formula>20.1</formula>
    </cfRule>
  </conditionalFormatting>
  <conditionalFormatting sqref="L114:X125">
    <cfRule type="cellIs" priority="16" stopIfTrue="1" operator="equal">
      <formula>0</formula>
    </cfRule>
    <cfRule type="cellIs" dxfId="1" priority="17" operator="equal">
      <formula>"BYE"</formula>
    </cfRule>
    <cfRule type="cellIs" dxfId="2" priority="18" operator="lessThan">
      <formula>19.9</formula>
    </cfRule>
    <cfRule type="cellIs" dxfId="3" priority="19" operator="greaterThan">
      <formula>20.1</formula>
    </cfRule>
  </conditionalFormatting>
  <conditionalFormatting sqref="K129:K140 C140:G140 D129:G139">
    <cfRule type="expression" dxfId="8" priority="37">
      <formula>LARGE(($B$4:$D$5),MIN(4,COUNT($B$4:$D$5)))&lt;=C129</formula>
    </cfRule>
  </conditionalFormatting>
  <conditionalFormatting sqref="L129:X140">
    <cfRule type="cellIs" priority="12" stopIfTrue="1" operator="equal">
      <formula>0</formula>
    </cfRule>
    <cfRule type="cellIs" dxfId="1" priority="13" operator="equal">
      <formula>"BYE"</formula>
    </cfRule>
    <cfRule type="cellIs" dxfId="2" priority="14" operator="lessThan">
      <formula>19.9</formula>
    </cfRule>
    <cfRule type="cellIs" dxfId="3" priority="15" operator="greaterThan">
      <formula>20.1</formula>
    </cfRule>
  </conditionalFormatting>
  <dataValidations count="1">
    <dataValidation type="list" allowBlank="1" showInputMessage="1" showErrorMessage="1" sqref="B81 B39:B50 B54:B66">
      <formula1>team</formula1>
    </dataValidation>
  </dataValidation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940"/>
  <sheetViews>
    <sheetView tabSelected="1" workbookViewId="0">
      <pane ySplit="1" topLeftCell="A2" activePane="bottomLeft" state="frozen"/>
      <selection/>
      <selection pane="bottomLeft" activeCell="A2" sqref="A2"/>
    </sheetView>
  </sheetViews>
  <sheetFormatPr defaultColWidth="9.13888888888889" defaultRowHeight="14.4"/>
  <cols>
    <col min="1" max="1" width="11.712962962963" customWidth="1"/>
    <col min="2" max="2" width="26.4259259259259" customWidth="1"/>
    <col min="3" max="3" width="28.712962962963" customWidth="1"/>
    <col min="4" max="4" width="7.42592592592593" customWidth="1"/>
    <col min="5" max="6" width="8.28703703703704" customWidth="1"/>
    <col min="7" max="7" width="7.71296296296296" customWidth="1"/>
    <col min="8" max="8" width="8.13888888888889" style="183" customWidth="1"/>
    <col min="9" max="9" width="5" style="183" customWidth="1"/>
    <col min="10" max="16384" width="9.13888888888889" style="183"/>
  </cols>
  <sheetData>
    <row r="1" s="191" customFormat="1" ht="47.25" customHeight="1" spans="1:10">
      <c r="A1" s="194" t="s">
        <v>38</v>
      </c>
      <c r="B1" s="194" t="s">
        <v>39</v>
      </c>
      <c r="C1" s="194" t="s">
        <v>40</v>
      </c>
      <c r="E1" s="194" t="s">
        <v>41</v>
      </c>
      <c r="F1" s="194" t="s">
        <v>42</v>
      </c>
      <c r="G1" s="194" t="s">
        <v>43</v>
      </c>
      <c r="J1" s="196"/>
    </row>
    <row r="2" s="192" customFormat="1" ht="15" customHeight="1" spans="1:10">
      <c r="A2"/>
      <c r="B2"/>
      <c r="C2"/>
      <c r="D2"/>
      <c r="E2"/>
      <c r="F2"/>
      <c r="G2"/>
      <c r="H2" s="195"/>
      <c r="I2" s="195"/>
      <c r="J2" s="197"/>
    </row>
    <row r="3" s="193" customFormat="1" ht="15" customHeight="1" spans="1:7">
      <c r="A3"/>
      <c r="B3"/>
      <c r="C3"/>
      <c r="D3"/>
      <c r="E3"/>
      <c r="F3"/>
      <c r="G3"/>
    </row>
    <row r="4" s="193" customFormat="1" ht="15" customHeight="1" spans="1:7">
      <c r="A4"/>
      <c r="B4"/>
      <c r="C4"/>
      <c r="D4"/>
      <c r="E4"/>
      <c r="F4"/>
      <c r="G4"/>
    </row>
    <row r="5" s="193" customFormat="1" ht="15" customHeight="1" spans="1:7">
      <c r="A5"/>
      <c r="B5"/>
      <c r="C5"/>
      <c r="D5"/>
      <c r="E5"/>
      <c r="F5"/>
      <c r="G5"/>
    </row>
    <row r="6" s="193" customFormat="1" ht="15" customHeight="1" spans="1:7">
      <c r="A6"/>
      <c r="B6"/>
      <c r="C6"/>
      <c r="D6"/>
      <c r="E6"/>
      <c r="F6"/>
      <c r="G6"/>
    </row>
    <row r="7" s="193" customFormat="1" ht="15" customHeight="1" spans="1:7">
      <c r="A7"/>
      <c r="B7"/>
      <c r="C7"/>
      <c r="D7"/>
      <c r="E7"/>
      <c r="F7"/>
      <c r="G7"/>
    </row>
    <row r="8" s="193" customFormat="1" ht="15" customHeight="1" spans="1:7">
      <c r="A8"/>
      <c r="B8"/>
      <c r="C8"/>
      <c r="D8"/>
      <c r="E8"/>
      <c r="F8"/>
      <c r="G8"/>
    </row>
    <row r="9" s="193" customFormat="1" ht="15" customHeight="1" spans="1:7">
      <c r="A9"/>
      <c r="B9"/>
      <c r="C9"/>
      <c r="D9"/>
      <c r="E9"/>
      <c r="F9"/>
      <c r="G9"/>
    </row>
    <row r="10" s="193" customFormat="1" ht="15" customHeight="1" spans="1:7">
      <c r="A10"/>
      <c r="B10"/>
      <c r="C10"/>
      <c r="D10"/>
      <c r="E10"/>
      <c r="F10"/>
      <c r="G10"/>
    </row>
    <row r="11" s="193" customFormat="1" ht="15" customHeight="1" spans="1:7">
      <c r="A11"/>
      <c r="B11"/>
      <c r="C11"/>
      <c r="D11"/>
      <c r="E11"/>
      <c r="F11"/>
      <c r="G11"/>
    </row>
    <row r="12" s="193" customFormat="1" ht="15" customHeight="1" spans="1:7">
      <c r="A12"/>
      <c r="B12"/>
      <c r="C12"/>
      <c r="D12"/>
      <c r="E12"/>
      <c r="F12"/>
      <c r="G12"/>
    </row>
    <row r="13" s="193" customFormat="1" ht="15" customHeight="1" spans="1:7">
      <c r="A13"/>
      <c r="B13"/>
      <c r="C13"/>
      <c r="D13"/>
      <c r="E13"/>
      <c r="F13"/>
      <c r="G13"/>
    </row>
    <row r="14" s="193" customFormat="1" ht="15" customHeight="1" spans="1:7">
      <c r="A14"/>
      <c r="B14"/>
      <c r="C14"/>
      <c r="D14"/>
      <c r="E14"/>
      <c r="F14"/>
      <c r="G14"/>
    </row>
    <row r="15" s="193" customFormat="1" ht="15" customHeight="1" spans="1:7">
      <c r="A15"/>
      <c r="B15"/>
      <c r="C15"/>
      <c r="D15"/>
      <c r="E15"/>
      <c r="F15"/>
      <c r="G15"/>
    </row>
    <row r="16" s="193" customFormat="1" ht="15" customHeight="1" spans="1:7">
      <c r="A16"/>
      <c r="B16"/>
      <c r="C16"/>
      <c r="D16"/>
      <c r="E16"/>
      <c r="F16"/>
      <c r="G16"/>
    </row>
    <row r="17" s="193" customFormat="1" ht="15" customHeight="1" spans="1:7">
      <c r="A17"/>
      <c r="B17"/>
      <c r="C17"/>
      <c r="D17"/>
      <c r="E17"/>
      <c r="F17"/>
      <c r="G17"/>
    </row>
    <row r="18" s="193" customFormat="1" ht="15" customHeight="1" spans="1:7">
      <c r="A18"/>
      <c r="B18"/>
      <c r="C18"/>
      <c r="D18"/>
      <c r="E18"/>
      <c r="F18"/>
      <c r="G18"/>
    </row>
    <row r="19" s="193" customFormat="1" ht="15" customHeight="1" spans="1:7">
      <c r="A19"/>
      <c r="B19"/>
      <c r="C19"/>
      <c r="D19"/>
      <c r="E19"/>
      <c r="F19"/>
      <c r="G19"/>
    </row>
    <row r="20" s="193" customFormat="1" ht="15" customHeight="1" spans="1:7">
      <c r="A20"/>
      <c r="B20"/>
      <c r="C20"/>
      <c r="D20"/>
      <c r="E20"/>
      <c r="F20"/>
      <c r="G20"/>
    </row>
    <row r="21" s="193" customFormat="1" ht="15" customHeight="1" spans="1:7">
      <c r="A21"/>
      <c r="B21"/>
      <c r="C21"/>
      <c r="D21"/>
      <c r="E21"/>
      <c r="F21"/>
      <c r="G21"/>
    </row>
    <row r="22" s="193" customFormat="1" ht="15" customHeight="1" spans="1:7">
      <c r="A22"/>
      <c r="B22"/>
      <c r="C22"/>
      <c r="D22"/>
      <c r="E22"/>
      <c r="F22"/>
      <c r="G22"/>
    </row>
    <row r="23" s="193" customFormat="1" ht="15" customHeight="1" spans="1:7">
      <c r="A23"/>
      <c r="B23"/>
      <c r="C23"/>
      <c r="D23"/>
      <c r="E23"/>
      <c r="F23"/>
      <c r="G23"/>
    </row>
    <row r="24" s="193" customFormat="1" ht="15" customHeight="1" spans="1:7">
      <c r="A24"/>
      <c r="B24"/>
      <c r="C24"/>
      <c r="D24"/>
      <c r="E24"/>
      <c r="F24"/>
      <c r="G24"/>
    </row>
    <row r="25" s="193" customFormat="1" ht="15" customHeight="1" spans="1:7">
      <c r="A25"/>
      <c r="B25"/>
      <c r="C25"/>
      <c r="D25"/>
      <c r="E25"/>
      <c r="F25"/>
      <c r="G25"/>
    </row>
    <row r="26" s="193" customFormat="1" ht="15" customHeight="1" spans="1:7">
      <c r="A26"/>
      <c r="B26"/>
      <c r="C26"/>
      <c r="D26"/>
      <c r="E26"/>
      <c r="F26"/>
      <c r="G26"/>
    </row>
    <row r="27" s="193" customFormat="1" ht="15" customHeight="1" spans="1:7">
      <c r="A27"/>
      <c r="B27"/>
      <c r="C27"/>
      <c r="D27"/>
      <c r="E27"/>
      <c r="F27"/>
      <c r="G27"/>
    </row>
    <row r="28" s="193" customFormat="1" ht="15" customHeight="1" spans="1:7">
      <c r="A28"/>
      <c r="B28"/>
      <c r="C28"/>
      <c r="D28"/>
      <c r="E28"/>
      <c r="F28"/>
      <c r="G28"/>
    </row>
    <row r="29" s="193" customFormat="1" ht="15" customHeight="1" spans="1:7">
      <c r="A29"/>
      <c r="B29"/>
      <c r="C29"/>
      <c r="D29"/>
      <c r="E29"/>
      <c r="F29"/>
      <c r="G29"/>
    </row>
    <row r="30" s="193" customFormat="1" ht="15" customHeight="1" spans="1:7">
      <c r="A30"/>
      <c r="B30"/>
      <c r="C30"/>
      <c r="D30"/>
      <c r="E30"/>
      <c r="F30"/>
      <c r="G30"/>
    </row>
    <row r="31" s="193" customFormat="1" ht="15" customHeight="1" spans="1:7">
      <c r="A31"/>
      <c r="B31"/>
      <c r="C31"/>
      <c r="D31"/>
      <c r="E31"/>
      <c r="F31"/>
      <c r="G31"/>
    </row>
    <row r="32" s="193" customFormat="1" ht="15" customHeight="1" spans="1:7">
      <c r="A32"/>
      <c r="B32"/>
      <c r="C32"/>
      <c r="D32"/>
      <c r="E32"/>
      <c r="F32"/>
      <c r="G32"/>
    </row>
    <row r="33" s="193" customFormat="1" ht="15" customHeight="1" spans="1:7">
      <c r="A33"/>
      <c r="B33"/>
      <c r="C33"/>
      <c r="D33"/>
      <c r="E33"/>
      <c r="F33"/>
      <c r="G33"/>
    </row>
    <row r="34" s="193" customFormat="1" ht="15" customHeight="1" spans="1:7">
      <c r="A34"/>
      <c r="B34"/>
      <c r="C34"/>
      <c r="D34"/>
      <c r="E34"/>
      <c r="F34"/>
      <c r="G34"/>
    </row>
    <row r="35" s="193" customFormat="1" ht="15" customHeight="1" spans="1:7">
      <c r="A35"/>
      <c r="B35"/>
      <c r="C35"/>
      <c r="D35"/>
      <c r="E35"/>
      <c r="F35"/>
      <c r="G35"/>
    </row>
    <row r="36" s="193" customFormat="1" ht="15" customHeight="1" spans="1:7">
      <c r="A36"/>
      <c r="B36"/>
      <c r="C36"/>
      <c r="D36"/>
      <c r="E36"/>
      <c r="F36"/>
      <c r="G36"/>
    </row>
    <row r="37" s="193" customFormat="1" ht="15" customHeight="1" spans="1:7">
      <c r="A37"/>
      <c r="B37"/>
      <c r="C37"/>
      <c r="D37"/>
      <c r="E37"/>
      <c r="F37"/>
      <c r="G37"/>
    </row>
    <row r="38" s="193" customFormat="1" ht="15" customHeight="1" spans="1:7">
      <c r="A38"/>
      <c r="B38"/>
      <c r="C38"/>
      <c r="D38"/>
      <c r="E38"/>
      <c r="F38"/>
      <c r="G38"/>
    </row>
    <row r="39" s="193" customFormat="1" ht="15" customHeight="1" spans="1:7">
      <c r="A39"/>
      <c r="B39"/>
      <c r="C39"/>
      <c r="D39"/>
      <c r="E39"/>
      <c r="F39"/>
      <c r="G39"/>
    </row>
    <row r="40" s="193" customFormat="1" ht="15" customHeight="1" spans="1:7">
      <c r="A40"/>
      <c r="B40"/>
      <c r="C40"/>
      <c r="D40"/>
      <c r="E40"/>
      <c r="F40"/>
      <c r="G40"/>
    </row>
    <row r="41" s="193" customFormat="1" ht="15" customHeight="1" spans="1:7">
      <c r="A41"/>
      <c r="B41"/>
      <c r="C41"/>
      <c r="D41"/>
      <c r="E41"/>
      <c r="F41"/>
      <c r="G41"/>
    </row>
    <row r="42" s="193" customFormat="1" ht="15" customHeight="1" spans="1:7">
      <c r="A42"/>
      <c r="B42"/>
      <c r="C42"/>
      <c r="D42"/>
      <c r="E42"/>
      <c r="F42"/>
      <c r="G42"/>
    </row>
    <row r="43" s="193" customFormat="1" ht="15" customHeight="1" spans="1:7">
      <c r="A43"/>
      <c r="B43"/>
      <c r="C43"/>
      <c r="D43"/>
      <c r="E43"/>
      <c r="F43"/>
      <c r="G43"/>
    </row>
    <row r="44" s="193" customFormat="1" ht="15" customHeight="1" spans="1:7">
      <c r="A44"/>
      <c r="B44"/>
      <c r="C44"/>
      <c r="D44"/>
      <c r="E44"/>
      <c r="F44"/>
      <c r="G44"/>
    </row>
    <row r="45" s="193" customFormat="1" ht="15" customHeight="1" spans="1:7">
      <c r="A45"/>
      <c r="B45"/>
      <c r="C45"/>
      <c r="D45"/>
      <c r="E45"/>
      <c r="F45"/>
      <c r="G45"/>
    </row>
    <row r="46" s="193" customFormat="1" ht="15" customHeight="1" spans="1:7">
      <c r="A46"/>
      <c r="B46"/>
      <c r="C46"/>
      <c r="D46"/>
      <c r="E46"/>
      <c r="F46"/>
      <c r="G46"/>
    </row>
    <row r="47" s="193" customFormat="1" ht="15" customHeight="1" spans="1:7">
      <c r="A47"/>
      <c r="B47"/>
      <c r="C47"/>
      <c r="D47"/>
      <c r="E47"/>
      <c r="F47"/>
      <c r="G47"/>
    </row>
    <row r="48" s="193" customFormat="1" ht="15" customHeight="1" spans="1:7">
      <c r="A48"/>
      <c r="B48"/>
      <c r="C48"/>
      <c r="D48"/>
      <c r="E48"/>
      <c r="F48"/>
      <c r="G48"/>
    </row>
    <row r="49" s="193" customFormat="1" ht="15" customHeight="1" spans="1:7">
      <c r="A49"/>
      <c r="B49"/>
      <c r="C49"/>
      <c r="D49"/>
      <c r="E49"/>
      <c r="F49"/>
      <c r="G49"/>
    </row>
    <row r="50" s="193" customFormat="1" ht="15" customHeight="1" spans="1:7">
      <c r="A50"/>
      <c r="B50"/>
      <c r="C50"/>
      <c r="D50"/>
      <c r="E50"/>
      <c r="F50"/>
      <c r="G50"/>
    </row>
    <row r="51" s="193" customFormat="1" ht="15" customHeight="1" spans="1:7">
      <c r="A51"/>
      <c r="B51"/>
      <c r="C51"/>
      <c r="D51"/>
      <c r="E51"/>
      <c r="F51"/>
      <c r="G51"/>
    </row>
    <row r="52" s="193" customFormat="1" ht="15" customHeight="1" spans="1:7">
      <c r="A52"/>
      <c r="B52"/>
      <c r="C52"/>
      <c r="D52"/>
      <c r="E52"/>
      <c r="F52"/>
      <c r="G52"/>
    </row>
    <row r="53" s="193" customFormat="1" ht="15" customHeight="1" spans="1:7">
      <c r="A53"/>
      <c r="B53"/>
      <c r="C53"/>
      <c r="D53"/>
      <c r="E53"/>
      <c r="F53"/>
      <c r="G53"/>
    </row>
    <row r="54" s="193" customFormat="1" ht="15" customHeight="1" spans="1:7">
      <c r="A54"/>
      <c r="B54"/>
      <c r="C54"/>
      <c r="D54"/>
      <c r="E54"/>
      <c r="F54"/>
      <c r="G54"/>
    </row>
    <row r="55" s="193" customFormat="1" ht="15" customHeight="1" spans="1:7">
      <c r="A55"/>
      <c r="B55"/>
      <c r="C55"/>
      <c r="D55"/>
      <c r="E55"/>
      <c r="F55"/>
      <c r="G55"/>
    </row>
    <row r="56" s="193" customFormat="1" ht="15" customHeight="1" spans="1:7">
      <c r="A56"/>
      <c r="B56"/>
      <c r="C56"/>
      <c r="D56"/>
      <c r="E56"/>
      <c r="F56"/>
      <c r="G56"/>
    </row>
    <row r="57" s="193" customFormat="1" ht="15" customHeight="1" spans="1:7">
      <c r="A57"/>
      <c r="B57"/>
      <c r="C57"/>
      <c r="D57"/>
      <c r="E57"/>
      <c r="F57"/>
      <c r="G57"/>
    </row>
    <row r="58" s="193" customFormat="1" ht="15" customHeight="1" spans="1:7">
      <c r="A58"/>
      <c r="B58"/>
      <c r="C58"/>
      <c r="D58"/>
      <c r="E58"/>
      <c r="F58"/>
      <c r="G58"/>
    </row>
    <row r="59" s="193" customFormat="1" ht="15" customHeight="1" spans="1:7">
      <c r="A59"/>
      <c r="B59"/>
      <c r="C59"/>
      <c r="D59"/>
      <c r="E59"/>
      <c r="F59"/>
      <c r="G59"/>
    </row>
    <row r="60" s="193" customFormat="1" ht="15" customHeight="1" spans="1:7">
      <c r="A60"/>
      <c r="B60"/>
      <c r="C60"/>
      <c r="D60"/>
      <c r="E60"/>
      <c r="F60"/>
      <c r="G60"/>
    </row>
    <row r="61" s="193" customFormat="1" ht="15" customHeight="1" spans="1:7">
      <c r="A61"/>
      <c r="B61"/>
      <c r="C61"/>
      <c r="D61"/>
      <c r="E61"/>
      <c r="F61"/>
      <c r="G61"/>
    </row>
    <row r="62" s="193" customFormat="1" ht="15" customHeight="1" spans="1:7">
      <c r="A62"/>
      <c r="B62"/>
      <c r="C62"/>
      <c r="D62"/>
      <c r="E62"/>
      <c r="F62"/>
      <c r="G62"/>
    </row>
    <row r="63" s="193" customFormat="1" ht="15" customHeight="1" spans="1:7">
      <c r="A63"/>
      <c r="B63"/>
      <c r="C63"/>
      <c r="D63"/>
      <c r="E63"/>
      <c r="F63"/>
      <c r="G63"/>
    </row>
    <row r="64" s="193" customFormat="1" ht="15" customHeight="1" spans="1:7">
      <c r="A64"/>
      <c r="B64"/>
      <c r="C64"/>
      <c r="D64"/>
      <c r="E64"/>
      <c r="F64"/>
      <c r="G64"/>
    </row>
    <row r="65" s="193" customFormat="1" ht="15" customHeight="1" spans="1:7">
      <c r="A65"/>
      <c r="B65"/>
      <c r="C65"/>
      <c r="D65"/>
      <c r="E65"/>
      <c r="F65"/>
      <c r="G65"/>
    </row>
    <row r="66" s="193" customFormat="1" ht="15" customHeight="1" spans="1:7">
      <c r="A66"/>
      <c r="B66"/>
      <c r="C66"/>
      <c r="D66"/>
      <c r="E66"/>
      <c r="F66"/>
      <c r="G66"/>
    </row>
    <row r="67" s="193" customFormat="1" ht="15" customHeight="1" spans="1:7">
      <c r="A67"/>
      <c r="B67"/>
      <c r="C67"/>
      <c r="D67"/>
      <c r="E67"/>
      <c r="F67"/>
      <c r="G67"/>
    </row>
    <row r="68" s="193" customFormat="1" ht="15" customHeight="1" spans="1:7">
      <c r="A68"/>
      <c r="B68"/>
      <c r="C68"/>
      <c r="D68"/>
      <c r="E68"/>
      <c r="F68"/>
      <c r="G68"/>
    </row>
    <row r="69" s="193" customFormat="1" ht="15" customHeight="1" spans="1:7">
      <c r="A69"/>
      <c r="B69"/>
      <c r="C69"/>
      <c r="D69"/>
      <c r="E69"/>
      <c r="F69"/>
      <c r="G69"/>
    </row>
    <row r="70" s="193" customFormat="1" ht="15" customHeight="1" spans="1:7">
      <c r="A70"/>
      <c r="B70"/>
      <c r="C70"/>
      <c r="D70"/>
      <c r="E70"/>
      <c r="F70"/>
      <c r="G70"/>
    </row>
    <row r="71" s="193" customFormat="1" ht="15" customHeight="1" spans="1:7">
      <c r="A71"/>
      <c r="B71"/>
      <c r="C71"/>
      <c r="D71"/>
      <c r="E71"/>
      <c r="F71"/>
      <c r="G71"/>
    </row>
    <row r="72" s="193" customFormat="1" ht="15" customHeight="1" spans="1:7">
      <c r="A72"/>
      <c r="B72"/>
      <c r="C72"/>
      <c r="D72"/>
      <c r="E72"/>
      <c r="F72"/>
      <c r="G72"/>
    </row>
    <row r="73" s="193" customFormat="1" ht="15" customHeight="1" spans="1:7">
      <c r="A73"/>
      <c r="B73"/>
      <c r="C73"/>
      <c r="D73"/>
      <c r="E73"/>
      <c r="F73"/>
      <c r="G73"/>
    </row>
    <row r="74" s="193" customFormat="1" ht="15" customHeight="1" spans="1:7">
      <c r="A74"/>
      <c r="B74"/>
      <c r="C74"/>
      <c r="D74"/>
      <c r="E74"/>
      <c r="F74"/>
      <c r="G74"/>
    </row>
    <row r="75" s="193" customFormat="1" ht="15" customHeight="1" spans="1:7">
      <c r="A75"/>
      <c r="B75"/>
      <c r="C75"/>
      <c r="D75"/>
      <c r="E75"/>
      <c r="F75"/>
      <c r="G75"/>
    </row>
    <row r="76" s="193" customFormat="1" ht="15" customHeight="1" spans="1:7">
      <c r="A76"/>
      <c r="B76"/>
      <c r="C76"/>
      <c r="D76"/>
      <c r="E76"/>
      <c r="F76"/>
      <c r="G76"/>
    </row>
    <row r="77" s="193" customFormat="1" ht="15" customHeight="1" spans="1:7">
      <c r="A77"/>
      <c r="B77"/>
      <c r="C77"/>
      <c r="D77"/>
      <c r="E77"/>
      <c r="F77"/>
      <c r="G77"/>
    </row>
    <row r="78" s="193" customFormat="1" ht="15" customHeight="1" spans="1:7">
      <c r="A78"/>
      <c r="B78"/>
      <c r="C78"/>
      <c r="D78"/>
      <c r="E78"/>
      <c r="F78"/>
      <c r="G78"/>
    </row>
    <row r="79" s="193" customFormat="1" ht="15" customHeight="1" spans="1:7">
      <c r="A79"/>
      <c r="B79"/>
      <c r="C79"/>
      <c r="D79"/>
      <c r="E79"/>
      <c r="F79"/>
      <c r="G79"/>
    </row>
    <row r="80" s="193" customFormat="1" ht="15" customHeight="1" spans="1:7">
      <c r="A80"/>
      <c r="B80"/>
      <c r="C80"/>
      <c r="D80"/>
      <c r="E80"/>
      <c r="F80"/>
      <c r="G80"/>
    </row>
    <row r="81" s="193" customFormat="1" ht="15" customHeight="1" spans="1:7">
      <c r="A81"/>
      <c r="B81"/>
      <c r="C81"/>
      <c r="D81"/>
      <c r="E81"/>
      <c r="F81"/>
      <c r="G81"/>
    </row>
    <row r="82" s="193" customFormat="1" ht="15" customHeight="1" spans="1:7">
      <c r="A82"/>
      <c r="B82"/>
      <c r="C82"/>
      <c r="D82"/>
      <c r="E82"/>
      <c r="F82"/>
      <c r="G82"/>
    </row>
    <row r="83" s="193" customFormat="1" ht="15" customHeight="1" spans="1:7">
      <c r="A83"/>
      <c r="B83"/>
      <c r="C83"/>
      <c r="D83"/>
      <c r="E83"/>
      <c r="F83"/>
      <c r="G83"/>
    </row>
    <row r="84" s="193" customFormat="1" ht="15" customHeight="1" spans="1:7">
      <c r="A84"/>
      <c r="B84"/>
      <c r="C84"/>
      <c r="D84"/>
      <c r="E84"/>
      <c r="F84"/>
      <c r="G84"/>
    </row>
    <row r="85" s="193" customFormat="1" ht="15" customHeight="1" spans="1:7">
      <c r="A85"/>
      <c r="B85"/>
      <c r="C85"/>
      <c r="D85"/>
      <c r="E85"/>
      <c r="F85"/>
      <c r="G85"/>
    </row>
    <row r="86" s="193" customFormat="1" ht="15" customHeight="1" spans="1:7">
      <c r="A86"/>
      <c r="B86"/>
      <c r="C86"/>
      <c r="D86"/>
      <c r="E86"/>
      <c r="F86"/>
      <c r="G86"/>
    </row>
    <row r="87" s="193" customFormat="1" ht="15" customHeight="1" spans="1:7">
      <c r="A87"/>
      <c r="B87"/>
      <c r="C87"/>
      <c r="D87"/>
      <c r="E87"/>
      <c r="F87"/>
      <c r="G87"/>
    </row>
    <row r="88" s="193" customFormat="1" ht="15" customHeight="1" spans="1:7">
      <c r="A88"/>
      <c r="B88"/>
      <c r="C88"/>
      <c r="D88"/>
      <c r="E88"/>
      <c r="F88"/>
      <c r="G88"/>
    </row>
    <row r="89" s="193" customFormat="1" ht="15" customHeight="1" spans="1:7">
      <c r="A89"/>
      <c r="B89"/>
      <c r="C89"/>
      <c r="D89"/>
      <c r="E89"/>
      <c r="F89"/>
      <c r="G89"/>
    </row>
    <row r="90" s="193" customFormat="1" ht="15" customHeight="1" spans="1:7">
      <c r="A90"/>
      <c r="B90"/>
      <c r="C90"/>
      <c r="D90"/>
      <c r="E90"/>
      <c r="F90"/>
      <c r="G90"/>
    </row>
    <row r="91" s="193" customFormat="1" ht="15" customHeight="1" spans="1:7">
      <c r="A91"/>
      <c r="B91"/>
      <c r="C91"/>
      <c r="D91"/>
      <c r="E91"/>
      <c r="F91"/>
      <c r="G91"/>
    </row>
    <row r="92" s="193" customFormat="1" ht="15" customHeight="1" spans="1:7">
      <c r="A92"/>
      <c r="B92"/>
      <c r="C92"/>
      <c r="D92"/>
      <c r="E92"/>
      <c r="F92"/>
      <c r="G92"/>
    </row>
    <row r="93" s="193" customFormat="1" ht="15" customHeight="1" spans="1:7">
      <c r="A93"/>
      <c r="B93"/>
      <c r="C93"/>
      <c r="D93"/>
      <c r="E93"/>
      <c r="F93"/>
      <c r="G93"/>
    </row>
    <row r="94" s="193" customFormat="1" ht="15" customHeight="1" spans="1:7">
      <c r="A94"/>
      <c r="B94"/>
      <c r="C94"/>
      <c r="D94"/>
      <c r="E94"/>
      <c r="F94"/>
      <c r="G94"/>
    </row>
    <row r="95" s="193" customFormat="1" ht="15" customHeight="1" spans="1:7">
      <c r="A95"/>
      <c r="B95"/>
      <c r="C95"/>
      <c r="D95"/>
      <c r="E95"/>
      <c r="F95"/>
      <c r="G95"/>
    </row>
    <row r="96" s="193" customFormat="1" ht="15" customHeight="1" spans="1:7">
      <c r="A96"/>
      <c r="B96"/>
      <c r="C96"/>
      <c r="D96"/>
      <c r="E96"/>
      <c r="F96"/>
      <c r="G96"/>
    </row>
    <row r="97" s="193" customFormat="1" ht="15" customHeight="1" spans="1:7">
      <c r="A97"/>
      <c r="B97"/>
      <c r="C97"/>
      <c r="D97"/>
      <c r="E97"/>
      <c r="F97"/>
      <c r="G97"/>
    </row>
    <row r="98" s="193" customFormat="1" ht="15" customHeight="1" spans="1:7">
      <c r="A98"/>
      <c r="B98"/>
      <c r="C98"/>
      <c r="D98"/>
      <c r="E98"/>
      <c r="F98"/>
      <c r="G98"/>
    </row>
    <row r="99" s="193" customFormat="1" ht="15" customHeight="1" spans="1:7">
      <c r="A99"/>
      <c r="B99"/>
      <c r="C99"/>
      <c r="D99"/>
      <c r="E99"/>
      <c r="F99"/>
      <c r="G99"/>
    </row>
    <row r="100" s="193" customFormat="1" ht="15" customHeight="1" spans="1:7">
      <c r="A100"/>
      <c r="B100"/>
      <c r="C100"/>
      <c r="D100"/>
      <c r="E100"/>
      <c r="F100"/>
      <c r="G100"/>
    </row>
    <row r="101" s="193" customFormat="1" ht="15" customHeight="1" spans="1:7">
      <c r="A101"/>
      <c r="B101"/>
      <c r="C101"/>
      <c r="D101"/>
      <c r="E101"/>
      <c r="F101"/>
      <c r="G101"/>
    </row>
    <row r="102" s="193" customFormat="1" ht="15" customHeight="1" spans="1:7">
      <c r="A102"/>
      <c r="B102"/>
      <c r="C102"/>
      <c r="D102"/>
      <c r="E102"/>
      <c r="F102"/>
      <c r="G102"/>
    </row>
    <row r="103" s="193" customFormat="1" ht="15" customHeight="1" spans="1:7">
      <c r="A103"/>
      <c r="B103"/>
      <c r="C103"/>
      <c r="D103"/>
      <c r="E103"/>
      <c r="F103"/>
      <c r="G103"/>
    </row>
    <row r="104" s="193" customFormat="1" ht="15" customHeight="1" spans="1:7">
      <c r="A104"/>
      <c r="B104"/>
      <c r="C104"/>
      <c r="D104"/>
      <c r="E104"/>
      <c r="F104"/>
      <c r="G104"/>
    </row>
    <row r="105" s="193" customFormat="1" ht="15" customHeight="1" spans="1:7">
      <c r="A105"/>
      <c r="B105"/>
      <c r="C105"/>
      <c r="D105"/>
      <c r="E105"/>
      <c r="F105"/>
      <c r="G105"/>
    </row>
    <row r="106" s="193" customFormat="1" ht="15" customHeight="1" spans="1:7">
      <c r="A106"/>
      <c r="B106"/>
      <c r="C106"/>
      <c r="D106"/>
      <c r="E106"/>
      <c r="F106"/>
      <c r="G106"/>
    </row>
    <row r="107" s="193" customFormat="1" ht="15" customHeight="1" spans="1:7">
      <c r="A107"/>
      <c r="B107"/>
      <c r="C107"/>
      <c r="D107"/>
      <c r="E107"/>
      <c r="F107"/>
      <c r="G107"/>
    </row>
    <row r="108" s="193" customFormat="1" ht="15" customHeight="1" spans="1:7">
      <c r="A108"/>
      <c r="B108"/>
      <c r="C108"/>
      <c r="D108"/>
      <c r="E108"/>
      <c r="F108"/>
      <c r="G108"/>
    </row>
    <row r="109" s="193" customFormat="1" ht="15" customHeight="1" spans="1:7">
      <c r="A109"/>
      <c r="B109"/>
      <c r="C109"/>
      <c r="D109"/>
      <c r="E109"/>
      <c r="F109"/>
      <c r="G109"/>
    </row>
    <row r="110" s="193" customFormat="1" ht="15" customHeight="1" spans="1:7">
      <c r="A110"/>
      <c r="B110"/>
      <c r="C110"/>
      <c r="D110"/>
      <c r="E110"/>
      <c r="F110"/>
      <c r="G110"/>
    </row>
    <row r="111" s="193" customFormat="1" ht="15" customHeight="1" spans="1:7">
      <c r="A111"/>
      <c r="B111"/>
      <c r="C111"/>
      <c r="D111"/>
      <c r="E111"/>
      <c r="F111"/>
      <c r="G111"/>
    </row>
    <row r="112" s="193" customFormat="1" ht="15" customHeight="1" spans="1:7">
      <c r="A112"/>
      <c r="B112"/>
      <c r="C112"/>
      <c r="D112"/>
      <c r="E112"/>
      <c r="F112"/>
      <c r="G112"/>
    </row>
    <row r="113" s="193" customFormat="1" ht="15" customHeight="1" spans="1:7">
      <c r="A113"/>
      <c r="B113"/>
      <c r="C113"/>
      <c r="D113"/>
      <c r="E113"/>
      <c r="F113"/>
      <c r="G113"/>
    </row>
    <row r="114" s="193" customFormat="1" ht="15" customHeight="1" spans="1:7">
      <c r="A114"/>
      <c r="B114"/>
      <c r="C114"/>
      <c r="D114"/>
      <c r="E114"/>
      <c r="F114"/>
      <c r="G114"/>
    </row>
    <row r="115" s="193" customFormat="1" ht="15" customHeight="1" spans="1:7">
      <c r="A115"/>
      <c r="B115"/>
      <c r="C115"/>
      <c r="D115"/>
      <c r="E115"/>
      <c r="F115"/>
      <c r="G115"/>
    </row>
    <row r="116" s="193" customFormat="1" ht="15" customHeight="1" spans="1:7">
      <c r="A116"/>
      <c r="B116"/>
      <c r="C116"/>
      <c r="D116"/>
      <c r="E116"/>
      <c r="F116"/>
      <c r="G116"/>
    </row>
    <row r="117" s="193" customFormat="1" ht="15" customHeight="1" spans="1:7">
      <c r="A117"/>
      <c r="B117"/>
      <c r="C117"/>
      <c r="D117"/>
      <c r="E117"/>
      <c r="F117"/>
      <c r="G117"/>
    </row>
    <row r="118" s="193" customFormat="1" ht="15" customHeight="1" spans="1:7">
      <c r="A118"/>
      <c r="B118"/>
      <c r="C118"/>
      <c r="D118"/>
      <c r="E118"/>
      <c r="F118"/>
      <c r="G118"/>
    </row>
    <row r="119" s="193" customFormat="1" ht="15" customHeight="1" spans="1:7">
      <c r="A119"/>
      <c r="B119"/>
      <c r="C119"/>
      <c r="D119"/>
      <c r="E119"/>
      <c r="F119"/>
      <c r="G119"/>
    </row>
    <row r="120" s="193" customFormat="1" ht="15" customHeight="1" spans="1:7">
      <c r="A120"/>
      <c r="B120"/>
      <c r="C120"/>
      <c r="D120"/>
      <c r="E120"/>
      <c r="F120"/>
      <c r="G120"/>
    </row>
    <row r="121" s="193" customFormat="1" ht="15" customHeight="1" spans="1:7">
      <c r="A121"/>
      <c r="B121"/>
      <c r="C121"/>
      <c r="D121"/>
      <c r="E121"/>
      <c r="F121"/>
      <c r="G121"/>
    </row>
    <row r="122" s="193" customFormat="1" ht="15" customHeight="1" spans="1:7">
      <c r="A122"/>
      <c r="B122"/>
      <c r="C122"/>
      <c r="D122"/>
      <c r="E122"/>
      <c r="F122"/>
      <c r="G122"/>
    </row>
    <row r="123" s="193" customFormat="1" ht="15" customHeight="1" spans="1:7">
      <c r="A123"/>
      <c r="B123"/>
      <c r="C123"/>
      <c r="D123"/>
      <c r="E123"/>
      <c r="F123"/>
      <c r="G123"/>
    </row>
    <row r="124" s="193" customFormat="1" ht="15" customHeight="1" spans="1:7">
      <c r="A124"/>
      <c r="B124"/>
      <c r="C124"/>
      <c r="D124"/>
      <c r="E124"/>
      <c r="F124"/>
      <c r="G124"/>
    </row>
    <row r="125" s="193" customFormat="1" ht="15" customHeight="1" spans="1:7">
      <c r="A125"/>
      <c r="B125"/>
      <c r="C125"/>
      <c r="D125"/>
      <c r="E125"/>
      <c r="F125"/>
      <c r="G125"/>
    </row>
    <row r="126" s="193" customFormat="1" ht="15" customHeight="1" spans="1:7">
      <c r="A126"/>
      <c r="B126"/>
      <c r="C126"/>
      <c r="D126"/>
      <c r="E126"/>
      <c r="F126"/>
      <c r="G126"/>
    </row>
    <row r="127" s="193" customFormat="1" ht="15" customHeight="1" spans="1:7">
      <c r="A127"/>
      <c r="B127"/>
      <c r="C127"/>
      <c r="D127"/>
      <c r="E127"/>
      <c r="F127"/>
      <c r="G127"/>
    </row>
    <row r="128" s="193" customFormat="1" ht="15" customHeight="1" spans="1:7">
      <c r="A128"/>
      <c r="B128"/>
      <c r="C128"/>
      <c r="D128"/>
      <c r="E128"/>
      <c r="F128"/>
      <c r="G128"/>
    </row>
    <row r="129" s="193" customFormat="1" ht="15" customHeight="1" spans="1:7">
      <c r="A129"/>
      <c r="B129"/>
      <c r="C129"/>
      <c r="D129"/>
      <c r="E129"/>
      <c r="F129"/>
      <c r="G129"/>
    </row>
    <row r="130" s="193" customFormat="1" ht="15" customHeight="1" spans="1:7">
      <c r="A130"/>
      <c r="B130"/>
      <c r="C130"/>
      <c r="D130"/>
      <c r="E130"/>
      <c r="F130"/>
      <c r="G130"/>
    </row>
    <row r="131" s="193" customFormat="1" ht="15" customHeight="1" spans="1:7">
      <c r="A131"/>
      <c r="B131"/>
      <c r="C131"/>
      <c r="D131"/>
      <c r="E131"/>
      <c r="F131"/>
      <c r="G131"/>
    </row>
    <row r="132" s="193" customFormat="1" ht="15" customHeight="1" spans="1:7">
      <c r="A132"/>
      <c r="B132"/>
      <c r="C132"/>
      <c r="D132"/>
      <c r="E132"/>
      <c r="F132"/>
      <c r="G132"/>
    </row>
    <row r="133" s="193" customFormat="1" ht="15" customHeight="1" spans="1:7">
      <c r="A133"/>
      <c r="B133"/>
      <c r="C133"/>
      <c r="D133"/>
      <c r="E133"/>
      <c r="F133"/>
      <c r="G133"/>
    </row>
    <row r="134" s="193" customFormat="1" ht="15" customHeight="1" spans="1:7">
      <c r="A134"/>
      <c r="B134"/>
      <c r="C134"/>
      <c r="D134"/>
      <c r="E134"/>
      <c r="F134"/>
      <c r="G134"/>
    </row>
    <row r="135" s="193" customFormat="1" ht="15" customHeight="1" spans="1:7">
      <c r="A135"/>
      <c r="B135"/>
      <c r="C135"/>
      <c r="D135"/>
      <c r="E135"/>
      <c r="F135"/>
      <c r="G135"/>
    </row>
    <row r="136" s="193" customFormat="1" ht="15" customHeight="1" spans="1:7">
      <c r="A136"/>
      <c r="B136"/>
      <c r="C136"/>
      <c r="D136"/>
      <c r="E136"/>
      <c r="F136"/>
      <c r="G136"/>
    </row>
    <row r="137" s="193" customFormat="1" ht="15" customHeight="1" spans="1:7">
      <c r="A137"/>
      <c r="B137"/>
      <c r="C137"/>
      <c r="D137"/>
      <c r="E137"/>
      <c r="F137"/>
      <c r="G137"/>
    </row>
    <row r="138" s="193" customFormat="1" ht="15" customHeight="1" spans="1:7">
      <c r="A138"/>
      <c r="B138"/>
      <c r="C138"/>
      <c r="D138"/>
      <c r="E138"/>
      <c r="F138"/>
      <c r="G138"/>
    </row>
    <row r="139" s="193" customFormat="1" ht="15" customHeight="1" spans="1:7">
      <c r="A139"/>
      <c r="B139"/>
      <c r="C139"/>
      <c r="D139"/>
      <c r="E139"/>
      <c r="F139"/>
      <c r="G139"/>
    </row>
    <row r="140" s="193" customFormat="1" ht="15" customHeight="1" spans="1:7">
      <c r="A140"/>
      <c r="B140"/>
      <c r="C140"/>
      <c r="D140"/>
      <c r="E140"/>
      <c r="F140"/>
      <c r="G140"/>
    </row>
    <row r="141" s="193" customFormat="1" ht="15" customHeight="1" spans="1:7">
      <c r="A141"/>
      <c r="B141"/>
      <c r="C141"/>
      <c r="D141"/>
      <c r="E141"/>
      <c r="F141"/>
      <c r="G141"/>
    </row>
    <row r="142" s="193" customFormat="1" ht="15" customHeight="1" spans="1:7">
      <c r="A142"/>
      <c r="B142"/>
      <c r="C142"/>
      <c r="D142"/>
      <c r="E142"/>
      <c r="F142"/>
      <c r="G142"/>
    </row>
    <row r="143" s="193" customFormat="1" ht="15" customHeight="1" spans="1:7">
      <c r="A143"/>
      <c r="B143"/>
      <c r="C143"/>
      <c r="D143"/>
      <c r="E143"/>
      <c r="F143"/>
      <c r="G143"/>
    </row>
    <row r="144" s="193" customFormat="1" ht="15" customHeight="1" spans="1:7">
      <c r="A144"/>
      <c r="B144"/>
      <c r="C144"/>
      <c r="D144"/>
      <c r="E144"/>
      <c r="F144"/>
      <c r="G144"/>
    </row>
    <row r="145" s="193" customFormat="1" ht="15" customHeight="1" spans="1:7">
      <c r="A145"/>
      <c r="B145"/>
      <c r="C145"/>
      <c r="D145"/>
      <c r="E145"/>
      <c r="F145"/>
      <c r="G145"/>
    </row>
    <row r="146" s="193" customFormat="1" ht="15" customHeight="1" spans="1:7">
      <c r="A146"/>
      <c r="B146"/>
      <c r="C146"/>
      <c r="D146"/>
      <c r="E146"/>
      <c r="F146"/>
      <c r="G146"/>
    </row>
    <row r="147" s="193" customFormat="1" ht="15" customHeight="1" spans="1:7">
      <c r="A147"/>
      <c r="B147"/>
      <c r="C147"/>
      <c r="D147"/>
      <c r="E147"/>
      <c r="F147"/>
      <c r="G147"/>
    </row>
    <row r="148" s="193" customFormat="1" ht="15" customHeight="1" spans="1:7">
      <c r="A148"/>
      <c r="B148"/>
      <c r="C148"/>
      <c r="D148"/>
      <c r="E148"/>
      <c r="F148"/>
      <c r="G148"/>
    </row>
    <row r="149" s="193" customFormat="1" ht="15" customHeight="1" spans="1:7">
      <c r="A149"/>
      <c r="B149"/>
      <c r="C149"/>
      <c r="D149"/>
      <c r="E149"/>
      <c r="F149"/>
      <c r="G149"/>
    </row>
    <row r="150" s="193" customFormat="1" ht="15" customHeight="1" spans="1:7">
      <c r="A150"/>
      <c r="B150"/>
      <c r="C150"/>
      <c r="D150"/>
      <c r="E150"/>
      <c r="F150"/>
      <c r="G150"/>
    </row>
    <row r="151" s="193" customFormat="1" ht="15" customHeight="1" spans="1:7">
      <c r="A151"/>
      <c r="B151"/>
      <c r="C151"/>
      <c r="D151"/>
      <c r="E151"/>
      <c r="F151"/>
      <c r="G151"/>
    </row>
    <row r="152" s="193" customFormat="1" ht="15" customHeight="1" spans="1:7">
      <c r="A152"/>
      <c r="B152"/>
      <c r="C152"/>
      <c r="D152"/>
      <c r="E152"/>
      <c r="F152"/>
      <c r="G152"/>
    </row>
    <row r="153" s="193" customFormat="1" ht="15" customHeight="1" spans="1:7">
      <c r="A153"/>
      <c r="B153"/>
      <c r="C153"/>
      <c r="D153"/>
      <c r="E153"/>
      <c r="F153"/>
      <c r="G153"/>
    </row>
    <row r="154" s="193" customFormat="1" ht="15" customHeight="1" spans="1:7">
      <c r="A154"/>
      <c r="B154"/>
      <c r="C154"/>
      <c r="D154"/>
      <c r="E154"/>
      <c r="F154"/>
      <c r="G154"/>
    </row>
    <row r="155" s="193" customFormat="1" ht="15" customHeight="1" spans="1:7">
      <c r="A155"/>
      <c r="B155"/>
      <c r="C155"/>
      <c r="D155"/>
      <c r="E155"/>
      <c r="F155"/>
      <c r="G155"/>
    </row>
    <row r="156" s="193" customFormat="1" ht="15" customHeight="1" spans="1:7">
      <c r="A156"/>
      <c r="B156"/>
      <c r="C156"/>
      <c r="D156"/>
      <c r="E156"/>
      <c r="F156"/>
      <c r="G156"/>
    </row>
    <row r="157" s="193" customFormat="1" ht="15" customHeight="1" spans="1:7">
      <c r="A157"/>
      <c r="B157"/>
      <c r="C157"/>
      <c r="D157"/>
      <c r="E157"/>
      <c r="F157"/>
      <c r="G157"/>
    </row>
    <row r="158" s="193" customFormat="1" ht="15" customHeight="1" spans="1:7">
      <c r="A158"/>
      <c r="B158"/>
      <c r="C158"/>
      <c r="D158"/>
      <c r="E158"/>
      <c r="F158"/>
      <c r="G158"/>
    </row>
    <row r="159" s="193" customFormat="1" ht="15" customHeight="1" spans="1:7">
      <c r="A159"/>
      <c r="B159"/>
      <c r="C159"/>
      <c r="D159"/>
      <c r="E159"/>
      <c r="F159"/>
      <c r="G159"/>
    </row>
    <row r="160" s="193" customFormat="1" ht="15" customHeight="1" spans="1:7">
      <c r="A160"/>
      <c r="B160"/>
      <c r="C160"/>
      <c r="D160"/>
      <c r="E160"/>
      <c r="F160"/>
      <c r="G160"/>
    </row>
    <row r="161" s="193" customFormat="1" ht="15" customHeight="1" spans="1:7">
      <c r="A161"/>
      <c r="B161"/>
      <c r="C161"/>
      <c r="D161"/>
      <c r="E161"/>
      <c r="F161"/>
      <c r="G161"/>
    </row>
    <row r="162" s="193" customFormat="1" ht="15" customHeight="1" spans="1:7">
      <c r="A162"/>
      <c r="B162"/>
      <c r="C162"/>
      <c r="D162"/>
      <c r="E162"/>
      <c r="F162"/>
      <c r="G162"/>
    </row>
    <row r="163" s="193" customFormat="1" ht="15" customHeight="1" spans="1:7">
      <c r="A163"/>
      <c r="B163"/>
      <c r="C163"/>
      <c r="D163"/>
      <c r="E163"/>
      <c r="F163"/>
      <c r="G163"/>
    </row>
    <row r="164" s="193" customFormat="1" ht="15" customHeight="1" spans="1:7">
      <c r="A164"/>
      <c r="B164"/>
      <c r="C164"/>
      <c r="D164"/>
      <c r="E164"/>
      <c r="F164"/>
      <c r="G164"/>
    </row>
    <row r="165" s="193" customFormat="1" ht="15" customHeight="1" spans="1:7">
      <c r="A165"/>
      <c r="B165"/>
      <c r="C165"/>
      <c r="D165"/>
      <c r="E165"/>
      <c r="F165"/>
      <c r="G165"/>
    </row>
    <row r="166" s="193" customFormat="1" ht="15" customHeight="1" spans="1:7">
      <c r="A166"/>
      <c r="B166"/>
      <c r="C166"/>
      <c r="D166"/>
      <c r="E166"/>
      <c r="F166"/>
      <c r="G166"/>
    </row>
    <row r="167" s="193" customFormat="1" ht="15" customHeight="1" spans="1:7">
      <c r="A167"/>
      <c r="B167"/>
      <c r="C167"/>
      <c r="D167"/>
      <c r="E167"/>
      <c r="F167"/>
      <c r="G167"/>
    </row>
    <row r="168" s="193" customFormat="1" ht="15" customHeight="1" spans="1:7">
      <c r="A168"/>
      <c r="B168"/>
      <c r="C168"/>
      <c r="D168"/>
      <c r="E168"/>
      <c r="F168"/>
      <c r="G168"/>
    </row>
    <row r="169" s="193" customFormat="1" ht="15" customHeight="1" spans="1:7">
      <c r="A169"/>
      <c r="B169"/>
      <c r="C169"/>
      <c r="D169"/>
      <c r="E169"/>
      <c r="F169"/>
      <c r="G169"/>
    </row>
    <row r="170" s="193" customFormat="1" ht="15" customHeight="1" spans="1:7">
      <c r="A170"/>
      <c r="B170"/>
      <c r="C170"/>
      <c r="D170"/>
      <c r="E170"/>
      <c r="F170"/>
      <c r="G170"/>
    </row>
    <row r="171" s="193" customFormat="1" ht="15" customHeight="1" spans="1:7">
      <c r="A171"/>
      <c r="B171"/>
      <c r="C171"/>
      <c r="D171"/>
      <c r="E171"/>
      <c r="F171"/>
      <c r="G171"/>
    </row>
    <row r="172" s="193" customFormat="1" ht="15" customHeight="1" spans="1:7">
      <c r="A172"/>
      <c r="B172"/>
      <c r="C172"/>
      <c r="D172"/>
      <c r="E172"/>
      <c r="F172"/>
      <c r="G172"/>
    </row>
    <row r="173" s="193" customFormat="1" ht="15" customHeight="1" spans="1:7">
      <c r="A173"/>
      <c r="B173"/>
      <c r="C173"/>
      <c r="D173"/>
      <c r="E173"/>
      <c r="F173"/>
      <c r="G173"/>
    </row>
    <row r="174" s="193" customFormat="1" ht="15" customHeight="1" spans="1:7">
      <c r="A174"/>
      <c r="B174"/>
      <c r="C174"/>
      <c r="D174"/>
      <c r="E174"/>
      <c r="F174"/>
      <c r="G174"/>
    </row>
    <row r="175" s="193" customFormat="1" ht="15" customHeight="1" spans="1:7">
      <c r="A175"/>
      <c r="B175"/>
      <c r="C175"/>
      <c r="D175"/>
      <c r="E175"/>
      <c r="F175"/>
      <c r="G175"/>
    </row>
    <row r="176" s="193" customFormat="1" ht="15" customHeight="1" spans="1:7">
      <c r="A176"/>
      <c r="B176"/>
      <c r="C176"/>
      <c r="D176"/>
      <c r="E176"/>
      <c r="F176"/>
      <c r="G176"/>
    </row>
    <row r="177" s="193" customFormat="1" ht="15" customHeight="1" spans="1:7">
      <c r="A177"/>
      <c r="B177"/>
      <c r="C177"/>
      <c r="D177"/>
      <c r="E177"/>
      <c r="F177"/>
      <c r="G177"/>
    </row>
    <row r="178" s="193" customFormat="1" ht="15" customHeight="1" spans="1:7">
      <c r="A178"/>
      <c r="B178"/>
      <c r="C178"/>
      <c r="D178"/>
      <c r="E178"/>
      <c r="F178"/>
      <c r="G178"/>
    </row>
    <row r="179" s="193" customFormat="1" ht="15" customHeight="1" spans="1:7">
      <c r="A179"/>
      <c r="B179"/>
      <c r="C179"/>
      <c r="D179"/>
      <c r="E179"/>
      <c r="F179"/>
      <c r="G179"/>
    </row>
    <row r="180" s="193" customFormat="1" ht="15" customHeight="1" spans="1:7">
      <c r="A180"/>
      <c r="B180"/>
      <c r="C180"/>
      <c r="D180"/>
      <c r="E180"/>
      <c r="F180"/>
      <c r="G180"/>
    </row>
    <row r="181" s="193" customFormat="1" ht="15" customHeight="1" spans="1:7">
      <c r="A181"/>
      <c r="B181"/>
      <c r="C181"/>
      <c r="D181"/>
      <c r="E181"/>
      <c r="F181"/>
      <c r="G181"/>
    </row>
    <row r="182" s="193" customFormat="1" ht="15" customHeight="1" spans="1:7">
      <c r="A182"/>
      <c r="B182"/>
      <c r="C182"/>
      <c r="D182"/>
      <c r="E182"/>
      <c r="F182"/>
      <c r="G182"/>
    </row>
    <row r="183" s="193" customFormat="1" ht="15" customHeight="1" spans="1:7">
      <c r="A183"/>
      <c r="B183"/>
      <c r="C183"/>
      <c r="D183"/>
      <c r="E183"/>
      <c r="F183"/>
      <c r="G183"/>
    </row>
    <row r="184" s="193" customFormat="1" ht="15" customHeight="1" spans="1:7">
      <c r="A184"/>
      <c r="B184"/>
      <c r="C184"/>
      <c r="D184"/>
      <c r="E184"/>
      <c r="F184"/>
      <c r="G184"/>
    </row>
    <row r="185" s="193" customFormat="1" ht="15" customHeight="1" spans="1:7">
      <c r="A185"/>
      <c r="B185"/>
      <c r="C185"/>
      <c r="D185"/>
      <c r="E185"/>
      <c r="F185"/>
      <c r="G185"/>
    </row>
    <row r="186" s="193" customFormat="1" ht="15" customHeight="1" spans="1:7">
      <c r="A186"/>
      <c r="B186"/>
      <c r="C186"/>
      <c r="D186"/>
      <c r="E186"/>
      <c r="F186"/>
      <c r="G186"/>
    </row>
    <row r="187" s="193" customFormat="1" ht="15" customHeight="1" spans="1:7">
      <c r="A187"/>
      <c r="B187"/>
      <c r="C187"/>
      <c r="D187"/>
      <c r="E187"/>
      <c r="F187"/>
      <c r="G187"/>
    </row>
    <row r="188" s="193" customFormat="1" ht="15" customHeight="1" spans="1:7">
      <c r="A188"/>
      <c r="B188"/>
      <c r="C188"/>
      <c r="D188"/>
      <c r="E188"/>
      <c r="F188"/>
      <c r="G188"/>
    </row>
    <row r="189" s="193" customFormat="1" ht="15" customHeight="1" spans="1:7">
      <c r="A189"/>
      <c r="B189"/>
      <c r="C189"/>
      <c r="D189"/>
      <c r="E189"/>
      <c r="F189"/>
      <c r="G189"/>
    </row>
    <row r="190" s="193" customFormat="1" ht="15" customHeight="1" spans="1:7">
      <c r="A190"/>
      <c r="B190"/>
      <c r="C190"/>
      <c r="D190"/>
      <c r="E190"/>
      <c r="F190"/>
      <c r="G190"/>
    </row>
    <row r="191" s="193" customFormat="1" ht="15" customHeight="1" spans="1:7">
      <c r="A191"/>
      <c r="B191"/>
      <c r="C191"/>
      <c r="D191"/>
      <c r="E191"/>
      <c r="F191"/>
      <c r="G191"/>
    </row>
    <row r="192" s="193" customFormat="1" ht="15" customHeight="1" spans="1:7">
      <c r="A192"/>
      <c r="B192"/>
      <c r="C192"/>
      <c r="D192"/>
      <c r="E192"/>
      <c r="F192"/>
      <c r="G192"/>
    </row>
    <row r="193" s="193" customFormat="1" ht="15" customHeight="1" spans="1:7">
      <c r="A193"/>
      <c r="B193"/>
      <c r="C193"/>
      <c r="D193"/>
      <c r="E193"/>
      <c r="F193"/>
      <c r="G193"/>
    </row>
    <row r="194" s="193" customFormat="1" ht="15" customHeight="1" spans="1:7">
      <c r="A194"/>
      <c r="B194"/>
      <c r="C194"/>
      <c r="D194"/>
      <c r="E194"/>
      <c r="F194"/>
      <c r="G194"/>
    </row>
    <row r="195" s="193" customFormat="1" ht="15" customHeight="1" spans="1:7">
      <c r="A195"/>
      <c r="B195"/>
      <c r="C195"/>
      <c r="D195"/>
      <c r="E195"/>
      <c r="F195"/>
      <c r="G195"/>
    </row>
    <row r="196" s="193" customFormat="1" ht="15" customHeight="1" spans="1:7">
      <c r="A196"/>
      <c r="B196"/>
      <c r="C196"/>
      <c r="D196"/>
      <c r="E196"/>
      <c r="F196"/>
      <c r="G196"/>
    </row>
    <row r="197" s="193" customFormat="1" ht="15" customHeight="1" spans="1:7">
      <c r="A197"/>
      <c r="B197"/>
      <c r="C197"/>
      <c r="D197"/>
      <c r="E197"/>
      <c r="F197"/>
      <c r="G197"/>
    </row>
    <row r="198" s="193" customFormat="1" ht="15" customHeight="1" spans="1:7">
      <c r="A198"/>
      <c r="B198"/>
      <c r="C198"/>
      <c r="D198"/>
      <c r="E198"/>
      <c r="F198"/>
      <c r="G198"/>
    </row>
    <row r="199" s="193" customFormat="1" ht="15" customHeight="1" spans="1:7">
      <c r="A199"/>
      <c r="B199"/>
      <c r="C199"/>
      <c r="D199"/>
      <c r="E199"/>
      <c r="F199"/>
      <c r="G199"/>
    </row>
    <row r="200" s="193" customFormat="1" ht="15" customHeight="1" spans="1:7">
      <c r="A200"/>
      <c r="B200"/>
      <c r="C200"/>
      <c r="D200"/>
      <c r="E200"/>
      <c r="F200"/>
      <c r="G200"/>
    </row>
    <row r="201" s="193" customFormat="1" ht="15" customHeight="1" spans="1:7">
      <c r="A201"/>
      <c r="B201"/>
      <c r="C201"/>
      <c r="D201"/>
      <c r="E201"/>
      <c r="F201"/>
      <c r="G201"/>
    </row>
    <row r="202" s="193" customFormat="1" ht="15" customHeight="1" spans="1:7">
      <c r="A202"/>
      <c r="B202"/>
      <c r="C202"/>
      <c r="D202"/>
      <c r="E202"/>
      <c r="F202"/>
      <c r="G202"/>
    </row>
    <row r="203" s="193" customFormat="1" ht="15" customHeight="1" spans="1:7">
      <c r="A203"/>
      <c r="B203"/>
      <c r="C203"/>
      <c r="D203"/>
      <c r="E203"/>
      <c r="F203"/>
      <c r="G203"/>
    </row>
    <row r="204" s="193" customFormat="1" ht="15" customHeight="1" spans="1:7">
      <c r="A204"/>
      <c r="B204"/>
      <c r="C204"/>
      <c r="D204"/>
      <c r="E204"/>
      <c r="F204"/>
      <c r="G204"/>
    </row>
    <row r="205" s="193" customFormat="1" ht="15" customHeight="1" spans="1:7">
      <c r="A205"/>
      <c r="B205"/>
      <c r="C205"/>
      <c r="D205"/>
      <c r="E205"/>
      <c r="F205"/>
      <c r="G205"/>
    </row>
    <row r="206" s="193" customFormat="1" ht="15" customHeight="1" spans="1:7">
      <c r="A206"/>
      <c r="B206"/>
      <c r="C206"/>
      <c r="D206"/>
      <c r="E206"/>
      <c r="F206"/>
      <c r="G206"/>
    </row>
    <row r="207" s="193" customFormat="1" ht="15" customHeight="1" spans="1:7">
      <c r="A207"/>
      <c r="B207"/>
      <c r="C207"/>
      <c r="D207"/>
      <c r="E207"/>
      <c r="F207"/>
      <c r="G207"/>
    </row>
    <row r="208" s="193" customFormat="1" ht="15" customHeight="1" spans="1:7">
      <c r="A208"/>
      <c r="B208"/>
      <c r="C208"/>
      <c r="D208"/>
      <c r="E208"/>
      <c r="F208"/>
      <c r="G208"/>
    </row>
    <row r="209" s="193" customFormat="1" ht="15" customHeight="1" spans="1:7">
      <c r="A209"/>
      <c r="B209"/>
      <c r="C209"/>
      <c r="D209"/>
      <c r="E209"/>
      <c r="F209"/>
      <c r="G209"/>
    </row>
    <row r="210" s="193" customFormat="1" ht="15" customHeight="1" spans="1:7">
      <c r="A210"/>
      <c r="B210"/>
      <c r="C210"/>
      <c r="D210"/>
      <c r="E210"/>
      <c r="F210"/>
      <c r="G210"/>
    </row>
    <row r="211" s="193" customFormat="1" ht="15" customHeight="1" spans="1:7">
      <c r="A211"/>
      <c r="B211"/>
      <c r="C211"/>
      <c r="D211"/>
      <c r="E211"/>
      <c r="F211"/>
      <c r="G211"/>
    </row>
    <row r="212" s="193" customFormat="1" ht="15" customHeight="1" spans="1:7">
      <c r="A212"/>
      <c r="B212"/>
      <c r="C212"/>
      <c r="D212"/>
      <c r="E212"/>
      <c r="F212"/>
      <c r="G212"/>
    </row>
    <row r="213" s="193" customFormat="1" ht="15" customHeight="1" spans="1:7">
      <c r="A213"/>
      <c r="B213"/>
      <c r="C213"/>
      <c r="D213"/>
      <c r="E213"/>
      <c r="F213"/>
      <c r="G213"/>
    </row>
    <row r="214" s="193" customFormat="1" ht="15" customHeight="1" spans="1:7">
      <c r="A214"/>
      <c r="B214"/>
      <c r="C214"/>
      <c r="D214"/>
      <c r="E214"/>
      <c r="F214"/>
      <c r="G214"/>
    </row>
    <row r="215" s="193" customFormat="1" ht="15" customHeight="1" spans="1:7">
      <c r="A215"/>
      <c r="B215"/>
      <c r="C215"/>
      <c r="D215"/>
      <c r="E215"/>
      <c r="F215"/>
      <c r="G215"/>
    </row>
    <row r="216" s="193" customFormat="1" ht="15" customHeight="1" spans="1:7">
      <c r="A216"/>
      <c r="B216"/>
      <c r="C216"/>
      <c r="D216"/>
      <c r="E216"/>
      <c r="F216"/>
      <c r="G216"/>
    </row>
    <row r="217" s="193" customFormat="1" ht="15" customHeight="1" spans="1:7">
      <c r="A217"/>
      <c r="B217"/>
      <c r="C217"/>
      <c r="D217"/>
      <c r="E217"/>
      <c r="F217"/>
      <c r="G217"/>
    </row>
    <row r="218" s="193" customFormat="1" ht="15" customHeight="1" spans="1:7">
      <c r="A218"/>
      <c r="B218"/>
      <c r="C218"/>
      <c r="D218"/>
      <c r="E218"/>
      <c r="F218"/>
      <c r="G218"/>
    </row>
    <row r="219" s="193" customFormat="1" ht="15" customHeight="1" spans="1:7">
      <c r="A219"/>
      <c r="B219"/>
      <c r="C219"/>
      <c r="D219"/>
      <c r="E219"/>
      <c r="F219"/>
      <c r="G219"/>
    </row>
    <row r="220" s="193" customFormat="1" ht="15" customHeight="1" spans="1:7">
      <c r="A220"/>
      <c r="B220"/>
      <c r="C220"/>
      <c r="D220"/>
      <c r="E220"/>
      <c r="F220"/>
      <c r="G220"/>
    </row>
    <row r="221" s="193" customFormat="1" ht="15" customHeight="1" spans="1:7">
      <c r="A221"/>
      <c r="B221"/>
      <c r="C221"/>
      <c r="D221"/>
      <c r="E221"/>
      <c r="F221"/>
      <c r="G221"/>
    </row>
    <row r="222" s="193" customFormat="1" ht="15" customHeight="1" spans="1:7">
      <c r="A222"/>
      <c r="B222"/>
      <c r="C222"/>
      <c r="D222"/>
      <c r="E222"/>
      <c r="F222"/>
      <c r="G222"/>
    </row>
    <row r="223" s="193" customFormat="1" ht="15" customHeight="1" spans="1:7">
      <c r="A223"/>
      <c r="B223"/>
      <c r="C223"/>
      <c r="D223"/>
      <c r="E223"/>
      <c r="F223"/>
      <c r="G223"/>
    </row>
    <row r="224" s="193" customFormat="1" ht="15" customHeight="1" spans="1:7">
      <c r="A224"/>
      <c r="B224"/>
      <c r="C224"/>
      <c r="D224"/>
      <c r="E224"/>
      <c r="F224"/>
      <c r="G224"/>
    </row>
    <row r="225" s="193" customFormat="1" ht="15" customHeight="1" spans="1:7">
      <c r="A225"/>
      <c r="B225"/>
      <c r="C225"/>
      <c r="D225"/>
      <c r="E225"/>
      <c r="F225"/>
      <c r="G225"/>
    </row>
    <row r="226" s="193" customFormat="1" ht="15" customHeight="1" spans="1:7">
      <c r="A226"/>
      <c r="B226"/>
      <c r="C226"/>
      <c r="D226"/>
      <c r="E226"/>
      <c r="F226"/>
      <c r="G226"/>
    </row>
    <row r="227" s="193" customFormat="1" ht="15" customHeight="1" spans="1:7">
      <c r="A227"/>
      <c r="B227"/>
      <c r="C227"/>
      <c r="D227"/>
      <c r="E227"/>
      <c r="F227"/>
      <c r="G227"/>
    </row>
    <row r="228" s="193" customFormat="1" ht="15" customHeight="1" spans="1:7">
      <c r="A228"/>
      <c r="B228"/>
      <c r="C228"/>
      <c r="D228"/>
      <c r="E228"/>
      <c r="F228"/>
      <c r="G228"/>
    </row>
    <row r="229" s="193" customFormat="1" ht="15" customHeight="1" spans="1:7">
      <c r="A229"/>
      <c r="B229"/>
      <c r="C229"/>
      <c r="D229"/>
      <c r="E229"/>
      <c r="F229"/>
      <c r="G229"/>
    </row>
    <row r="230" s="193" customFormat="1" ht="15" customHeight="1" spans="1:7">
      <c r="A230"/>
      <c r="B230"/>
      <c r="C230"/>
      <c r="D230"/>
      <c r="E230"/>
      <c r="F230"/>
      <c r="G230"/>
    </row>
    <row r="231" s="193" customFormat="1" ht="15" customHeight="1" spans="1:7">
      <c r="A231"/>
      <c r="B231"/>
      <c r="C231"/>
      <c r="D231"/>
      <c r="E231"/>
      <c r="F231"/>
      <c r="G231"/>
    </row>
    <row r="232" s="193" customFormat="1" ht="15" customHeight="1" spans="1:7">
      <c r="A232"/>
      <c r="B232"/>
      <c r="C232"/>
      <c r="D232"/>
      <c r="E232"/>
      <c r="F232"/>
      <c r="G232"/>
    </row>
    <row r="233" s="193" customFormat="1" ht="15" customHeight="1" spans="1:7">
      <c r="A233"/>
      <c r="B233"/>
      <c r="C233"/>
      <c r="D233"/>
      <c r="E233"/>
      <c r="F233"/>
      <c r="G233"/>
    </row>
    <row r="234" s="193" customFormat="1" ht="15" customHeight="1" spans="1:7">
      <c r="A234"/>
      <c r="B234"/>
      <c r="C234"/>
      <c r="D234"/>
      <c r="E234"/>
      <c r="F234"/>
      <c r="G234"/>
    </row>
    <row r="235" s="193" customFormat="1" ht="15" customHeight="1" spans="1:7">
      <c r="A235"/>
      <c r="B235"/>
      <c r="C235"/>
      <c r="D235"/>
      <c r="E235"/>
      <c r="F235"/>
      <c r="G235"/>
    </row>
    <row r="236" s="193" customFormat="1" ht="15" customHeight="1" spans="1:7">
      <c r="A236"/>
      <c r="B236"/>
      <c r="C236"/>
      <c r="D236"/>
      <c r="E236"/>
      <c r="F236"/>
      <c r="G236"/>
    </row>
    <row r="237" s="193" customFormat="1" ht="15" customHeight="1" spans="1:7">
      <c r="A237"/>
      <c r="B237"/>
      <c r="C237"/>
      <c r="D237"/>
      <c r="E237"/>
      <c r="F237"/>
      <c r="G237"/>
    </row>
    <row r="238" s="193" customFormat="1" ht="15" customHeight="1" spans="1:7">
      <c r="A238"/>
      <c r="B238"/>
      <c r="C238"/>
      <c r="D238"/>
      <c r="E238"/>
      <c r="F238"/>
      <c r="G238"/>
    </row>
    <row r="239" s="193" customFormat="1" ht="15" customHeight="1" spans="1:7">
      <c r="A239"/>
      <c r="B239"/>
      <c r="C239"/>
      <c r="D239"/>
      <c r="E239"/>
      <c r="F239"/>
      <c r="G239"/>
    </row>
    <row r="240" s="193" customFormat="1" ht="15" customHeight="1" spans="1:7">
      <c r="A240"/>
      <c r="B240"/>
      <c r="C240"/>
      <c r="D240"/>
      <c r="E240"/>
      <c r="F240"/>
      <c r="G240"/>
    </row>
    <row r="241" s="193" customFormat="1" ht="15" customHeight="1" spans="1:7">
      <c r="A241"/>
      <c r="B241"/>
      <c r="C241"/>
      <c r="D241"/>
      <c r="E241"/>
      <c r="F241"/>
      <c r="G241"/>
    </row>
    <row r="242" s="193" customFormat="1" ht="15" customHeight="1" spans="1:7">
      <c r="A242"/>
      <c r="B242"/>
      <c r="C242"/>
      <c r="D242"/>
      <c r="E242"/>
      <c r="F242"/>
      <c r="G242"/>
    </row>
    <row r="243" s="193" customFormat="1" ht="15" customHeight="1" spans="1:7">
      <c r="A243"/>
      <c r="B243"/>
      <c r="C243"/>
      <c r="D243"/>
      <c r="E243"/>
      <c r="F243"/>
      <c r="G243"/>
    </row>
    <row r="244" s="193" customFormat="1" ht="15" customHeight="1" spans="1:7">
      <c r="A244"/>
      <c r="B244"/>
      <c r="C244"/>
      <c r="D244"/>
      <c r="E244"/>
      <c r="F244"/>
      <c r="G244"/>
    </row>
    <row r="245" s="193" customFormat="1" ht="15" customHeight="1" spans="1:7">
      <c r="A245"/>
      <c r="B245"/>
      <c r="C245"/>
      <c r="D245"/>
      <c r="E245"/>
      <c r="F245"/>
      <c r="G245"/>
    </row>
    <row r="246" s="193" customFormat="1" ht="15" customHeight="1" spans="1:7">
      <c r="A246"/>
      <c r="B246"/>
      <c r="C246"/>
      <c r="D246"/>
      <c r="E246"/>
      <c r="F246"/>
      <c r="G246"/>
    </row>
    <row r="247" s="193" customFormat="1" ht="15" customHeight="1" spans="1:7">
      <c r="A247"/>
      <c r="B247"/>
      <c r="C247"/>
      <c r="D247"/>
      <c r="E247"/>
      <c r="F247"/>
      <c r="G247"/>
    </row>
    <row r="248" s="193" customFormat="1" ht="15" customHeight="1" spans="1:7">
      <c r="A248"/>
      <c r="B248"/>
      <c r="C248"/>
      <c r="D248"/>
      <c r="E248"/>
      <c r="F248"/>
      <c r="G248"/>
    </row>
    <row r="249" s="193" customFormat="1" ht="15" customHeight="1" spans="1:7">
      <c r="A249"/>
      <c r="B249"/>
      <c r="C249"/>
      <c r="D249"/>
      <c r="E249"/>
      <c r="F249"/>
      <c r="G249"/>
    </row>
    <row r="250" s="193" customFormat="1" ht="15" customHeight="1" spans="1:7">
      <c r="A250"/>
      <c r="B250"/>
      <c r="C250"/>
      <c r="D250"/>
      <c r="E250"/>
      <c r="F250"/>
      <c r="G250"/>
    </row>
    <row r="251" s="193" customFormat="1" ht="15" customHeight="1" spans="1:7">
      <c r="A251"/>
      <c r="B251"/>
      <c r="C251"/>
      <c r="D251"/>
      <c r="E251"/>
      <c r="F251"/>
      <c r="G251"/>
    </row>
    <row r="252" s="193" customFormat="1" ht="15" customHeight="1" spans="1:7">
      <c r="A252"/>
      <c r="B252"/>
      <c r="C252"/>
      <c r="D252"/>
      <c r="E252"/>
      <c r="F252"/>
      <c r="G252"/>
    </row>
    <row r="253" s="193" customFormat="1" ht="15" customHeight="1" spans="1:7">
      <c r="A253"/>
      <c r="B253"/>
      <c r="C253"/>
      <c r="D253"/>
      <c r="E253"/>
      <c r="F253"/>
      <c r="G253"/>
    </row>
    <row r="254" s="193" customFormat="1" ht="15" customHeight="1" spans="1:7">
      <c r="A254"/>
      <c r="B254"/>
      <c r="C254"/>
      <c r="D254"/>
      <c r="E254"/>
      <c r="F254"/>
      <c r="G254"/>
    </row>
    <row r="255" s="193" customFormat="1" ht="15" customHeight="1" spans="1:7">
      <c r="A255"/>
      <c r="B255"/>
      <c r="C255"/>
      <c r="D255"/>
      <c r="E255"/>
      <c r="F255"/>
      <c r="G255"/>
    </row>
    <row r="256" s="193" customFormat="1" ht="15" customHeight="1" spans="1:7">
      <c r="A256"/>
      <c r="B256"/>
      <c r="C256"/>
      <c r="D256"/>
      <c r="E256"/>
      <c r="F256"/>
      <c r="G256"/>
    </row>
    <row r="257" s="193" customFormat="1" ht="15" customHeight="1" spans="1:7">
      <c r="A257"/>
      <c r="B257"/>
      <c r="C257"/>
      <c r="D257"/>
      <c r="E257"/>
      <c r="F257"/>
      <c r="G257"/>
    </row>
    <row r="258" s="193" customFormat="1" ht="15" customHeight="1" spans="1:7">
      <c r="A258"/>
      <c r="B258"/>
      <c r="C258"/>
      <c r="D258"/>
      <c r="E258"/>
      <c r="F258"/>
      <c r="G258"/>
    </row>
    <row r="259" s="193" customFormat="1" ht="15" customHeight="1" spans="1:7">
      <c r="A259"/>
      <c r="B259"/>
      <c r="C259"/>
      <c r="D259"/>
      <c r="E259"/>
      <c r="F259"/>
      <c r="G259"/>
    </row>
    <row r="260" s="193" customFormat="1" ht="15" customHeight="1" spans="1:7">
      <c r="A260"/>
      <c r="B260"/>
      <c r="C260"/>
      <c r="D260"/>
      <c r="E260"/>
      <c r="F260"/>
      <c r="G260"/>
    </row>
    <row r="261" s="193" customFormat="1" ht="15" customHeight="1" spans="1:7">
      <c r="A261"/>
      <c r="B261"/>
      <c r="C261"/>
      <c r="D261"/>
      <c r="E261"/>
      <c r="F261"/>
      <c r="G261"/>
    </row>
    <row r="262" s="193" customFormat="1" ht="15" customHeight="1" spans="1:7">
      <c r="A262"/>
      <c r="B262"/>
      <c r="C262"/>
      <c r="D262"/>
      <c r="E262"/>
      <c r="F262"/>
      <c r="G262"/>
    </row>
    <row r="263" s="193" customFormat="1" ht="15" customHeight="1" spans="1:7">
      <c r="A263"/>
      <c r="B263"/>
      <c r="C263"/>
      <c r="D263"/>
      <c r="E263"/>
      <c r="F263"/>
      <c r="G263"/>
    </row>
    <row r="264" s="193" customFormat="1" ht="15" customHeight="1" spans="1:7">
      <c r="A264"/>
      <c r="B264"/>
      <c r="C264"/>
      <c r="D264"/>
      <c r="E264"/>
      <c r="F264"/>
      <c r="G264"/>
    </row>
    <row r="265" s="193" customFormat="1" ht="15" customHeight="1" spans="1:7">
      <c r="A265"/>
      <c r="B265"/>
      <c r="C265"/>
      <c r="D265"/>
      <c r="E265"/>
      <c r="F265"/>
      <c r="G265"/>
    </row>
    <row r="266" s="193" customFormat="1" ht="15" customHeight="1" spans="1:7">
      <c r="A266"/>
      <c r="B266"/>
      <c r="C266"/>
      <c r="D266"/>
      <c r="E266"/>
      <c r="F266"/>
      <c r="G266"/>
    </row>
    <row r="267" s="193" customFormat="1" ht="15" customHeight="1" spans="1:7">
      <c r="A267"/>
      <c r="B267"/>
      <c r="C267"/>
      <c r="D267"/>
      <c r="E267"/>
      <c r="F267"/>
      <c r="G267"/>
    </row>
    <row r="268" s="193" customFormat="1" ht="15" customHeight="1" spans="1:7">
      <c r="A268"/>
      <c r="B268"/>
      <c r="C268"/>
      <c r="D268"/>
      <c r="E268"/>
      <c r="F268"/>
      <c r="G268"/>
    </row>
    <row r="269" s="193" customFormat="1" ht="15" customHeight="1" spans="1:7">
      <c r="A269"/>
      <c r="B269"/>
      <c r="C269"/>
      <c r="D269"/>
      <c r="E269"/>
      <c r="F269"/>
      <c r="G269"/>
    </row>
    <row r="270" s="193" customFormat="1" ht="15" customHeight="1" spans="1:7">
      <c r="A270"/>
      <c r="B270"/>
      <c r="C270"/>
      <c r="D270"/>
      <c r="E270"/>
      <c r="F270"/>
      <c r="G270"/>
    </row>
    <row r="271" s="193" customFormat="1" ht="15" customHeight="1" spans="1:7">
      <c r="A271"/>
      <c r="B271"/>
      <c r="C271"/>
      <c r="D271"/>
      <c r="E271"/>
      <c r="F271"/>
      <c r="G271"/>
    </row>
    <row r="272" s="193" customFormat="1" ht="15" customHeight="1" spans="1:7">
      <c r="A272"/>
      <c r="B272"/>
      <c r="C272"/>
      <c r="D272"/>
      <c r="E272"/>
      <c r="F272"/>
      <c r="G272"/>
    </row>
    <row r="273" s="193" customFormat="1" ht="15" customHeight="1" spans="1:7">
      <c r="A273"/>
      <c r="B273"/>
      <c r="C273"/>
      <c r="D273"/>
      <c r="E273"/>
      <c r="F273"/>
      <c r="G273"/>
    </row>
    <row r="274" s="193" customFormat="1" ht="15" customHeight="1" spans="1:7">
      <c r="A274"/>
      <c r="B274"/>
      <c r="C274"/>
      <c r="D274"/>
      <c r="E274"/>
      <c r="F274"/>
      <c r="G274"/>
    </row>
    <row r="275" s="193" customFormat="1" ht="15" customHeight="1" spans="1:7">
      <c r="A275"/>
      <c r="B275"/>
      <c r="C275"/>
      <c r="D275"/>
      <c r="E275"/>
      <c r="F275"/>
      <c r="G275"/>
    </row>
    <row r="276" s="193" customFormat="1" ht="15" customHeight="1" spans="1:7">
      <c r="A276"/>
      <c r="B276"/>
      <c r="C276"/>
      <c r="D276"/>
      <c r="E276"/>
      <c r="F276"/>
      <c r="G276"/>
    </row>
    <row r="277" s="193" customFormat="1" ht="15" customHeight="1" spans="1:7">
      <c r="A277"/>
      <c r="B277"/>
      <c r="C277"/>
      <c r="D277"/>
      <c r="E277"/>
      <c r="F277"/>
      <c r="G277"/>
    </row>
    <row r="278" s="193" customFormat="1" ht="15" customHeight="1" spans="1:7">
      <c r="A278"/>
      <c r="B278"/>
      <c r="C278"/>
      <c r="D278"/>
      <c r="E278"/>
      <c r="F278"/>
      <c r="G278"/>
    </row>
    <row r="279" s="193" customFormat="1" ht="15" customHeight="1" spans="1:7">
      <c r="A279"/>
      <c r="B279"/>
      <c r="C279"/>
      <c r="D279"/>
      <c r="E279"/>
      <c r="F279"/>
      <c r="G279"/>
    </row>
    <row r="280" s="193" customFormat="1" ht="15" customHeight="1" spans="1:7">
      <c r="A280"/>
      <c r="B280"/>
      <c r="C280"/>
      <c r="D280"/>
      <c r="E280"/>
      <c r="F280"/>
      <c r="G280"/>
    </row>
    <row r="281" s="193" customFormat="1" ht="15" customHeight="1" spans="1:7">
      <c r="A281"/>
      <c r="B281"/>
      <c r="C281"/>
      <c r="D281"/>
      <c r="E281"/>
      <c r="F281"/>
      <c r="G281"/>
    </row>
    <row r="282" s="193" customFormat="1" ht="15" customHeight="1" spans="1:7">
      <c r="A282"/>
      <c r="B282"/>
      <c r="C282"/>
      <c r="D282"/>
      <c r="E282"/>
      <c r="F282"/>
      <c r="G282"/>
    </row>
    <row r="283" s="193" customFormat="1" ht="15" customHeight="1" spans="1:7">
      <c r="A283"/>
      <c r="B283"/>
      <c r="C283"/>
      <c r="D283"/>
      <c r="E283"/>
      <c r="F283"/>
      <c r="G283"/>
    </row>
    <row r="284" s="193" customFormat="1" ht="15" customHeight="1" spans="1:7">
      <c r="A284"/>
      <c r="B284"/>
      <c r="C284"/>
      <c r="D284"/>
      <c r="E284"/>
      <c r="F284"/>
      <c r="G284"/>
    </row>
    <row r="285" s="193" customFormat="1" ht="15" customHeight="1" spans="1:7">
      <c r="A285"/>
      <c r="B285"/>
      <c r="C285"/>
      <c r="D285"/>
      <c r="E285"/>
      <c r="F285"/>
      <c r="G285"/>
    </row>
    <row r="286" s="193" customFormat="1" ht="15" customHeight="1" spans="1:7">
      <c r="A286"/>
      <c r="B286"/>
      <c r="C286"/>
      <c r="D286"/>
      <c r="E286"/>
      <c r="F286"/>
      <c r="G286"/>
    </row>
    <row r="287" s="193" customFormat="1" ht="15" customHeight="1" spans="1:7">
      <c r="A287"/>
      <c r="B287"/>
      <c r="C287"/>
      <c r="D287"/>
      <c r="E287"/>
      <c r="F287"/>
      <c r="G287"/>
    </row>
    <row r="288" s="193" customFormat="1" ht="15" customHeight="1" spans="1:7">
      <c r="A288"/>
      <c r="B288"/>
      <c r="C288"/>
      <c r="D288"/>
      <c r="E288"/>
      <c r="F288"/>
      <c r="G288"/>
    </row>
    <row r="289" s="193" customFormat="1" ht="15" customHeight="1" spans="1:7">
      <c r="A289"/>
      <c r="B289"/>
      <c r="C289"/>
      <c r="D289"/>
      <c r="E289"/>
      <c r="F289"/>
      <c r="G289"/>
    </row>
    <row r="290" s="193" customFormat="1" ht="15" customHeight="1" spans="1:7">
      <c r="A290"/>
      <c r="B290"/>
      <c r="C290"/>
      <c r="D290"/>
      <c r="E290"/>
      <c r="F290"/>
      <c r="G290"/>
    </row>
    <row r="291" s="193" customFormat="1" ht="15" customHeight="1" spans="1:7">
      <c r="A291"/>
      <c r="B291"/>
      <c r="C291"/>
      <c r="D291"/>
      <c r="E291"/>
      <c r="F291"/>
      <c r="G291"/>
    </row>
    <row r="292" s="193" customFormat="1" ht="15" customHeight="1" spans="1:7">
      <c r="A292"/>
      <c r="B292"/>
      <c r="C292"/>
      <c r="D292"/>
      <c r="E292"/>
      <c r="F292"/>
      <c r="G292"/>
    </row>
    <row r="293" s="193" customFormat="1" ht="15" customHeight="1" spans="1:7">
      <c r="A293"/>
      <c r="B293"/>
      <c r="C293"/>
      <c r="D293"/>
      <c r="E293"/>
      <c r="F293"/>
      <c r="G293"/>
    </row>
    <row r="294" s="193" customFormat="1" ht="15" customHeight="1" spans="1:7">
      <c r="A294"/>
      <c r="B294"/>
      <c r="C294"/>
      <c r="D294"/>
      <c r="E294"/>
      <c r="F294"/>
      <c r="G294"/>
    </row>
    <row r="295" s="193" customFormat="1" ht="15" customHeight="1" spans="1:7">
      <c r="A295"/>
      <c r="B295"/>
      <c r="C295"/>
      <c r="D295"/>
      <c r="E295"/>
      <c r="F295"/>
      <c r="G295"/>
    </row>
    <row r="296" s="193" customFormat="1" ht="15" customHeight="1" spans="1:7">
      <c r="A296"/>
      <c r="B296"/>
      <c r="C296"/>
      <c r="D296"/>
      <c r="E296"/>
      <c r="F296"/>
      <c r="G296"/>
    </row>
    <row r="297" s="193" customFormat="1" ht="15" customHeight="1" spans="1:7">
      <c r="A297"/>
      <c r="B297"/>
      <c r="C297"/>
      <c r="D297"/>
      <c r="E297"/>
      <c r="F297"/>
      <c r="G297"/>
    </row>
    <row r="298" s="193" customFormat="1" ht="15" customHeight="1" spans="1:7">
      <c r="A298"/>
      <c r="B298"/>
      <c r="C298"/>
      <c r="D298"/>
      <c r="E298"/>
      <c r="F298"/>
      <c r="G298"/>
    </row>
    <row r="299" s="193" customFormat="1" ht="15" customHeight="1" spans="1:7">
      <c r="A299"/>
      <c r="B299"/>
      <c r="C299"/>
      <c r="D299"/>
      <c r="E299"/>
      <c r="F299"/>
      <c r="G299"/>
    </row>
    <row r="300" s="193" customFormat="1" ht="15" customHeight="1" spans="1:7">
      <c r="A300"/>
      <c r="B300"/>
      <c r="C300"/>
      <c r="D300"/>
      <c r="E300"/>
      <c r="F300"/>
      <c r="G300"/>
    </row>
    <row r="301" s="193" customFormat="1" ht="15" customHeight="1" spans="1:7">
      <c r="A301"/>
      <c r="B301"/>
      <c r="C301"/>
      <c r="D301"/>
      <c r="E301"/>
      <c r="F301"/>
      <c r="G301"/>
    </row>
    <row r="302" s="193" customFormat="1" ht="15" customHeight="1" spans="1:7">
      <c r="A302"/>
      <c r="B302"/>
      <c r="C302"/>
      <c r="D302"/>
      <c r="E302"/>
      <c r="F302"/>
      <c r="G302"/>
    </row>
    <row r="303" s="193" customFormat="1" ht="15" customHeight="1" spans="1:7">
      <c r="A303"/>
      <c r="B303"/>
      <c r="C303"/>
      <c r="D303"/>
      <c r="E303"/>
      <c r="F303"/>
      <c r="G303"/>
    </row>
    <row r="304" s="193" customFormat="1" ht="15" customHeight="1" spans="1:7">
      <c r="A304"/>
      <c r="B304"/>
      <c r="C304"/>
      <c r="D304"/>
      <c r="E304"/>
      <c r="F304"/>
      <c r="G304"/>
    </row>
    <row r="305" s="193" customFormat="1" ht="15" customHeight="1" spans="1:7">
      <c r="A305"/>
      <c r="B305"/>
      <c r="C305"/>
      <c r="D305"/>
      <c r="E305"/>
      <c r="F305"/>
      <c r="G305"/>
    </row>
    <row r="306" s="193" customFormat="1" ht="15" customHeight="1" spans="1:7">
      <c r="A306"/>
      <c r="B306"/>
      <c r="C306"/>
      <c r="D306"/>
      <c r="E306"/>
      <c r="F306"/>
      <c r="G306"/>
    </row>
    <row r="307" s="193" customFormat="1" ht="15" customHeight="1" spans="1:7">
      <c r="A307"/>
      <c r="B307"/>
      <c r="C307"/>
      <c r="D307"/>
      <c r="E307"/>
      <c r="F307"/>
      <c r="G307"/>
    </row>
    <row r="308" s="193" customFormat="1" ht="15" customHeight="1" spans="1:7">
      <c r="A308"/>
      <c r="B308"/>
      <c r="C308"/>
      <c r="D308"/>
      <c r="E308"/>
      <c r="F308"/>
      <c r="G308"/>
    </row>
    <row r="309" s="193" customFormat="1" ht="15" customHeight="1" spans="1:7">
      <c r="A309"/>
      <c r="B309"/>
      <c r="C309"/>
      <c r="D309"/>
      <c r="E309"/>
      <c r="F309"/>
      <c r="G309"/>
    </row>
    <row r="310" s="193" customFormat="1" ht="15" customHeight="1" spans="1:7">
      <c r="A310"/>
      <c r="B310"/>
      <c r="C310"/>
      <c r="D310"/>
      <c r="E310"/>
      <c r="F310"/>
      <c r="G310"/>
    </row>
    <row r="311" s="193" customFormat="1" ht="15" customHeight="1" spans="1:7">
      <c r="A311"/>
      <c r="B311"/>
      <c r="C311"/>
      <c r="D311"/>
      <c r="E311"/>
      <c r="F311"/>
      <c r="G311"/>
    </row>
    <row r="312" s="193" customFormat="1" ht="15" customHeight="1" spans="1:7">
      <c r="A312"/>
      <c r="B312"/>
      <c r="C312"/>
      <c r="D312"/>
      <c r="E312"/>
      <c r="F312"/>
      <c r="G312"/>
    </row>
    <row r="313" s="193" customFormat="1" ht="15" customHeight="1" spans="1:7">
      <c r="A313"/>
      <c r="B313"/>
      <c r="C313"/>
      <c r="D313"/>
      <c r="E313"/>
      <c r="F313"/>
      <c r="G313"/>
    </row>
    <row r="314" s="193" customFormat="1" ht="15" customHeight="1" spans="1:7">
      <c r="A314"/>
      <c r="B314"/>
      <c r="C314"/>
      <c r="D314"/>
      <c r="E314"/>
      <c r="F314"/>
      <c r="G314"/>
    </row>
    <row r="315" s="193" customFormat="1" ht="15" customHeight="1" spans="1:7">
      <c r="A315"/>
      <c r="B315"/>
      <c r="C315"/>
      <c r="D315"/>
      <c r="E315"/>
      <c r="F315"/>
      <c r="G315"/>
    </row>
    <row r="316" s="193" customFormat="1" ht="15" customHeight="1" spans="1:7">
      <c r="A316"/>
      <c r="B316"/>
      <c r="C316"/>
      <c r="D316"/>
      <c r="E316"/>
      <c r="F316"/>
      <c r="G316"/>
    </row>
    <row r="317" s="193" customFormat="1" ht="15" customHeight="1" spans="1:7">
      <c r="A317"/>
      <c r="B317"/>
      <c r="C317"/>
      <c r="D317"/>
      <c r="E317"/>
      <c r="F317"/>
      <c r="G317"/>
    </row>
    <row r="318" s="193" customFormat="1" ht="15" customHeight="1" spans="1:7">
      <c r="A318"/>
      <c r="B318"/>
      <c r="C318"/>
      <c r="D318"/>
      <c r="E318"/>
      <c r="F318"/>
      <c r="G318"/>
    </row>
    <row r="319" s="193" customFormat="1" ht="15" customHeight="1" spans="1:7">
      <c r="A319"/>
      <c r="B319"/>
      <c r="C319"/>
      <c r="D319"/>
      <c r="E319"/>
      <c r="F319"/>
      <c r="G319"/>
    </row>
    <row r="320" s="193" customFormat="1" ht="15" customHeight="1" spans="1:7">
      <c r="A320"/>
      <c r="B320"/>
      <c r="C320"/>
      <c r="D320"/>
      <c r="E320"/>
      <c r="F320"/>
      <c r="G320"/>
    </row>
    <row r="321" s="193" customFormat="1" ht="15" customHeight="1" spans="1:7">
      <c r="A321"/>
      <c r="B321"/>
      <c r="C321"/>
      <c r="D321"/>
      <c r="E321"/>
      <c r="F321"/>
      <c r="G321"/>
    </row>
    <row r="322" s="193" customFormat="1" ht="15" customHeight="1" spans="1:7">
      <c r="A322"/>
      <c r="B322"/>
      <c r="C322"/>
      <c r="D322"/>
      <c r="E322"/>
      <c r="F322"/>
      <c r="G322"/>
    </row>
    <row r="323" s="193" customFormat="1" ht="15" customHeight="1" spans="1:7">
      <c r="A323"/>
      <c r="B323"/>
      <c r="C323"/>
      <c r="D323"/>
      <c r="E323"/>
      <c r="F323"/>
      <c r="G323"/>
    </row>
    <row r="324" s="193" customFormat="1" ht="15" customHeight="1" spans="1:7">
      <c r="A324"/>
      <c r="B324"/>
      <c r="C324"/>
      <c r="D324"/>
      <c r="E324"/>
      <c r="F324"/>
      <c r="G324"/>
    </row>
    <row r="325" s="193" customFormat="1" ht="15" customHeight="1" spans="1:7">
      <c r="A325"/>
      <c r="B325"/>
      <c r="C325"/>
      <c r="D325"/>
      <c r="E325"/>
      <c r="F325"/>
      <c r="G325"/>
    </row>
    <row r="326" s="193" customFormat="1" ht="15" customHeight="1" spans="1:7">
      <c r="A326"/>
      <c r="B326"/>
      <c r="C326"/>
      <c r="D326"/>
      <c r="E326"/>
      <c r="F326"/>
      <c r="G326"/>
    </row>
    <row r="327" s="193" customFormat="1" ht="15" customHeight="1" spans="1:7">
      <c r="A327"/>
      <c r="B327"/>
      <c r="C327"/>
      <c r="D327"/>
      <c r="E327"/>
      <c r="F327"/>
      <c r="G327"/>
    </row>
    <row r="328" s="193" customFormat="1" ht="15" customHeight="1" spans="1:7">
      <c r="A328"/>
      <c r="B328"/>
      <c r="C328"/>
      <c r="D328"/>
      <c r="E328"/>
      <c r="F328"/>
      <c r="G328"/>
    </row>
    <row r="329" s="193" customFormat="1" ht="15" customHeight="1" spans="1:7">
      <c r="A329"/>
      <c r="B329"/>
      <c r="C329"/>
      <c r="D329"/>
      <c r="E329"/>
      <c r="F329"/>
      <c r="G329"/>
    </row>
    <row r="330" s="193" customFormat="1" ht="15" customHeight="1" spans="1:7">
      <c r="A330"/>
      <c r="B330"/>
      <c r="C330"/>
      <c r="D330"/>
      <c r="E330"/>
      <c r="F330"/>
      <c r="G330"/>
    </row>
    <row r="331" s="193" customFormat="1" ht="15" customHeight="1" spans="1:7">
      <c r="A331"/>
      <c r="B331"/>
      <c r="C331"/>
      <c r="D331"/>
      <c r="E331"/>
      <c r="F331"/>
      <c r="G331"/>
    </row>
    <row r="332" s="193" customFormat="1" ht="15" customHeight="1" spans="1:7">
      <c r="A332"/>
      <c r="B332"/>
      <c r="C332"/>
      <c r="D332"/>
      <c r="E332"/>
      <c r="F332"/>
      <c r="G332"/>
    </row>
    <row r="333" s="193" customFormat="1" ht="15" customHeight="1" spans="1:7">
      <c r="A333"/>
      <c r="B333"/>
      <c r="C333"/>
      <c r="D333"/>
      <c r="E333"/>
      <c r="F333"/>
      <c r="G333"/>
    </row>
    <row r="334" s="193" customFormat="1" ht="15" customHeight="1" spans="1:7">
      <c r="A334"/>
      <c r="B334"/>
      <c r="C334"/>
      <c r="D334"/>
      <c r="E334"/>
      <c r="F334"/>
      <c r="G334"/>
    </row>
    <row r="335" s="193" customFormat="1" ht="15" customHeight="1" spans="1:7">
      <c r="A335"/>
      <c r="B335"/>
      <c r="C335"/>
      <c r="D335"/>
      <c r="E335"/>
      <c r="F335"/>
      <c r="G335"/>
    </row>
    <row r="336" s="193" customFormat="1" ht="15" customHeight="1" spans="1:7">
      <c r="A336"/>
      <c r="B336"/>
      <c r="C336"/>
      <c r="D336"/>
      <c r="E336"/>
      <c r="F336"/>
      <c r="G336"/>
    </row>
    <row r="337" s="193" customFormat="1" ht="15" customHeight="1" spans="1:7">
      <c r="A337"/>
      <c r="B337"/>
      <c r="C337"/>
      <c r="D337"/>
      <c r="E337"/>
      <c r="F337"/>
      <c r="G337"/>
    </row>
    <row r="338" s="193" customFormat="1" ht="15" customHeight="1" spans="1:7">
      <c r="A338"/>
      <c r="B338"/>
      <c r="C338"/>
      <c r="D338"/>
      <c r="E338"/>
      <c r="F338"/>
      <c r="G338"/>
    </row>
    <row r="339" s="193" customFormat="1" ht="15" customHeight="1" spans="1:7">
      <c r="A339"/>
      <c r="B339"/>
      <c r="C339"/>
      <c r="D339"/>
      <c r="E339"/>
      <c r="F339"/>
      <c r="G339"/>
    </row>
    <row r="340" s="193" customFormat="1" ht="15" customHeight="1" spans="1:7">
      <c r="A340"/>
      <c r="B340"/>
      <c r="C340"/>
      <c r="D340"/>
      <c r="E340"/>
      <c r="F340"/>
      <c r="G340"/>
    </row>
    <row r="341" s="193" customFormat="1" ht="15" customHeight="1" spans="1:7">
      <c r="A341"/>
      <c r="B341"/>
      <c r="C341"/>
      <c r="D341"/>
      <c r="E341"/>
      <c r="F341"/>
      <c r="G341"/>
    </row>
    <row r="342" s="193" customFormat="1" ht="15" customHeight="1" spans="1:7">
      <c r="A342"/>
      <c r="B342"/>
      <c r="C342"/>
      <c r="D342"/>
      <c r="E342"/>
      <c r="F342"/>
      <c r="G342"/>
    </row>
    <row r="343" s="193" customFormat="1" ht="15" customHeight="1" spans="1:7">
      <c r="A343"/>
      <c r="B343"/>
      <c r="C343"/>
      <c r="D343"/>
      <c r="E343"/>
      <c r="F343"/>
      <c r="G343"/>
    </row>
    <row r="344" s="193" customFormat="1" ht="15" customHeight="1" spans="1:7">
      <c r="A344"/>
      <c r="B344"/>
      <c r="C344"/>
      <c r="D344"/>
      <c r="E344"/>
      <c r="F344"/>
      <c r="G344"/>
    </row>
    <row r="345" s="193" customFormat="1" ht="15" customHeight="1" spans="1:7">
      <c r="A345"/>
      <c r="B345"/>
      <c r="C345"/>
      <c r="D345"/>
      <c r="E345"/>
      <c r="F345"/>
      <c r="G345"/>
    </row>
    <row r="346" s="193" customFormat="1" ht="15" customHeight="1" spans="1:7">
      <c r="A346"/>
      <c r="B346"/>
      <c r="C346"/>
      <c r="D346"/>
      <c r="E346"/>
      <c r="F346"/>
      <c r="G346"/>
    </row>
    <row r="347" s="193" customFormat="1" ht="15" customHeight="1" spans="1:7">
      <c r="A347"/>
      <c r="B347"/>
      <c r="C347"/>
      <c r="D347"/>
      <c r="E347"/>
      <c r="F347"/>
      <c r="G347"/>
    </row>
    <row r="348" s="193" customFormat="1" ht="15" customHeight="1" spans="1:7">
      <c r="A348"/>
      <c r="B348"/>
      <c r="C348"/>
      <c r="D348"/>
      <c r="E348"/>
      <c r="F348"/>
      <c r="G348"/>
    </row>
    <row r="349" s="193" customFormat="1" ht="15" customHeight="1" spans="1:7">
      <c r="A349"/>
      <c r="B349"/>
      <c r="C349"/>
      <c r="D349"/>
      <c r="E349"/>
      <c r="F349"/>
      <c r="G349"/>
    </row>
    <row r="350" s="193" customFormat="1" ht="15" customHeight="1" spans="1:7">
      <c r="A350"/>
      <c r="B350"/>
      <c r="C350"/>
      <c r="D350"/>
      <c r="E350"/>
      <c r="F350"/>
      <c r="G350"/>
    </row>
    <row r="351" s="193" customFormat="1" ht="15" customHeight="1" spans="1:7">
      <c r="A351"/>
      <c r="B351"/>
      <c r="C351"/>
      <c r="D351"/>
      <c r="E351"/>
      <c r="F351"/>
      <c r="G351"/>
    </row>
    <row r="352" s="193" customFormat="1" ht="15" customHeight="1" spans="1:7">
      <c r="A352"/>
      <c r="B352"/>
      <c r="C352"/>
      <c r="D352"/>
      <c r="E352"/>
      <c r="F352"/>
      <c r="G352"/>
    </row>
    <row r="353" s="193" customFormat="1" ht="15" customHeight="1" spans="1:7">
      <c r="A353"/>
      <c r="B353"/>
      <c r="C353"/>
      <c r="D353"/>
      <c r="E353"/>
      <c r="F353"/>
      <c r="G353"/>
    </row>
    <row r="354" s="193" customFormat="1" ht="15" customHeight="1" spans="1:7">
      <c r="A354"/>
      <c r="B354"/>
      <c r="C354"/>
      <c r="D354"/>
      <c r="E354"/>
      <c r="F354"/>
      <c r="G354"/>
    </row>
    <row r="355" s="193" customFormat="1" ht="15" customHeight="1" spans="1:7">
      <c r="A355"/>
      <c r="B355"/>
      <c r="C355"/>
      <c r="D355"/>
      <c r="E355"/>
      <c r="F355"/>
      <c r="G355"/>
    </row>
    <row r="356" s="193" customFormat="1" ht="15" customHeight="1" spans="1:7">
      <c r="A356"/>
      <c r="B356"/>
      <c r="C356"/>
      <c r="D356"/>
      <c r="E356"/>
      <c r="F356"/>
      <c r="G356"/>
    </row>
    <row r="357" s="193" customFormat="1" ht="15" customHeight="1" spans="1:7">
      <c r="A357"/>
      <c r="B357"/>
      <c r="C357"/>
      <c r="D357"/>
      <c r="E357"/>
      <c r="F357"/>
      <c r="G357"/>
    </row>
    <row r="358" s="193" customFormat="1" ht="15" customHeight="1" spans="1:7">
      <c r="A358"/>
      <c r="B358"/>
      <c r="C358"/>
      <c r="D358"/>
      <c r="E358"/>
      <c r="F358"/>
      <c r="G358"/>
    </row>
    <row r="359" s="193" customFormat="1" ht="15" customHeight="1" spans="1:7">
      <c r="A359"/>
      <c r="B359"/>
      <c r="C359"/>
      <c r="D359"/>
      <c r="E359"/>
      <c r="F359"/>
      <c r="G359"/>
    </row>
    <row r="360" s="193" customFormat="1" ht="15" customHeight="1" spans="1:7">
      <c r="A360"/>
      <c r="B360"/>
      <c r="C360"/>
      <c r="D360"/>
      <c r="E360"/>
      <c r="F360"/>
      <c r="G360"/>
    </row>
    <row r="361" s="193" customFormat="1" ht="15" customHeight="1" spans="1:7">
      <c r="A361"/>
      <c r="B361"/>
      <c r="C361"/>
      <c r="D361"/>
      <c r="E361"/>
      <c r="F361"/>
      <c r="G361"/>
    </row>
    <row r="362" s="193" customFormat="1" ht="15" customHeight="1" spans="1:7">
      <c r="A362"/>
      <c r="B362"/>
      <c r="C362"/>
      <c r="D362"/>
      <c r="E362"/>
      <c r="F362"/>
      <c r="G362"/>
    </row>
    <row r="363" s="193" customFormat="1" ht="15" customHeight="1" spans="1:7">
      <c r="A363"/>
      <c r="B363"/>
      <c r="C363"/>
      <c r="D363"/>
      <c r="E363"/>
      <c r="F363"/>
      <c r="G363"/>
    </row>
    <row r="364" s="193" customFormat="1" ht="15" customHeight="1" spans="1:7">
      <c r="A364"/>
      <c r="B364"/>
      <c r="C364"/>
      <c r="D364"/>
      <c r="E364"/>
      <c r="F364"/>
      <c r="G364"/>
    </row>
    <row r="365" s="193" customFormat="1" ht="15" customHeight="1" spans="1:7">
      <c r="A365"/>
      <c r="B365"/>
      <c r="C365"/>
      <c r="D365"/>
      <c r="E365"/>
      <c r="F365"/>
      <c r="G365"/>
    </row>
    <row r="366" s="193" customFormat="1" ht="15" customHeight="1" spans="1:7">
      <c r="A366"/>
      <c r="B366"/>
      <c r="C366"/>
      <c r="D366"/>
      <c r="E366"/>
      <c r="F366"/>
      <c r="G366"/>
    </row>
    <row r="367" s="193" customFormat="1" ht="15" customHeight="1" spans="1:7">
      <c r="A367"/>
      <c r="B367"/>
      <c r="C367"/>
      <c r="D367"/>
      <c r="E367"/>
      <c r="F367"/>
      <c r="G367"/>
    </row>
    <row r="368" s="193" customFormat="1" ht="15" customHeight="1" spans="1:7">
      <c r="A368"/>
      <c r="B368"/>
      <c r="C368"/>
      <c r="D368"/>
      <c r="E368"/>
      <c r="F368"/>
      <c r="G368"/>
    </row>
    <row r="369" s="193" customFormat="1" ht="15" customHeight="1" spans="1:7">
      <c r="A369"/>
      <c r="B369"/>
      <c r="C369"/>
      <c r="D369"/>
      <c r="E369"/>
      <c r="F369"/>
      <c r="G369"/>
    </row>
    <row r="370" s="193" customFormat="1" ht="15" customHeight="1" spans="1:7">
      <c r="A370"/>
      <c r="B370"/>
      <c r="C370"/>
      <c r="D370"/>
      <c r="E370"/>
      <c r="F370"/>
      <c r="G370"/>
    </row>
    <row r="371" s="193" customFormat="1" ht="15" customHeight="1" spans="1:7">
      <c r="A371"/>
      <c r="B371"/>
      <c r="C371"/>
      <c r="D371"/>
      <c r="E371"/>
      <c r="F371"/>
      <c r="G371"/>
    </row>
    <row r="372" s="193" customFormat="1" ht="15" customHeight="1" spans="1:7">
      <c r="A372"/>
      <c r="B372"/>
      <c r="C372"/>
      <c r="D372"/>
      <c r="E372"/>
      <c r="F372"/>
      <c r="G372"/>
    </row>
    <row r="373" s="193" customFormat="1" ht="15" customHeight="1" spans="1:7">
      <c r="A373"/>
      <c r="B373"/>
      <c r="C373"/>
      <c r="D373"/>
      <c r="E373"/>
      <c r="F373"/>
      <c r="G373"/>
    </row>
    <row r="374" s="193" customFormat="1" ht="15" customHeight="1" spans="1:7">
      <c r="A374"/>
      <c r="B374"/>
      <c r="C374"/>
      <c r="D374"/>
      <c r="E374"/>
      <c r="F374"/>
      <c r="G374"/>
    </row>
    <row r="375" s="193" customFormat="1" ht="15" customHeight="1" spans="1:7">
      <c r="A375"/>
      <c r="B375"/>
      <c r="C375"/>
      <c r="D375"/>
      <c r="E375"/>
      <c r="F375"/>
      <c r="G375"/>
    </row>
    <row r="376" s="193" customFormat="1" ht="15" customHeight="1" spans="1:7">
      <c r="A376"/>
      <c r="B376"/>
      <c r="C376"/>
      <c r="D376"/>
      <c r="E376"/>
      <c r="F376"/>
      <c r="G376"/>
    </row>
    <row r="377" s="193" customFormat="1" ht="15" customHeight="1" spans="1:7">
      <c r="A377"/>
      <c r="B377"/>
      <c r="C377"/>
      <c r="D377"/>
      <c r="E377"/>
      <c r="F377"/>
      <c r="G377"/>
    </row>
    <row r="378" s="193" customFormat="1" ht="15" customHeight="1" spans="1:7">
      <c r="A378"/>
      <c r="B378"/>
      <c r="C378"/>
      <c r="D378"/>
      <c r="E378"/>
      <c r="F378"/>
      <c r="G378"/>
    </row>
    <row r="379" s="193" customFormat="1" ht="15" customHeight="1" spans="1:7">
      <c r="A379"/>
      <c r="B379"/>
      <c r="C379"/>
      <c r="D379"/>
      <c r="E379"/>
      <c r="F379"/>
      <c r="G379"/>
    </row>
    <row r="380" s="193" customFormat="1" ht="15" customHeight="1" spans="1:7">
      <c r="A380"/>
      <c r="B380"/>
      <c r="C380"/>
      <c r="D380"/>
      <c r="E380"/>
      <c r="F380"/>
      <c r="G380"/>
    </row>
    <row r="381" s="193" customFormat="1" ht="15" customHeight="1" spans="1:7">
      <c r="A381"/>
      <c r="B381"/>
      <c r="C381"/>
      <c r="D381"/>
      <c r="E381"/>
      <c r="F381"/>
      <c r="G381"/>
    </row>
    <row r="382" s="193" customFormat="1" ht="15" customHeight="1" spans="1:7">
      <c r="A382"/>
      <c r="B382"/>
      <c r="C382"/>
      <c r="D382"/>
      <c r="E382"/>
      <c r="F382"/>
      <c r="G382"/>
    </row>
    <row r="383" s="193" customFormat="1" ht="15" customHeight="1" spans="1:7">
      <c r="A383"/>
      <c r="B383"/>
      <c r="C383"/>
      <c r="D383"/>
      <c r="E383"/>
      <c r="F383"/>
      <c r="G383"/>
    </row>
    <row r="384" s="193" customFormat="1" ht="15" customHeight="1" spans="1:7">
      <c r="A384"/>
      <c r="B384"/>
      <c r="C384"/>
      <c r="D384"/>
      <c r="E384"/>
      <c r="F384"/>
      <c r="G384"/>
    </row>
    <row r="385" s="193" customFormat="1" ht="15" customHeight="1" spans="1:7">
      <c r="A385"/>
      <c r="B385"/>
      <c r="C385"/>
      <c r="D385"/>
      <c r="E385"/>
      <c r="F385"/>
      <c r="G385"/>
    </row>
    <row r="386" s="193" customFormat="1" ht="15" customHeight="1" spans="1:7">
      <c r="A386"/>
      <c r="B386"/>
      <c r="C386"/>
      <c r="D386"/>
      <c r="E386"/>
      <c r="F386"/>
      <c r="G386"/>
    </row>
    <row r="387" s="193" customFormat="1" ht="15" customHeight="1" spans="1:7">
      <c r="A387"/>
      <c r="B387"/>
      <c r="C387"/>
      <c r="D387"/>
      <c r="E387"/>
      <c r="F387"/>
      <c r="G387"/>
    </row>
    <row r="388" s="193" customFormat="1" ht="15" customHeight="1" spans="1:7">
      <c r="A388"/>
      <c r="B388"/>
      <c r="C388"/>
      <c r="D388"/>
      <c r="E388"/>
      <c r="F388"/>
      <c r="G388"/>
    </row>
    <row r="389" s="193" customFormat="1" ht="15" customHeight="1" spans="1:7">
      <c r="A389"/>
      <c r="B389"/>
      <c r="C389"/>
      <c r="D389"/>
      <c r="E389"/>
      <c r="F389"/>
      <c r="G389"/>
    </row>
    <row r="390" s="193" customFormat="1" ht="15" customHeight="1" spans="1:7">
      <c r="A390"/>
      <c r="B390"/>
      <c r="C390"/>
      <c r="D390"/>
      <c r="E390"/>
      <c r="F390"/>
      <c r="G390"/>
    </row>
    <row r="391" s="193" customFormat="1" ht="15" customHeight="1" spans="1:7">
      <c r="A391"/>
      <c r="B391"/>
      <c r="C391"/>
      <c r="D391"/>
      <c r="E391"/>
      <c r="F391"/>
      <c r="G391"/>
    </row>
    <row r="392" s="193" customFormat="1" ht="15" customHeight="1" spans="1:7">
      <c r="A392"/>
      <c r="B392"/>
      <c r="C392"/>
      <c r="D392"/>
      <c r="E392"/>
      <c r="F392"/>
      <c r="G392"/>
    </row>
    <row r="393" s="193" customFormat="1" ht="15" customHeight="1" spans="1:7">
      <c r="A393"/>
      <c r="B393"/>
      <c r="C393"/>
      <c r="D393"/>
      <c r="E393"/>
      <c r="F393"/>
      <c r="G393"/>
    </row>
    <row r="394" s="193" customFormat="1" ht="15" customHeight="1" spans="1:7">
      <c r="A394"/>
      <c r="B394"/>
      <c r="C394"/>
      <c r="D394"/>
      <c r="E394"/>
      <c r="F394"/>
      <c r="G394"/>
    </row>
    <row r="395" s="193" customFormat="1" ht="15" customHeight="1" spans="1:7">
      <c r="A395"/>
      <c r="B395"/>
      <c r="C395"/>
      <c r="D395"/>
      <c r="E395"/>
      <c r="F395"/>
      <c r="G395"/>
    </row>
    <row r="396" s="193" customFormat="1" ht="15" customHeight="1" spans="1:7">
      <c r="A396"/>
      <c r="B396"/>
      <c r="C396"/>
      <c r="D396"/>
      <c r="E396"/>
      <c r="F396"/>
      <c r="G396"/>
    </row>
    <row r="397" s="193" customFormat="1" ht="15" customHeight="1" spans="1:7">
      <c r="A397"/>
      <c r="B397"/>
      <c r="C397"/>
      <c r="D397"/>
      <c r="E397"/>
      <c r="F397"/>
      <c r="G397"/>
    </row>
    <row r="398" s="193" customFormat="1" ht="15" customHeight="1" spans="1:7">
      <c r="A398"/>
      <c r="B398"/>
      <c r="C398"/>
      <c r="D398"/>
      <c r="E398"/>
      <c r="F398"/>
      <c r="G398"/>
    </row>
    <row r="399" s="193" customFormat="1" ht="15" customHeight="1" spans="1:7">
      <c r="A399"/>
      <c r="B399"/>
      <c r="C399"/>
      <c r="D399"/>
      <c r="E399"/>
      <c r="F399"/>
      <c r="G399"/>
    </row>
    <row r="400" s="193" customFormat="1" ht="15" customHeight="1" spans="1:7">
      <c r="A400"/>
      <c r="B400"/>
      <c r="C400"/>
      <c r="D400"/>
      <c r="E400"/>
      <c r="F400"/>
      <c r="G400"/>
    </row>
    <row r="401" s="193" customFormat="1" ht="15" customHeight="1" spans="1:7">
      <c r="A401"/>
      <c r="B401"/>
      <c r="C401"/>
      <c r="D401"/>
      <c r="E401"/>
      <c r="F401"/>
      <c r="G401"/>
    </row>
    <row r="402" s="193" customFormat="1" ht="15" customHeight="1" spans="1:7">
      <c r="A402"/>
      <c r="B402"/>
      <c r="C402"/>
      <c r="D402"/>
      <c r="E402"/>
      <c r="F402"/>
      <c r="G402"/>
    </row>
    <row r="403" s="193" customFormat="1" ht="15" customHeight="1" spans="1:7">
      <c r="A403"/>
      <c r="B403"/>
      <c r="C403"/>
      <c r="D403"/>
      <c r="E403"/>
      <c r="F403"/>
      <c r="G403"/>
    </row>
    <row r="404" s="193" customFormat="1" ht="15" customHeight="1" spans="1:7">
      <c r="A404"/>
      <c r="B404"/>
      <c r="C404"/>
      <c r="D404"/>
      <c r="E404"/>
      <c r="F404"/>
      <c r="G404"/>
    </row>
    <row r="405" s="193" customFormat="1" ht="15" customHeight="1" spans="1:7">
      <c r="A405"/>
      <c r="B405"/>
      <c r="C405"/>
      <c r="D405"/>
      <c r="E405"/>
      <c r="F405"/>
      <c r="G405"/>
    </row>
    <row r="406" s="193" customFormat="1" ht="15" customHeight="1" spans="1:7">
      <c r="A406"/>
      <c r="B406"/>
      <c r="C406"/>
      <c r="D406"/>
      <c r="E406"/>
      <c r="F406"/>
      <c r="G406"/>
    </row>
    <row r="407" s="193" customFormat="1" ht="15" customHeight="1" spans="1:7">
      <c r="A407"/>
      <c r="B407"/>
      <c r="C407"/>
      <c r="D407"/>
      <c r="E407"/>
      <c r="F407"/>
      <c r="G407"/>
    </row>
    <row r="408" s="193" customFormat="1" ht="15" customHeight="1" spans="1:7">
      <c r="A408"/>
      <c r="B408"/>
      <c r="C408"/>
      <c r="D408"/>
      <c r="E408"/>
      <c r="F408"/>
      <c r="G408"/>
    </row>
    <row r="409" s="193" customFormat="1" ht="15" customHeight="1" spans="1:7">
      <c r="A409"/>
      <c r="B409"/>
      <c r="C409"/>
      <c r="D409"/>
      <c r="E409"/>
      <c r="F409"/>
      <c r="G409"/>
    </row>
    <row r="410" s="193" customFormat="1" ht="15" customHeight="1" spans="1:7">
      <c r="A410"/>
      <c r="B410"/>
      <c r="C410"/>
      <c r="D410"/>
      <c r="E410"/>
      <c r="F410"/>
      <c r="G410"/>
    </row>
    <row r="411" s="193" customFormat="1" ht="15" customHeight="1" spans="1:7">
      <c r="A411"/>
      <c r="B411"/>
      <c r="C411"/>
      <c r="D411"/>
      <c r="E411"/>
      <c r="F411"/>
      <c r="G411"/>
    </row>
    <row r="412" s="193" customFormat="1" ht="15" customHeight="1" spans="1:7">
      <c r="A412"/>
      <c r="B412"/>
      <c r="C412"/>
      <c r="D412"/>
      <c r="E412"/>
      <c r="F412"/>
      <c r="G412"/>
    </row>
    <row r="413" s="193" customFormat="1" ht="15" customHeight="1" spans="1:7">
      <c r="A413"/>
      <c r="B413"/>
      <c r="C413"/>
      <c r="D413"/>
      <c r="E413"/>
      <c r="F413"/>
      <c r="G413"/>
    </row>
    <row r="414" s="193" customFormat="1" ht="15" customHeight="1" spans="1:7">
      <c r="A414"/>
      <c r="B414"/>
      <c r="C414"/>
      <c r="D414"/>
      <c r="E414"/>
      <c r="F414"/>
      <c r="G414"/>
    </row>
    <row r="415" s="193" customFormat="1" ht="15" customHeight="1" spans="1:7">
      <c r="A415"/>
      <c r="B415"/>
      <c r="C415"/>
      <c r="D415"/>
      <c r="E415"/>
      <c r="F415"/>
      <c r="G415"/>
    </row>
    <row r="416" s="193" customFormat="1" ht="15" customHeight="1" spans="1:7">
      <c r="A416"/>
      <c r="B416"/>
      <c r="C416"/>
      <c r="D416"/>
      <c r="E416"/>
      <c r="F416"/>
      <c r="G416"/>
    </row>
    <row r="417" s="193" customFormat="1" ht="15" customHeight="1" spans="1:7">
      <c r="A417"/>
      <c r="B417"/>
      <c r="C417"/>
      <c r="D417"/>
      <c r="E417"/>
      <c r="F417"/>
      <c r="G417"/>
    </row>
    <row r="418" s="193" customFormat="1" ht="15" customHeight="1" spans="1:7">
      <c r="A418"/>
      <c r="B418"/>
      <c r="C418"/>
      <c r="D418"/>
      <c r="E418"/>
      <c r="F418"/>
      <c r="G418"/>
    </row>
    <row r="419" s="193" customFormat="1" ht="15" customHeight="1" spans="1:7">
      <c r="A419"/>
      <c r="B419"/>
      <c r="C419"/>
      <c r="D419"/>
      <c r="E419"/>
      <c r="F419"/>
      <c r="G419"/>
    </row>
    <row r="420" s="193" customFormat="1" ht="15" customHeight="1" spans="1:7">
      <c r="A420"/>
      <c r="B420"/>
      <c r="C420"/>
      <c r="D420"/>
      <c r="E420"/>
      <c r="F420"/>
      <c r="G420"/>
    </row>
    <row r="421" s="193" customFormat="1" ht="15" customHeight="1" spans="1:7">
      <c r="A421"/>
      <c r="B421"/>
      <c r="C421"/>
      <c r="D421"/>
      <c r="E421"/>
      <c r="F421"/>
      <c r="G421"/>
    </row>
    <row r="422" s="193" customFormat="1" ht="15" customHeight="1" spans="1:7">
      <c r="A422"/>
      <c r="B422"/>
      <c r="C422"/>
      <c r="D422"/>
      <c r="E422"/>
      <c r="F422"/>
      <c r="G422"/>
    </row>
    <row r="423" s="193" customFormat="1" ht="15" customHeight="1" spans="1:7">
      <c r="A423"/>
      <c r="B423"/>
      <c r="C423"/>
      <c r="D423"/>
      <c r="E423"/>
      <c r="F423"/>
      <c r="G423"/>
    </row>
    <row r="424" s="193" customFormat="1" ht="15" customHeight="1" spans="1:7">
      <c r="A424"/>
      <c r="B424"/>
      <c r="C424"/>
      <c r="D424"/>
      <c r="E424"/>
      <c r="F424"/>
      <c r="G424"/>
    </row>
    <row r="425" s="193" customFormat="1" ht="15" customHeight="1" spans="1:7">
      <c r="A425"/>
      <c r="B425"/>
      <c r="C425"/>
      <c r="D425"/>
      <c r="E425"/>
      <c r="F425"/>
      <c r="G425"/>
    </row>
    <row r="426" s="193" customFormat="1" ht="15" customHeight="1" spans="1:7">
      <c r="A426"/>
      <c r="B426"/>
      <c r="C426"/>
      <c r="D426"/>
      <c r="E426"/>
      <c r="F426"/>
      <c r="G426"/>
    </row>
    <row r="427" s="193" customFormat="1" ht="15" customHeight="1" spans="1:7">
      <c r="A427"/>
      <c r="B427"/>
      <c r="C427"/>
      <c r="D427"/>
      <c r="E427"/>
      <c r="F427"/>
      <c r="G427"/>
    </row>
    <row r="428" s="193" customFormat="1" ht="15" customHeight="1" spans="1:7">
      <c r="A428"/>
      <c r="B428"/>
      <c r="C428"/>
      <c r="D428"/>
      <c r="E428"/>
      <c r="F428"/>
      <c r="G428"/>
    </row>
    <row r="429" s="193" customFormat="1" ht="15" customHeight="1" spans="1:7">
      <c r="A429"/>
      <c r="B429"/>
      <c r="C429"/>
      <c r="D429"/>
      <c r="E429"/>
      <c r="F429"/>
      <c r="G429"/>
    </row>
    <row r="430" s="193" customFormat="1" ht="15" customHeight="1" spans="1:7">
      <c r="A430"/>
      <c r="B430"/>
      <c r="C430"/>
      <c r="D430"/>
      <c r="E430"/>
      <c r="F430"/>
      <c r="G430"/>
    </row>
    <row r="431" s="193" customFormat="1" ht="15" customHeight="1" spans="1:7">
      <c r="A431"/>
      <c r="B431"/>
      <c r="C431"/>
      <c r="D431"/>
      <c r="E431"/>
      <c r="F431"/>
      <c r="G431"/>
    </row>
    <row r="432" s="193" customFormat="1" ht="15" customHeight="1" spans="1:7">
      <c r="A432"/>
      <c r="B432"/>
      <c r="C432"/>
      <c r="D432"/>
      <c r="E432"/>
      <c r="F432"/>
      <c r="G432"/>
    </row>
    <row r="433" s="193" customFormat="1" ht="15" customHeight="1" spans="1:7">
      <c r="A433"/>
      <c r="B433"/>
      <c r="C433"/>
      <c r="D433"/>
      <c r="E433"/>
      <c r="F433"/>
      <c r="G433"/>
    </row>
    <row r="434" s="193" customFormat="1" ht="15" customHeight="1" spans="1:7">
      <c r="A434"/>
      <c r="B434"/>
      <c r="C434"/>
      <c r="D434"/>
      <c r="E434"/>
      <c r="F434"/>
      <c r="G434"/>
    </row>
    <row r="435" s="193" customFormat="1" ht="15" customHeight="1" spans="1:7">
      <c r="A435"/>
      <c r="B435"/>
      <c r="C435"/>
      <c r="D435"/>
      <c r="E435"/>
      <c r="F435"/>
      <c r="G435"/>
    </row>
    <row r="436" s="193" customFormat="1" ht="15" customHeight="1" spans="1:7">
      <c r="A436"/>
      <c r="B436"/>
      <c r="C436"/>
      <c r="D436"/>
      <c r="E436"/>
      <c r="F436"/>
      <c r="G436"/>
    </row>
    <row r="437" s="193" customFormat="1" ht="15" customHeight="1" spans="1:7">
      <c r="A437"/>
      <c r="B437"/>
      <c r="C437"/>
      <c r="D437"/>
      <c r="E437"/>
      <c r="F437"/>
      <c r="G437"/>
    </row>
    <row r="438" s="193" customFormat="1" ht="15" customHeight="1" spans="1:7">
      <c r="A438"/>
      <c r="B438"/>
      <c r="C438"/>
      <c r="D438"/>
      <c r="E438"/>
      <c r="F438"/>
      <c r="G438"/>
    </row>
    <row r="439" s="193" customFormat="1" ht="15" customHeight="1" spans="1:7">
      <c r="A439"/>
      <c r="B439"/>
      <c r="C439"/>
      <c r="D439"/>
      <c r="E439"/>
      <c r="F439"/>
      <c r="G439"/>
    </row>
    <row r="440" s="193" customFormat="1" ht="15" customHeight="1" spans="1:7">
      <c r="A440"/>
      <c r="B440"/>
      <c r="C440"/>
      <c r="D440"/>
      <c r="E440"/>
      <c r="F440"/>
      <c r="G440"/>
    </row>
    <row r="441" s="193" customFormat="1" ht="15" customHeight="1" spans="1:7">
      <c r="A441"/>
      <c r="B441"/>
      <c r="C441"/>
      <c r="D441"/>
      <c r="E441"/>
      <c r="F441"/>
      <c r="G441"/>
    </row>
    <row r="442" s="193" customFormat="1" ht="15" customHeight="1" spans="1:7">
      <c r="A442"/>
      <c r="B442"/>
      <c r="C442"/>
      <c r="D442"/>
      <c r="E442"/>
      <c r="F442"/>
      <c r="G442"/>
    </row>
    <row r="443" s="193" customFormat="1" ht="15" customHeight="1" spans="1:7">
      <c r="A443"/>
      <c r="B443"/>
      <c r="C443"/>
      <c r="D443"/>
      <c r="E443"/>
      <c r="F443"/>
      <c r="G443"/>
    </row>
    <row r="444" s="193" customFormat="1" ht="15" customHeight="1" spans="1:7">
      <c r="A444"/>
      <c r="B444"/>
      <c r="C444"/>
      <c r="D444"/>
      <c r="E444"/>
      <c r="F444"/>
      <c r="G444"/>
    </row>
    <row r="445" s="193" customFormat="1" ht="15" customHeight="1" spans="1:7">
      <c r="A445"/>
      <c r="B445"/>
      <c r="C445"/>
      <c r="D445"/>
      <c r="E445"/>
      <c r="F445"/>
      <c r="G445"/>
    </row>
    <row r="446" s="193" customFormat="1" ht="15" customHeight="1" spans="1:7">
      <c r="A446"/>
      <c r="B446"/>
      <c r="C446"/>
      <c r="D446"/>
      <c r="E446"/>
      <c r="F446"/>
      <c r="G446"/>
    </row>
    <row r="447" s="193" customFormat="1" ht="15" customHeight="1" spans="1:7">
      <c r="A447"/>
      <c r="B447"/>
      <c r="C447"/>
      <c r="D447"/>
      <c r="E447"/>
      <c r="F447"/>
      <c r="G447"/>
    </row>
    <row r="448" s="193" customFormat="1" ht="15" customHeight="1" spans="1:7">
      <c r="A448"/>
      <c r="B448"/>
      <c r="C448"/>
      <c r="D448"/>
      <c r="E448"/>
      <c r="F448"/>
      <c r="G448"/>
    </row>
    <row r="449" s="193" customFormat="1" ht="15" customHeight="1" spans="1:7">
      <c r="A449"/>
      <c r="B449"/>
      <c r="C449"/>
      <c r="D449"/>
      <c r="E449"/>
      <c r="F449"/>
      <c r="G449"/>
    </row>
    <row r="450" s="193" customFormat="1" ht="15" customHeight="1" spans="1:7">
      <c r="A450"/>
      <c r="B450"/>
      <c r="C450"/>
      <c r="D450"/>
      <c r="E450"/>
      <c r="F450"/>
      <c r="G450"/>
    </row>
    <row r="451" s="193" customFormat="1" ht="15" customHeight="1" spans="1:7">
      <c r="A451"/>
      <c r="B451"/>
      <c r="C451"/>
      <c r="D451"/>
      <c r="E451"/>
      <c r="F451"/>
      <c r="G451"/>
    </row>
    <row r="452" s="193" customFormat="1" ht="15" customHeight="1" spans="1:7">
      <c r="A452"/>
      <c r="B452"/>
      <c r="C452"/>
      <c r="D452"/>
      <c r="E452"/>
      <c r="F452"/>
      <c r="G452"/>
    </row>
    <row r="453" s="193" customFormat="1" ht="15" customHeight="1" spans="1:7">
      <c r="A453"/>
      <c r="B453"/>
      <c r="C453"/>
      <c r="D453"/>
      <c r="E453"/>
      <c r="F453"/>
      <c r="G453"/>
    </row>
    <row r="454" s="193" customFormat="1" ht="15" customHeight="1" spans="1:7">
      <c r="A454"/>
      <c r="B454"/>
      <c r="C454"/>
      <c r="D454"/>
      <c r="E454"/>
      <c r="F454"/>
      <c r="G454"/>
    </row>
    <row r="455" s="193" customFormat="1" ht="15" customHeight="1" spans="1:7">
      <c r="A455"/>
      <c r="B455"/>
      <c r="C455"/>
      <c r="D455"/>
      <c r="E455"/>
      <c r="F455"/>
      <c r="G455"/>
    </row>
    <row r="456" s="193" customFormat="1" ht="15" customHeight="1" spans="1:7">
      <c r="A456"/>
      <c r="B456"/>
      <c r="C456"/>
      <c r="D456"/>
      <c r="E456"/>
      <c r="F456"/>
      <c r="G456"/>
    </row>
    <row r="457" s="193" customFormat="1" ht="15" customHeight="1" spans="1:7">
      <c r="A457"/>
      <c r="B457"/>
      <c r="C457"/>
      <c r="D457"/>
      <c r="E457"/>
      <c r="F457"/>
      <c r="G457"/>
    </row>
    <row r="458" s="193" customFormat="1" ht="15" customHeight="1" spans="1:7">
      <c r="A458"/>
      <c r="B458"/>
      <c r="C458"/>
      <c r="D458"/>
      <c r="E458"/>
      <c r="F458"/>
      <c r="G458"/>
    </row>
    <row r="459" s="193" customFormat="1" ht="15" customHeight="1" spans="1:7">
      <c r="A459"/>
      <c r="B459"/>
      <c r="C459"/>
      <c r="D459"/>
      <c r="E459"/>
      <c r="F459"/>
      <c r="G459"/>
    </row>
    <row r="460" s="193" customFormat="1" ht="15" customHeight="1" spans="1:7">
      <c r="A460"/>
      <c r="B460"/>
      <c r="C460"/>
      <c r="D460"/>
      <c r="E460"/>
      <c r="F460"/>
      <c r="G460"/>
    </row>
    <row r="461" s="193" customFormat="1" ht="15" customHeight="1" spans="1:7">
      <c r="A461"/>
      <c r="B461"/>
      <c r="C461"/>
      <c r="D461"/>
      <c r="E461"/>
      <c r="F461"/>
      <c r="G461"/>
    </row>
    <row r="462" s="193" customFormat="1" ht="15" customHeight="1" spans="1:7">
      <c r="A462"/>
      <c r="B462"/>
      <c r="C462"/>
      <c r="D462"/>
      <c r="E462"/>
      <c r="F462"/>
      <c r="G462"/>
    </row>
    <row r="463" s="193" customFormat="1" ht="15" customHeight="1" spans="1:7">
      <c r="A463"/>
      <c r="B463"/>
      <c r="C463"/>
      <c r="D463"/>
      <c r="E463"/>
      <c r="F463"/>
      <c r="G463"/>
    </row>
    <row r="464" s="193" customFormat="1" ht="15" customHeight="1" spans="1:7">
      <c r="A464"/>
      <c r="B464"/>
      <c r="C464"/>
      <c r="D464"/>
      <c r="E464"/>
      <c r="F464"/>
      <c r="G464"/>
    </row>
    <row r="465" s="193" customFormat="1" ht="15" customHeight="1" spans="1:7">
      <c r="A465"/>
      <c r="B465"/>
      <c r="C465"/>
      <c r="D465"/>
      <c r="E465"/>
      <c r="F465"/>
      <c r="G465"/>
    </row>
    <row r="466" s="193" customFormat="1" ht="15" customHeight="1" spans="1:7">
      <c r="A466"/>
      <c r="B466"/>
      <c r="C466"/>
      <c r="D466"/>
      <c r="E466"/>
      <c r="F466"/>
      <c r="G466"/>
    </row>
    <row r="467" s="193" customFormat="1" ht="15" customHeight="1" spans="1:7">
      <c r="A467"/>
      <c r="B467"/>
      <c r="C467"/>
      <c r="D467"/>
      <c r="E467"/>
      <c r="F467"/>
      <c r="G467"/>
    </row>
    <row r="468" s="193" customFormat="1" ht="15" customHeight="1" spans="1:7">
      <c r="A468"/>
      <c r="B468"/>
      <c r="C468"/>
      <c r="D468"/>
      <c r="E468"/>
      <c r="F468"/>
      <c r="G468"/>
    </row>
    <row r="469" s="193" customFormat="1" ht="15" customHeight="1" spans="1:7">
      <c r="A469"/>
      <c r="B469"/>
      <c r="C469"/>
      <c r="D469"/>
      <c r="E469"/>
      <c r="F469"/>
      <c r="G469"/>
    </row>
    <row r="470" s="193" customFormat="1" ht="15" customHeight="1" spans="1:7">
      <c r="A470"/>
      <c r="B470"/>
      <c r="C470"/>
      <c r="D470"/>
      <c r="E470"/>
      <c r="F470"/>
      <c r="G470"/>
    </row>
    <row r="471" s="193" customFormat="1" ht="15" customHeight="1" spans="1:7">
      <c r="A471"/>
      <c r="B471"/>
      <c r="C471"/>
      <c r="D471"/>
      <c r="E471"/>
      <c r="F471"/>
      <c r="G471"/>
    </row>
    <row r="472" s="193" customFormat="1" ht="15" customHeight="1" spans="1:7">
      <c r="A472"/>
      <c r="B472"/>
      <c r="C472"/>
      <c r="D472"/>
      <c r="E472"/>
      <c r="F472"/>
      <c r="G472"/>
    </row>
    <row r="473" s="193" customFormat="1" ht="15" customHeight="1" spans="1:7">
      <c r="A473"/>
      <c r="B473"/>
      <c r="C473"/>
      <c r="D473"/>
      <c r="E473"/>
      <c r="F473"/>
      <c r="G473"/>
    </row>
    <row r="474" s="193" customFormat="1" ht="15" customHeight="1" spans="1:7">
      <c r="A474"/>
      <c r="B474"/>
      <c r="C474"/>
      <c r="D474"/>
      <c r="E474"/>
      <c r="F474"/>
      <c r="G474"/>
    </row>
    <row r="475" s="193" customFormat="1" ht="15" customHeight="1" spans="1:7">
      <c r="A475"/>
      <c r="B475"/>
      <c r="C475"/>
      <c r="D475"/>
      <c r="E475"/>
      <c r="F475"/>
      <c r="G475"/>
    </row>
    <row r="476" s="193" customFormat="1" ht="15" customHeight="1" spans="1:7">
      <c r="A476"/>
      <c r="B476"/>
      <c r="C476"/>
      <c r="D476"/>
      <c r="E476"/>
      <c r="F476"/>
      <c r="G476"/>
    </row>
    <row r="477" s="193" customFormat="1" ht="15" customHeight="1" spans="1:7">
      <c r="A477"/>
      <c r="B477"/>
      <c r="C477"/>
      <c r="D477"/>
      <c r="E477"/>
      <c r="F477"/>
      <c r="G477"/>
    </row>
    <row r="478" s="193" customFormat="1" ht="15" customHeight="1" spans="1:7">
      <c r="A478"/>
      <c r="B478"/>
      <c r="C478"/>
      <c r="D478"/>
      <c r="E478"/>
      <c r="F478"/>
      <c r="G478"/>
    </row>
    <row r="479" s="193" customFormat="1" ht="15" customHeight="1" spans="1:7">
      <c r="A479"/>
      <c r="B479"/>
      <c r="C479"/>
      <c r="D479"/>
      <c r="E479"/>
      <c r="F479"/>
      <c r="G479"/>
    </row>
    <row r="480" s="193" customFormat="1" ht="15" customHeight="1" spans="1:7">
      <c r="A480"/>
      <c r="B480"/>
      <c r="C480"/>
      <c r="D480"/>
      <c r="E480"/>
      <c r="F480"/>
      <c r="G480"/>
    </row>
    <row r="481" s="193" customFormat="1" ht="15" customHeight="1" spans="1:7">
      <c r="A481"/>
      <c r="B481"/>
      <c r="C481"/>
      <c r="D481"/>
      <c r="E481"/>
      <c r="F481"/>
      <c r="G481"/>
    </row>
    <row r="482" s="193" customFormat="1" ht="15" customHeight="1" spans="1:7">
      <c r="A482"/>
      <c r="B482"/>
      <c r="C482"/>
      <c r="D482"/>
      <c r="E482"/>
      <c r="F482"/>
      <c r="G482"/>
    </row>
    <row r="483" s="193" customFormat="1" ht="15" customHeight="1" spans="1:7">
      <c r="A483"/>
      <c r="B483"/>
      <c r="C483"/>
      <c r="D483"/>
      <c r="E483"/>
      <c r="F483"/>
      <c r="G483"/>
    </row>
    <row r="484" s="193" customFormat="1" ht="15" customHeight="1" spans="1:7">
      <c r="A484"/>
      <c r="B484"/>
      <c r="C484"/>
      <c r="D484"/>
      <c r="E484"/>
      <c r="F484"/>
      <c r="G484"/>
    </row>
    <row r="485" s="193" customFormat="1" ht="15" customHeight="1" spans="1:7">
      <c r="A485"/>
      <c r="B485"/>
      <c r="C485"/>
      <c r="D485"/>
      <c r="E485"/>
      <c r="F485"/>
      <c r="G485"/>
    </row>
    <row r="486" s="193" customFormat="1" ht="15" customHeight="1" spans="1:7">
      <c r="A486"/>
      <c r="B486"/>
      <c r="C486"/>
      <c r="D486"/>
      <c r="E486"/>
      <c r="F486"/>
      <c r="G486"/>
    </row>
    <row r="487" s="193" customFormat="1" ht="15" customHeight="1" spans="1:7">
      <c r="A487"/>
      <c r="B487"/>
      <c r="C487"/>
      <c r="D487"/>
      <c r="E487"/>
      <c r="F487"/>
      <c r="G487"/>
    </row>
    <row r="488" s="193" customFormat="1" ht="15" customHeight="1" spans="1:7">
      <c r="A488"/>
      <c r="B488"/>
      <c r="C488"/>
      <c r="D488"/>
      <c r="E488"/>
      <c r="F488"/>
      <c r="G488"/>
    </row>
    <row r="489" s="193" customFormat="1" ht="15" customHeight="1" spans="1:7">
      <c r="A489"/>
      <c r="B489"/>
      <c r="C489"/>
      <c r="D489"/>
      <c r="E489"/>
      <c r="F489"/>
      <c r="G489"/>
    </row>
    <row r="490" s="193" customFormat="1" ht="15" customHeight="1" spans="1:7">
      <c r="A490"/>
      <c r="B490"/>
      <c r="C490"/>
      <c r="D490"/>
      <c r="E490"/>
      <c r="F490"/>
      <c r="G490"/>
    </row>
    <row r="491" s="193" customFormat="1" ht="15" customHeight="1" spans="1:7">
      <c r="A491"/>
      <c r="B491"/>
      <c r="C491"/>
      <c r="D491"/>
      <c r="E491"/>
      <c r="F491"/>
      <c r="G491"/>
    </row>
    <row r="492" s="193" customFormat="1" ht="15" customHeight="1" spans="1:7">
      <c r="A492"/>
      <c r="B492"/>
      <c r="C492"/>
      <c r="D492"/>
      <c r="E492"/>
      <c r="F492"/>
      <c r="G492"/>
    </row>
    <row r="493" s="193" customFormat="1" ht="15" customHeight="1" spans="1:7">
      <c r="A493"/>
      <c r="B493"/>
      <c r="C493"/>
      <c r="D493"/>
      <c r="E493"/>
      <c r="F493"/>
      <c r="G493"/>
    </row>
    <row r="494" s="193" customFormat="1" ht="15" customHeight="1" spans="1:7">
      <c r="A494"/>
      <c r="B494"/>
      <c r="C494"/>
      <c r="D494"/>
      <c r="E494"/>
      <c r="F494"/>
      <c r="G494"/>
    </row>
    <row r="495" s="193" customFormat="1" ht="15" customHeight="1" spans="1:7">
      <c r="A495"/>
      <c r="B495"/>
      <c r="C495"/>
      <c r="D495"/>
      <c r="E495"/>
      <c r="F495"/>
      <c r="G495"/>
    </row>
    <row r="496" s="193" customFormat="1" ht="15" customHeight="1" spans="1:7">
      <c r="A496"/>
      <c r="B496"/>
      <c r="C496"/>
      <c r="D496"/>
      <c r="E496"/>
      <c r="F496"/>
      <c r="G496"/>
    </row>
    <row r="497" s="193" customFormat="1" ht="15" customHeight="1" spans="1:7">
      <c r="A497"/>
      <c r="B497"/>
      <c r="C497"/>
      <c r="D497"/>
      <c r="E497"/>
      <c r="F497"/>
      <c r="G497"/>
    </row>
    <row r="498" s="193" customFormat="1" ht="15" customHeight="1" spans="1:7">
      <c r="A498"/>
      <c r="B498"/>
      <c r="C498"/>
      <c r="D498"/>
      <c r="E498"/>
      <c r="F498"/>
      <c r="G498"/>
    </row>
    <row r="499" s="193" customFormat="1" ht="15" customHeight="1" spans="1:7">
      <c r="A499"/>
      <c r="B499"/>
      <c r="C499"/>
      <c r="D499"/>
      <c r="E499"/>
      <c r="F499"/>
      <c r="G499"/>
    </row>
    <row r="500" s="193" customFormat="1" ht="15" customHeight="1" spans="1:7">
      <c r="A500"/>
      <c r="B500"/>
      <c r="C500"/>
      <c r="D500"/>
      <c r="E500"/>
      <c r="F500"/>
      <c r="G500"/>
    </row>
    <row r="501" s="193" customFormat="1" ht="15" customHeight="1" spans="1:7">
      <c r="A501"/>
      <c r="B501"/>
      <c r="C501"/>
      <c r="D501"/>
      <c r="E501"/>
      <c r="F501"/>
      <c r="G501"/>
    </row>
    <row r="502" s="193" customFormat="1" ht="15" customHeight="1" spans="1:7">
      <c r="A502"/>
      <c r="B502"/>
      <c r="C502"/>
      <c r="D502"/>
      <c r="E502"/>
      <c r="F502"/>
      <c r="G502"/>
    </row>
    <row r="503" s="193" customFormat="1" ht="15" customHeight="1" spans="1:7">
      <c r="A503"/>
      <c r="B503"/>
      <c r="C503"/>
      <c r="D503"/>
      <c r="E503"/>
      <c r="F503"/>
      <c r="G503"/>
    </row>
    <row r="504" s="193" customFormat="1" ht="15" customHeight="1" spans="1:7">
      <c r="A504"/>
      <c r="B504"/>
      <c r="C504"/>
      <c r="D504"/>
      <c r="E504"/>
      <c r="F504"/>
      <c r="G504"/>
    </row>
    <row r="505" s="193" customFormat="1" ht="15" customHeight="1" spans="1:7">
      <c r="A505"/>
      <c r="B505"/>
      <c r="C505"/>
      <c r="D505"/>
      <c r="E505"/>
      <c r="F505"/>
      <c r="G505"/>
    </row>
    <row r="506" s="193" customFormat="1" ht="15" customHeight="1" spans="1:7">
      <c r="A506"/>
      <c r="B506"/>
      <c r="C506"/>
      <c r="D506"/>
      <c r="E506"/>
      <c r="F506"/>
      <c r="G506"/>
    </row>
    <row r="507" s="193" customFormat="1" ht="15" customHeight="1" spans="1:7">
      <c r="A507"/>
      <c r="B507"/>
      <c r="C507"/>
      <c r="D507"/>
      <c r="E507"/>
      <c r="F507"/>
      <c r="G507"/>
    </row>
    <row r="508" s="193" customFormat="1" ht="15" customHeight="1" spans="1:7">
      <c r="A508"/>
      <c r="B508"/>
      <c r="C508"/>
      <c r="D508"/>
      <c r="E508"/>
      <c r="F508"/>
      <c r="G508"/>
    </row>
    <row r="509" s="193" customFormat="1" ht="15" customHeight="1" spans="1:7">
      <c r="A509"/>
      <c r="B509"/>
      <c r="C509"/>
      <c r="D509"/>
      <c r="E509"/>
      <c r="F509"/>
      <c r="G509"/>
    </row>
    <row r="510" s="193" customFormat="1" ht="15" customHeight="1" spans="1:7">
      <c r="A510"/>
      <c r="B510"/>
      <c r="C510"/>
      <c r="D510"/>
      <c r="E510"/>
      <c r="F510"/>
      <c r="G510"/>
    </row>
    <row r="511" s="193" customFormat="1" ht="15" customHeight="1" spans="1:7">
      <c r="A511"/>
      <c r="B511"/>
      <c r="C511"/>
      <c r="D511"/>
      <c r="E511"/>
      <c r="F511"/>
      <c r="G511"/>
    </row>
    <row r="512" s="193" customFormat="1" ht="15" customHeight="1" spans="1:7">
      <c r="A512"/>
      <c r="B512"/>
      <c r="C512"/>
      <c r="D512"/>
      <c r="E512"/>
      <c r="F512"/>
      <c r="G512"/>
    </row>
    <row r="513" s="193" customFormat="1" ht="15" customHeight="1" spans="1:7">
      <c r="A513"/>
      <c r="B513"/>
      <c r="C513"/>
      <c r="D513"/>
      <c r="E513"/>
      <c r="F513"/>
      <c r="G513"/>
    </row>
    <row r="514" s="193" customFormat="1" ht="15" customHeight="1" spans="1:7">
      <c r="A514"/>
      <c r="B514"/>
      <c r="C514"/>
      <c r="D514"/>
      <c r="E514"/>
      <c r="F514"/>
      <c r="G514"/>
    </row>
    <row r="515" s="193" customFormat="1" ht="15" customHeight="1" spans="1:7">
      <c r="A515"/>
      <c r="B515"/>
      <c r="C515"/>
      <c r="D515"/>
      <c r="E515"/>
      <c r="F515"/>
      <c r="G515"/>
    </row>
    <row r="516" s="193" customFormat="1" ht="15" customHeight="1" spans="1:7">
      <c r="A516"/>
      <c r="B516"/>
      <c r="C516"/>
      <c r="D516"/>
      <c r="E516"/>
      <c r="F516"/>
      <c r="G516"/>
    </row>
    <row r="517" s="193" customFormat="1" ht="15" customHeight="1" spans="1:7">
      <c r="A517"/>
      <c r="B517"/>
      <c r="C517"/>
      <c r="D517"/>
      <c r="E517"/>
      <c r="F517"/>
      <c r="G517"/>
    </row>
    <row r="518" s="193" customFormat="1" ht="15" customHeight="1" spans="1:7">
      <c r="A518"/>
      <c r="B518"/>
      <c r="C518"/>
      <c r="D518"/>
      <c r="E518"/>
      <c r="F518"/>
      <c r="G518"/>
    </row>
    <row r="519" s="193" customFormat="1" ht="15" customHeight="1" spans="1:7">
      <c r="A519"/>
      <c r="B519"/>
      <c r="C519"/>
      <c r="D519"/>
      <c r="E519"/>
      <c r="F519"/>
      <c r="G519"/>
    </row>
    <row r="520" s="193" customFormat="1" ht="15" customHeight="1" spans="1:7">
      <c r="A520"/>
      <c r="B520"/>
      <c r="C520"/>
      <c r="D520"/>
      <c r="E520"/>
      <c r="F520"/>
      <c r="G520"/>
    </row>
    <row r="521" s="193" customFormat="1" ht="15" customHeight="1" spans="1:7">
      <c r="A521"/>
      <c r="B521"/>
      <c r="C521"/>
      <c r="D521"/>
      <c r="E521"/>
      <c r="F521"/>
      <c r="G521"/>
    </row>
    <row r="522" s="193" customFormat="1" ht="15" customHeight="1" spans="1:7">
      <c r="A522"/>
      <c r="B522"/>
      <c r="C522"/>
      <c r="D522"/>
      <c r="E522"/>
      <c r="F522"/>
      <c r="G522"/>
    </row>
    <row r="523" s="193" customFormat="1" ht="15" customHeight="1" spans="1:7">
      <c r="A523"/>
      <c r="B523"/>
      <c r="C523"/>
      <c r="D523"/>
      <c r="E523"/>
      <c r="F523"/>
      <c r="G523"/>
    </row>
    <row r="524" s="193" customFormat="1" ht="15" customHeight="1" spans="1:7">
      <c r="A524"/>
      <c r="B524"/>
      <c r="C524"/>
      <c r="D524"/>
      <c r="E524"/>
      <c r="F524"/>
      <c r="G524"/>
    </row>
    <row r="525" s="193" customFormat="1" ht="15" customHeight="1" spans="1:7">
      <c r="A525"/>
      <c r="B525"/>
      <c r="C525"/>
      <c r="D525"/>
      <c r="E525"/>
      <c r="F525"/>
      <c r="G525"/>
    </row>
    <row r="526" s="193" customFormat="1" ht="15" customHeight="1" spans="1:7">
      <c r="A526"/>
      <c r="B526"/>
      <c r="C526"/>
      <c r="D526"/>
      <c r="E526"/>
      <c r="F526"/>
      <c r="G526"/>
    </row>
    <row r="527" s="193" customFormat="1" ht="15" customHeight="1" spans="1:7">
      <c r="A527"/>
      <c r="B527"/>
      <c r="C527"/>
      <c r="D527"/>
      <c r="E527"/>
      <c r="F527"/>
      <c r="G527"/>
    </row>
    <row r="528" s="193" customFormat="1" ht="15" customHeight="1" spans="1:7">
      <c r="A528"/>
      <c r="B528"/>
      <c r="C528"/>
      <c r="D528"/>
      <c r="E528"/>
      <c r="F528"/>
      <c r="G528"/>
    </row>
    <row r="529" s="193" customFormat="1" ht="15" customHeight="1" spans="1:7">
      <c r="A529"/>
      <c r="B529"/>
      <c r="C529"/>
      <c r="D529"/>
      <c r="E529"/>
      <c r="F529"/>
      <c r="G529"/>
    </row>
    <row r="530" s="193" customFormat="1" ht="15" customHeight="1" spans="1:7">
      <c r="A530"/>
      <c r="B530"/>
      <c r="C530"/>
      <c r="D530"/>
      <c r="E530"/>
      <c r="F530"/>
      <c r="G530"/>
    </row>
    <row r="531" s="193" customFormat="1" ht="15" customHeight="1" spans="1:7">
      <c r="A531"/>
      <c r="B531"/>
      <c r="C531"/>
      <c r="D531"/>
      <c r="E531"/>
      <c r="F531"/>
      <c r="G531"/>
    </row>
    <row r="532" s="193" customFormat="1" ht="15" customHeight="1" spans="1:7">
      <c r="A532"/>
      <c r="B532"/>
      <c r="C532"/>
      <c r="D532"/>
      <c r="E532"/>
      <c r="F532"/>
      <c r="G532"/>
    </row>
    <row r="533" s="193" customFormat="1" ht="15" customHeight="1" spans="1:7">
      <c r="A533"/>
      <c r="B533"/>
      <c r="C533"/>
      <c r="D533"/>
      <c r="E533"/>
      <c r="F533"/>
      <c r="G533"/>
    </row>
    <row r="534" s="193" customFormat="1" ht="15" customHeight="1" spans="1:7">
      <c r="A534"/>
      <c r="B534"/>
      <c r="C534"/>
      <c r="D534"/>
      <c r="E534"/>
      <c r="F534"/>
      <c r="G534"/>
    </row>
    <row r="535" s="193" customFormat="1" ht="15" customHeight="1" spans="1:7">
      <c r="A535"/>
      <c r="B535"/>
      <c r="C535"/>
      <c r="D535"/>
      <c r="E535"/>
      <c r="F535"/>
      <c r="G535"/>
    </row>
    <row r="536" s="193" customFormat="1" ht="15" customHeight="1" spans="1:7">
      <c r="A536"/>
      <c r="B536"/>
      <c r="C536"/>
      <c r="D536"/>
      <c r="E536"/>
      <c r="F536"/>
      <c r="G536"/>
    </row>
    <row r="537" s="193" customFormat="1" ht="15" customHeight="1" spans="1:7">
      <c r="A537"/>
      <c r="B537"/>
      <c r="C537"/>
      <c r="D537"/>
      <c r="E537"/>
      <c r="F537"/>
      <c r="G537"/>
    </row>
    <row r="538" s="193" customFormat="1" ht="15" customHeight="1" spans="1:7">
      <c r="A538"/>
      <c r="B538"/>
      <c r="C538"/>
      <c r="D538"/>
      <c r="E538"/>
      <c r="F538"/>
      <c r="G538"/>
    </row>
    <row r="539" s="193" customFormat="1" ht="15" customHeight="1" spans="1:7">
      <c r="A539"/>
      <c r="B539"/>
      <c r="C539"/>
      <c r="D539"/>
      <c r="E539"/>
      <c r="F539"/>
      <c r="G539"/>
    </row>
    <row r="540" s="193" customFormat="1" ht="15" customHeight="1" spans="1:7">
      <c r="A540"/>
      <c r="B540"/>
      <c r="C540"/>
      <c r="D540"/>
      <c r="E540"/>
      <c r="F540"/>
      <c r="G540"/>
    </row>
    <row r="541" s="193" customFormat="1" ht="15" customHeight="1" spans="1:7">
      <c r="A541"/>
      <c r="B541"/>
      <c r="C541"/>
      <c r="D541"/>
      <c r="E541"/>
      <c r="F541"/>
      <c r="G541"/>
    </row>
    <row r="542" s="193" customFormat="1" ht="15" customHeight="1" spans="1:7">
      <c r="A542"/>
      <c r="B542"/>
      <c r="C542"/>
      <c r="D542"/>
      <c r="E542"/>
      <c r="F542"/>
      <c r="G542"/>
    </row>
    <row r="543" s="193" customFormat="1" ht="15" customHeight="1" spans="1:7">
      <c r="A543"/>
      <c r="B543"/>
      <c r="C543"/>
      <c r="D543"/>
      <c r="E543"/>
      <c r="F543"/>
      <c r="G543"/>
    </row>
    <row r="544" s="193" customFormat="1" ht="15" customHeight="1" spans="1:7">
      <c r="A544"/>
      <c r="B544"/>
      <c r="C544"/>
      <c r="D544"/>
      <c r="E544"/>
      <c r="F544"/>
      <c r="G544"/>
    </row>
    <row r="545" s="193" customFormat="1" ht="15" customHeight="1" spans="1:7">
      <c r="A545"/>
      <c r="B545"/>
      <c r="C545"/>
      <c r="D545"/>
      <c r="E545"/>
      <c r="F545"/>
      <c r="G545"/>
    </row>
    <row r="546" s="193" customFormat="1" ht="15" customHeight="1" spans="1:7">
      <c r="A546"/>
      <c r="B546"/>
      <c r="C546"/>
      <c r="D546"/>
      <c r="E546"/>
      <c r="F546"/>
      <c r="G546"/>
    </row>
    <row r="547" s="193" customFormat="1" ht="15" customHeight="1" spans="1:7">
      <c r="A547"/>
      <c r="B547"/>
      <c r="C547"/>
      <c r="D547"/>
      <c r="E547"/>
      <c r="F547"/>
      <c r="G547"/>
    </row>
    <row r="548" s="193" customFormat="1" ht="15" customHeight="1" spans="1:7">
      <c r="A548"/>
      <c r="B548"/>
      <c r="C548"/>
      <c r="D548"/>
      <c r="E548"/>
      <c r="F548"/>
      <c r="G548"/>
    </row>
    <row r="549" s="193" customFormat="1" ht="15" customHeight="1" spans="1:7">
      <c r="A549"/>
      <c r="B549"/>
      <c r="C549"/>
      <c r="D549"/>
      <c r="E549"/>
      <c r="F549"/>
      <c r="G549"/>
    </row>
    <row r="550" s="193" customFormat="1" ht="15" customHeight="1" spans="1:7">
      <c r="A550"/>
      <c r="B550"/>
      <c r="C550"/>
      <c r="D550"/>
      <c r="E550"/>
      <c r="F550"/>
      <c r="G550"/>
    </row>
    <row r="551" s="193" customFormat="1" ht="15" customHeight="1" spans="1:7">
      <c r="A551"/>
      <c r="B551"/>
      <c r="C551"/>
      <c r="D551"/>
      <c r="E551"/>
      <c r="F551"/>
      <c r="G551"/>
    </row>
    <row r="552" s="193" customFormat="1" ht="15" customHeight="1" spans="1:7">
      <c r="A552"/>
      <c r="B552"/>
      <c r="C552"/>
      <c r="D552"/>
      <c r="E552"/>
      <c r="F552"/>
      <c r="G552"/>
    </row>
    <row r="553" s="193" customFormat="1" ht="15" customHeight="1" spans="1:7">
      <c r="A553"/>
      <c r="B553"/>
      <c r="C553"/>
      <c r="D553"/>
      <c r="E553"/>
      <c r="F553"/>
      <c r="G553"/>
    </row>
    <row r="554" s="193" customFormat="1" ht="15" customHeight="1" spans="1:7">
      <c r="A554"/>
      <c r="B554"/>
      <c r="C554"/>
      <c r="D554"/>
      <c r="E554"/>
      <c r="F554"/>
      <c r="G554"/>
    </row>
    <row r="555" s="193" customFormat="1" ht="15" customHeight="1" spans="1:7">
      <c r="A555"/>
      <c r="B555"/>
      <c r="C555"/>
      <c r="D555"/>
      <c r="E555"/>
      <c r="F555"/>
      <c r="G555"/>
    </row>
    <row r="556" s="193" customFormat="1" ht="15" customHeight="1" spans="1:7">
      <c r="A556"/>
      <c r="B556"/>
      <c r="C556"/>
      <c r="D556"/>
      <c r="E556"/>
      <c r="F556"/>
      <c r="G556"/>
    </row>
    <row r="557" s="193" customFormat="1" ht="15" customHeight="1" spans="1:7">
      <c r="A557"/>
      <c r="B557"/>
      <c r="C557"/>
      <c r="D557"/>
      <c r="E557"/>
      <c r="F557"/>
      <c r="G557"/>
    </row>
    <row r="558" s="193" customFormat="1" ht="15" customHeight="1" spans="1:7">
      <c r="A558"/>
      <c r="B558"/>
      <c r="C558"/>
      <c r="D558"/>
      <c r="E558"/>
      <c r="F558"/>
      <c r="G558"/>
    </row>
    <row r="559" s="193" customFormat="1" ht="15" customHeight="1" spans="1:7">
      <c r="A559"/>
      <c r="B559"/>
      <c r="C559"/>
      <c r="D559"/>
      <c r="E559"/>
      <c r="F559"/>
      <c r="G559"/>
    </row>
    <row r="560" s="193" customFormat="1" ht="15" customHeight="1" spans="1:7">
      <c r="A560"/>
      <c r="B560"/>
      <c r="C560"/>
      <c r="D560"/>
      <c r="E560"/>
      <c r="F560"/>
      <c r="G560"/>
    </row>
    <row r="561" s="193" customFormat="1" ht="15" customHeight="1" spans="1:7">
      <c r="A561"/>
      <c r="B561"/>
      <c r="C561"/>
      <c r="D561"/>
      <c r="E561"/>
      <c r="F561"/>
      <c r="G561"/>
    </row>
    <row r="562" s="193" customFormat="1" ht="15" customHeight="1" spans="1:7">
      <c r="A562"/>
      <c r="B562"/>
      <c r="C562"/>
      <c r="D562"/>
      <c r="E562"/>
      <c r="F562"/>
      <c r="G562"/>
    </row>
    <row r="563" s="193" customFormat="1" ht="15" customHeight="1" spans="1:7">
      <c r="A563"/>
      <c r="B563"/>
      <c r="C563"/>
      <c r="D563"/>
      <c r="E563"/>
      <c r="F563"/>
      <c r="G563"/>
    </row>
    <row r="564" s="193" customFormat="1" ht="15" customHeight="1" spans="1:7">
      <c r="A564"/>
      <c r="B564"/>
      <c r="C564"/>
      <c r="D564"/>
      <c r="E564"/>
      <c r="F564"/>
      <c r="G564"/>
    </row>
    <row r="565" s="193" customFormat="1" ht="15" customHeight="1" spans="1:7">
      <c r="A565"/>
      <c r="B565"/>
      <c r="C565"/>
      <c r="D565"/>
      <c r="E565"/>
      <c r="F565"/>
      <c r="G565"/>
    </row>
    <row r="566" s="193" customFormat="1" ht="15" customHeight="1" spans="1:7">
      <c r="A566"/>
      <c r="B566"/>
      <c r="C566"/>
      <c r="D566"/>
      <c r="E566"/>
      <c r="F566"/>
      <c r="G566"/>
    </row>
    <row r="567" s="193" customFormat="1" ht="15" customHeight="1" spans="1:7">
      <c r="A567"/>
      <c r="B567"/>
      <c r="C567"/>
      <c r="D567"/>
      <c r="E567"/>
      <c r="F567"/>
      <c r="G567"/>
    </row>
    <row r="568" s="193" customFormat="1" ht="15" customHeight="1" spans="1:7">
      <c r="A568"/>
      <c r="B568"/>
      <c r="C568"/>
      <c r="D568"/>
      <c r="E568"/>
      <c r="F568"/>
      <c r="G568"/>
    </row>
    <row r="569" s="193" customFormat="1" ht="15" customHeight="1" spans="1:7">
      <c r="A569"/>
      <c r="B569"/>
      <c r="C569"/>
      <c r="D569"/>
      <c r="E569"/>
      <c r="F569"/>
      <c r="G569"/>
    </row>
    <row r="570" s="193" customFormat="1" ht="15" customHeight="1" spans="1:7">
      <c r="A570"/>
      <c r="B570"/>
      <c r="C570"/>
      <c r="D570"/>
      <c r="E570"/>
      <c r="F570"/>
      <c r="G570"/>
    </row>
    <row r="571" s="193" customFormat="1" ht="15" customHeight="1" spans="1:7">
      <c r="A571"/>
      <c r="B571"/>
      <c r="C571"/>
      <c r="D571"/>
      <c r="E571"/>
      <c r="F571"/>
      <c r="G571"/>
    </row>
    <row r="572" s="193" customFormat="1" ht="15" customHeight="1" spans="1:7">
      <c r="A572"/>
      <c r="B572"/>
      <c r="C572"/>
      <c r="D572"/>
      <c r="E572"/>
      <c r="F572"/>
      <c r="G572"/>
    </row>
    <row r="573" s="193" customFormat="1" ht="15" customHeight="1" spans="1:7">
      <c r="A573"/>
      <c r="B573"/>
      <c r="C573"/>
      <c r="D573"/>
      <c r="E573"/>
      <c r="F573"/>
      <c r="G573"/>
    </row>
    <row r="574" s="193" customFormat="1" ht="15" customHeight="1" spans="1:7">
      <c r="A574"/>
      <c r="B574"/>
      <c r="C574"/>
      <c r="D574"/>
      <c r="E574"/>
      <c r="F574"/>
      <c r="G574"/>
    </row>
    <row r="575" s="193" customFormat="1" ht="15" customHeight="1" spans="1:7">
      <c r="A575"/>
      <c r="B575"/>
      <c r="C575"/>
      <c r="D575"/>
      <c r="E575"/>
      <c r="F575"/>
      <c r="G575"/>
    </row>
    <row r="576" s="193" customFormat="1" ht="15" customHeight="1" spans="1:7">
      <c r="A576"/>
      <c r="B576"/>
      <c r="C576"/>
      <c r="D576"/>
      <c r="E576"/>
      <c r="F576"/>
      <c r="G576"/>
    </row>
    <row r="577" s="193" customFormat="1" ht="15" customHeight="1" spans="1:7">
      <c r="A577"/>
      <c r="B577"/>
      <c r="C577"/>
      <c r="D577"/>
      <c r="E577"/>
      <c r="F577"/>
      <c r="G577"/>
    </row>
    <row r="578" s="193" customFormat="1" ht="15" customHeight="1" spans="1:7">
      <c r="A578"/>
      <c r="B578"/>
      <c r="C578"/>
      <c r="D578"/>
      <c r="E578"/>
      <c r="F578"/>
      <c r="G578"/>
    </row>
    <row r="579" s="193" customFormat="1" ht="15" customHeight="1" spans="1:7">
      <c r="A579"/>
      <c r="B579"/>
      <c r="C579"/>
      <c r="D579"/>
      <c r="E579"/>
      <c r="F579"/>
      <c r="G579"/>
    </row>
    <row r="580" s="193" customFormat="1" ht="15" customHeight="1" spans="1:7">
      <c r="A580"/>
      <c r="B580"/>
      <c r="C580"/>
      <c r="D580"/>
      <c r="E580"/>
      <c r="F580"/>
      <c r="G580"/>
    </row>
    <row r="581" s="193" customFormat="1" ht="15" customHeight="1" spans="1:7">
      <c r="A581"/>
      <c r="B581"/>
      <c r="C581"/>
      <c r="D581"/>
      <c r="E581"/>
      <c r="F581"/>
      <c r="G581"/>
    </row>
    <row r="582" s="193" customFormat="1" ht="15" customHeight="1" spans="1:7">
      <c r="A582"/>
      <c r="B582"/>
      <c r="C582"/>
      <c r="D582"/>
      <c r="E582"/>
      <c r="F582"/>
      <c r="G582"/>
    </row>
    <row r="583" s="193" customFormat="1" ht="15" customHeight="1" spans="1:7">
      <c r="A583"/>
      <c r="B583"/>
      <c r="C583"/>
      <c r="D583"/>
      <c r="E583"/>
      <c r="F583"/>
      <c r="G583"/>
    </row>
    <row r="584" s="193" customFormat="1" ht="15" customHeight="1" spans="1:7">
      <c r="A584"/>
      <c r="B584"/>
      <c r="C584"/>
      <c r="D584"/>
      <c r="E584"/>
      <c r="F584"/>
      <c r="G584"/>
    </row>
    <row r="585" s="193" customFormat="1" ht="15" customHeight="1" spans="1:7">
      <c r="A585"/>
      <c r="B585"/>
      <c r="C585"/>
      <c r="D585"/>
      <c r="E585"/>
      <c r="F585"/>
      <c r="G585"/>
    </row>
    <row r="586" s="193" customFormat="1" ht="15" customHeight="1" spans="1:7">
      <c r="A586"/>
      <c r="B586"/>
      <c r="C586"/>
      <c r="D586"/>
      <c r="E586"/>
      <c r="F586"/>
      <c r="G586"/>
    </row>
    <row r="587" s="193" customFormat="1" ht="15" customHeight="1" spans="1:7">
      <c r="A587"/>
      <c r="B587"/>
      <c r="C587"/>
      <c r="D587"/>
      <c r="E587"/>
      <c r="F587"/>
      <c r="G587"/>
    </row>
    <row r="588" s="193" customFormat="1" ht="15" customHeight="1" spans="1:7">
      <c r="A588"/>
      <c r="B588"/>
      <c r="C588"/>
      <c r="D588"/>
      <c r="E588"/>
      <c r="F588"/>
      <c r="G588"/>
    </row>
    <row r="589" s="193" customFormat="1" ht="15" customHeight="1" spans="1:7">
      <c r="A589"/>
      <c r="B589"/>
      <c r="C589"/>
      <c r="D589"/>
      <c r="E589"/>
      <c r="F589"/>
      <c r="G589"/>
    </row>
    <row r="590" s="193" customFormat="1" ht="15" customHeight="1" spans="1:7">
      <c r="A590"/>
      <c r="B590"/>
      <c r="C590"/>
      <c r="D590"/>
      <c r="E590"/>
      <c r="F590"/>
      <c r="G590"/>
    </row>
    <row r="591" s="193" customFormat="1" ht="15" customHeight="1" spans="1:7">
      <c r="A591"/>
      <c r="B591"/>
      <c r="C591"/>
      <c r="D591"/>
      <c r="E591"/>
      <c r="F591"/>
      <c r="G591"/>
    </row>
    <row r="592" s="193" customFormat="1" ht="15" customHeight="1" spans="1:7">
      <c r="A592"/>
      <c r="B592"/>
      <c r="C592"/>
      <c r="D592"/>
      <c r="E592"/>
      <c r="F592"/>
      <c r="G592"/>
    </row>
    <row r="593" s="193" customFormat="1" ht="15" customHeight="1" spans="1:7">
      <c r="A593"/>
      <c r="B593"/>
      <c r="C593"/>
      <c r="D593"/>
      <c r="E593"/>
      <c r="F593"/>
      <c r="G593"/>
    </row>
    <row r="594" s="193" customFormat="1" ht="15" customHeight="1" spans="1:7">
      <c r="A594"/>
      <c r="B594"/>
      <c r="C594"/>
      <c r="D594"/>
      <c r="E594"/>
      <c r="F594"/>
      <c r="G594"/>
    </row>
    <row r="595" ht="15" customHeight="1" spans="8:9">
      <c r="H595" s="186"/>
      <c r="I595" s="186"/>
    </row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0" ht="15" customHeight="1"/>
    <row r="1011" ht="15" customHeight="1"/>
    <row r="1012" ht="15" customHeight="1"/>
    <row r="1013" ht="15" customHeight="1"/>
    <row r="1014" ht="15" customHeight="1"/>
    <row r="1015" ht="15" customHeight="1"/>
    <row r="1016" ht="15" customHeight="1"/>
    <row r="1017" ht="15" customHeight="1"/>
    <row r="1018" ht="15" customHeight="1"/>
    <row r="1019" ht="15" customHeight="1"/>
    <row r="1020" ht="15" customHeight="1"/>
    <row r="1021" ht="15" customHeight="1"/>
    <row r="1022" ht="15" customHeight="1"/>
    <row r="1023" ht="15" customHeight="1"/>
    <row r="1024" ht="15" customHeight="1"/>
    <row r="1025" ht="15" customHeight="1"/>
    <row r="1026" ht="15" customHeight="1"/>
    <row r="1027" ht="15" customHeight="1"/>
    <row r="1028" ht="15" customHeight="1"/>
    <row r="1029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6" ht="15" customHeight="1"/>
    <row r="1037" ht="15" customHeight="1"/>
    <row r="1038" ht="15" customHeight="1"/>
    <row r="1039" ht="15" customHeight="1"/>
    <row r="1040" ht="15" customHeight="1"/>
    <row r="1041" ht="15" customHeight="1"/>
    <row r="1042" ht="15" customHeight="1"/>
    <row r="1043" ht="15" customHeight="1"/>
    <row r="1044" ht="15" customHeight="1"/>
    <row r="1045" ht="15" customHeight="1"/>
    <row r="1046" ht="15" customHeight="1"/>
    <row r="1047" ht="15" customHeight="1"/>
    <row r="1048" ht="15" customHeight="1"/>
    <row r="1049" ht="15" customHeight="1"/>
    <row r="1050" ht="15" customHeight="1"/>
    <row r="1051" ht="15" customHeight="1"/>
    <row r="1052" ht="15" customHeight="1"/>
    <row r="1053" ht="15" customHeight="1"/>
    <row r="1054" ht="15" customHeight="1"/>
    <row r="1055" ht="15" customHeight="1"/>
    <row r="1056" ht="15" customHeight="1"/>
    <row r="1057" ht="15" customHeight="1"/>
    <row r="1058" ht="15" customHeight="1"/>
    <row r="1059" ht="15" customHeight="1"/>
    <row r="1060" ht="15" customHeight="1"/>
    <row r="1061" ht="15" customHeight="1"/>
    <row r="1062" ht="15" customHeight="1"/>
    <row r="1063" ht="15" customHeight="1"/>
    <row r="1064" ht="15" customHeight="1"/>
    <row r="1065" ht="15" customHeight="1"/>
    <row r="1066" ht="15" customHeight="1"/>
    <row r="1067" ht="15" customHeight="1"/>
    <row r="1068" ht="15" customHeight="1"/>
    <row r="1069" ht="15" customHeight="1"/>
    <row r="1070" ht="15" customHeight="1"/>
    <row r="1071" ht="15" customHeight="1"/>
    <row r="1072" ht="15" customHeight="1"/>
    <row r="1073" ht="15" customHeight="1"/>
    <row r="1074" ht="15" customHeight="1"/>
    <row r="1075" ht="15" customHeight="1"/>
    <row r="1076" ht="15" customHeight="1"/>
    <row r="1077" ht="15" customHeight="1"/>
    <row r="1078" ht="15" customHeight="1"/>
    <row r="1079" ht="15" customHeight="1"/>
    <row r="1080" ht="15" customHeight="1"/>
    <row r="1081" ht="15" customHeight="1"/>
    <row r="1082" ht="15" customHeight="1"/>
    <row r="1083" ht="15" customHeight="1"/>
    <row r="1084" ht="15" customHeight="1"/>
    <row r="1085" ht="15" customHeight="1"/>
    <row r="1086" ht="15" customHeight="1"/>
    <row r="1087" ht="15" customHeight="1"/>
    <row r="1088" ht="15" customHeight="1"/>
    <row r="1089" ht="15" customHeight="1"/>
    <row r="1090" ht="15" customHeight="1"/>
    <row r="1091" ht="15" customHeight="1"/>
    <row r="1092" ht="15" customHeight="1"/>
    <row r="1093" ht="15" customHeight="1"/>
    <row r="1094" ht="15" customHeight="1"/>
    <row r="1095" ht="15" customHeight="1"/>
    <row r="1096" ht="15" customHeight="1"/>
    <row r="1097" ht="15" customHeight="1"/>
    <row r="1098" ht="15" customHeight="1"/>
    <row r="1099" ht="15" customHeight="1"/>
    <row r="1100" ht="15" customHeight="1"/>
    <row r="1101" ht="15" customHeight="1"/>
    <row r="1102" ht="15" customHeight="1"/>
    <row r="1103" ht="15" customHeight="1"/>
    <row r="1104" ht="15" customHeight="1"/>
    <row r="1105" ht="15" customHeight="1"/>
    <row r="1106" ht="15" customHeight="1"/>
    <row r="1107" ht="15" customHeight="1"/>
    <row r="1108" ht="15" customHeight="1"/>
    <row r="1109" ht="15" customHeight="1"/>
    <row r="1110" ht="15" customHeight="1"/>
    <row r="1111" ht="15" customHeight="1"/>
    <row r="1112" ht="15" customHeight="1"/>
    <row r="1113" ht="15" customHeight="1"/>
    <row r="1114" ht="15" customHeight="1"/>
    <row r="1115" ht="15" customHeight="1"/>
    <row r="1116" ht="15" customHeight="1"/>
    <row r="1117" ht="15" customHeight="1"/>
    <row r="1118" ht="15" customHeight="1"/>
    <row r="1119" ht="15" customHeight="1"/>
    <row r="1120" ht="15" customHeight="1"/>
    <row r="1121" ht="15" customHeight="1"/>
    <row r="1122" ht="15" customHeight="1"/>
    <row r="1123" ht="15" customHeight="1"/>
    <row r="1124" ht="15" customHeight="1"/>
    <row r="1125" ht="15" customHeight="1"/>
    <row r="1126" ht="15" customHeight="1"/>
    <row r="1127" ht="15" customHeight="1"/>
    <row r="1128" ht="15" customHeight="1"/>
    <row r="1129" ht="15" customHeight="1"/>
    <row r="1130" ht="15" customHeight="1"/>
    <row r="1131" ht="15" customHeight="1"/>
    <row r="1132" ht="15" customHeight="1"/>
    <row r="1133" ht="15" customHeight="1"/>
    <row r="1134" ht="15" customHeight="1"/>
    <row r="1135" ht="15" customHeight="1"/>
    <row r="1136" ht="15" customHeight="1"/>
    <row r="1137" ht="15" customHeight="1"/>
    <row r="1138" ht="15" customHeight="1"/>
    <row r="1139" ht="15" customHeight="1"/>
    <row r="1140" ht="15" customHeight="1"/>
    <row r="1141" ht="15" customHeight="1"/>
    <row r="1142" ht="15" customHeight="1"/>
    <row r="1143" ht="15" customHeight="1"/>
    <row r="1144" ht="15" customHeight="1"/>
    <row r="1145" ht="15" customHeight="1"/>
    <row r="1146" ht="15" customHeight="1"/>
    <row r="1147" ht="15" customHeight="1"/>
    <row r="1148" ht="15" customHeight="1"/>
    <row r="1149" ht="15" customHeight="1"/>
    <row r="1150" ht="15" customHeight="1"/>
    <row r="1151" ht="15" customHeight="1"/>
    <row r="1152" ht="15" customHeight="1"/>
    <row r="1153" ht="15" customHeight="1"/>
    <row r="1154" ht="15" customHeight="1"/>
    <row r="1155" ht="15" customHeight="1"/>
    <row r="1156" ht="15" customHeight="1"/>
    <row r="1157" ht="15" customHeight="1"/>
    <row r="1158" ht="15" customHeight="1"/>
    <row r="1159" ht="15" customHeight="1"/>
    <row r="1160" ht="15" customHeight="1"/>
    <row r="1161" ht="15" customHeight="1"/>
    <row r="1162" ht="15" customHeight="1"/>
    <row r="1163" ht="15" customHeight="1"/>
    <row r="1164" ht="15" customHeight="1"/>
    <row r="1165" ht="15" customHeight="1"/>
    <row r="1166" ht="15" customHeight="1"/>
    <row r="1167" ht="15" customHeight="1"/>
    <row r="1168" ht="15" customHeight="1"/>
    <row r="1169" ht="15" customHeight="1"/>
    <row r="1170" ht="15" customHeight="1"/>
    <row r="1171" ht="15" customHeight="1"/>
    <row r="1172" ht="15" customHeight="1"/>
    <row r="1173" ht="15" customHeight="1"/>
    <row r="1174" ht="15" customHeight="1"/>
    <row r="1175" ht="15" customHeight="1"/>
    <row r="1176" ht="15" customHeight="1"/>
    <row r="1177" ht="15" customHeight="1"/>
    <row r="1178" ht="15" customHeight="1"/>
    <row r="1179" ht="15" customHeight="1"/>
    <row r="1180" ht="15" customHeight="1"/>
    <row r="1181" ht="15" customHeight="1"/>
    <row r="1182" ht="15" customHeight="1"/>
    <row r="1183" ht="15" customHeight="1"/>
    <row r="1184" ht="15" customHeight="1"/>
    <row r="1185" ht="15" customHeight="1"/>
    <row r="1186" ht="15" customHeight="1"/>
    <row r="1187" ht="15" customHeight="1"/>
    <row r="1188" ht="15" customHeight="1"/>
    <row r="1189" ht="15" customHeight="1"/>
    <row r="1190" ht="15" customHeight="1"/>
    <row r="1191" ht="15" customHeight="1"/>
    <row r="1192" ht="15" customHeight="1"/>
    <row r="1193" ht="15" customHeight="1"/>
    <row r="1194" ht="15" customHeight="1"/>
    <row r="1195" ht="15" customHeight="1"/>
    <row r="1196" ht="15" customHeight="1"/>
    <row r="1197" ht="15" customHeight="1"/>
    <row r="1198" ht="15" customHeight="1"/>
    <row r="1199" ht="15" customHeight="1"/>
    <row r="1200" ht="15" customHeight="1"/>
    <row r="1201" ht="15" customHeight="1"/>
    <row r="1202" ht="15" customHeight="1"/>
    <row r="1203" ht="15" customHeight="1"/>
    <row r="1204" ht="15" customHeight="1"/>
    <row r="1205" ht="15" customHeight="1"/>
    <row r="1206" ht="15" customHeight="1"/>
    <row r="1207" ht="15" customHeight="1"/>
    <row r="1208" ht="15" customHeight="1"/>
    <row r="1209" ht="15" customHeight="1"/>
    <row r="1210" ht="15" customHeight="1"/>
    <row r="1211" ht="15" customHeight="1"/>
    <row r="1212" ht="15" customHeight="1"/>
    <row r="1213" ht="15" customHeight="1"/>
    <row r="1214" ht="15" customHeight="1"/>
    <row r="1215" ht="15" customHeight="1"/>
    <row r="1216" ht="15" customHeight="1"/>
    <row r="1217" ht="15" customHeight="1"/>
    <row r="1218" ht="15" customHeight="1"/>
    <row r="1219" ht="15" customHeight="1"/>
    <row r="1220" ht="15" customHeight="1"/>
    <row r="1221" ht="15" customHeight="1"/>
    <row r="1222" ht="15" customHeight="1"/>
    <row r="1223" ht="15" customHeight="1"/>
    <row r="1224" ht="15" customHeight="1"/>
    <row r="1225" ht="15" customHeight="1"/>
    <row r="1226" ht="15" customHeight="1"/>
    <row r="1227" ht="15" customHeight="1"/>
    <row r="1228" ht="15" customHeight="1"/>
    <row r="1229" ht="15" customHeight="1"/>
    <row r="1230" ht="15" customHeight="1"/>
    <row r="1231" ht="15" customHeight="1"/>
    <row r="1232" ht="15" customHeight="1"/>
    <row r="1233" ht="15" customHeight="1"/>
    <row r="1234" ht="15" customHeight="1"/>
    <row r="1235" ht="15" customHeight="1"/>
    <row r="1236" ht="15" customHeight="1"/>
    <row r="1237" ht="15" customHeight="1"/>
    <row r="1238" ht="15" customHeight="1"/>
    <row r="1239" ht="15" customHeight="1"/>
    <row r="1240" ht="15" customHeight="1"/>
    <row r="1241" ht="15" customHeight="1"/>
    <row r="1242" ht="15" customHeight="1"/>
    <row r="1243" ht="15" customHeight="1"/>
    <row r="1244" ht="15" customHeight="1"/>
    <row r="1245" ht="15" customHeight="1"/>
    <row r="1246" ht="15" customHeight="1"/>
    <row r="1247" ht="15" customHeight="1"/>
    <row r="1248" ht="15" customHeight="1"/>
    <row r="1249" ht="15" customHeight="1"/>
    <row r="1250" ht="15" customHeight="1"/>
    <row r="1251" ht="15" customHeight="1"/>
    <row r="1252" ht="15" customHeight="1"/>
    <row r="1253" ht="15" customHeight="1"/>
    <row r="1254" ht="15" customHeight="1"/>
    <row r="1255" ht="15" customHeight="1"/>
    <row r="1256" ht="15" customHeight="1"/>
    <row r="1257" ht="15" customHeight="1"/>
    <row r="1258" ht="15" customHeight="1"/>
    <row r="1259" ht="15" customHeight="1"/>
    <row r="1260" ht="15" customHeight="1"/>
    <row r="1261" ht="15" customHeight="1"/>
    <row r="1262" ht="15" customHeight="1"/>
    <row r="1263" ht="15" customHeight="1"/>
    <row r="1264" ht="15" customHeight="1"/>
    <row r="1265" ht="15" customHeight="1"/>
    <row r="1266" ht="15" customHeight="1"/>
    <row r="1267" ht="15" customHeight="1"/>
    <row r="1268" ht="15" customHeight="1"/>
    <row r="1269" ht="15" customHeight="1"/>
    <row r="1270" ht="15" customHeight="1"/>
    <row r="1271" ht="15" customHeight="1"/>
    <row r="1272" ht="15" customHeight="1"/>
    <row r="1273" ht="15" customHeight="1"/>
    <row r="1274" ht="15" customHeight="1"/>
    <row r="1275" ht="15" customHeight="1"/>
    <row r="1276" ht="15" customHeight="1"/>
    <row r="1277" ht="15" customHeight="1"/>
    <row r="1278" ht="15" customHeight="1"/>
    <row r="1279" ht="15" customHeight="1"/>
    <row r="1280" ht="15" customHeight="1"/>
    <row r="1281" ht="15" customHeight="1"/>
    <row r="1282" ht="15" customHeight="1"/>
    <row r="1283" ht="15" customHeight="1"/>
    <row r="1284" ht="15" customHeight="1"/>
    <row r="1285" ht="15" customHeight="1"/>
    <row r="1286" ht="15" customHeight="1"/>
    <row r="1287" ht="15" customHeight="1"/>
    <row r="1288" ht="15" customHeight="1"/>
    <row r="1289" ht="15" customHeight="1"/>
    <row r="1290" ht="15" customHeight="1"/>
    <row r="1291" ht="15" customHeight="1"/>
    <row r="1292" ht="15" customHeight="1"/>
    <row r="1293" ht="15" customHeight="1"/>
    <row r="1294" ht="15" customHeight="1"/>
    <row r="1295" ht="15" customHeight="1"/>
    <row r="1296" ht="15" customHeight="1"/>
    <row r="1297" ht="15" customHeight="1"/>
    <row r="1298" ht="15" customHeight="1"/>
    <row r="1299" ht="15" customHeight="1"/>
    <row r="1300" ht="15" customHeight="1"/>
    <row r="1301" ht="15" customHeight="1"/>
    <row r="1302" ht="15" customHeight="1"/>
    <row r="1303" ht="15" customHeight="1"/>
    <row r="1304" ht="15" customHeight="1"/>
    <row r="1305" ht="15" customHeight="1"/>
    <row r="1306" ht="15" customHeight="1"/>
    <row r="1307" ht="15" customHeight="1"/>
    <row r="1308" ht="15" customHeight="1"/>
    <row r="1309" ht="15" customHeight="1"/>
    <row r="1310" ht="15" customHeight="1"/>
    <row r="1311" ht="15" customHeight="1"/>
    <row r="1312" ht="15" customHeight="1"/>
    <row r="1313" ht="15" customHeight="1"/>
    <row r="1314" ht="15" customHeight="1"/>
    <row r="1315" ht="15" customHeight="1"/>
    <row r="1316" ht="15" customHeight="1"/>
    <row r="1317" ht="15" customHeight="1"/>
    <row r="1318" ht="15" customHeight="1"/>
    <row r="1319" ht="15" customHeight="1"/>
    <row r="1320" ht="15" customHeight="1"/>
    <row r="1321" ht="15" customHeight="1"/>
    <row r="1322" ht="15" customHeight="1"/>
    <row r="1323" ht="15" customHeight="1"/>
    <row r="1324" ht="15" customHeight="1"/>
    <row r="1325" ht="15" customHeight="1"/>
    <row r="1326" ht="15" customHeight="1"/>
    <row r="1327" ht="15" customHeight="1"/>
    <row r="1328" ht="15" customHeight="1"/>
    <row r="1329" ht="15" customHeight="1"/>
    <row r="1330" ht="15" customHeight="1"/>
    <row r="1331" ht="15" customHeight="1"/>
    <row r="1332" ht="15" customHeight="1"/>
    <row r="1333" ht="15" customHeight="1"/>
    <row r="1334" ht="15" customHeight="1"/>
    <row r="1335" ht="15" customHeight="1"/>
    <row r="1336" ht="15" customHeight="1"/>
    <row r="1337" ht="15" customHeight="1"/>
    <row r="1338" ht="15" customHeight="1"/>
    <row r="1339" ht="15" customHeight="1"/>
    <row r="1340" ht="15" customHeight="1"/>
    <row r="1341" ht="15" customHeight="1"/>
    <row r="1342" ht="15" customHeight="1"/>
    <row r="1343" ht="15" customHeight="1"/>
    <row r="1344" ht="15" customHeight="1"/>
    <row r="1345" ht="15" customHeight="1"/>
    <row r="1346" ht="15" customHeight="1"/>
    <row r="1347" ht="15" customHeight="1"/>
    <row r="1348" ht="15" customHeight="1"/>
    <row r="1349" ht="15" customHeight="1"/>
    <row r="1350" ht="15" customHeight="1"/>
    <row r="1351" ht="15" customHeight="1"/>
    <row r="1352" ht="15" customHeight="1"/>
    <row r="1353" ht="15" customHeight="1"/>
    <row r="1354" ht="15" customHeight="1"/>
    <row r="1355" ht="15" customHeight="1"/>
    <row r="1356" ht="15" customHeight="1"/>
    <row r="1357" ht="15" customHeight="1"/>
    <row r="1358" ht="15" customHeight="1"/>
    <row r="1359" ht="15" customHeight="1"/>
    <row r="1360" ht="15" customHeight="1"/>
    <row r="1361" ht="15" customHeight="1"/>
    <row r="1362" ht="15" customHeight="1"/>
    <row r="1363" ht="15" customHeight="1"/>
    <row r="1364" ht="15" customHeight="1"/>
    <row r="1365" ht="15" customHeight="1"/>
    <row r="1366" ht="15" customHeight="1"/>
    <row r="1367" ht="15" customHeight="1"/>
    <row r="1368" ht="15" customHeight="1"/>
    <row r="1369" ht="15" customHeight="1"/>
    <row r="1370" ht="15" customHeight="1"/>
    <row r="1371" ht="15" customHeight="1"/>
    <row r="1372" ht="15" customHeight="1"/>
    <row r="1373" ht="15" customHeight="1"/>
    <row r="1374" ht="15" customHeight="1"/>
    <row r="1375" ht="15" customHeight="1"/>
    <row r="1376" ht="15" customHeight="1"/>
    <row r="1377" ht="15" customHeight="1"/>
    <row r="1378" ht="15" customHeight="1"/>
    <row r="1379" ht="15" customHeight="1"/>
    <row r="1380" ht="15" customHeight="1"/>
    <row r="1381" ht="15" customHeight="1"/>
    <row r="1382" ht="15" customHeight="1"/>
    <row r="1383" ht="15" customHeight="1"/>
    <row r="1384" ht="15" customHeight="1"/>
    <row r="1385" ht="15" customHeight="1"/>
    <row r="1386" ht="15" customHeight="1"/>
    <row r="1387" ht="15" customHeight="1"/>
    <row r="1388" ht="15" customHeight="1"/>
    <row r="1389" ht="15" customHeight="1"/>
    <row r="1390" ht="15" customHeight="1"/>
    <row r="1391" ht="15" customHeight="1"/>
    <row r="1392" ht="15" customHeight="1"/>
    <row r="1393" ht="15" customHeight="1"/>
    <row r="1394" ht="15" customHeight="1"/>
    <row r="1395" ht="15" customHeight="1"/>
    <row r="1396" ht="15" customHeight="1"/>
    <row r="1397" ht="15" customHeight="1"/>
    <row r="1398" ht="15" customHeight="1"/>
    <row r="1399" ht="15" customHeight="1"/>
    <row r="1400" ht="15" customHeight="1"/>
    <row r="1401" ht="15" customHeight="1"/>
    <row r="1402" ht="15" customHeight="1"/>
    <row r="1403" ht="15" customHeight="1"/>
    <row r="1404" ht="15" customHeight="1"/>
    <row r="1405" ht="15" customHeight="1"/>
    <row r="1406" ht="15" customHeight="1"/>
    <row r="1407" ht="15" customHeight="1"/>
    <row r="1408" ht="15" customHeight="1"/>
    <row r="1409" ht="15" customHeight="1"/>
    <row r="1410" ht="15" customHeight="1"/>
    <row r="1411" ht="15" customHeight="1"/>
    <row r="1412" ht="15" customHeight="1"/>
    <row r="1413" ht="15" customHeight="1"/>
    <row r="1414" ht="15" customHeight="1"/>
    <row r="1415" ht="15" customHeight="1"/>
    <row r="1416" ht="15" customHeight="1"/>
    <row r="1417" ht="15" customHeight="1"/>
    <row r="1418" ht="15" customHeight="1"/>
    <row r="1419" ht="15" customHeight="1"/>
    <row r="1420" ht="15" customHeight="1"/>
    <row r="1421" ht="15" customHeight="1"/>
    <row r="1422" ht="15" customHeight="1"/>
    <row r="1423" ht="15" customHeight="1"/>
    <row r="1424" ht="15" customHeight="1"/>
    <row r="1425" ht="15" customHeight="1"/>
    <row r="1426" ht="15" customHeight="1"/>
    <row r="1427" ht="15" customHeight="1"/>
    <row r="1428" ht="15" customHeight="1"/>
    <row r="1429" ht="15" customHeight="1"/>
    <row r="1430" ht="15" customHeight="1"/>
    <row r="1431" ht="15" customHeight="1"/>
    <row r="1432" ht="15" customHeight="1"/>
    <row r="1433" ht="15" customHeight="1"/>
    <row r="1434" ht="15" customHeight="1"/>
    <row r="1435" ht="15" customHeight="1"/>
    <row r="1436" ht="15" customHeight="1"/>
    <row r="1437" ht="15" customHeight="1"/>
    <row r="1438" ht="15" customHeight="1"/>
    <row r="1439" ht="15" customHeight="1"/>
    <row r="1440" ht="15" customHeight="1"/>
    <row r="1441" ht="15" customHeight="1"/>
    <row r="1442" ht="15" customHeight="1"/>
    <row r="1443" ht="15" customHeight="1"/>
    <row r="1444" ht="15" customHeight="1"/>
    <row r="1445" ht="15" customHeight="1"/>
    <row r="1446" ht="15" customHeight="1"/>
    <row r="1447" ht="15" customHeight="1"/>
    <row r="1448" ht="15" customHeight="1"/>
    <row r="1449" ht="15" customHeight="1"/>
    <row r="1450" ht="15" customHeight="1"/>
    <row r="1451" ht="15" customHeight="1"/>
    <row r="1452" ht="15" customHeight="1"/>
    <row r="1453" ht="15" customHeight="1"/>
    <row r="1454" ht="15" customHeight="1"/>
    <row r="1455" ht="15" customHeight="1"/>
    <row r="1456" ht="15" customHeight="1"/>
    <row r="1457" ht="15" customHeight="1"/>
    <row r="1458" ht="15" customHeight="1"/>
    <row r="1459" ht="15" customHeight="1"/>
    <row r="1460" ht="15" customHeight="1"/>
    <row r="1461" ht="15" customHeight="1"/>
    <row r="1462" ht="15" customHeight="1"/>
    <row r="1463" ht="15" customHeight="1"/>
    <row r="1464" ht="15" customHeight="1"/>
    <row r="1465" ht="15" customHeight="1"/>
    <row r="1466" ht="15" customHeight="1"/>
    <row r="1467" ht="15" customHeight="1"/>
    <row r="1468" ht="15" customHeight="1"/>
    <row r="1469" ht="15" customHeight="1"/>
    <row r="1470" ht="15" customHeight="1"/>
    <row r="1471" ht="15" customHeight="1"/>
    <row r="1472" ht="15" customHeight="1"/>
    <row r="1473" ht="15" customHeight="1"/>
    <row r="1474" ht="15" customHeight="1"/>
    <row r="1475" ht="15" customHeight="1"/>
    <row r="1476" ht="15" customHeight="1"/>
    <row r="1477" ht="15" customHeight="1"/>
    <row r="1478" ht="15" customHeight="1"/>
    <row r="1479" ht="15" customHeight="1"/>
    <row r="1480" ht="15" customHeight="1"/>
    <row r="1481" ht="15" customHeight="1"/>
    <row r="1482" ht="15" customHeight="1"/>
    <row r="1483" ht="15" customHeight="1"/>
    <row r="1484" ht="15" customHeight="1"/>
    <row r="1485" ht="15" customHeight="1"/>
    <row r="1486" ht="15" customHeight="1"/>
    <row r="1487" ht="15" customHeight="1"/>
    <row r="1488" ht="15" customHeight="1"/>
    <row r="1489" ht="15" customHeight="1"/>
    <row r="1490" ht="15" customHeight="1"/>
    <row r="1491" ht="15" customHeight="1"/>
    <row r="1492" ht="15" customHeight="1"/>
    <row r="1493" ht="15" customHeight="1"/>
    <row r="1494" ht="15" customHeight="1"/>
    <row r="1495" ht="15" customHeight="1"/>
    <row r="1496" ht="15" customHeight="1"/>
    <row r="1497" ht="15" customHeight="1"/>
    <row r="1498" ht="15" customHeight="1"/>
    <row r="1499" ht="15" customHeight="1"/>
    <row r="1500" ht="15" customHeight="1"/>
    <row r="1501" ht="15" customHeight="1"/>
    <row r="1502" ht="15" customHeight="1"/>
    <row r="1503" ht="15" customHeight="1"/>
    <row r="1504" ht="15" customHeight="1"/>
    <row r="1505" ht="15" customHeight="1"/>
    <row r="1506" ht="15" customHeight="1"/>
    <row r="1507" ht="15" customHeight="1"/>
    <row r="1508" ht="15" customHeight="1"/>
    <row r="1509" ht="15" customHeight="1"/>
    <row r="1510" ht="15" customHeight="1"/>
    <row r="1511" ht="15" customHeight="1"/>
    <row r="1512" ht="15" customHeight="1"/>
    <row r="1513" ht="15" customHeight="1"/>
    <row r="1514" ht="15" customHeight="1"/>
    <row r="1515" ht="15" customHeight="1"/>
    <row r="1516" ht="15" customHeight="1"/>
    <row r="1517" ht="15" customHeight="1"/>
    <row r="1518" ht="15" customHeight="1"/>
    <row r="1519" ht="15" customHeight="1"/>
    <row r="1520" ht="15" customHeight="1"/>
    <row r="1521" ht="15" customHeight="1"/>
    <row r="1522" ht="15" customHeight="1"/>
    <row r="1523" ht="15" customHeight="1"/>
    <row r="1524" ht="15" customHeight="1"/>
    <row r="1525" ht="15" customHeight="1"/>
    <row r="1526" ht="15" customHeight="1"/>
    <row r="1527" ht="15" customHeight="1"/>
    <row r="1528" ht="15" customHeight="1"/>
    <row r="1529" ht="15" customHeight="1"/>
    <row r="1530" ht="15" customHeight="1"/>
    <row r="1531" ht="15" customHeight="1"/>
    <row r="1532" ht="15" customHeight="1"/>
    <row r="1533" ht="15" customHeight="1"/>
    <row r="1534" ht="15" customHeight="1"/>
    <row r="1535" ht="15" customHeight="1"/>
    <row r="1536" ht="15" customHeight="1"/>
    <row r="1537" ht="15" customHeight="1"/>
    <row r="1538" ht="15" customHeight="1"/>
    <row r="1539" ht="15" customHeight="1"/>
    <row r="1540" ht="15" customHeight="1"/>
    <row r="1541" ht="15" customHeight="1"/>
    <row r="1542" ht="15" customHeight="1"/>
    <row r="1543" ht="15" customHeight="1"/>
    <row r="1544" ht="15" customHeight="1"/>
    <row r="1545" ht="15" customHeight="1"/>
    <row r="1546" ht="15" customHeight="1"/>
    <row r="1547" ht="15" customHeight="1"/>
    <row r="1548" ht="15" customHeight="1"/>
    <row r="1549" ht="15" customHeight="1"/>
    <row r="1550" ht="15" customHeight="1"/>
    <row r="1551" ht="15" customHeight="1"/>
    <row r="1552" ht="15" customHeight="1"/>
    <row r="1553" ht="15" customHeight="1"/>
    <row r="1554" ht="15" customHeight="1"/>
    <row r="1555" ht="15" customHeight="1"/>
    <row r="1556" ht="15" customHeight="1"/>
    <row r="1557" ht="15" customHeight="1"/>
    <row r="1558" ht="15" customHeight="1"/>
    <row r="1559" ht="15" customHeight="1"/>
    <row r="1560" ht="15" customHeight="1"/>
    <row r="1561" ht="15" customHeight="1"/>
    <row r="1562" ht="15" customHeight="1"/>
    <row r="1563" ht="15" customHeight="1"/>
    <row r="1564" ht="15" customHeight="1"/>
    <row r="1565" ht="15" customHeight="1"/>
    <row r="1566" ht="15" customHeight="1"/>
    <row r="1567" ht="15" customHeight="1"/>
    <row r="1568" ht="15" customHeight="1"/>
    <row r="1569" ht="15" customHeight="1"/>
    <row r="1570" ht="15" customHeight="1"/>
    <row r="1571" ht="15" customHeight="1"/>
    <row r="1572" ht="15" customHeight="1"/>
    <row r="1573" ht="15" customHeight="1"/>
    <row r="1574" ht="15" customHeight="1"/>
    <row r="1575" ht="15" customHeight="1"/>
    <row r="1576" ht="15" customHeight="1"/>
    <row r="1577" ht="15" customHeight="1"/>
    <row r="1578" ht="15" customHeight="1"/>
    <row r="1579" ht="15" customHeight="1"/>
    <row r="1580" ht="15" customHeight="1"/>
    <row r="1581" ht="15" customHeight="1"/>
    <row r="1582" ht="15" customHeight="1"/>
    <row r="1583" ht="15" customHeight="1"/>
    <row r="1584" ht="15" customHeight="1"/>
    <row r="1585" ht="15" customHeight="1"/>
    <row r="1586" ht="15" customHeight="1"/>
    <row r="1587" ht="15" customHeight="1"/>
    <row r="1588" ht="15" customHeight="1"/>
    <row r="1589" ht="15" customHeight="1"/>
    <row r="1590" ht="15" customHeight="1"/>
    <row r="1591" ht="15" customHeight="1"/>
    <row r="1592" ht="15" customHeight="1"/>
    <row r="1593" ht="15" customHeight="1"/>
    <row r="1594" ht="15" customHeight="1"/>
    <row r="1595" ht="15" customHeight="1"/>
    <row r="1596" ht="15" customHeight="1"/>
    <row r="1597" ht="15" customHeight="1"/>
    <row r="1598" ht="15" customHeight="1"/>
    <row r="1599" ht="15" customHeight="1"/>
    <row r="1600" ht="15" customHeight="1"/>
    <row r="1601" ht="15" customHeight="1"/>
    <row r="1602" ht="15" customHeight="1"/>
    <row r="1603" ht="15" customHeight="1"/>
    <row r="1604" ht="15" customHeight="1"/>
    <row r="1605" ht="15" customHeight="1"/>
    <row r="1606" ht="15" customHeight="1"/>
    <row r="1607" ht="15" customHeight="1"/>
    <row r="1608" ht="15" customHeight="1"/>
    <row r="1609" ht="15" customHeight="1"/>
    <row r="1610" ht="15" customHeight="1"/>
    <row r="1611" ht="15" customHeight="1"/>
    <row r="1612" ht="15" customHeight="1"/>
    <row r="1613" ht="15" customHeight="1"/>
    <row r="1614" ht="15" customHeight="1"/>
    <row r="1615" ht="15" customHeight="1"/>
    <row r="1616" ht="15" customHeight="1"/>
    <row r="1617" ht="15" customHeight="1"/>
    <row r="1618" ht="15" customHeight="1"/>
    <row r="1619" ht="15" customHeight="1"/>
    <row r="1620" ht="15" customHeight="1"/>
    <row r="1621" ht="15" customHeight="1"/>
    <row r="1622" ht="15" customHeight="1"/>
    <row r="1623" ht="15" customHeight="1"/>
    <row r="1624" ht="15" customHeight="1"/>
    <row r="1625" ht="15" customHeight="1"/>
    <row r="1626" ht="15" customHeight="1"/>
    <row r="1627" ht="15" customHeight="1"/>
    <row r="1628" ht="15" customHeight="1"/>
    <row r="1629" ht="15" customHeight="1"/>
    <row r="1630" ht="15" customHeight="1"/>
    <row r="1631" ht="15" customHeight="1"/>
    <row r="1632" ht="15" customHeight="1"/>
    <row r="1633" ht="15" customHeight="1"/>
    <row r="1634" ht="15" customHeight="1"/>
    <row r="1635" ht="15" customHeight="1"/>
    <row r="1636" ht="15" customHeight="1"/>
    <row r="1637" ht="15" customHeight="1"/>
    <row r="1638" ht="15" customHeight="1"/>
    <row r="1639" ht="15" customHeight="1"/>
    <row r="1640" ht="15" customHeight="1"/>
    <row r="1641" ht="15" customHeight="1"/>
    <row r="1642" ht="15" customHeight="1"/>
    <row r="1643" ht="15" customHeight="1"/>
    <row r="1644" ht="15" customHeight="1"/>
    <row r="1645" ht="15" customHeight="1"/>
    <row r="1646" ht="15" customHeight="1"/>
    <row r="1647" ht="15" customHeight="1"/>
    <row r="1648" ht="15" customHeight="1"/>
    <row r="1649" ht="15" customHeight="1"/>
    <row r="1650" ht="15" customHeight="1"/>
    <row r="1651" ht="15" customHeight="1"/>
    <row r="1652" ht="15" customHeight="1"/>
    <row r="1653" ht="15" customHeight="1"/>
    <row r="1654" ht="15" customHeight="1"/>
    <row r="1655" ht="15" customHeight="1"/>
    <row r="1656" ht="15" customHeight="1"/>
    <row r="1657" ht="15" customHeight="1"/>
    <row r="1658" ht="15" customHeight="1"/>
    <row r="1659" ht="15" customHeight="1"/>
    <row r="1660" ht="15" customHeight="1"/>
    <row r="1661" ht="15" customHeight="1"/>
    <row r="1662" ht="15" customHeight="1"/>
    <row r="1663" ht="15" customHeight="1"/>
    <row r="1664" ht="15" customHeight="1"/>
    <row r="1665" ht="15" customHeight="1"/>
    <row r="1666" ht="15" customHeight="1"/>
    <row r="1667" ht="15" customHeight="1"/>
    <row r="1668" ht="15" customHeight="1"/>
    <row r="1669" ht="15" customHeight="1"/>
    <row r="1670" ht="15" customHeight="1"/>
    <row r="1671" ht="15" customHeight="1"/>
    <row r="1672" ht="15" customHeight="1"/>
    <row r="1673" ht="15" customHeight="1"/>
    <row r="1674" ht="15" customHeight="1"/>
    <row r="1675" ht="15" customHeight="1"/>
    <row r="1676" ht="15" customHeight="1"/>
    <row r="1677" ht="15" customHeight="1"/>
    <row r="1678" ht="15" customHeight="1"/>
    <row r="1679" ht="15" customHeight="1"/>
    <row r="1680" ht="15" customHeight="1"/>
    <row r="1681" ht="15" customHeight="1"/>
    <row r="1682" ht="15" customHeight="1"/>
    <row r="1683" ht="15" customHeight="1"/>
    <row r="1684" ht="15" customHeight="1"/>
    <row r="1685" ht="15" customHeight="1"/>
    <row r="1686" ht="15" customHeight="1"/>
    <row r="1687" ht="15" customHeight="1"/>
    <row r="1688" ht="15" customHeight="1"/>
    <row r="1689" ht="15" customHeight="1"/>
    <row r="1690" ht="15" customHeight="1"/>
    <row r="1691" ht="15" customHeight="1"/>
    <row r="1692" ht="15" customHeight="1"/>
    <row r="1693" ht="15" customHeight="1"/>
    <row r="1694" ht="15" customHeight="1"/>
    <row r="1695" ht="15" customHeight="1"/>
    <row r="1696" ht="15" customHeight="1"/>
    <row r="1697" ht="15" customHeight="1"/>
    <row r="1698" ht="15" customHeight="1"/>
    <row r="1699" ht="15" customHeight="1"/>
    <row r="1700" ht="15" customHeight="1"/>
    <row r="1701" ht="15" customHeight="1"/>
    <row r="1702" ht="15" customHeight="1"/>
    <row r="1703" ht="15" customHeight="1"/>
    <row r="1704" ht="15" customHeight="1"/>
    <row r="1705" ht="15" customHeight="1"/>
    <row r="1706" ht="15" customHeight="1"/>
    <row r="1707" ht="15" customHeight="1"/>
    <row r="1708" ht="15" customHeight="1"/>
    <row r="1709" ht="15" customHeight="1"/>
    <row r="1710" ht="15" customHeight="1"/>
    <row r="1711" ht="15" customHeight="1"/>
    <row r="1712" ht="15" customHeight="1"/>
    <row r="1713" ht="15" customHeight="1"/>
    <row r="1714" ht="15" customHeight="1"/>
    <row r="1715" ht="15" customHeight="1"/>
    <row r="1716" ht="15" customHeight="1"/>
    <row r="1717" ht="15" customHeight="1"/>
    <row r="1718" ht="15" customHeight="1"/>
    <row r="1719" ht="15" customHeight="1"/>
    <row r="1720" ht="15" customHeight="1"/>
    <row r="1721" ht="15" customHeight="1"/>
    <row r="1722" ht="15" customHeight="1"/>
    <row r="1723" ht="15" customHeight="1"/>
    <row r="1724" ht="15" customHeight="1"/>
    <row r="1725" ht="15" customHeight="1"/>
    <row r="1726" ht="15" customHeight="1"/>
    <row r="1727" ht="15" customHeight="1"/>
    <row r="1728" ht="15" customHeight="1"/>
    <row r="1729" ht="15" customHeight="1"/>
    <row r="1730" ht="15" customHeight="1"/>
    <row r="1731" ht="15" customHeight="1"/>
    <row r="1732" ht="15" customHeight="1"/>
    <row r="1733" ht="15" customHeight="1"/>
    <row r="1734" ht="15" customHeight="1"/>
    <row r="1735" ht="15" customHeight="1"/>
    <row r="1736" ht="15" customHeight="1"/>
    <row r="1737" ht="15" customHeight="1"/>
    <row r="1738" ht="15" customHeight="1"/>
    <row r="1739" ht="15" customHeight="1"/>
    <row r="1740" ht="15" customHeight="1"/>
    <row r="1741" ht="15" customHeight="1"/>
    <row r="1742" ht="15" customHeight="1"/>
    <row r="1743" ht="15" customHeight="1"/>
    <row r="1744" ht="15" customHeight="1"/>
    <row r="1745" ht="15" customHeight="1"/>
    <row r="1746" ht="15" customHeight="1"/>
    <row r="1747" ht="15" customHeight="1"/>
    <row r="1748" ht="15" customHeight="1"/>
    <row r="1749" ht="15" customHeight="1"/>
    <row r="1750" ht="15" customHeight="1"/>
    <row r="1751" ht="15" customHeight="1"/>
    <row r="1752" ht="15" customHeight="1"/>
    <row r="1753" ht="15" customHeight="1"/>
    <row r="1754" ht="15" customHeight="1"/>
    <row r="1755" ht="15" customHeight="1"/>
    <row r="1756" ht="15" customHeight="1"/>
    <row r="1757" ht="15" customHeight="1"/>
    <row r="1758" ht="15" customHeight="1"/>
    <row r="1759" ht="15" customHeight="1"/>
    <row r="1760" ht="15" customHeight="1"/>
    <row r="1761" ht="15" customHeight="1"/>
    <row r="1762" ht="15" customHeight="1"/>
    <row r="1763" ht="15" customHeight="1"/>
    <row r="1764" ht="15" customHeight="1"/>
    <row r="1765" ht="15" customHeight="1"/>
    <row r="1766" ht="15" customHeight="1"/>
    <row r="1767" ht="15" customHeight="1"/>
    <row r="1768" ht="15" customHeight="1"/>
    <row r="1769" ht="15" customHeight="1"/>
    <row r="1770" ht="15" customHeight="1"/>
    <row r="1771" ht="15" customHeight="1"/>
    <row r="1772" ht="15" customHeight="1"/>
    <row r="1773" ht="15" customHeight="1"/>
    <row r="1774" ht="15" customHeight="1"/>
    <row r="1775" ht="15" customHeight="1"/>
    <row r="1776" ht="15" customHeight="1"/>
    <row r="1777" ht="15" customHeight="1"/>
    <row r="1778" ht="15" customHeight="1"/>
    <row r="1779" ht="15" customHeight="1"/>
    <row r="1780" ht="15" customHeight="1"/>
    <row r="1781" ht="15" customHeight="1"/>
    <row r="1782" ht="15" customHeight="1"/>
    <row r="1783" ht="15" customHeight="1"/>
    <row r="1784" ht="15" customHeight="1"/>
    <row r="1785" ht="15" customHeight="1"/>
    <row r="1786" ht="15" customHeight="1"/>
    <row r="1787" ht="15" customHeight="1"/>
    <row r="1788" ht="15" customHeight="1"/>
    <row r="1789" ht="15" customHeight="1"/>
    <row r="1790" ht="15" customHeight="1"/>
    <row r="1791" ht="15" customHeight="1"/>
    <row r="1792" ht="15" customHeight="1"/>
    <row r="1793" ht="15" customHeight="1"/>
    <row r="1794" ht="15" customHeight="1"/>
    <row r="1795" ht="15" customHeight="1"/>
    <row r="1796" ht="15" customHeight="1"/>
    <row r="1797" ht="15" customHeight="1"/>
    <row r="1798" ht="15" customHeight="1"/>
    <row r="1799" ht="15" customHeight="1"/>
    <row r="1800" ht="15" customHeight="1"/>
    <row r="1801" ht="15" customHeight="1"/>
    <row r="1802" ht="15" customHeight="1"/>
    <row r="1803" ht="15" customHeight="1"/>
    <row r="1804" ht="15" customHeight="1"/>
    <row r="1805" ht="15" customHeight="1"/>
    <row r="1806" ht="15" customHeight="1"/>
    <row r="1807" ht="15" customHeight="1"/>
    <row r="1808" ht="15" customHeight="1"/>
    <row r="1809" ht="15" customHeight="1"/>
    <row r="1810" ht="15" customHeight="1"/>
    <row r="1811" ht="15" customHeight="1"/>
    <row r="1812" ht="15" customHeight="1"/>
    <row r="1813" ht="15" customHeight="1"/>
    <row r="1814" ht="15" customHeight="1"/>
    <row r="1815" ht="15" customHeight="1"/>
    <row r="1816" ht="15" customHeight="1"/>
    <row r="1817" ht="15" customHeight="1"/>
    <row r="1818" ht="15" customHeight="1"/>
    <row r="1819" ht="15" customHeight="1"/>
    <row r="1820" ht="15" customHeight="1"/>
    <row r="1821" ht="15" customHeight="1"/>
    <row r="1822" ht="15" customHeight="1"/>
    <row r="1823" ht="15" customHeight="1"/>
    <row r="1824" ht="15" customHeight="1"/>
    <row r="1825" ht="15" customHeight="1"/>
    <row r="1826" ht="15" customHeight="1"/>
    <row r="1827" ht="15" customHeight="1"/>
    <row r="1828" ht="15" customHeight="1"/>
    <row r="1829" ht="15" customHeight="1"/>
    <row r="1830" ht="15" customHeight="1"/>
    <row r="1831" ht="15" customHeight="1"/>
    <row r="1832" ht="15" customHeight="1"/>
    <row r="1833" ht="15" customHeight="1"/>
    <row r="1834" ht="15" customHeight="1"/>
    <row r="1835" ht="15" customHeight="1"/>
    <row r="1836" ht="15" customHeight="1"/>
    <row r="1837" ht="15" customHeight="1"/>
    <row r="1838" ht="15" customHeight="1"/>
    <row r="1839" ht="15" customHeight="1"/>
    <row r="1840" ht="15" customHeight="1"/>
    <row r="1841" ht="15" customHeight="1"/>
    <row r="1842" ht="15" customHeight="1"/>
    <row r="1843" ht="15" customHeight="1"/>
    <row r="1844" ht="15" customHeight="1"/>
    <row r="1845" ht="15" customHeight="1"/>
    <row r="1846" ht="15" customHeight="1"/>
    <row r="1847" ht="15" customHeight="1"/>
    <row r="1848" ht="15" customHeight="1"/>
    <row r="1849" ht="15" customHeight="1"/>
    <row r="1850" ht="15" customHeight="1"/>
    <row r="1851" ht="15" customHeight="1"/>
    <row r="1852" ht="15" customHeight="1"/>
    <row r="1853" ht="15" customHeight="1"/>
    <row r="1854" ht="15" customHeight="1"/>
    <row r="1855" ht="15" customHeight="1"/>
    <row r="1856" ht="15" customHeight="1"/>
    <row r="1857" ht="15" customHeight="1"/>
    <row r="1858" ht="15" customHeight="1"/>
    <row r="1859" ht="15" customHeight="1"/>
    <row r="1860" ht="15" customHeight="1"/>
    <row r="1861" ht="15" customHeight="1"/>
    <row r="1862" ht="15" customHeight="1"/>
    <row r="1863" ht="15" customHeight="1"/>
    <row r="1864" ht="15" customHeight="1"/>
    <row r="1865" ht="15" customHeight="1"/>
    <row r="1866" ht="15" customHeight="1"/>
    <row r="1867" ht="15" customHeight="1"/>
    <row r="1868" ht="15" customHeight="1"/>
    <row r="1869" ht="15" customHeight="1"/>
    <row r="1870" ht="15" customHeight="1"/>
    <row r="1871" ht="15" customHeight="1"/>
    <row r="1872" ht="15" customHeight="1"/>
    <row r="1873" ht="15" customHeight="1"/>
    <row r="1874" ht="15" customHeight="1"/>
    <row r="1875" ht="15" customHeight="1"/>
    <row r="1876" ht="15" customHeight="1"/>
    <row r="1877" ht="15" customHeight="1"/>
    <row r="1878" ht="15" customHeight="1"/>
    <row r="1879" ht="15" customHeight="1"/>
    <row r="1880" ht="15" customHeight="1"/>
    <row r="1881" ht="15" customHeight="1"/>
    <row r="1882" ht="15" customHeight="1"/>
    <row r="1883" ht="15" customHeight="1"/>
    <row r="1884" ht="15" customHeight="1"/>
    <row r="1885" ht="15" customHeight="1"/>
    <row r="1886" ht="15" customHeight="1"/>
    <row r="1887" ht="15" customHeight="1"/>
    <row r="1888" ht="15" customHeight="1"/>
    <row r="1889" ht="15" customHeight="1"/>
    <row r="1890" ht="15" customHeight="1"/>
    <row r="1891" ht="15" customHeight="1"/>
    <row r="1892" ht="15" customHeight="1"/>
    <row r="1893" ht="15" customHeight="1"/>
    <row r="1894" ht="15" customHeight="1"/>
    <row r="1895" ht="15" customHeight="1"/>
    <row r="1896" ht="15" customHeight="1"/>
    <row r="1897" ht="15" customHeight="1"/>
    <row r="1898" ht="15" customHeight="1"/>
    <row r="1899" ht="15" customHeight="1"/>
    <row r="1900" ht="15" customHeight="1"/>
    <row r="1901" ht="15" customHeight="1"/>
    <row r="1902" ht="15" customHeight="1"/>
    <row r="1903" ht="15" customHeight="1"/>
    <row r="1904" ht="15" customHeight="1"/>
    <row r="1905" ht="15" customHeight="1"/>
    <row r="1906" ht="15" customHeight="1"/>
    <row r="1907" ht="15" customHeight="1"/>
    <row r="1908" ht="15" customHeight="1"/>
    <row r="1909" ht="15" customHeight="1"/>
    <row r="1910" ht="15" customHeight="1"/>
    <row r="1911" ht="15" customHeight="1"/>
    <row r="1912" ht="15" customHeight="1"/>
    <row r="1913" ht="15" customHeight="1"/>
    <row r="1914" ht="15" customHeight="1"/>
    <row r="1915" ht="15" customHeight="1"/>
    <row r="1916" ht="15" customHeight="1"/>
    <row r="1917" ht="15" customHeight="1"/>
    <row r="1918" ht="15" customHeight="1"/>
    <row r="1919" ht="15" customHeight="1"/>
    <row r="1920" ht="15" customHeight="1"/>
    <row r="1921" ht="15" customHeight="1"/>
    <row r="1922" ht="15" customHeight="1"/>
    <row r="1923" ht="15" customHeight="1"/>
    <row r="1924" ht="15" customHeight="1"/>
    <row r="1925" ht="15" customHeight="1"/>
    <row r="1926" ht="15" customHeight="1"/>
    <row r="1927" ht="15" customHeight="1"/>
    <row r="1928" ht="15" customHeight="1"/>
    <row r="1929" ht="15" customHeight="1"/>
    <row r="1930" ht="15" customHeight="1"/>
    <row r="1931" ht="15" customHeight="1"/>
    <row r="1932" ht="15" customHeight="1"/>
    <row r="1933" ht="15" customHeight="1"/>
    <row r="1934" ht="15" customHeight="1"/>
    <row r="1935" ht="15" customHeight="1"/>
    <row r="1936" ht="15" customHeight="1"/>
    <row r="1937" ht="15" customHeight="1"/>
    <row r="1938" ht="15" customHeight="1"/>
    <row r="1939" ht="15" customHeight="1"/>
    <row r="1940" ht="15" customHeight="1"/>
    <row r="1941" ht="15" customHeight="1"/>
    <row r="1942" ht="15" customHeight="1"/>
    <row r="1943" ht="15" customHeight="1"/>
    <row r="1944" ht="15" customHeight="1"/>
    <row r="1945" ht="15" customHeight="1"/>
    <row r="1946" ht="15" customHeight="1"/>
    <row r="1947" ht="15" customHeight="1"/>
    <row r="1948" ht="15" customHeight="1"/>
    <row r="1949" ht="15" customHeight="1"/>
    <row r="1950" ht="15" customHeight="1"/>
    <row r="1951" ht="15" customHeight="1"/>
    <row r="1952" ht="15" customHeight="1"/>
    <row r="1953" ht="15" customHeight="1"/>
    <row r="1954" ht="15" customHeight="1"/>
    <row r="1955" ht="15" customHeight="1"/>
    <row r="1956" ht="15" customHeight="1"/>
    <row r="1957" ht="15" customHeight="1"/>
    <row r="1958" ht="15" customHeight="1"/>
    <row r="1959" ht="15" customHeight="1"/>
    <row r="1960" ht="15" customHeight="1"/>
    <row r="1961" ht="15" customHeight="1"/>
    <row r="1962" ht="15" customHeight="1"/>
    <row r="1963" ht="15" customHeight="1"/>
    <row r="1964" ht="15" customHeight="1"/>
    <row r="1965" ht="15" customHeight="1"/>
    <row r="1966" ht="15" customHeight="1"/>
    <row r="1967" ht="15" customHeight="1"/>
    <row r="1968" ht="15" customHeight="1"/>
    <row r="1969" ht="15" customHeight="1"/>
    <row r="1970" ht="15" customHeight="1"/>
    <row r="1971" ht="15" customHeight="1"/>
    <row r="1972" ht="15" customHeight="1"/>
    <row r="1973" ht="15" customHeight="1"/>
    <row r="1974" ht="15" customHeight="1"/>
    <row r="1975" ht="15" customHeight="1"/>
    <row r="1976" ht="15" customHeight="1"/>
    <row r="1977" ht="15" customHeight="1"/>
    <row r="1978" ht="15" customHeight="1"/>
    <row r="1979" ht="15" customHeight="1"/>
    <row r="1980" ht="15" customHeight="1"/>
    <row r="1981" ht="15" customHeight="1"/>
    <row r="1982" ht="15" customHeight="1"/>
    <row r="1983" ht="15" customHeight="1"/>
    <row r="1984" ht="15" customHeight="1"/>
    <row r="1985" ht="15" customHeight="1"/>
    <row r="1986" ht="15" customHeight="1"/>
    <row r="1987" ht="15" customHeight="1"/>
    <row r="1988" ht="15" customHeight="1"/>
    <row r="1989" ht="15" customHeight="1"/>
    <row r="1990" ht="15" customHeight="1"/>
    <row r="1991" ht="15" customHeight="1"/>
    <row r="1992" ht="15" customHeight="1"/>
    <row r="1993" ht="15" customHeight="1"/>
    <row r="1994" ht="15" customHeight="1"/>
    <row r="1995" ht="15" customHeight="1"/>
    <row r="1996" ht="15" customHeight="1"/>
    <row r="1997" ht="15" customHeight="1"/>
    <row r="1998" ht="15" customHeight="1"/>
    <row r="1999" ht="15" customHeight="1"/>
    <row r="2000" ht="15" customHeight="1"/>
    <row r="2001" ht="15" customHeight="1"/>
    <row r="2002" ht="15" customHeight="1"/>
    <row r="2003" ht="15" customHeight="1"/>
    <row r="2004" ht="15" customHeight="1"/>
    <row r="2005" ht="15" customHeight="1"/>
    <row r="2006" ht="15" customHeight="1"/>
    <row r="2007" ht="15" customHeight="1"/>
    <row r="2008" ht="15" customHeight="1"/>
    <row r="2009" ht="15" customHeight="1"/>
    <row r="2010" ht="15" customHeight="1"/>
    <row r="2011" ht="15" customHeight="1"/>
    <row r="2012" ht="15" customHeight="1"/>
    <row r="2013" ht="15" customHeight="1"/>
    <row r="2014" ht="15" customHeight="1"/>
    <row r="2015" ht="15" customHeight="1"/>
    <row r="2016" ht="15" customHeight="1"/>
    <row r="2017" ht="15" customHeight="1"/>
    <row r="2018" ht="15" customHeight="1"/>
    <row r="2019" ht="15" customHeight="1"/>
    <row r="2020" ht="15" customHeight="1"/>
    <row r="2021" ht="15" customHeight="1"/>
    <row r="2022" ht="15" customHeight="1"/>
    <row r="2023" ht="15" customHeight="1"/>
    <row r="2024" ht="15" customHeight="1"/>
    <row r="2025" ht="15" customHeight="1"/>
    <row r="2026" ht="15" customHeight="1"/>
    <row r="2027" ht="15" customHeight="1"/>
    <row r="2028" ht="15" customHeight="1"/>
    <row r="2029" ht="15" customHeight="1"/>
    <row r="2030" ht="15" customHeight="1"/>
    <row r="2031" ht="15" customHeight="1"/>
    <row r="2032" ht="15" customHeight="1"/>
    <row r="2033" ht="15" customHeight="1"/>
    <row r="2034" ht="15" customHeight="1"/>
    <row r="2035" ht="15" customHeight="1"/>
    <row r="2036" ht="15" customHeight="1"/>
    <row r="2037" ht="15" customHeight="1"/>
    <row r="2038" ht="15" customHeight="1"/>
    <row r="2039" ht="15" customHeight="1"/>
    <row r="2040" ht="15" customHeight="1"/>
    <row r="2041" ht="15" customHeight="1"/>
    <row r="2042" ht="15" customHeight="1"/>
    <row r="2043" ht="15" customHeight="1"/>
    <row r="2044" ht="15" customHeight="1"/>
    <row r="2045" ht="15" customHeight="1"/>
    <row r="2046" ht="15" customHeight="1"/>
    <row r="2047" ht="15" customHeight="1"/>
    <row r="2048" ht="15" customHeight="1"/>
    <row r="2049" ht="15" customHeight="1"/>
    <row r="2050" ht="15" customHeight="1"/>
    <row r="2051" ht="15" customHeight="1"/>
    <row r="2052" ht="15" customHeight="1"/>
    <row r="2053" ht="15" customHeight="1"/>
    <row r="2054" ht="15" customHeight="1"/>
    <row r="2055" ht="15" customHeight="1"/>
    <row r="2056" ht="15" customHeight="1"/>
    <row r="2057" ht="15" customHeight="1"/>
    <row r="2058" ht="15" customHeight="1"/>
    <row r="2059" ht="15" customHeight="1"/>
    <row r="2060" ht="15" customHeight="1"/>
    <row r="2061" ht="15" customHeight="1"/>
    <row r="2062" ht="15" customHeight="1"/>
    <row r="2063" ht="15" customHeight="1"/>
    <row r="2064" ht="15" customHeight="1"/>
    <row r="2065" ht="15" customHeight="1"/>
    <row r="2066" ht="15" customHeight="1"/>
    <row r="2067" ht="15" customHeight="1"/>
    <row r="2068" ht="15" customHeight="1"/>
    <row r="2069" ht="15" customHeight="1"/>
    <row r="2070" ht="15" customHeight="1"/>
    <row r="2071" ht="15" customHeight="1"/>
    <row r="2072" ht="15" customHeight="1"/>
    <row r="2073" ht="15" customHeight="1"/>
    <row r="2074" ht="15" customHeight="1"/>
    <row r="2075" ht="15" customHeight="1"/>
    <row r="2076" ht="15" customHeight="1"/>
    <row r="2077" ht="15" customHeight="1"/>
    <row r="2078" ht="15" customHeight="1"/>
    <row r="2079" ht="15" customHeight="1"/>
    <row r="2080" ht="15" customHeight="1"/>
    <row r="2081" ht="15" customHeight="1"/>
    <row r="2082" ht="15" customHeight="1"/>
    <row r="2083" ht="15" customHeight="1"/>
    <row r="2084" ht="15" customHeight="1"/>
    <row r="2085" ht="15" customHeight="1"/>
    <row r="2086" ht="15" customHeight="1"/>
    <row r="2087" ht="15" customHeight="1"/>
    <row r="2088" ht="15" customHeight="1"/>
    <row r="2089" ht="15" customHeight="1"/>
    <row r="2090" ht="15" customHeight="1"/>
    <row r="2091" ht="15" customHeight="1"/>
    <row r="2092" ht="15" customHeight="1"/>
    <row r="2093" ht="15" customHeight="1"/>
    <row r="2094" ht="15" customHeight="1"/>
    <row r="2095" ht="15" customHeight="1"/>
    <row r="2096" ht="15" customHeight="1"/>
    <row r="2097" ht="15" customHeight="1"/>
    <row r="2098" ht="15" customHeight="1"/>
    <row r="2099" ht="15" customHeight="1"/>
    <row r="2100" ht="15" customHeight="1"/>
    <row r="2101" ht="15" customHeight="1"/>
    <row r="2102" ht="15" customHeight="1"/>
    <row r="2103" ht="15" customHeight="1"/>
    <row r="2104" ht="15" customHeight="1"/>
    <row r="2105" ht="15" customHeight="1"/>
    <row r="2106" ht="15" customHeight="1"/>
    <row r="2107" ht="15" customHeight="1"/>
    <row r="2108" ht="15" customHeight="1"/>
    <row r="2109" ht="15" customHeight="1"/>
    <row r="2110" ht="15" customHeight="1"/>
    <row r="2111" ht="15" customHeight="1"/>
    <row r="2112" ht="15" customHeight="1"/>
    <row r="2113" ht="15" customHeight="1"/>
    <row r="2114" ht="15" customHeight="1"/>
    <row r="2115" ht="15" customHeight="1"/>
    <row r="2116" ht="15" customHeight="1"/>
    <row r="2117" ht="15" customHeight="1"/>
    <row r="2118" ht="15" customHeight="1"/>
    <row r="2119" ht="15" customHeight="1"/>
    <row r="2120" ht="15" customHeight="1"/>
    <row r="2121" ht="15" customHeight="1"/>
    <row r="2122" ht="15" customHeight="1"/>
    <row r="2123" ht="15" customHeight="1"/>
    <row r="2124" ht="15" customHeight="1"/>
    <row r="2125" ht="15" customHeight="1"/>
    <row r="2126" ht="15" customHeight="1"/>
    <row r="2127" ht="15" customHeight="1"/>
    <row r="2128" ht="15" customHeight="1"/>
    <row r="2129" ht="15" customHeight="1"/>
    <row r="2130" ht="15" customHeight="1"/>
    <row r="2131" ht="15" customHeight="1"/>
    <row r="2132" ht="15" customHeight="1"/>
    <row r="2133" ht="15" customHeight="1"/>
    <row r="2134" ht="15" customHeight="1"/>
    <row r="2135" ht="15" customHeight="1"/>
    <row r="2136" ht="15" customHeight="1"/>
    <row r="2137" ht="15" customHeight="1"/>
    <row r="2138" ht="15" customHeight="1"/>
    <row r="2139" ht="15" customHeight="1"/>
    <row r="2140" ht="15" customHeight="1"/>
    <row r="2141" ht="15" customHeight="1"/>
    <row r="2142" ht="15" customHeight="1"/>
    <row r="2143" ht="15" customHeight="1"/>
    <row r="2144" ht="15" customHeight="1"/>
    <row r="2145" ht="15" customHeight="1"/>
    <row r="2146" ht="15" customHeight="1"/>
    <row r="2147" ht="15" customHeight="1"/>
    <row r="2148" ht="15" customHeight="1"/>
    <row r="2149" ht="15" customHeight="1"/>
    <row r="2150" ht="15" customHeight="1"/>
    <row r="2151" ht="15" customHeight="1"/>
    <row r="2152" ht="15" customHeight="1"/>
    <row r="2153" ht="15" customHeight="1"/>
    <row r="2154" ht="15" customHeight="1"/>
    <row r="2155" ht="15" customHeight="1"/>
    <row r="2156" ht="15" customHeight="1"/>
    <row r="2157" ht="15" customHeight="1"/>
    <row r="2158" ht="15" customHeight="1"/>
    <row r="2159" ht="15" customHeight="1"/>
    <row r="2160" ht="15" customHeight="1"/>
    <row r="2161" ht="15" customHeight="1"/>
    <row r="2162" ht="15" customHeight="1"/>
    <row r="2163" ht="15" customHeight="1"/>
    <row r="2164" ht="15" customHeight="1"/>
    <row r="2165" ht="15" customHeight="1"/>
    <row r="2166" ht="15" customHeight="1"/>
    <row r="2167" ht="15" customHeight="1"/>
    <row r="2168" ht="15" customHeight="1"/>
    <row r="2169" ht="15" customHeight="1"/>
    <row r="2170" ht="15" customHeight="1"/>
    <row r="2171" ht="15" customHeight="1"/>
    <row r="2172" ht="15" customHeight="1"/>
    <row r="2173" ht="15" customHeight="1"/>
    <row r="2174" ht="15" customHeight="1"/>
    <row r="2175" ht="15" customHeight="1"/>
    <row r="2176" ht="15" customHeight="1"/>
    <row r="2177" ht="15" customHeight="1"/>
    <row r="2178" ht="15" customHeight="1"/>
    <row r="2179" ht="15" customHeight="1"/>
    <row r="2180" ht="15" customHeight="1"/>
    <row r="2181" ht="15" customHeight="1"/>
    <row r="2182" ht="15" customHeight="1"/>
    <row r="2183" ht="15" customHeight="1"/>
    <row r="2184" ht="15" customHeight="1"/>
    <row r="2185" ht="15" customHeight="1"/>
    <row r="2186" ht="15" customHeight="1"/>
    <row r="2187" ht="15" customHeight="1"/>
    <row r="2188" ht="15" customHeight="1"/>
    <row r="2189" ht="15" customHeight="1"/>
    <row r="2190" ht="15" customHeight="1"/>
    <row r="2191" ht="15" customHeight="1"/>
    <row r="2192" ht="15" customHeight="1"/>
    <row r="2193" ht="15" customHeight="1"/>
    <row r="2194" ht="15" customHeight="1"/>
    <row r="2195" ht="15" customHeight="1"/>
    <row r="2196" ht="15" customHeight="1"/>
    <row r="2197" ht="15" customHeight="1"/>
    <row r="2198" ht="15" customHeight="1"/>
    <row r="2199" ht="15" customHeight="1"/>
    <row r="2200" ht="15" customHeight="1"/>
    <row r="2201" ht="15" customHeight="1"/>
    <row r="2202" ht="15" customHeight="1"/>
    <row r="2203" ht="15" customHeight="1"/>
    <row r="2204" ht="15" customHeight="1"/>
    <row r="2205" ht="15" customHeight="1"/>
    <row r="2206" ht="15" customHeight="1"/>
    <row r="2207" ht="15" customHeight="1"/>
    <row r="2208" ht="15" customHeight="1"/>
    <row r="2209" ht="15" customHeight="1"/>
    <row r="2210" ht="15" customHeight="1"/>
    <row r="2211" ht="15" customHeight="1"/>
    <row r="2212" ht="15" customHeight="1"/>
    <row r="2213" ht="15" customHeight="1"/>
    <row r="2214" ht="15" customHeight="1"/>
    <row r="2215" ht="15" customHeight="1"/>
    <row r="2216" ht="15" customHeight="1"/>
    <row r="2217" ht="15" customHeight="1"/>
    <row r="2218" ht="15" customHeight="1"/>
    <row r="2219" ht="15" customHeight="1"/>
    <row r="2220" ht="15" customHeight="1"/>
    <row r="2221" ht="15" customHeight="1"/>
    <row r="2222" ht="15" customHeight="1"/>
    <row r="2223" ht="15" customHeight="1"/>
    <row r="2224" ht="15" customHeight="1"/>
    <row r="2225" ht="15" customHeight="1"/>
    <row r="2226" ht="15" customHeight="1"/>
    <row r="2227" ht="15" customHeight="1"/>
    <row r="2228" ht="15" customHeight="1"/>
    <row r="2229" ht="15" customHeight="1"/>
    <row r="2230" ht="15" customHeight="1"/>
    <row r="2231" ht="15" customHeight="1"/>
    <row r="2232" ht="15" customHeight="1"/>
    <row r="2233" ht="15" customHeight="1"/>
    <row r="2234" ht="15" customHeight="1"/>
    <row r="2235" ht="15" customHeight="1"/>
    <row r="2236" ht="15" customHeight="1"/>
    <row r="2237" ht="15" customHeight="1"/>
    <row r="2238" ht="15" customHeight="1"/>
    <row r="2239" ht="15" customHeight="1"/>
    <row r="2240" ht="15" customHeight="1"/>
    <row r="2241" ht="15" customHeight="1"/>
    <row r="2242" ht="15" customHeight="1"/>
    <row r="2243" ht="15" customHeight="1"/>
    <row r="2244" ht="15" customHeight="1"/>
    <row r="2245" ht="15" customHeight="1"/>
    <row r="2246" ht="15" customHeight="1"/>
    <row r="2247" ht="15" customHeight="1"/>
    <row r="2248" ht="15" customHeight="1"/>
    <row r="2249" ht="15" customHeight="1"/>
    <row r="2250" ht="15" customHeight="1"/>
    <row r="2251" ht="15" customHeight="1"/>
    <row r="2252" ht="15" customHeight="1"/>
    <row r="2253" ht="15" customHeight="1"/>
    <row r="2254" ht="15" customHeight="1"/>
    <row r="2255" ht="15" customHeight="1"/>
    <row r="2256" ht="15" customHeight="1"/>
    <row r="2257" ht="15" customHeight="1"/>
    <row r="2258" ht="15" customHeight="1"/>
    <row r="2259" ht="15" customHeight="1"/>
    <row r="2260" ht="15" customHeight="1"/>
    <row r="2261" ht="15" customHeight="1"/>
    <row r="2262" ht="15" customHeight="1"/>
    <row r="2263" ht="15" customHeight="1"/>
    <row r="2264" ht="15" customHeight="1"/>
    <row r="2265" ht="15" customHeight="1"/>
    <row r="2266" ht="15" customHeight="1"/>
    <row r="2267" ht="15" customHeight="1"/>
    <row r="2268" ht="15" customHeight="1"/>
    <row r="2269" ht="15" customHeight="1"/>
    <row r="2270" ht="15" customHeight="1"/>
    <row r="2271" ht="15" customHeight="1"/>
    <row r="2272" ht="15" customHeight="1"/>
    <row r="2273" ht="15" customHeight="1"/>
    <row r="2274" ht="15" customHeight="1"/>
    <row r="2275" ht="15" customHeight="1"/>
    <row r="2276" ht="15" customHeight="1"/>
    <row r="2277" ht="15" customHeight="1"/>
    <row r="2278" ht="15" customHeight="1"/>
    <row r="2279" ht="15" customHeight="1"/>
    <row r="2280" ht="15" customHeight="1"/>
    <row r="2281" ht="15" customHeight="1"/>
    <row r="2282" ht="15" customHeight="1"/>
    <row r="2283" ht="15" customHeight="1"/>
    <row r="2284" ht="15" customHeight="1"/>
    <row r="2285" ht="15" customHeight="1"/>
    <row r="2286" ht="15" customHeight="1"/>
    <row r="2287" ht="15" customHeight="1"/>
    <row r="2288" ht="15" customHeight="1"/>
    <row r="2289" ht="15" customHeight="1"/>
    <row r="2290" ht="15" customHeight="1"/>
    <row r="2291" ht="15" customHeight="1"/>
    <row r="2292" ht="15" customHeight="1"/>
    <row r="2293" ht="15" customHeight="1"/>
    <row r="2294" ht="15" customHeight="1"/>
    <row r="2295" ht="15" customHeight="1"/>
    <row r="2296" ht="15" customHeight="1"/>
    <row r="2297" ht="15" customHeight="1"/>
    <row r="2298" ht="15" customHeight="1"/>
    <row r="2299" ht="15" customHeight="1"/>
    <row r="2300" ht="15" customHeight="1"/>
    <row r="2301" ht="15" customHeight="1"/>
    <row r="2302" ht="15" customHeight="1"/>
    <row r="2303" ht="15" customHeight="1"/>
    <row r="2304" ht="15" customHeight="1"/>
    <row r="2305" ht="15" customHeight="1"/>
    <row r="2306" ht="15" customHeight="1"/>
    <row r="2307" ht="15" customHeight="1"/>
    <row r="2308" ht="15" customHeight="1"/>
    <row r="2309" ht="15" customHeight="1"/>
    <row r="2310" ht="15" customHeight="1"/>
    <row r="2311" ht="15" customHeight="1"/>
    <row r="2312" ht="15" customHeight="1"/>
    <row r="2313" ht="15" customHeight="1"/>
    <row r="2314" ht="15" customHeight="1"/>
    <row r="2315" ht="15" customHeight="1"/>
    <row r="2316" ht="15" customHeight="1"/>
    <row r="2317" ht="15" customHeight="1"/>
    <row r="2318" ht="15" customHeight="1"/>
    <row r="2319" ht="15" customHeight="1"/>
    <row r="2320" ht="15" customHeight="1"/>
    <row r="2321" ht="15" customHeight="1"/>
    <row r="2322" ht="15" customHeight="1"/>
    <row r="2323" ht="15" customHeight="1"/>
    <row r="2324" ht="15" customHeight="1"/>
    <row r="2325" ht="15" customHeight="1"/>
    <row r="2326" ht="15" customHeight="1"/>
    <row r="2327" ht="15" customHeight="1"/>
    <row r="2328" ht="15" customHeight="1"/>
    <row r="2329" ht="15" customHeight="1"/>
    <row r="2330" ht="15" customHeight="1"/>
    <row r="2331" ht="15" customHeight="1"/>
    <row r="2332" ht="15" customHeight="1"/>
    <row r="2333" ht="15" customHeight="1"/>
    <row r="2334" ht="15" customHeight="1"/>
    <row r="2335" ht="15" customHeight="1"/>
    <row r="2336" ht="15" customHeight="1"/>
    <row r="2337" ht="15" customHeight="1"/>
    <row r="2338" ht="15" customHeight="1"/>
    <row r="2339" ht="15" customHeight="1"/>
    <row r="2340" ht="15" customHeight="1"/>
    <row r="2341" ht="15" customHeight="1"/>
    <row r="2342" ht="15" customHeight="1"/>
    <row r="2343" ht="15" customHeight="1"/>
    <row r="2344" ht="15" customHeight="1"/>
    <row r="2345" ht="15" customHeight="1"/>
    <row r="2346" ht="15" customHeight="1"/>
    <row r="2347" ht="15" customHeight="1"/>
    <row r="2348" ht="15" customHeight="1"/>
    <row r="2349" ht="15" customHeight="1"/>
    <row r="2350" ht="15" customHeight="1"/>
    <row r="2351" ht="15" customHeight="1"/>
    <row r="2352" ht="15" customHeight="1"/>
    <row r="2353" ht="15" customHeight="1"/>
    <row r="2354" ht="15" customHeight="1"/>
    <row r="2355" ht="15" customHeight="1"/>
    <row r="2356" ht="15" customHeight="1"/>
    <row r="2357" ht="15" customHeight="1"/>
    <row r="2358" ht="15" customHeight="1"/>
    <row r="2359" ht="15" customHeight="1"/>
    <row r="2360" ht="15" customHeight="1"/>
    <row r="2361" ht="15" customHeight="1"/>
    <row r="2362" ht="15" customHeight="1"/>
    <row r="2363" ht="15" customHeight="1"/>
    <row r="2364" ht="15" customHeight="1"/>
    <row r="2365" ht="15" customHeight="1"/>
    <row r="2366" ht="15" customHeight="1"/>
    <row r="2367" ht="15" customHeight="1"/>
    <row r="2368" ht="15" customHeight="1"/>
    <row r="2369" ht="15" customHeight="1"/>
    <row r="2370" ht="15" customHeight="1"/>
    <row r="2371" ht="15" customHeight="1"/>
    <row r="2372" ht="15" customHeight="1"/>
    <row r="2373" ht="15" customHeight="1"/>
    <row r="2374" ht="15" customHeight="1"/>
    <row r="2375" ht="15" customHeight="1"/>
    <row r="2376" ht="15" customHeight="1"/>
    <row r="2377" ht="15" customHeight="1"/>
    <row r="2378" ht="15" customHeight="1"/>
    <row r="2379" ht="15" customHeight="1"/>
    <row r="2380" ht="15" customHeight="1"/>
    <row r="2381" ht="15" customHeight="1"/>
    <row r="2382" ht="15" customHeight="1"/>
    <row r="2383" ht="15" customHeight="1"/>
    <row r="2384" ht="15" customHeight="1"/>
    <row r="2385" ht="15" customHeight="1"/>
    <row r="2386" ht="15" customHeight="1"/>
    <row r="2387" ht="15" customHeight="1"/>
    <row r="2388" ht="15" customHeight="1"/>
    <row r="2389" ht="15" customHeight="1"/>
    <row r="2390" ht="15" customHeight="1"/>
    <row r="2391" ht="15" customHeight="1"/>
    <row r="2392" ht="15" customHeight="1"/>
    <row r="2393" ht="15" customHeight="1"/>
    <row r="2394" ht="15" customHeight="1"/>
    <row r="2395" ht="15" customHeight="1"/>
    <row r="2396" ht="15" customHeight="1"/>
    <row r="2397" ht="15" customHeight="1"/>
    <row r="2398" ht="15" customHeight="1"/>
    <row r="2399" ht="15" customHeight="1"/>
    <row r="2400" ht="15" customHeight="1"/>
    <row r="2401" ht="15" customHeight="1"/>
    <row r="2402" ht="15" customHeight="1"/>
    <row r="2403" ht="15" customHeight="1"/>
    <row r="2404" ht="15" customHeight="1"/>
    <row r="2405" ht="15" customHeight="1"/>
    <row r="2406" ht="15" customHeight="1"/>
    <row r="2407" ht="15" customHeight="1"/>
    <row r="2408" ht="15" customHeight="1"/>
    <row r="2409" ht="15" customHeight="1"/>
    <row r="2410" ht="15" customHeight="1"/>
    <row r="2411" ht="15" customHeight="1"/>
    <row r="2412" ht="15" customHeight="1"/>
    <row r="2413" ht="15" customHeight="1"/>
    <row r="2414" ht="15" customHeight="1"/>
    <row r="2415" ht="15" customHeight="1"/>
    <row r="2416" ht="15" customHeight="1"/>
    <row r="2417" ht="15" customHeight="1"/>
    <row r="2418" ht="15" customHeight="1"/>
    <row r="2419" ht="15" customHeight="1"/>
    <row r="2420" ht="15" customHeight="1"/>
    <row r="2421" ht="15" customHeight="1"/>
    <row r="2422" ht="15" customHeight="1"/>
    <row r="2423" ht="15" customHeight="1"/>
    <row r="2424" ht="15" customHeight="1"/>
    <row r="2425" ht="15" customHeight="1"/>
    <row r="2426" ht="15" customHeight="1"/>
    <row r="2427" ht="15" customHeight="1"/>
    <row r="2428" ht="15" customHeight="1"/>
    <row r="2429" ht="15" customHeight="1"/>
    <row r="2430" ht="15" customHeight="1"/>
    <row r="2431" ht="15" customHeight="1"/>
    <row r="2432" ht="15" customHeight="1"/>
    <row r="2433" ht="15" customHeight="1"/>
    <row r="2434" ht="15" customHeight="1"/>
    <row r="2435" ht="15" customHeight="1"/>
    <row r="2436" ht="15" customHeight="1"/>
    <row r="2437" ht="15" customHeight="1"/>
    <row r="2438" ht="15" customHeight="1"/>
    <row r="2439" ht="15" customHeight="1"/>
    <row r="2440" ht="15" customHeight="1"/>
    <row r="2441" ht="15" customHeight="1"/>
    <row r="2442" ht="15" customHeight="1"/>
    <row r="2443" ht="15" customHeight="1"/>
    <row r="2444" ht="15" customHeight="1"/>
    <row r="2445" ht="15" customHeight="1"/>
    <row r="2446" ht="15" customHeight="1"/>
    <row r="2447" ht="15" customHeight="1"/>
    <row r="2448" ht="15" customHeight="1"/>
    <row r="2449" ht="15" customHeight="1"/>
    <row r="2450" ht="15" customHeight="1"/>
    <row r="2451" ht="15" customHeight="1"/>
    <row r="2452" ht="15" customHeight="1"/>
    <row r="2453" ht="15" customHeight="1"/>
    <row r="2454" ht="15" customHeight="1"/>
    <row r="2455" ht="15" customHeight="1"/>
    <row r="2456" ht="15" customHeight="1"/>
    <row r="2457" ht="15" customHeight="1"/>
    <row r="2458" ht="15" customHeight="1"/>
    <row r="2459" ht="15" customHeight="1"/>
    <row r="2460" ht="15" customHeight="1"/>
    <row r="2461" ht="15" customHeight="1"/>
    <row r="2462" ht="15" customHeight="1"/>
    <row r="2463" ht="15" customHeight="1"/>
    <row r="2464" ht="15" customHeight="1"/>
    <row r="2465" ht="15" customHeight="1"/>
    <row r="2466" ht="15" customHeight="1"/>
    <row r="2467" ht="15" customHeight="1"/>
    <row r="2468" ht="15" customHeight="1"/>
    <row r="2469" ht="15" customHeight="1"/>
    <row r="2470" ht="15" customHeight="1"/>
    <row r="2471" ht="15" customHeight="1"/>
    <row r="2472" ht="15" customHeight="1"/>
    <row r="2473" ht="15" customHeight="1"/>
    <row r="2474" ht="15" customHeight="1"/>
    <row r="2475" ht="15" customHeight="1"/>
    <row r="2476" ht="15" customHeight="1"/>
    <row r="2477" ht="15" customHeight="1"/>
    <row r="2478" ht="15" customHeight="1"/>
    <row r="2479" ht="15" customHeight="1"/>
    <row r="2480" ht="15" customHeight="1"/>
    <row r="2481" ht="15" customHeight="1"/>
    <row r="2482" ht="15" customHeight="1"/>
    <row r="2483" ht="15" customHeight="1"/>
    <row r="2484" ht="15" customHeight="1"/>
    <row r="2485" ht="15" customHeight="1"/>
    <row r="2486" ht="15" customHeight="1"/>
    <row r="2487" ht="15" customHeight="1"/>
    <row r="2488" ht="15" customHeight="1"/>
    <row r="2489" ht="15" customHeight="1"/>
    <row r="2490" ht="15" customHeight="1"/>
    <row r="2491" ht="15" customHeight="1"/>
    <row r="2492" ht="15" customHeight="1"/>
    <row r="2493" ht="15" customHeight="1"/>
    <row r="2494" ht="15" customHeight="1"/>
    <row r="2495" ht="15" customHeight="1"/>
    <row r="2496" ht="15" customHeight="1"/>
    <row r="2497" ht="15" customHeight="1"/>
    <row r="2498" ht="15" customHeight="1"/>
    <row r="2499" ht="15" customHeight="1"/>
    <row r="2500" ht="15" customHeight="1"/>
    <row r="2501" ht="15" customHeight="1"/>
    <row r="2502" ht="15" customHeight="1"/>
    <row r="2503" ht="15" customHeight="1"/>
    <row r="2504" ht="15" customHeight="1"/>
    <row r="2505" ht="15" customHeight="1"/>
    <row r="2506" ht="15" customHeight="1"/>
    <row r="2507" ht="15" customHeight="1"/>
    <row r="2508" ht="15" customHeight="1"/>
    <row r="2509" ht="15" customHeight="1"/>
    <row r="2510" ht="15" customHeight="1"/>
    <row r="2511" ht="15" customHeight="1"/>
    <row r="2512" ht="15" customHeight="1"/>
    <row r="2513" ht="15" customHeight="1"/>
    <row r="2514" ht="15" customHeight="1"/>
    <row r="2515" ht="15" customHeight="1"/>
    <row r="2516" ht="15" customHeight="1"/>
    <row r="2517" ht="15" customHeight="1"/>
    <row r="2518" ht="15" customHeight="1"/>
    <row r="2519" ht="15" customHeight="1"/>
    <row r="2520" ht="15" customHeight="1"/>
    <row r="2521" ht="15" customHeight="1"/>
    <row r="2522" ht="15" customHeight="1"/>
    <row r="2523" ht="15" customHeight="1"/>
    <row r="2524" ht="15" customHeight="1"/>
    <row r="2525" ht="15" customHeight="1"/>
    <row r="2526" ht="15" customHeight="1"/>
    <row r="2527" ht="15" customHeight="1"/>
    <row r="2528" ht="15" customHeight="1"/>
    <row r="2529" ht="15" customHeight="1"/>
    <row r="2530" ht="15" customHeight="1"/>
    <row r="2531" ht="15" customHeight="1"/>
    <row r="2532" ht="15" customHeight="1"/>
    <row r="2533" ht="15" customHeight="1"/>
    <row r="2534" ht="15" customHeight="1"/>
    <row r="2535" ht="15" customHeight="1"/>
    <row r="2536" ht="15" customHeight="1"/>
    <row r="2537" ht="15" customHeight="1"/>
    <row r="2538" ht="15" customHeight="1"/>
    <row r="2539" ht="15" customHeight="1"/>
    <row r="2540" ht="15" customHeight="1"/>
    <row r="2541" ht="15" customHeight="1"/>
    <row r="2542" ht="15" customHeight="1"/>
    <row r="2543" ht="15" customHeight="1"/>
    <row r="2544" ht="15" customHeight="1"/>
    <row r="2545" ht="15" customHeight="1"/>
    <row r="2546" ht="15" customHeight="1"/>
    <row r="2547" ht="15" customHeight="1"/>
    <row r="2548" ht="15" customHeight="1"/>
    <row r="2549" ht="15" customHeight="1"/>
    <row r="2550" ht="15" customHeight="1"/>
    <row r="2551" ht="15" customHeight="1"/>
    <row r="2552" ht="15" customHeight="1"/>
    <row r="2553" ht="15" customHeight="1"/>
    <row r="2554" ht="15" customHeight="1"/>
    <row r="2555" ht="15" customHeight="1"/>
    <row r="2556" ht="15" customHeight="1"/>
    <row r="2557" ht="15" customHeight="1"/>
    <row r="2558" ht="15" customHeight="1"/>
    <row r="2559" ht="15" customHeight="1"/>
    <row r="2560" ht="15" customHeight="1"/>
    <row r="2561" ht="15" customHeight="1"/>
    <row r="2562" ht="15" customHeight="1"/>
    <row r="2563" ht="15" customHeight="1"/>
    <row r="2564" ht="15" customHeight="1"/>
    <row r="2565" ht="15" customHeight="1"/>
    <row r="2566" ht="15" customHeight="1"/>
    <row r="2567" ht="15" customHeight="1"/>
    <row r="2568" ht="15" customHeight="1"/>
    <row r="2569" ht="15" customHeight="1"/>
    <row r="2570" ht="15" customHeight="1"/>
    <row r="2571" ht="15" customHeight="1"/>
    <row r="2572" ht="15" customHeight="1"/>
    <row r="2573" ht="15" customHeight="1"/>
    <row r="2574" ht="15" customHeight="1"/>
    <row r="2575" ht="15" customHeight="1"/>
    <row r="2576" ht="15" customHeight="1"/>
    <row r="2577" ht="15" customHeight="1"/>
    <row r="2578" ht="15" customHeight="1"/>
    <row r="2579" ht="15" customHeight="1"/>
    <row r="2580" ht="15" customHeight="1"/>
    <row r="2581" ht="15" customHeight="1"/>
    <row r="2582" ht="15" customHeight="1"/>
    <row r="2583" ht="15" customHeight="1"/>
    <row r="2584" ht="15" customHeight="1"/>
    <row r="2585" ht="15" customHeight="1"/>
    <row r="2586" ht="15" customHeight="1"/>
    <row r="2587" ht="15" customHeight="1"/>
    <row r="2588" ht="15" customHeight="1"/>
    <row r="2589" ht="15" customHeight="1"/>
    <row r="2590" ht="15" customHeight="1"/>
    <row r="2591" ht="15" customHeight="1"/>
    <row r="2592" ht="15" customHeight="1"/>
    <row r="2593" ht="15" customHeight="1"/>
    <row r="2594" ht="15" customHeight="1"/>
    <row r="2595" ht="15" customHeight="1"/>
    <row r="2596" ht="15" customHeight="1"/>
    <row r="2597" ht="15" customHeight="1"/>
    <row r="2598" ht="15" customHeight="1"/>
    <row r="2599" ht="15" customHeight="1"/>
    <row r="2600" ht="15" customHeight="1"/>
    <row r="2601" ht="15" customHeight="1"/>
    <row r="2602" ht="15" customHeight="1"/>
    <row r="2603" ht="15" customHeight="1"/>
    <row r="2604" ht="15" customHeight="1"/>
    <row r="2605" ht="15" customHeight="1"/>
    <row r="2606" ht="15" customHeight="1"/>
    <row r="2607" ht="15" customHeight="1"/>
    <row r="2608" ht="15" customHeight="1"/>
    <row r="2609" ht="15" customHeight="1"/>
    <row r="2610" ht="15" customHeight="1"/>
    <row r="2611" ht="15" customHeight="1"/>
    <row r="2612" ht="15" customHeight="1"/>
    <row r="2613" ht="15" customHeight="1"/>
    <row r="2614" ht="15" customHeight="1"/>
    <row r="2615" ht="15" customHeight="1"/>
    <row r="2616" ht="15" customHeight="1"/>
    <row r="2617" ht="15" customHeight="1"/>
    <row r="2618" ht="15" customHeight="1"/>
    <row r="2619" ht="15" customHeight="1"/>
    <row r="2620" ht="15" customHeight="1"/>
    <row r="2621" ht="15" customHeight="1"/>
    <row r="2622" ht="15" customHeight="1"/>
    <row r="2623" ht="15" customHeight="1"/>
    <row r="2624" ht="15" customHeight="1"/>
    <row r="2625" ht="15" customHeight="1"/>
    <row r="2626" ht="15" customHeight="1"/>
    <row r="2627" ht="15" customHeight="1"/>
    <row r="2628" ht="15" customHeight="1"/>
    <row r="2629" ht="15" customHeight="1"/>
    <row r="2630" ht="15" customHeight="1"/>
    <row r="2631" ht="15" customHeight="1"/>
    <row r="2632" ht="15" customHeight="1"/>
    <row r="2633" ht="15" customHeight="1"/>
    <row r="2634" ht="15" customHeight="1"/>
    <row r="2635" ht="15" customHeight="1"/>
    <row r="2636" ht="15" customHeight="1"/>
    <row r="2637" ht="15" customHeight="1"/>
    <row r="2638" ht="15" customHeight="1"/>
    <row r="2639" ht="15" customHeight="1"/>
    <row r="2640" ht="15" customHeight="1"/>
    <row r="2641" ht="15" customHeight="1"/>
    <row r="2642" ht="15" customHeight="1"/>
    <row r="2643" ht="15" customHeight="1"/>
    <row r="2644" ht="15" customHeight="1"/>
    <row r="2645" ht="15" customHeight="1"/>
    <row r="2646" ht="15" customHeight="1"/>
    <row r="2647" ht="15" customHeight="1"/>
    <row r="2648" ht="15" customHeight="1"/>
    <row r="2649" ht="15" customHeight="1"/>
    <row r="2650" ht="15" customHeight="1"/>
    <row r="2651" ht="15" customHeight="1"/>
    <row r="2652" ht="15" customHeight="1"/>
    <row r="2653" ht="15" customHeight="1"/>
    <row r="2654" ht="15" customHeight="1"/>
    <row r="2655" ht="15" customHeight="1"/>
    <row r="2656" ht="15" customHeight="1"/>
    <row r="2657" ht="15" customHeight="1"/>
    <row r="2658" ht="15" customHeight="1"/>
    <row r="2659" ht="15" customHeight="1"/>
    <row r="2660" ht="15" customHeight="1"/>
    <row r="2661" ht="15" customHeight="1"/>
    <row r="2662" ht="15" customHeight="1"/>
    <row r="2663" ht="15" customHeight="1"/>
    <row r="2664" ht="15" customHeight="1"/>
    <row r="2665" ht="15" customHeight="1"/>
    <row r="2666" ht="15" customHeight="1"/>
    <row r="2667" ht="15" customHeight="1"/>
    <row r="2668" ht="15" customHeight="1"/>
    <row r="2669" ht="15" customHeight="1"/>
    <row r="2670" ht="15" customHeight="1"/>
    <row r="2671" ht="15" customHeight="1"/>
    <row r="2672" ht="15" customHeight="1"/>
    <row r="2673" ht="15" customHeight="1"/>
    <row r="2674" ht="15" customHeight="1"/>
    <row r="2675" ht="15" customHeight="1"/>
    <row r="2676" ht="15" customHeight="1"/>
    <row r="2677" ht="15" customHeight="1"/>
    <row r="2678" ht="15" customHeight="1"/>
    <row r="2679" ht="15" customHeight="1"/>
    <row r="2680" ht="15" customHeight="1"/>
    <row r="2681" ht="15" customHeight="1"/>
    <row r="2682" ht="15" customHeight="1"/>
    <row r="2683" ht="15" customHeight="1"/>
    <row r="2684" ht="15" customHeight="1"/>
    <row r="2685" ht="15" customHeight="1"/>
    <row r="2686" ht="15" customHeight="1"/>
    <row r="2687" ht="15" customHeight="1"/>
    <row r="2688" ht="15" customHeight="1"/>
    <row r="2689" ht="15" customHeight="1"/>
    <row r="2690" ht="15" customHeight="1"/>
    <row r="2691" ht="15" customHeight="1"/>
    <row r="2692" ht="15" customHeight="1"/>
    <row r="2693" ht="15" customHeight="1"/>
    <row r="2694" ht="15" customHeight="1"/>
    <row r="2695" ht="15" customHeight="1"/>
    <row r="2696" ht="15" customHeight="1"/>
    <row r="2697" ht="15" customHeight="1"/>
    <row r="2698" ht="15" customHeight="1"/>
    <row r="2699" ht="15" customHeight="1"/>
    <row r="2700" ht="15" customHeight="1"/>
    <row r="2701" ht="15" customHeight="1"/>
    <row r="2702" ht="15" customHeight="1"/>
    <row r="2703" ht="15" customHeight="1"/>
    <row r="2704" ht="15" customHeight="1"/>
    <row r="2705" ht="15" customHeight="1"/>
    <row r="2706" ht="15" customHeight="1"/>
    <row r="2707" ht="15" customHeight="1"/>
    <row r="2708" ht="15" customHeight="1"/>
    <row r="2709" ht="15" customHeight="1"/>
    <row r="2710" ht="15" customHeight="1"/>
    <row r="2711" ht="15" customHeight="1"/>
    <row r="2712" ht="15" customHeight="1"/>
    <row r="2713" ht="15" customHeight="1"/>
    <row r="2714" ht="15" customHeight="1"/>
    <row r="2715" ht="15" customHeight="1"/>
    <row r="2716" ht="15" customHeight="1"/>
    <row r="2717" ht="15" customHeight="1"/>
    <row r="2718" ht="15" customHeight="1"/>
    <row r="2719" ht="15" customHeight="1"/>
    <row r="2720" ht="15" customHeight="1"/>
    <row r="2721" ht="15" customHeight="1"/>
    <row r="2722" ht="15" customHeight="1"/>
    <row r="2723" ht="15" customHeight="1"/>
    <row r="2724" ht="15" customHeight="1"/>
    <row r="2725" ht="15" customHeight="1"/>
    <row r="2726" ht="15" customHeight="1"/>
    <row r="2727" ht="15" customHeight="1"/>
    <row r="2728" ht="15" customHeight="1"/>
    <row r="2729" ht="15" customHeight="1"/>
    <row r="2730" ht="15" customHeight="1"/>
    <row r="2731" ht="15" customHeight="1"/>
    <row r="2732" ht="15" customHeight="1"/>
    <row r="2733" ht="15" customHeight="1"/>
    <row r="2734" ht="15" customHeight="1"/>
    <row r="2735" ht="15" customHeight="1"/>
    <row r="2736" ht="15" customHeight="1"/>
    <row r="2737" ht="15" customHeight="1"/>
    <row r="2738" ht="15" customHeight="1"/>
    <row r="2739" ht="15" customHeight="1"/>
    <row r="2740" ht="15" customHeight="1"/>
    <row r="2741" ht="15" customHeight="1"/>
    <row r="2742" ht="15" customHeight="1"/>
    <row r="2743" ht="15" customHeight="1"/>
    <row r="2744" ht="15" customHeight="1"/>
    <row r="2745" ht="15" customHeight="1"/>
    <row r="2746" ht="15" customHeight="1"/>
    <row r="2747" ht="15" customHeight="1"/>
    <row r="2748" ht="15" customHeight="1"/>
    <row r="2749" ht="15" customHeight="1"/>
    <row r="2750" ht="15" customHeight="1"/>
    <row r="2751" ht="15" customHeight="1"/>
    <row r="2752" ht="15" customHeight="1"/>
    <row r="2753" ht="15" customHeight="1"/>
    <row r="2754" ht="15" customHeight="1"/>
    <row r="2755" ht="15" customHeight="1"/>
    <row r="2756" ht="15" customHeight="1"/>
    <row r="2757" ht="15" customHeight="1"/>
    <row r="2758" ht="15" customHeight="1"/>
    <row r="2759" ht="15" customHeight="1"/>
    <row r="2760" ht="15" customHeight="1"/>
    <row r="2761" ht="15" customHeight="1"/>
    <row r="2762" ht="15" customHeight="1"/>
    <row r="2763" ht="15" customHeight="1"/>
    <row r="2764" ht="15" customHeight="1"/>
    <row r="2765" ht="15" customHeight="1"/>
    <row r="2766" ht="15" customHeight="1"/>
    <row r="2767" ht="15" customHeight="1"/>
    <row r="2768" ht="15" customHeight="1"/>
    <row r="2769" ht="15" customHeight="1"/>
    <row r="2770" ht="15" customHeight="1"/>
    <row r="2771" ht="15" customHeight="1"/>
    <row r="2772" ht="15" customHeight="1"/>
    <row r="2773" ht="15" customHeight="1"/>
    <row r="2774" ht="15" customHeight="1"/>
    <row r="2775" ht="15" customHeight="1"/>
    <row r="2776" ht="15" customHeight="1"/>
    <row r="2777" ht="15" customHeight="1"/>
    <row r="2778" ht="15" customHeight="1"/>
    <row r="2779" ht="15" customHeight="1"/>
    <row r="2780" ht="15" customHeight="1"/>
    <row r="2781" ht="15" customHeight="1"/>
    <row r="2782" ht="15" customHeight="1"/>
    <row r="2783" ht="15" customHeight="1"/>
    <row r="2784" ht="15" customHeight="1"/>
    <row r="2785" ht="15" customHeight="1"/>
    <row r="2786" ht="15" customHeight="1"/>
    <row r="2787" ht="15" customHeight="1"/>
    <row r="2788" ht="15" customHeight="1"/>
    <row r="2789" ht="15" customHeight="1"/>
    <row r="2790" ht="15" customHeight="1"/>
    <row r="2791" ht="15" customHeight="1"/>
    <row r="2792" ht="15" customHeight="1"/>
    <row r="2793" ht="15" customHeight="1"/>
    <row r="2794" ht="15" customHeight="1"/>
    <row r="2795" ht="15" customHeight="1"/>
    <row r="2796" ht="15" customHeight="1"/>
    <row r="2797" ht="15" customHeight="1"/>
    <row r="2798" ht="15" customHeight="1"/>
    <row r="2799" ht="15" customHeight="1"/>
    <row r="2800" ht="15" customHeight="1"/>
    <row r="2801" ht="15" customHeight="1"/>
    <row r="2802" ht="15" customHeight="1"/>
    <row r="2803" ht="15" customHeight="1"/>
    <row r="2804" ht="15" customHeight="1"/>
    <row r="2805" ht="15" customHeight="1"/>
    <row r="2806" ht="15" customHeight="1"/>
    <row r="2807" ht="15" customHeight="1"/>
    <row r="2808" ht="15" customHeight="1"/>
    <row r="2809" ht="15" customHeight="1"/>
    <row r="2810" ht="15" customHeight="1"/>
    <row r="2811" ht="15" customHeight="1"/>
    <row r="2812" ht="15" customHeight="1"/>
    <row r="2813" ht="15" customHeight="1"/>
    <row r="2814" ht="15" customHeight="1"/>
    <row r="2815" ht="15" customHeight="1"/>
    <row r="2816" ht="15" customHeight="1"/>
    <row r="2817" ht="15" customHeight="1"/>
    <row r="2818" ht="15" customHeight="1"/>
    <row r="2819" ht="15" customHeight="1"/>
    <row r="2820" ht="15" customHeight="1"/>
    <row r="2821" ht="15" customHeight="1"/>
    <row r="2822" ht="15" customHeight="1"/>
    <row r="2823" ht="15" customHeight="1"/>
    <row r="2824" ht="15" customHeight="1"/>
    <row r="2825" ht="15" customHeight="1"/>
    <row r="2826" ht="15" customHeight="1"/>
    <row r="2827" ht="15" customHeight="1"/>
    <row r="2828" ht="15" customHeight="1"/>
    <row r="2829" ht="15" customHeight="1"/>
    <row r="2830" ht="15" customHeight="1"/>
    <row r="2831" ht="15" customHeight="1"/>
    <row r="2832" ht="15" customHeight="1"/>
    <row r="2833" ht="15" customHeight="1"/>
    <row r="2834" ht="15" customHeight="1"/>
    <row r="2835" ht="15" customHeight="1"/>
    <row r="2836" ht="15" customHeight="1"/>
    <row r="2837" ht="15" customHeight="1"/>
    <row r="2838" ht="15" customHeight="1"/>
    <row r="2839" ht="15" customHeight="1"/>
    <row r="2840" ht="15" customHeight="1"/>
    <row r="2841" ht="15" customHeight="1"/>
    <row r="2842" ht="15" customHeight="1"/>
    <row r="2843" ht="15" customHeight="1"/>
    <row r="2844" ht="15" customHeight="1"/>
    <row r="2845" ht="15" customHeight="1"/>
    <row r="2846" ht="15" customHeight="1"/>
    <row r="2847" ht="15" customHeight="1"/>
    <row r="2848" ht="15" customHeight="1"/>
    <row r="2849" ht="15" customHeight="1"/>
    <row r="2850" ht="15" customHeight="1"/>
    <row r="2851" ht="15" customHeight="1"/>
    <row r="2852" ht="15" customHeight="1"/>
    <row r="2853" ht="15" customHeight="1"/>
    <row r="2854" ht="15" customHeight="1"/>
    <row r="2855" ht="15" customHeight="1"/>
    <row r="2856" ht="15" customHeight="1"/>
    <row r="2857" ht="15" customHeight="1"/>
    <row r="2858" ht="15" customHeight="1"/>
    <row r="2859" ht="15" customHeight="1"/>
    <row r="2860" ht="15" customHeight="1"/>
    <row r="2861" ht="15" customHeight="1"/>
    <row r="2862" ht="15" customHeight="1"/>
    <row r="2863" ht="15" customHeight="1"/>
    <row r="2864" ht="15" customHeight="1"/>
    <row r="2865" ht="15" customHeight="1"/>
    <row r="2866" ht="15" customHeight="1"/>
    <row r="2867" ht="15" customHeight="1"/>
    <row r="2868" ht="15" customHeight="1"/>
    <row r="2869" ht="15" customHeight="1"/>
    <row r="2870" ht="15" customHeight="1"/>
    <row r="2871" ht="15" customHeight="1"/>
    <row r="2872" ht="15" customHeight="1"/>
    <row r="2873" ht="15" customHeight="1"/>
    <row r="2874" ht="15" customHeight="1"/>
    <row r="2875" ht="15" customHeight="1"/>
    <row r="2876" ht="15" customHeight="1"/>
    <row r="2877" ht="15" customHeight="1"/>
    <row r="2878" ht="15" customHeight="1"/>
    <row r="2879" ht="15" customHeight="1"/>
    <row r="2880" ht="15" customHeight="1"/>
    <row r="2881" ht="15" customHeight="1"/>
    <row r="2882" ht="15" customHeight="1"/>
    <row r="2883" ht="15" customHeight="1"/>
    <row r="2884" ht="15" customHeight="1"/>
    <row r="2885" ht="15" customHeight="1"/>
    <row r="2886" ht="15" customHeight="1"/>
    <row r="2887" ht="15" customHeight="1"/>
    <row r="2888" ht="15" customHeight="1"/>
    <row r="2889" ht="15" customHeight="1"/>
    <row r="2890" ht="15" customHeight="1"/>
    <row r="2891" ht="15" customHeight="1"/>
    <row r="2892" ht="15" customHeight="1"/>
    <row r="2893" ht="15" customHeight="1"/>
    <row r="2894" ht="15" customHeight="1"/>
    <row r="2895" ht="15" customHeight="1"/>
    <row r="2896" ht="15" customHeight="1"/>
    <row r="2897" ht="15" customHeight="1"/>
    <row r="2898" ht="15" customHeight="1"/>
    <row r="2899" ht="15" customHeight="1"/>
    <row r="2900" ht="15" customHeight="1"/>
    <row r="2901" ht="15" customHeight="1"/>
    <row r="2902" ht="15" customHeight="1"/>
    <row r="2903" ht="15" customHeight="1"/>
    <row r="2904" ht="15" customHeight="1"/>
    <row r="2905" ht="15" customHeight="1"/>
    <row r="2906" ht="15" customHeight="1"/>
    <row r="2907" ht="15" customHeight="1"/>
    <row r="2908" ht="15" customHeight="1"/>
    <row r="2909" ht="15" customHeight="1"/>
    <row r="2910" ht="15" customHeight="1"/>
    <row r="2911" ht="15" customHeight="1"/>
    <row r="2912" ht="15" customHeight="1"/>
    <row r="2913" ht="15" customHeight="1"/>
    <row r="2914" ht="15" customHeight="1"/>
    <row r="2915" ht="15" customHeight="1"/>
    <row r="2916" ht="15" customHeight="1"/>
    <row r="2917" ht="15" customHeight="1"/>
    <row r="2918" ht="15" customHeight="1"/>
    <row r="2919" ht="15" customHeight="1"/>
    <row r="2920" ht="15" customHeight="1"/>
    <row r="2921" ht="15" customHeight="1"/>
    <row r="2922" ht="15" customHeight="1"/>
    <row r="2923" ht="15" customHeight="1"/>
    <row r="2924" ht="15" customHeight="1"/>
    <row r="2925" ht="15" customHeight="1"/>
    <row r="2926" ht="15" customHeight="1"/>
    <row r="2927" ht="15" customHeight="1"/>
    <row r="2928" ht="15" customHeight="1"/>
    <row r="2929" ht="15" customHeight="1"/>
    <row r="2930" ht="15" customHeight="1"/>
    <row r="2931" ht="15" customHeight="1"/>
    <row r="2932" ht="15" customHeight="1"/>
    <row r="2933" ht="15" customHeight="1"/>
    <row r="2934" ht="15" customHeight="1"/>
    <row r="2935" ht="15" customHeight="1"/>
    <row r="2936" ht="15" customHeight="1"/>
    <row r="2937" ht="15" customHeight="1"/>
    <row r="2938" ht="15" customHeight="1"/>
    <row r="2939" ht="15" customHeight="1"/>
    <row r="2940" ht="15" customHeight="1"/>
    <row r="2941" ht="15" customHeight="1"/>
    <row r="2942" ht="15" customHeight="1"/>
    <row r="2943" ht="15" customHeight="1"/>
    <row r="2944" ht="15" customHeight="1"/>
    <row r="2945" ht="15" customHeight="1"/>
    <row r="2946" ht="15" customHeight="1"/>
    <row r="2947" ht="15" customHeight="1"/>
    <row r="2948" ht="15" customHeight="1"/>
    <row r="2949" ht="15" customHeight="1"/>
    <row r="2950" ht="15" customHeight="1"/>
    <row r="2951" ht="15" customHeight="1"/>
    <row r="2952" ht="15" customHeight="1"/>
    <row r="2953" ht="15" customHeight="1"/>
    <row r="2954" ht="15" customHeight="1"/>
    <row r="2955" ht="15" customHeight="1"/>
    <row r="2956" ht="15" customHeight="1"/>
    <row r="2957" ht="15" customHeight="1"/>
    <row r="2958" ht="15" customHeight="1"/>
    <row r="2959" ht="15" customHeight="1"/>
    <row r="2960" ht="15" customHeight="1"/>
    <row r="2961" ht="15" customHeight="1"/>
    <row r="2962" ht="15" customHeight="1"/>
    <row r="2963" ht="15" customHeight="1"/>
    <row r="2964" ht="15" customHeight="1"/>
    <row r="2965" ht="15" customHeight="1"/>
    <row r="2966" ht="15" customHeight="1"/>
    <row r="2967" ht="15" customHeight="1"/>
    <row r="2968" ht="15" customHeight="1"/>
    <row r="2969" ht="15" customHeight="1"/>
    <row r="2970" ht="15" customHeight="1"/>
    <row r="2971" ht="15" customHeight="1"/>
    <row r="2972" ht="15" customHeight="1"/>
    <row r="2973" ht="15" customHeight="1"/>
    <row r="2974" ht="15" customHeight="1"/>
    <row r="2975" ht="15" customHeight="1"/>
    <row r="2976" ht="15" customHeight="1"/>
    <row r="2977" ht="15" customHeight="1"/>
    <row r="2978" ht="15" customHeight="1"/>
    <row r="2979" ht="15" customHeight="1"/>
    <row r="2980" ht="15" customHeight="1"/>
    <row r="2981" ht="15" customHeight="1"/>
    <row r="2982" ht="15" customHeight="1"/>
    <row r="2983" ht="15" customHeight="1"/>
    <row r="2984" ht="15" customHeight="1"/>
    <row r="2985" ht="15" customHeight="1"/>
    <row r="2986" ht="15" customHeight="1"/>
    <row r="2987" ht="15" customHeight="1"/>
    <row r="2988" ht="15" customHeight="1"/>
    <row r="2989" ht="15" customHeight="1"/>
    <row r="2990" ht="15" customHeight="1"/>
    <row r="2991" ht="15" customHeight="1"/>
    <row r="2992" ht="15" customHeight="1"/>
    <row r="2993" ht="15" customHeight="1"/>
    <row r="2994" ht="15" customHeight="1"/>
    <row r="2995" ht="15" customHeight="1"/>
    <row r="2996" ht="15" customHeight="1"/>
    <row r="2997" ht="15" customHeight="1"/>
    <row r="2998" ht="15" customHeight="1"/>
    <row r="2999" ht="15" customHeight="1"/>
    <row r="3000" ht="15" customHeight="1"/>
    <row r="3001" ht="15" customHeight="1"/>
    <row r="3002" ht="15" customHeight="1"/>
    <row r="3003" ht="15" customHeight="1"/>
    <row r="3004" ht="15" customHeight="1"/>
    <row r="3005" ht="15" customHeight="1"/>
    <row r="3006" ht="15" customHeight="1"/>
    <row r="3007" ht="15" customHeight="1"/>
    <row r="3008" ht="15" customHeight="1"/>
    <row r="3009" ht="15" customHeight="1"/>
    <row r="3010" ht="15" customHeight="1"/>
    <row r="3011" ht="15" customHeight="1"/>
    <row r="3012" ht="15" customHeight="1"/>
    <row r="3013" ht="15" customHeight="1"/>
    <row r="3014" ht="15" customHeight="1"/>
    <row r="3015" ht="15" customHeight="1"/>
    <row r="3016" ht="15" customHeight="1"/>
    <row r="3017" ht="15" customHeight="1"/>
    <row r="3018" ht="15" customHeight="1"/>
    <row r="3019" ht="15" customHeight="1"/>
    <row r="3020" ht="15" customHeight="1"/>
    <row r="3021" ht="15" customHeight="1"/>
    <row r="3022" ht="15" customHeight="1"/>
    <row r="3023" ht="15" customHeight="1"/>
    <row r="3024" ht="15" customHeight="1"/>
    <row r="3025" ht="15" customHeight="1"/>
    <row r="3026" ht="15" customHeight="1"/>
    <row r="3027" ht="15" customHeight="1"/>
    <row r="3028" ht="15" customHeight="1"/>
    <row r="3029" ht="15" customHeight="1"/>
    <row r="3030" ht="15" customHeight="1"/>
    <row r="3031" ht="15" customHeight="1"/>
    <row r="3032" ht="15" customHeight="1"/>
    <row r="3033" ht="15" customHeight="1"/>
    <row r="3034" ht="15" customHeight="1"/>
    <row r="3035" ht="15" customHeight="1"/>
    <row r="3036" ht="15" customHeight="1"/>
    <row r="3037" ht="15" customHeight="1"/>
    <row r="3038" ht="15" customHeight="1"/>
    <row r="3039" ht="15" customHeight="1"/>
    <row r="3040" ht="15" customHeight="1"/>
    <row r="3041" ht="15" customHeight="1"/>
    <row r="3042" ht="15" customHeight="1"/>
    <row r="3043" ht="15" customHeight="1"/>
    <row r="3044" ht="15" customHeight="1"/>
    <row r="3045" ht="15" customHeight="1"/>
    <row r="3046" ht="15" customHeight="1"/>
    <row r="3047" ht="15" customHeight="1"/>
    <row r="3048" ht="15" customHeight="1"/>
    <row r="3049" ht="15" customHeight="1"/>
    <row r="3050" ht="15" customHeight="1"/>
    <row r="3051" ht="15" customHeight="1"/>
    <row r="3052" ht="15" customHeight="1"/>
    <row r="3053" ht="15" customHeight="1"/>
    <row r="3054" ht="15" customHeight="1"/>
    <row r="3055" ht="15" customHeight="1"/>
    <row r="3056" ht="15" customHeight="1"/>
    <row r="3057" ht="15" customHeight="1"/>
    <row r="3058" ht="15" customHeight="1"/>
    <row r="3059" ht="15" customHeight="1"/>
    <row r="3060" ht="15" customHeight="1"/>
    <row r="3061" ht="15" customHeight="1"/>
    <row r="3062" ht="15" customHeight="1"/>
    <row r="3063" ht="15" customHeight="1"/>
    <row r="3064" ht="15" customHeight="1"/>
    <row r="3065" ht="15" customHeight="1"/>
    <row r="3066" ht="15" customHeight="1"/>
    <row r="3067" ht="15" customHeight="1"/>
    <row r="3068" ht="15" customHeight="1"/>
    <row r="3069" ht="15" customHeight="1"/>
    <row r="3070" ht="15" customHeight="1"/>
    <row r="3071" ht="15" customHeight="1"/>
    <row r="3072" ht="15" customHeight="1"/>
    <row r="3073" ht="15" customHeight="1"/>
    <row r="3074" ht="15" customHeight="1"/>
    <row r="3075" ht="15" customHeight="1"/>
    <row r="3076" ht="15" customHeight="1"/>
    <row r="3077" ht="15" customHeight="1"/>
    <row r="3078" ht="15" customHeight="1"/>
    <row r="3079" ht="15" customHeight="1"/>
    <row r="3080" ht="15" customHeight="1"/>
    <row r="3081" ht="15" customHeight="1"/>
    <row r="3082" ht="15" customHeight="1"/>
    <row r="3083" ht="15" customHeight="1"/>
    <row r="3084" ht="15" customHeight="1"/>
    <row r="3085" ht="15" customHeight="1"/>
    <row r="3086" ht="15" customHeight="1"/>
    <row r="3087" ht="15" customHeight="1"/>
    <row r="3088" ht="15" customHeight="1"/>
    <row r="3089" ht="15" customHeight="1"/>
    <row r="3090" ht="15" customHeight="1"/>
    <row r="3091" ht="15" customHeight="1"/>
    <row r="3092" ht="15" customHeight="1"/>
    <row r="3093" ht="15" customHeight="1"/>
    <row r="3094" ht="15" customHeight="1"/>
    <row r="3095" ht="15" customHeight="1"/>
    <row r="3096" ht="15" customHeight="1"/>
    <row r="3097" ht="15" customHeight="1"/>
    <row r="3098" ht="15" customHeight="1"/>
    <row r="3099" ht="15" customHeight="1"/>
    <row r="3100" ht="15" customHeight="1"/>
    <row r="3101" ht="15" customHeight="1"/>
    <row r="3102" ht="15" customHeight="1"/>
    <row r="3103" ht="15" customHeight="1"/>
    <row r="3104" ht="15" customHeight="1"/>
    <row r="3105" ht="15" customHeight="1"/>
    <row r="3106" ht="15" customHeight="1"/>
    <row r="3107" ht="15" customHeight="1"/>
    <row r="3108" ht="15" customHeight="1"/>
    <row r="3109" ht="15" customHeight="1"/>
    <row r="3110" ht="15" customHeight="1"/>
    <row r="3111" ht="15" customHeight="1"/>
    <row r="3112" ht="15" customHeight="1"/>
    <row r="3113" ht="15" customHeight="1"/>
    <row r="3114" ht="15" customHeight="1"/>
    <row r="3115" ht="15" customHeight="1"/>
    <row r="3116" ht="15" customHeight="1"/>
    <row r="3117" ht="15" customHeight="1"/>
    <row r="3118" ht="15" customHeight="1"/>
    <row r="3119" ht="15" customHeight="1"/>
    <row r="3120" ht="15" customHeight="1"/>
    <row r="3121" ht="15" customHeight="1"/>
    <row r="3122" ht="15" customHeight="1"/>
    <row r="3123" ht="15" customHeight="1"/>
    <row r="3124" ht="15" customHeight="1"/>
    <row r="3125" ht="15" customHeight="1"/>
    <row r="3126" ht="15" customHeight="1"/>
    <row r="3127" ht="15" customHeight="1"/>
    <row r="3128" ht="15" customHeight="1"/>
    <row r="3129" ht="15" customHeight="1"/>
    <row r="3130" ht="15" customHeight="1"/>
    <row r="3131" ht="15" customHeight="1"/>
    <row r="3132" ht="15" customHeight="1"/>
    <row r="3133" ht="15" customHeight="1"/>
    <row r="3134" ht="15" customHeight="1"/>
    <row r="3135" ht="15" customHeight="1"/>
    <row r="3136" ht="15" customHeight="1"/>
    <row r="3137" ht="15" customHeight="1"/>
    <row r="3138" ht="15" customHeight="1"/>
    <row r="3139" ht="15" customHeight="1"/>
    <row r="3140" ht="15" customHeight="1"/>
    <row r="3141" ht="15" customHeight="1"/>
    <row r="3142" ht="15" customHeight="1"/>
    <row r="3143" ht="15" customHeight="1"/>
    <row r="3144" ht="15" customHeight="1"/>
    <row r="3145" ht="15" customHeight="1"/>
    <row r="3146" ht="15" customHeight="1"/>
    <row r="3147" ht="15" customHeight="1"/>
    <row r="3148" ht="15" customHeight="1"/>
    <row r="3149" ht="15" customHeight="1"/>
    <row r="3150" ht="15" customHeight="1"/>
    <row r="3151" ht="15" customHeight="1"/>
    <row r="3152" ht="15" customHeight="1"/>
    <row r="3153" ht="15" customHeight="1"/>
    <row r="3154" ht="15" customHeight="1"/>
    <row r="3155" ht="15" customHeight="1"/>
    <row r="3156" ht="15" customHeight="1"/>
    <row r="3157" ht="15" customHeight="1"/>
    <row r="3158" ht="15" customHeight="1"/>
    <row r="3159" ht="15" customHeight="1"/>
    <row r="3160" ht="15" customHeight="1"/>
    <row r="3161" ht="15" customHeight="1"/>
    <row r="3162" ht="15" customHeight="1"/>
    <row r="3163" ht="15" customHeight="1"/>
    <row r="3164" ht="15" customHeight="1"/>
    <row r="3165" ht="15" customHeight="1"/>
    <row r="3166" ht="15" customHeight="1"/>
    <row r="3167" ht="15" customHeight="1"/>
    <row r="3168" ht="15" customHeight="1"/>
    <row r="3169" ht="15" customHeight="1"/>
    <row r="3170" ht="15" customHeight="1"/>
    <row r="3171" ht="15" customHeight="1"/>
    <row r="3172" ht="15" customHeight="1"/>
    <row r="3173" ht="15" customHeight="1"/>
    <row r="3174" ht="15" customHeight="1"/>
    <row r="3175" ht="15" customHeight="1"/>
    <row r="3176" ht="15" customHeight="1"/>
    <row r="3177" ht="15" customHeight="1"/>
    <row r="3178" ht="15" customHeight="1"/>
    <row r="3179" ht="15" customHeight="1"/>
    <row r="3180" ht="15" customHeight="1"/>
    <row r="3181" ht="15" customHeight="1"/>
    <row r="3182" ht="15" customHeight="1"/>
    <row r="3183" ht="15" customHeight="1"/>
    <row r="3184" ht="15" customHeight="1"/>
    <row r="3185" ht="15" customHeight="1"/>
    <row r="3186" ht="15" customHeight="1"/>
    <row r="3187" ht="15" customHeight="1"/>
    <row r="3188" ht="15" customHeight="1"/>
    <row r="3189" ht="15" customHeight="1"/>
    <row r="3190" ht="15" customHeight="1"/>
    <row r="3191" ht="15" customHeight="1"/>
    <row r="3192" ht="15" customHeight="1"/>
    <row r="3193" ht="15" customHeight="1"/>
    <row r="3194" ht="15" customHeight="1"/>
    <row r="3195" ht="15" customHeight="1"/>
    <row r="3196" ht="15" customHeight="1"/>
    <row r="3197" ht="15" customHeight="1"/>
    <row r="3198" ht="15" customHeight="1"/>
    <row r="3199" ht="15" customHeight="1"/>
    <row r="3200" ht="15" customHeight="1"/>
    <row r="3201" ht="15" customHeight="1"/>
    <row r="3202" ht="15" customHeight="1"/>
    <row r="3203" ht="15" customHeight="1"/>
    <row r="3204" ht="15" customHeight="1"/>
    <row r="3205" ht="15" customHeight="1"/>
    <row r="3206" ht="15" customHeight="1"/>
    <row r="3207" ht="15" customHeight="1"/>
    <row r="3208" ht="15" customHeight="1"/>
    <row r="3209" ht="15" customHeight="1"/>
    <row r="3210" ht="15" customHeight="1"/>
    <row r="3211" ht="15" customHeight="1"/>
    <row r="3212" ht="15" customHeight="1"/>
    <row r="3213" ht="15" customHeight="1"/>
    <row r="3214" ht="15" customHeight="1"/>
    <row r="3215" ht="15" customHeight="1"/>
    <row r="3216" ht="15" customHeight="1"/>
    <row r="3217" ht="15" customHeight="1"/>
    <row r="3218" ht="15" customHeight="1"/>
    <row r="3219" ht="15" customHeight="1"/>
    <row r="3220" ht="15" customHeight="1"/>
    <row r="3221" ht="15" customHeight="1"/>
    <row r="3222" ht="15" customHeight="1"/>
    <row r="3223" ht="15" customHeight="1"/>
    <row r="3224" ht="15" customHeight="1"/>
    <row r="3225" ht="15" customHeight="1"/>
    <row r="3226" ht="15" customHeight="1"/>
    <row r="3227" ht="15" customHeight="1"/>
    <row r="3228" ht="15" customHeight="1"/>
    <row r="3229" ht="15" customHeight="1"/>
    <row r="3230" ht="15" customHeight="1"/>
    <row r="3231" ht="15" customHeight="1"/>
    <row r="3232" ht="15" customHeight="1"/>
    <row r="3233" ht="15" customHeight="1"/>
    <row r="3234" ht="15" customHeight="1"/>
    <row r="3235" ht="15" customHeight="1"/>
    <row r="3236" ht="15" customHeight="1"/>
    <row r="3237" ht="15" customHeight="1"/>
    <row r="3238" ht="15" customHeight="1"/>
    <row r="3239" ht="15" customHeight="1"/>
    <row r="3240" ht="15" customHeight="1"/>
    <row r="3241" ht="15" customHeight="1"/>
    <row r="3242" ht="15" customHeight="1"/>
    <row r="3243" ht="15" customHeight="1"/>
    <row r="3244" ht="15" customHeight="1"/>
    <row r="3245" ht="15" customHeight="1"/>
    <row r="3246" ht="15" customHeight="1"/>
    <row r="3247" ht="15" customHeight="1"/>
    <row r="3248" ht="15" customHeight="1"/>
    <row r="3249" ht="15" customHeight="1"/>
    <row r="3250" ht="15" customHeight="1"/>
    <row r="3251" ht="15" customHeight="1"/>
    <row r="3252" ht="15" customHeight="1"/>
    <row r="3253" ht="15" customHeight="1"/>
    <row r="3254" ht="15" customHeight="1"/>
    <row r="3255" ht="15" customHeight="1"/>
    <row r="3256" ht="15" customHeight="1"/>
    <row r="3257" ht="15" customHeight="1"/>
    <row r="3258" ht="15" customHeight="1"/>
    <row r="3259" ht="15" customHeight="1"/>
    <row r="3260" ht="15" customHeight="1"/>
    <row r="3261" ht="15" customHeight="1"/>
    <row r="3262" ht="15" customHeight="1"/>
    <row r="3263" ht="15" customHeight="1"/>
    <row r="3264" ht="15" customHeight="1"/>
    <row r="3265" ht="15" customHeight="1"/>
    <row r="3266" ht="15" customHeight="1"/>
    <row r="3267" ht="15" customHeight="1"/>
    <row r="3268" ht="15" customHeight="1"/>
    <row r="3269" ht="15" customHeight="1"/>
    <row r="3270" ht="15" customHeight="1"/>
    <row r="3271" ht="15" customHeight="1"/>
    <row r="3272" ht="15" customHeight="1"/>
    <row r="3273" ht="15" customHeight="1"/>
    <row r="3274" ht="15" customHeight="1"/>
    <row r="3275" ht="15" customHeight="1"/>
    <row r="3276" ht="15" customHeight="1"/>
    <row r="3277" ht="15" customHeight="1"/>
    <row r="3278" ht="15" customHeight="1"/>
    <row r="3279" ht="15" customHeight="1"/>
    <row r="3280" ht="15" customHeight="1"/>
    <row r="3281" ht="15" customHeight="1"/>
    <row r="3282" ht="15" customHeight="1"/>
    <row r="3283" ht="15" customHeight="1"/>
    <row r="3284" ht="15" customHeight="1"/>
    <row r="3285" ht="15" customHeight="1"/>
    <row r="3286" ht="15" customHeight="1"/>
    <row r="3287" ht="15" customHeight="1"/>
    <row r="3288" ht="15" customHeight="1"/>
    <row r="3289" ht="15" customHeight="1"/>
    <row r="3290" ht="15" customHeight="1"/>
    <row r="3291" ht="15" customHeight="1"/>
    <row r="3292" ht="15" customHeight="1"/>
    <row r="3293" ht="15" customHeight="1"/>
    <row r="3294" ht="15" customHeight="1"/>
    <row r="3295" ht="15" customHeight="1"/>
    <row r="3296" ht="15" customHeight="1"/>
    <row r="3297" ht="15" customHeight="1"/>
    <row r="3298" ht="15" customHeight="1"/>
    <row r="3299" ht="15" customHeight="1"/>
    <row r="3300" ht="15" customHeight="1"/>
    <row r="3301" ht="15" customHeight="1"/>
    <row r="3302" ht="15" customHeight="1"/>
    <row r="3303" ht="15" customHeight="1"/>
    <row r="3304" ht="15" customHeight="1"/>
    <row r="3305" ht="15" customHeight="1"/>
    <row r="3306" ht="15" customHeight="1"/>
    <row r="3307" ht="15" customHeight="1"/>
    <row r="3308" ht="15" customHeight="1"/>
    <row r="3309" ht="15" customHeight="1"/>
    <row r="3310" ht="15" customHeight="1"/>
    <row r="3311" ht="15" customHeight="1"/>
    <row r="3312" ht="15" customHeight="1"/>
    <row r="3313" ht="15" customHeight="1"/>
    <row r="3314" ht="15" customHeight="1"/>
    <row r="3315" ht="15" customHeight="1"/>
    <row r="3316" ht="15" customHeight="1"/>
    <row r="3317" ht="15" customHeight="1"/>
    <row r="3318" ht="15" customHeight="1"/>
    <row r="3319" ht="15" customHeight="1"/>
    <row r="3320" ht="15" customHeight="1"/>
    <row r="3321" ht="15" customHeight="1"/>
    <row r="3322" ht="15" customHeight="1"/>
    <row r="3323" ht="15" customHeight="1"/>
    <row r="3324" ht="15" customHeight="1"/>
    <row r="3325" ht="15" customHeight="1"/>
    <row r="3326" ht="15" customHeight="1"/>
    <row r="3327" ht="15" customHeight="1"/>
    <row r="3328" ht="15" customHeight="1"/>
    <row r="3329" ht="15" customHeight="1"/>
    <row r="3330" ht="15" customHeight="1"/>
    <row r="3331" ht="15" customHeight="1"/>
    <row r="3332" ht="15" customHeight="1"/>
    <row r="3333" ht="15" customHeight="1"/>
    <row r="3334" ht="15" customHeight="1"/>
    <row r="3335" ht="15" customHeight="1"/>
    <row r="3336" ht="15" customHeight="1"/>
    <row r="3337" ht="15" customHeight="1"/>
    <row r="3338" ht="15" customHeight="1"/>
    <row r="3339" ht="15" customHeight="1"/>
    <row r="3340" ht="15" customHeight="1"/>
    <row r="3341" ht="15" customHeight="1"/>
    <row r="3342" ht="15" customHeight="1"/>
    <row r="3343" ht="15" customHeight="1"/>
    <row r="3344" ht="15" customHeight="1"/>
    <row r="3345" ht="15" customHeight="1"/>
    <row r="3346" ht="15" customHeight="1"/>
    <row r="3347" ht="15" customHeight="1"/>
    <row r="3348" ht="15" customHeight="1"/>
    <row r="3349" ht="15" customHeight="1"/>
    <row r="3350" ht="15" customHeight="1"/>
    <row r="3351" ht="15" customHeight="1"/>
    <row r="3352" ht="15" customHeight="1"/>
    <row r="3353" ht="15" customHeight="1"/>
    <row r="3354" ht="15" customHeight="1"/>
    <row r="3355" ht="15" customHeight="1"/>
    <row r="3356" ht="15" customHeight="1"/>
    <row r="3357" ht="15" customHeight="1"/>
    <row r="3358" ht="15" customHeight="1"/>
    <row r="3359" ht="15" customHeight="1"/>
    <row r="3360" ht="15" customHeight="1"/>
    <row r="3361" ht="15" customHeight="1"/>
    <row r="3362" ht="15" customHeight="1"/>
    <row r="3363" ht="15" customHeight="1"/>
    <row r="3364" ht="15" customHeight="1"/>
    <row r="3365" ht="15" customHeight="1"/>
    <row r="3366" ht="15" customHeight="1"/>
    <row r="3367" ht="15" customHeight="1"/>
    <row r="3368" ht="15" customHeight="1"/>
    <row r="3369" ht="15" customHeight="1"/>
    <row r="3370" ht="15" customHeight="1"/>
    <row r="3371" ht="15" customHeight="1"/>
    <row r="3372" ht="15" customHeight="1"/>
    <row r="3373" ht="15" customHeight="1"/>
    <row r="3374" ht="15" customHeight="1"/>
    <row r="3375" ht="15" customHeight="1"/>
    <row r="3376" ht="15" customHeight="1"/>
    <row r="3377" ht="15" customHeight="1"/>
    <row r="3378" ht="15" customHeight="1"/>
    <row r="3379" ht="15" customHeight="1"/>
    <row r="3380" ht="15" customHeight="1"/>
    <row r="3381" ht="15" customHeight="1"/>
    <row r="3382" ht="15" customHeight="1"/>
    <row r="3383" ht="15" customHeight="1"/>
    <row r="3384" ht="15" customHeight="1"/>
    <row r="3385" ht="15" customHeight="1"/>
    <row r="3386" ht="15" customHeight="1"/>
    <row r="3387" ht="15" customHeight="1"/>
    <row r="3388" ht="15" customHeight="1"/>
    <row r="3389" ht="15" customHeight="1"/>
    <row r="3390" ht="15" customHeight="1"/>
    <row r="3391" ht="15" customHeight="1"/>
    <row r="3392" ht="15" customHeight="1"/>
    <row r="3393" ht="15" customHeight="1"/>
    <row r="3394" ht="15" customHeight="1"/>
    <row r="3395" ht="15" customHeight="1"/>
    <row r="3396" ht="15" customHeight="1"/>
    <row r="3397" ht="15" customHeight="1"/>
    <row r="3398" ht="15" customHeight="1"/>
    <row r="3399" ht="15" customHeight="1"/>
    <row r="3400" ht="15" customHeight="1"/>
    <row r="3401" ht="15" customHeight="1"/>
    <row r="3402" ht="15" customHeight="1"/>
    <row r="3403" ht="15" customHeight="1"/>
    <row r="3404" ht="15" customHeight="1"/>
    <row r="3405" ht="15" customHeight="1"/>
    <row r="3406" ht="15" customHeight="1"/>
    <row r="3407" ht="15" customHeight="1"/>
    <row r="3408" ht="15" customHeight="1"/>
    <row r="3409" ht="15" customHeight="1"/>
    <row r="3410" ht="15" customHeight="1"/>
    <row r="3411" ht="15" customHeight="1"/>
    <row r="3412" ht="15" customHeight="1"/>
    <row r="3413" ht="15" customHeight="1"/>
    <row r="3414" ht="15" customHeight="1"/>
    <row r="3415" ht="15" customHeight="1"/>
    <row r="3416" ht="15" customHeight="1"/>
    <row r="3417" ht="15" customHeight="1"/>
    <row r="3418" ht="15" customHeight="1"/>
    <row r="3419" ht="15" customHeight="1"/>
    <row r="3420" ht="15" customHeight="1"/>
    <row r="3421" ht="15" customHeight="1"/>
    <row r="3422" ht="15" customHeight="1"/>
    <row r="3423" ht="15" customHeight="1"/>
    <row r="3424" ht="15" customHeight="1"/>
    <row r="3425" ht="15" customHeight="1"/>
    <row r="3426" ht="15" customHeight="1"/>
    <row r="3427" ht="15" customHeight="1"/>
    <row r="3428" ht="15" customHeight="1"/>
    <row r="3429" ht="15" customHeight="1"/>
    <row r="3430" ht="15" customHeight="1"/>
    <row r="3431" ht="15" customHeight="1"/>
    <row r="3432" ht="15" customHeight="1"/>
    <row r="3433" ht="15" customHeight="1"/>
    <row r="3434" ht="15" customHeight="1"/>
    <row r="3435" ht="15" customHeight="1"/>
    <row r="3436" ht="15" customHeight="1"/>
    <row r="3437" ht="15" customHeight="1"/>
    <row r="3438" ht="15" customHeight="1"/>
    <row r="3439" ht="15" customHeight="1"/>
    <row r="3440" ht="15" customHeight="1"/>
    <row r="3441" ht="15" customHeight="1"/>
    <row r="3442" ht="15" customHeight="1"/>
    <row r="3443" ht="15" customHeight="1"/>
    <row r="3444" ht="15" customHeight="1"/>
    <row r="3445" ht="15" customHeight="1"/>
    <row r="3446" ht="15" customHeight="1"/>
    <row r="3447" ht="15" customHeight="1"/>
    <row r="3448" ht="15" customHeight="1"/>
    <row r="3449" ht="15" customHeight="1"/>
    <row r="3450" ht="15" customHeight="1"/>
    <row r="3451" ht="15" customHeight="1"/>
    <row r="3452" ht="15" customHeight="1"/>
    <row r="3453" ht="15" customHeight="1"/>
    <row r="3454" ht="15" customHeight="1"/>
    <row r="3455" ht="15" customHeight="1"/>
    <row r="3456" ht="15" customHeight="1"/>
    <row r="3457" ht="15" customHeight="1"/>
    <row r="3458" ht="15" customHeight="1"/>
    <row r="3459" ht="15" customHeight="1"/>
    <row r="3460" ht="15" customHeight="1"/>
    <row r="3461" ht="15" customHeight="1"/>
    <row r="3462" ht="15" customHeight="1"/>
    <row r="3463" ht="15" customHeight="1"/>
    <row r="3464" ht="15" customHeight="1"/>
    <row r="3465" ht="15" customHeight="1"/>
    <row r="3466" ht="15" customHeight="1"/>
    <row r="3467" ht="15" customHeight="1"/>
    <row r="3468" ht="15" customHeight="1"/>
    <row r="3469" ht="15" customHeight="1"/>
    <row r="3470" ht="15" customHeight="1"/>
    <row r="3471" ht="15" customHeight="1"/>
    <row r="3472" ht="15" customHeight="1"/>
    <row r="3473" ht="15" customHeight="1"/>
    <row r="3474" ht="15" customHeight="1"/>
    <row r="3475" ht="15" customHeight="1"/>
    <row r="3476" ht="15" customHeight="1"/>
    <row r="3477" ht="15" customHeight="1"/>
    <row r="3478" ht="15" customHeight="1"/>
    <row r="3479" ht="15" customHeight="1"/>
    <row r="3480" ht="15" customHeight="1"/>
    <row r="3481" ht="15" customHeight="1"/>
    <row r="3482" ht="15" customHeight="1"/>
    <row r="3483" ht="15" customHeight="1"/>
    <row r="3484" ht="15" customHeight="1"/>
    <row r="3485" ht="15" customHeight="1"/>
    <row r="3486" ht="15" customHeight="1"/>
    <row r="3487" ht="15" customHeight="1"/>
    <row r="3488" ht="15" customHeight="1"/>
    <row r="3489" ht="15" customHeight="1"/>
    <row r="3490" ht="15" customHeight="1"/>
    <row r="3491" ht="15" customHeight="1"/>
    <row r="3492" ht="15" customHeight="1"/>
    <row r="3493" ht="15" customHeight="1"/>
    <row r="3494" ht="15" customHeight="1"/>
    <row r="3495" ht="15" customHeight="1"/>
    <row r="3496" ht="15" customHeight="1"/>
    <row r="3497" ht="15" customHeight="1"/>
    <row r="3498" ht="15" customHeight="1"/>
    <row r="3499" ht="15" customHeight="1"/>
    <row r="3500" ht="15" customHeight="1"/>
    <row r="3501" ht="15" customHeight="1"/>
    <row r="3502" ht="15" customHeight="1"/>
    <row r="3503" ht="15" customHeight="1"/>
    <row r="3504" ht="15" customHeight="1"/>
    <row r="3505" ht="15" customHeight="1"/>
    <row r="3506" ht="15" customHeight="1"/>
    <row r="3507" ht="15" customHeight="1"/>
    <row r="3508" ht="15" customHeight="1"/>
    <row r="3509" ht="15" customHeight="1"/>
    <row r="3510" ht="15" customHeight="1"/>
    <row r="3511" ht="15" customHeight="1"/>
    <row r="3512" ht="15" customHeight="1"/>
    <row r="3513" ht="15" customHeight="1"/>
    <row r="3514" ht="15" customHeight="1"/>
    <row r="3515" ht="15" customHeight="1"/>
    <row r="3516" ht="15" customHeight="1"/>
    <row r="3517" ht="15" customHeight="1"/>
    <row r="3518" ht="15" customHeight="1"/>
    <row r="3519" ht="15" customHeight="1"/>
    <row r="3520" ht="15" customHeight="1"/>
    <row r="3521" ht="15" customHeight="1"/>
    <row r="3522" ht="15" customHeight="1"/>
    <row r="3523" ht="15" customHeight="1"/>
    <row r="3524" ht="15" customHeight="1"/>
    <row r="3525" ht="15" customHeight="1"/>
    <row r="3526" ht="15" customHeight="1"/>
    <row r="3527" ht="15" customHeight="1"/>
    <row r="3528" ht="15" customHeight="1"/>
    <row r="3529" ht="15" customHeight="1"/>
    <row r="3530" ht="15" customHeight="1"/>
    <row r="3531" ht="15" customHeight="1"/>
    <row r="3532" ht="15" customHeight="1"/>
    <row r="3533" ht="15" customHeight="1"/>
    <row r="3534" ht="15" customHeight="1"/>
    <row r="3535" ht="15" customHeight="1"/>
    <row r="3536" ht="15" customHeight="1"/>
    <row r="3537" ht="15" customHeight="1"/>
    <row r="3538" ht="15" customHeight="1"/>
    <row r="3539" ht="15" customHeight="1"/>
    <row r="3540" ht="15" customHeight="1"/>
    <row r="3541" ht="15" customHeight="1"/>
    <row r="3542" ht="15" customHeight="1"/>
    <row r="3543" ht="15" customHeight="1"/>
    <row r="3544" ht="15" customHeight="1"/>
    <row r="3545" ht="15" customHeight="1"/>
    <row r="3546" ht="15" customHeight="1"/>
    <row r="3547" ht="15" customHeight="1"/>
    <row r="3548" ht="15" customHeight="1"/>
    <row r="3549" ht="15" customHeight="1"/>
    <row r="3550" ht="15" customHeight="1"/>
    <row r="3551" ht="15" customHeight="1"/>
    <row r="3552" ht="15" customHeight="1"/>
    <row r="3553" ht="15" customHeight="1"/>
    <row r="3554" ht="15" customHeight="1"/>
    <row r="3555" ht="15" customHeight="1"/>
    <row r="3556" ht="15" customHeight="1"/>
    <row r="3557" ht="15" customHeight="1"/>
    <row r="3558" ht="15" customHeight="1"/>
    <row r="3559" ht="15" customHeight="1"/>
    <row r="3560" ht="15" customHeight="1"/>
    <row r="3561" ht="15" customHeight="1"/>
    <row r="3562" ht="15" customHeight="1"/>
    <row r="3563" ht="15" customHeight="1"/>
    <row r="3564" ht="15" customHeight="1"/>
    <row r="3565" ht="15" customHeight="1"/>
    <row r="3566" ht="15" customHeight="1"/>
    <row r="3567" ht="15" customHeight="1"/>
    <row r="3568" ht="15" customHeight="1"/>
    <row r="3569" ht="15" customHeight="1"/>
    <row r="3570" ht="15" customHeight="1"/>
    <row r="3571" ht="15" customHeight="1"/>
    <row r="3572" ht="15" customHeight="1"/>
    <row r="3573" ht="15" customHeight="1"/>
    <row r="3574" ht="15" customHeight="1"/>
    <row r="3575" ht="15" customHeight="1"/>
    <row r="3576" ht="15" customHeight="1"/>
    <row r="3577" ht="15" customHeight="1"/>
    <row r="3578" ht="15" customHeight="1"/>
    <row r="3579" ht="15" customHeight="1"/>
    <row r="3580" ht="15" customHeight="1"/>
    <row r="3581" ht="15" customHeight="1"/>
    <row r="3582" ht="15" customHeight="1"/>
    <row r="3583" ht="15" customHeight="1"/>
    <row r="3584" ht="15" customHeight="1"/>
    <row r="3585" ht="15" customHeight="1"/>
    <row r="3586" ht="15" customHeight="1"/>
    <row r="3587" ht="15" customHeight="1"/>
    <row r="3588" ht="15" customHeight="1"/>
    <row r="3589" ht="15" customHeight="1"/>
    <row r="3590" ht="15" customHeight="1"/>
    <row r="3591" ht="15" customHeight="1"/>
    <row r="3592" ht="15" customHeight="1"/>
    <row r="3593" ht="15" customHeight="1"/>
    <row r="3594" ht="15" customHeight="1"/>
    <row r="3595" ht="15" customHeight="1"/>
    <row r="3596" ht="15" customHeight="1"/>
    <row r="3597" ht="15" customHeight="1"/>
    <row r="3598" ht="15" customHeight="1"/>
    <row r="3599" ht="15" customHeight="1"/>
    <row r="3600" ht="15" customHeight="1"/>
    <row r="3601" ht="15" customHeight="1"/>
    <row r="3602" ht="15" customHeight="1"/>
    <row r="3603" ht="15" customHeight="1"/>
    <row r="3604" ht="15" customHeight="1"/>
    <row r="3605" ht="15" customHeight="1"/>
    <row r="3606" ht="15" customHeight="1"/>
    <row r="3607" ht="15" customHeight="1"/>
    <row r="3608" ht="15" customHeight="1"/>
    <row r="3609" ht="15" customHeight="1"/>
    <row r="3610" ht="15" customHeight="1"/>
    <row r="3611" ht="15" customHeight="1"/>
    <row r="3612" ht="15" customHeight="1"/>
    <row r="3613" ht="15" customHeight="1"/>
    <row r="3614" ht="15" customHeight="1"/>
    <row r="3615" ht="15" customHeight="1"/>
    <row r="3616" ht="15" customHeight="1"/>
    <row r="3617" ht="15" customHeight="1"/>
    <row r="3618" ht="15" customHeight="1"/>
    <row r="3619" ht="15" customHeight="1"/>
    <row r="3620" ht="15" customHeight="1"/>
    <row r="3621" ht="15" customHeight="1"/>
    <row r="3622" ht="15" customHeight="1"/>
    <row r="3623" ht="15" customHeight="1"/>
    <row r="3624" ht="15" customHeight="1"/>
    <row r="3625" ht="15" customHeight="1"/>
    <row r="3626" ht="15" customHeight="1"/>
    <row r="3627" ht="15" customHeight="1"/>
    <row r="3628" ht="15" customHeight="1"/>
    <row r="3629" ht="15" customHeight="1"/>
    <row r="3630" ht="15" customHeight="1"/>
    <row r="3631" ht="15" customHeight="1"/>
    <row r="3632" ht="15" customHeight="1"/>
    <row r="3633" ht="15" customHeight="1"/>
    <row r="3634" ht="15" customHeight="1"/>
    <row r="3635" ht="15" customHeight="1"/>
    <row r="3636" ht="15" customHeight="1"/>
    <row r="3637" ht="15" customHeight="1"/>
    <row r="3638" ht="15" customHeight="1"/>
    <row r="3639" ht="15" customHeight="1"/>
    <row r="3640" ht="15" customHeight="1"/>
    <row r="3641" ht="15" customHeight="1"/>
    <row r="3642" ht="15" customHeight="1"/>
    <row r="3643" ht="15" customHeight="1"/>
    <row r="3644" ht="15" customHeight="1"/>
    <row r="3645" ht="15" customHeight="1"/>
    <row r="3646" ht="15" customHeight="1"/>
    <row r="3647" ht="15" customHeight="1"/>
    <row r="3648" ht="15" customHeight="1"/>
    <row r="3649" ht="15" customHeight="1"/>
    <row r="3650" ht="15" customHeight="1"/>
    <row r="3651" ht="15" customHeight="1"/>
    <row r="3652" ht="15" customHeight="1"/>
    <row r="3653" ht="15" customHeight="1"/>
    <row r="3654" ht="15" customHeight="1"/>
    <row r="3655" ht="15" customHeight="1"/>
    <row r="3656" ht="15" customHeight="1"/>
    <row r="3657" ht="15" customHeight="1"/>
    <row r="3658" ht="15" customHeight="1"/>
    <row r="3659" ht="15" customHeight="1"/>
    <row r="3660" ht="15" customHeight="1"/>
    <row r="3661" ht="15" customHeight="1"/>
    <row r="3662" ht="15" customHeight="1"/>
    <row r="3663" ht="15" customHeight="1"/>
    <row r="3664" ht="15" customHeight="1"/>
    <row r="3665" ht="15" customHeight="1"/>
    <row r="3666" ht="15" customHeight="1"/>
    <row r="3667" ht="15" customHeight="1"/>
    <row r="3668" ht="15" customHeight="1"/>
    <row r="3669" ht="15" customHeight="1"/>
    <row r="3670" ht="15" customHeight="1"/>
    <row r="3671" ht="15" customHeight="1"/>
    <row r="3672" ht="15" customHeight="1"/>
    <row r="3673" ht="15" customHeight="1"/>
    <row r="3674" ht="15" customHeight="1"/>
    <row r="3675" ht="15" customHeight="1"/>
    <row r="3676" ht="15" customHeight="1"/>
    <row r="3677" ht="15" customHeight="1"/>
    <row r="3678" ht="15" customHeight="1"/>
    <row r="3679" ht="15" customHeight="1"/>
    <row r="3680" ht="15" customHeight="1"/>
    <row r="3681" ht="15" customHeight="1"/>
    <row r="3682" ht="15" customHeight="1"/>
    <row r="3683" ht="15" customHeight="1"/>
    <row r="3684" ht="15" customHeight="1"/>
    <row r="3685" ht="15" customHeight="1"/>
    <row r="3686" ht="15" customHeight="1"/>
    <row r="3687" ht="15" customHeight="1"/>
    <row r="3688" ht="15" customHeight="1"/>
    <row r="3689" ht="15" customHeight="1"/>
    <row r="3690" ht="15" customHeight="1"/>
    <row r="3691" ht="15" customHeight="1"/>
    <row r="3692" ht="15" customHeight="1"/>
    <row r="3693" ht="15" customHeight="1"/>
    <row r="3694" ht="15" customHeight="1"/>
    <row r="3695" ht="15" customHeight="1"/>
    <row r="3696" ht="15" customHeight="1"/>
    <row r="3697" ht="15" customHeight="1"/>
    <row r="3698" ht="15" customHeight="1"/>
    <row r="3699" ht="15" customHeight="1"/>
    <row r="3700" ht="15" customHeight="1"/>
    <row r="3701" ht="15" customHeight="1"/>
    <row r="3702" ht="15" customHeight="1"/>
    <row r="3703" ht="15" customHeight="1"/>
    <row r="3704" ht="15" customHeight="1"/>
    <row r="3705" ht="15" customHeight="1"/>
    <row r="3706" ht="15" customHeight="1"/>
    <row r="3707" ht="15" customHeight="1"/>
    <row r="3708" ht="15" customHeight="1"/>
    <row r="3709" ht="15" customHeight="1"/>
    <row r="3710" ht="15" customHeight="1"/>
    <row r="3711" ht="15" customHeight="1"/>
    <row r="3712" ht="15" customHeight="1"/>
    <row r="3713" ht="15" customHeight="1"/>
    <row r="3714" ht="15" customHeight="1"/>
    <row r="3715" ht="15" customHeight="1"/>
    <row r="3716" ht="15" customHeight="1"/>
    <row r="3717" ht="15" customHeight="1"/>
    <row r="3718" ht="15" customHeight="1"/>
    <row r="3719" ht="15" customHeight="1"/>
    <row r="3720" ht="15" customHeight="1"/>
    <row r="3721" ht="15" customHeight="1"/>
    <row r="3722" ht="15" customHeight="1"/>
    <row r="3723" ht="15" customHeight="1"/>
    <row r="3724" ht="15" customHeight="1"/>
    <row r="3725" ht="15" customHeight="1"/>
    <row r="3726" ht="15" customHeight="1"/>
    <row r="3727" ht="15" customHeight="1"/>
    <row r="3728" ht="15" customHeight="1"/>
    <row r="3729" ht="15" customHeight="1"/>
    <row r="3730" ht="15" customHeight="1"/>
    <row r="3731" ht="15" customHeight="1"/>
    <row r="3732" ht="15" customHeight="1"/>
    <row r="3733" ht="15" customHeight="1"/>
    <row r="3734" ht="15" customHeight="1"/>
    <row r="3735" ht="15" customHeight="1"/>
    <row r="3736" ht="15" customHeight="1"/>
    <row r="3737" ht="15" customHeight="1"/>
    <row r="3738" ht="15" customHeight="1"/>
    <row r="3739" ht="15" customHeight="1"/>
    <row r="3740" ht="15" customHeight="1"/>
    <row r="3741" ht="15" customHeight="1"/>
    <row r="3742" ht="15" customHeight="1"/>
    <row r="3743" ht="15" customHeight="1"/>
    <row r="3744" ht="15" customHeight="1"/>
    <row r="3745" ht="15" customHeight="1"/>
    <row r="3746" ht="15" customHeight="1"/>
    <row r="3747" ht="15" customHeight="1"/>
    <row r="3748" ht="15" customHeight="1"/>
    <row r="3749" ht="15" customHeight="1"/>
    <row r="3750" ht="15" customHeight="1"/>
    <row r="3751" ht="15" customHeight="1"/>
    <row r="3752" ht="15" customHeight="1"/>
    <row r="3753" ht="15" customHeight="1"/>
    <row r="3754" ht="15" customHeight="1"/>
    <row r="3755" ht="15" customHeight="1"/>
    <row r="3756" ht="15" customHeight="1"/>
    <row r="3757" ht="15" customHeight="1"/>
    <row r="3758" ht="15" customHeight="1"/>
    <row r="3759" ht="15" customHeight="1"/>
    <row r="3760" ht="15" customHeight="1"/>
    <row r="3761" ht="15" customHeight="1"/>
    <row r="3762" ht="15" customHeight="1"/>
    <row r="3763" ht="15" customHeight="1"/>
    <row r="3764" ht="15" customHeight="1"/>
    <row r="3765" ht="15" customHeight="1"/>
    <row r="3766" ht="15" customHeight="1"/>
    <row r="3767" ht="15" customHeight="1"/>
    <row r="3768" ht="15" customHeight="1"/>
    <row r="3769" ht="15" customHeight="1"/>
    <row r="3770" ht="15" customHeight="1"/>
    <row r="3771" ht="15" customHeight="1"/>
    <row r="3772" ht="15" customHeight="1"/>
    <row r="3773" ht="15" customHeight="1"/>
    <row r="3774" ht="15" customHeight="1"/>
    <row r="3775" ht="15" customHeight="1"/>
    <row r="3776" ht="15" customHeight="1"/>
    <row r="3777" ht="15" customHeight="1"/>
    <row r="3778" ht="15" customHeight="1"/>
    <row r="3779" ht="15" customHeight="1"/>
    <row r="3780" ht="15" customHeight="1"/>
    <row r="3781" ht="15" customHeight="1"/>
    <row r="3782" ht="15" customHeight="1"/>
    <row r="3783" ht="15" customHeight="1"/>
    <row r="3784" ht="15" customHeight="1"/>
    <row r="3785" ht="15" customHeight="1"/>
    <row r="3786" ht="15" customHeight="1"/>
    <row r="3787" ht="15" customHeight="1"/>
    <row r="3788" ht="15" customHeight="1"/>
    <row r="3789" ht="15" customHeight="1"/>
    <row r="3790" ht="15" customHeight="1"/>
    <row r="3791" ht="15" customHeight="1"/>
    <row r="3792" ht="15" customHeight="1"/>
    <row r="3793" ht="15" customHeight="1"/>
    <row r="3794" ht="15" customHeight="1"/>
    <row r="3795" ht="15" customHeight="1"/>
    <row r="3796" ht="15" customHeight="1"/>
    <row r="3797" ht="15" customHeight="1"/>
    <row r="3798" ht="15" customHeight="1"/>
    <row r="3799" ht="15" customHeight="1"/>
    <row r="3800" ht="15" customHeight="1"/>
    <row r="3801" ht="15" customHeight="1"/>
    <row r="3802" ht="15" customHeight="1"/>
    <row r="3803" ht="15" customHeight="1"/>
    <row r="3804" ht="15" customHeight="1"/>
    <row r="3805" ht="15" customHeight="1"/>
    <row r="3806" ht="15" customHeight="1"/>
    <row r="3807" ht="15" customHeight="1"/>
    <row r="3808" ht="15" customHeight="1"/>
    <row r="3809" ht="15" customHeight="1"/>
    <row r="3810" ht="15" customHeight="1"/>
    <row r="3811" ht="15" customHeight="1"/>
    <row r="3812" ht="15" customHeight="1"/>
    <row r="3813" ht="15" customHeight="1"/>
    <row r="3814" ht="15" customHeight="1"/>
    <row r="3815" ht="15" customHeight="1"/>
    <row r="3816" ht="15" customHeight="1"/>
    <row r="3817" ht="15" customHeight="1"/>
    <row r="3818" ht="15" customHeight="1"/>
    <row r="3819" ht="15" customHeight="1"/>
    <row r="3820" ht="15" customHeight="1"/>
    <row r="3821" ht="15" customHeight="1"/>
    <row r="3822" ht="15" customHeight="1"/>
    <row r="3823" ht="15" customHeight="1"/>
    <row r="3824" ht="15" customHeight="1"/>
    <row r="3825" ht="15" customHeight="1"/>
    <row r="3826" ht="15" customHeight="1"/>
    <row r="3827" ht="15" customHeight="1"/>
    <row r="3828" ht="15" customHeight="1"/>
    <row r="3829" ht="15" customHeight="1"/>
    <row r="3830" ht="15" customHeight="1"/>
    <row r="3831" ht="15" customHeight="1"/>
    <row r="3832" ht="15" customHeight="1"/>
    <row r="3833" ht="15" customHeight="1"/>
    <row r="3834" ht="15" customHeight="1"/>
    <row r="3835" ht="15" customHeight="1"/>
    <row r="3836" ht="15" customHeight="1"/>
    <row r="3837" ht="15" customHeight="1"/>
    <row r="3838" ht="15" customHeight="1"/>
    <row r="3839" ht="15" customHeight="1"/>
    <row r="3840" ht="15" customHeight="1"/>
    <row r="3841" ht="15" customHeight="1"/>
    <row r="3842" ht="15" customHeight="1"/>
    <row r="3843" ht="15" customHeight="1"/>
    <row r="3844" ht="15" customHeight="1"/>
    <row r="3845" ht="15" customHeight="1"/>
    <row r="3846" ht="15" customHeight="1"/>
    <row r="3847" ht="15" customHeight="1"/>
    <row r="3848" ht="15" customHeight="1"/>
    <row r="3849" ht="15" customHeight="1"/>
    <row r="3850" ht="15" customHeight="1"/>
    <row r="3851" ht="15" customHeight="1"/>
    <row r="3852" ht="15" customHeight="1"/>
    <row r="3853" ht="15" customHeight="1"/>
    <row r="3854" ht="15" customHeight="1"/>
    <row r="3855" ht="15" customHeight="1"/>
    <row r="3856" ht="15" customHeight="1"/>
    <row r="3857" ht="15" customHeight="1"/>
    <row r="3858" ht="15" customHeight="1"/>
    <row r="3859" ht="15" customHeight="1"/>
    <row r="3860" ht="15" customHeight="1"/>
    <row r="3861" ht="15" customHeight="1"/>
    <row r="3862" ht="15" customHeight="1"/>
    <row r="3863" ht="15" customHeight="1"/>
    <row r="3864" ht="15" customHeight="1"/>
    <row r="3865" ht="15" customHeight="1"/>
    <row r="3866" ht="15" customHeight="1"/>
    <row r="3867" ht="15" customHeight="1"/>
    <row r="3868" ht="15" customHeight="1"/>
    <row r="3869" ht="15" customHeight="1"/>
    <row r="3870" ht="15" customHeight="1"/>
    <row r="3871" ht="15" customHeight="1"/>
    <row r="3872" ht="15" customHeight="1"/>
    <row r="3873" ht="15" customHeight="1"/>
    <row r="3874" ht="15" customHeight="1"/>
    <row r="3875" ht="15" customHeight="1"/>
    <row r="3876" ht="15" customHeight="1"/>
    <row r="3877" ht="15" customHeight="1"/>
    <row r="3878" ht="15" customHeight="1"/>
    <row r="3879" ht="15" customHeight="1"/>
    <row r="3880" ht="15" customHeight="1"/>
    <row r="3881" ht="15" customHeight="1"/>
    <row r="3882" ht="15" customHeight="1"/>
    <row r="3883" ht="15" customHeight="1"/>
    <row r="3884" ht="15" customHeight="1"/>
    <row r="3885" ht="15" customHeight="1"/>
    <row r="3886" ht="15" customHeight="1"/>
    <row r="3887" ht="15" customHeight="1"/>
    <row r="3888" ht="15" customHeight="1"/>
    <row r="3889" ht="15" customHeight="1"/>
    <row r="3890" ht="15" customHeight="1"/>
    <row r="3891" ht="15" customHeight="1"/>
    <row r="3892" ht="15" customHeight="1"/>
    <row r="3893" ht="15" customHeight="1"/>
    <row r="3894" ht="15" customHeight="1"/>
    <row r="3895" ht="15" customHeight="1"/>
    <row r="3896" ht="15" customHeight="1"/>
    <row r="3897" ht="15" customHeight="1"/>
    <row r="3898" ht="15" customHeight="1"/>
    <row r="3899" ht="15" customHeight="1"/>
    <row r="3900" ht="15" customHeight="1"/>
    <row r="3901" ht="15" customHeight="1"/>
    <row r="3902" ht="15" customHeight="1"/>
    <row r="3903" ht="15" customHeight="1"/>
    <row r="3904" ht="15" customHeight="1"/>
    <row r="3905" ht="15" customHeight="1"/>
    <row r="3906" ht="15" customHeight="1"/>
    <row r="3907" ht="15" customHeight="1"/>
    <row r="3908" ht="15" customHeight="1"/>
    <row r="3909" ht="15" customHeight="1"/>
    <row r="3910" ht="15" customHeight="1"/>
    <row r="3911" ht="15" customHeight="1"/>
    <row r="3912" ht="15" customHeight="1"/>
    <row r="3913" ht="15" customHeight="1"/>
    <row r="3914" ht="15" customHeight="1"/>
    <row r="3915" ht="15" customHeight="1"/>
    <row r="3916" ht="15" customHeight="1"/>
    <row r="3917" ht="15" customHeight="1"/>
    <row r="3918" ht="15" customHeight="1"/>
    <row r="3919" ht="15" customHeight="1"/>
    <row r="3920" ht="15" customHeight="1"/>
    <row r="3921" ht="15" customHeight="1"/>
    <row r="3922" ht="15" customHeight="1"/>
    <row r="3923" ht="15" customHeight="1"/>
    <row r="3924" ht="15" customHeight="1"/>
    <row r="3925" ht="15" customHeight="1"/>
    <row r="3926" ht="15" customHeight="1"/>
    <row r="3927" ht="15" customHeight="1"/>
    <row r="3928" ht="15" customHeight="1"/>
    <row r="3929" ht="15" customHeight="1"/>
    <row r="3930" ht="15" customHeight="1"/>
    <row r="3931" ht="15" customHeight="1"/>
    <row r="3932" ht="15" customHeight="1"/>
    <row r="3933" ht="15" customHeight="1"/>
    <row r="3934" ht="15" customHeight="1"/>
    <row r="3935" ht="15" customHeight="1"/>
    <row r="3936" ht="15" customHeight="1"/>
    <row r="3937" ht="15" customHeight="1"/>
    <row r="3938" ht="15" customHeight="1"/>
    <row r="3939" ht="15" customHeight="1"/>
    <row r="3940" ht="15" customHeight="1"/>
    <row r="3941" ht="15" customHeight="1"/>
    <row r="3942" ht="15" customHeight="1"/>
    <row r="3943" ht="15" customHeight="1"/>
    <row r="3944" ht="15" customHeight="1"/>
    <row r="3945" ht="15" customHeight="1"/>
    <row r="3946" ht="15" customHeight="1"/>
    <row r="3947" ht="15" customHeight="1"/>
    <row r="3948" ht="15" customHeight="1"/>
    <row r="3949" ht="15" customHeight="1"/>
    <row r="3950" ht="15" customHeight="1"/>
    <row r="3951" ht="15" customHeight="1"/>
    <row r="3952" ht="15" customHeight="1"/>
    <row r="3953" ht="15" customHeight="1"/>
    <row r="3954" ht="15" customHeight="1"/>
    <row r="3955" ht="15" customHeight="1"/>
    <row r="3956" ht="15" customHeight="1"/>
    <row r="3957" ht="15" customHeight="1"/>
    <row r="3958" ht="15" customHeight="1"/>
    <row r="3959" ht="15" customHeight="1"/>
    <row r="3960" ht="15" customHeight="1"/>
    <row r="3961" ht="15" customHeight="1"/>
    <row r="3962" ht="15" customHeight="1"/>
    <row r="3963" ht="15" customHeight="1"/>
    <row r="3964" ht="15" customHeight="1"/>
    <row r="3965" ht="15" customHeight="1"/>
    <row r="3966" ht="15" customHeight="1"/>
    <row r="3967" ht="15" customHeight="1"/>
    <row r="3968" ht="15" customHeight="1"/>
    <row r="3969" ht="15" customHeight="1"/>
    <row r="3970" ht="15" customHeight="1"/>
    <row r="3971" ht="15" customHeight="1"/>
    <row r="3972" ht="15" customHeight="1"/>
    <row r="3973" ht="15" customHeight="1"/>
    <row r="3974" ht="15" customHeight="1"/>
    <row r="3975" ht="15" customHeight="1"/>
    <row r="3976" ht="15" customHeight="1"/>
    <row r="3977" ht="15" customHeight="1"/>
    <row r="3978" ht="15" customHeight="1"/>
    <row r="3979" ht="15" customHeight="1"/>
    <row r="3980" ht="15" customHeight="1"/>
    <row r="3981" ht="15" customHeight="1"/>
    <row r="3982" ht="15" customHeight="1"/>
    <row r="3983" ht="15" customHeight="1"/>
    <row r="3984" ht="15" customHeight="1"/>
    <row r="3985" ht="15" customHeight="1"/>
    <row r="3986" ht="15" customHeight="1"/>
    <row r="3987" ht="15" customHeight="1"/>
    <row r="3988" ht="15" customHeight="1"/>
    <row r="3989" ht="15" customHeight="1"/>
    <row r="3990" ht="15" customHeight="1"/>
    <row r="3991" ht="15" customHeight="1"/>
    <row r="3992" ht="15" customHeight="1"/>
    <row r="3993" ht="15" customHeight="1"/>
    <row r="3994" ht="15" customHeight="1"/>
    <row r="3995" ht="15" customHeight="1"/>
    <row r="3996" ht="15" customHeight="1"/>
    <row r="3997" ht="15" customHeight="1"/>
    <row r="3998" ht="15" customHeight="1"/>
    <row r="3999" ht="15" customHeight="1"/>
    <row r="4000" ht="15" customHeight="1"/>
    <row r="4001" ht="15" customHeight="1"/>
    <row r="4002" ht="15" customHeight="1"/>
    <row r="4003" ht="15" customHeight="1"/>
    <row r="4004" ht="15" customHeight="1"/>
    <row r="4005" ht="15" customHeight="1"/>
    <row r="4006" ht="15" customHeight="1"/>
    <row r="4007" ht="15" customHeight="1"/>
    <row r="4008" ht="15" customHeight="1"/>
    <row r="4009" ht="15" customHeight="1"/>
    <row r="4010" ht="15" customHeight="1"/>
    <row r="4011" ht="15" customHeight="1"/>
    <row r="4012" ht="15" customHeight="1"/>
    <row r="4013" ht="15" customHeight="1"/>
    <row r="4014" ht="15" customHeight="1"/>
    <row r="4015" ht="15" customHeight="1"/>
    <row r="4016" ht="15" customHeight="1"/>
    <row r="4017" ht="15" customHeight="1"/>
    <row r="4018" ht="15" customHeight="1"/>
    <row r="4019" ht="15" customHeight="1"/>
    <row r="4020" ht="15" customHeight="1"/>
    <row r="4021" ht="15" customHeight="1"/>
    <row r="4022" ht="15" customHeight="1"/>
    <row r="4023" ht="15" customHeight="1"/>
    <row r="4024" ht="15" customHeight="1"/>
    <row r="4025" ht="15" customHeight="1"/>
    <row r="4026" ht="15" customHeight="1"/>
    <row r="4027" ht="15" customHeight="1"/>
    <row r="4028" ht="15" customHeight="1"/>
    <row r="4029" ht="15" customHeight="1"/>
    <row r="4030" ht="15" customHeight="1"/>
    <row r="4031" ht="15" customHeight="1"/>
    <row r="4032" ht="15" customHeight="1"/>
    <row r="4033" ht="15" customHeight="1"/>
    <row r="4034" ht="15" customHeight="1"/>
    <row r="4035" ht="15" customHeight="1"/>
    <row r="4036" ht="15" customHeight="1"/>
    <row r="4037" ht="15" customHeight="1"/>
    <row r="4038" ht="15" customHeight="1"/>
    <row r="4039" ht="15" customHeight="1"/>
    <row r="4040" ht="15" customHeight="1"/>
    <row r="4041" ht="15" customHeight="1"/>
    <row r="4042" ht="15" customHeight="1"/>
    <row r="4043" ht="15" customHeight="1"/>
    <row r="4044" ht="15" customHeight="1"/>
    <row r="4045" ht="15" customHeight="1"/>
    <row r="4046" ht="15" customHeight="1"/>
    <row r="4047" ht="15" customHeight="1"/>
    <row r="4048" ht="15" customHeight="1"/>
    <row r="4049" ht="15" customHeight="1"/>
    <row r="4050" ht="15" customHeight="1"/>
    <row r="4051" ht="15" customHeight="1"/>
    <row r="4052" ht="15" customHeight="1"/>
    <row r="4053" ht="15" customHeight="1"/>
    <row r="4054" ht="15" customHeight="1"/>
    <row r="4055" ht="15" customHeight="1"/>
    <row r="4056" ht="15" customHeight="1"/>
    <row r="4057" ht="15" customHeight="1"/>
    <row r="4058" ht="15" customHeight="1"/>
    <row r="4059" ht="15" customHeight="1"/>
    <row r="4060" ht="15" customHeight="1"/>
    <row r="4061" ht="15" customHeight="1"/>
    <row r="4062" ht="15" customHeight="1"/>
    <row r="4063" ht="15" customHeight="1"/>
    <row r="4064" ht="15" customHeight="1"/>
    <row r="4065" ht="15" customHeight="1"/>
    <row r="4066" ht="15" customHeight="1"/>
    <row r="4067" ht="15" customHeight="1"/>
    <row r="4068" ht="15" customHeight="1"/>
    <row r="4069" ht="15" customHeight="1"/>
    <row r="4070" ht="15" customHeight="1"/>
    <row r="4071" ht="15" customHeight="1"/>
    <row r="4072" ht="15" customHeight="1"/>
    <row r="4073" ht="15" customHeight="1"/>
    <row r="4074" ht="15" customHeight="1"/>
    <row r="4075" ht="15" customHeight="1"/>
    <row r="4076" ht="15" customHeight="1"/>
    <row r="4077" ht="15" customHeight="1"/>
    <row r="4078" ht="15" customHeight="1"/>
    <row r="4079" ht="15" customHeight="1"/>
    <row r="4080" ht="15" customHeight="1"/>
    <row r="4081" ht="15" customHeight="1"/>
    <row r="4082" ht="15" customHeight="1"/>
    <row r="4083" ht="15" customHeight="1"/>
    <row r="4084" ht="15" customHeight="1"/>
    <row r="4085" ht="15" customHeight="1"/>
    <row r="4086" ht="15" customHeight="1"/>
    <row r="4087" ht="15" customHeight="1"/>
    <row r="4088" ht="15" customHeight="1"/>
    <row r="4089" ht="15" customHeight="1"/>
    <row r="4090" ht="15" customHeight="1"/>
    <row r="4091" ht="15" customHeight="1"/>
    <row r="4092" ht="15" customHeight="1"/>
    <row r="4093" ht="15" customHeight="1"/>
    <row r="4094" ht="15" customHeight="1"/>
    <row r="4095" ht="15" customHeight="1"/>
    <row r="4096" ht="15" customHeight="1"/>
    <row r="4097" ht="15" customHeight="1"/>
    <row r="4098" ht="15" customHeight="1"/>
    <row r="4099" ht="15" customHeight="1"/>
    <row r="4100" ht="15" customHeight="1"/>
    <row r="4101" ht="15" customHeight="1"/>
    <row r="4102" ht="15" customHeight="1"/>
    <row r="4103" ht="15" customHeight="1"/>
    <row r="4104" ht="15" customHeight="1"/>
    <row r="4105" ht="15" customHeight="1"/>
    <row r="4106" ht="15" customHeight="1"/>
    <row r="4107" ht="15" customHeight="1"/>
    <row r="4108" ht="15" customHeight="1"/>
    <row r="4109" ht="15" customHeight="1"/>
    <row r="4110" ht="15" customHeight="1"/>
    <row r="4111" ht="15" customHeight="1"/>
    <row r="4112" ht="15" customHeight="1"/>
    <row r="4113" ht="15" customHeight="1"/>
    <row r="4114" ht="15" customHeight="1"/>
    <row r="4115" ht="15" customHeight="1"/>
    <row r="4116" ht="15" customHeight="1"/>
    <row r="4117" ht="15" customHeight="1"/>
    <row r="4118" ht="15" customHeight="1"/>
    <row r="4119" ht="15" customHeight="1"/>
    <row r="4120" ht="15" customHeight="1"/>
    <row r="4121" ht="15" customHeight="1"/>
    <row r="4122" ht="15" customHeight="1"/>
    <row r="4123" ht="15" customHeight="1"/>
    <row r="4124" ht="15" customHeight="1"/>
    <row r="4125" ht="15" customHeight="1"/>
    <row r="4126" ht="15" customHeight="1"/>
    <row r="4127" ht="15" customHeight="1"/>
    <row r="4128" ht="15" customHeight="1"/>
    <row r="4129" ht="15" customHeight="1"/>
    <row r="4130" ht="15" customHeight="1"/>
    <row r="4131" ht="15" customHeight="1"/>
    <row r="4132" ht="15" customHeight="1"/>
    <row r="4133" ht="15" customHeight="1"/>
    <row r="4134" ht="15" customHeight="1"/>
    <row r="4135" ht="15" customHeight="1"/>
    <row r="4136" ht="15" customHeight="1"/>
    <row r="4137" ht="15" customHeight="1"/>
    <row r="4138" ht="15" customHeight="1"/>
    <row r="4139" ht="15" customHeight="1"/>
    <row r="4140" ht="15" customHeight="1"/>
    <row r="4141" ht="15" customHeight="1"/>
    <row r="4142" ht="15" customHeight="1"/>
    <row r="4143" ht="15" customHeight="1"/>
    <row r="4144" ht="15" customHeight="1"/>
    <row r="4145" ht="15" customHeight="1"/>
    <row r="4146" ht="15" customHeight="1"/>
    <row r="4147" ht="15" customHeight="1"/>
    <row r="4148" ht="15" customHeight="1"/>
    <row r="4149" ht="15" customHeight="1"/>
    <row r="4150" ht="15" customHeight="1"/>
    <row r="4151" ht="15" customHeight="1"/>
    <row r="4152" ht="15" customHeight="1"/>
    <row r="4153" ht="15" customHeight="1"/>
    <row r="4154" ht="15" customHeight="1"/>
    <row r="4155" ht="15" customHeight="1"/>
    <row r="4156" ht="15" customHeight="1"/>
    <row r="4157" ht="15" customHeight="1"/>
    <row r="4158" ht="15" customHeight="1"/>
    <row r="4159" ht="15" customHeight="1"/>
    <row r="4160" ht="15" customHeight="1"/>
    <row r="4161" ht="15" customHeight="1"/>
    <row r="4162" ht="15" customHeight="1"/>
    <row r="4163" ht="15" customHeight="1"/>
    <row r="4164" ht="15" customHeight="1"/>
    <row r="4165" ht="15" customHeight="1"/>
    <row r="4166" ht="15" customHeight="1"/>
    <row r="4167" ht="15" customHeight="1"/>
    <row r="4168" ht="15" customHeight="1"/>
    <row r="4169" ht="15" customHeight="1"/>
    <row r="4170" ht="15" customHeight="1"/>
    <row r="4171" ht="15" customHeight="1"/>
    <row r="4172" ht="15" customHeight="1"/>
    <row r="4173" ht="15" customHeight="1"/>
    <row r="4174" ht="15" customHeight="1"/>
    <row r="4175" ht="15" customHeight="1"/>
    <row r="4176" ht="15" customHeight="1"/>
    <row r="4177" ht="15" customHeight="1"/>
    <row r="4178" ht="15" customHeight="1"/>
    <row r="4179" ht="15" customHeight="1"/>
    <row r="4180" ht="15" customHeight="1"/>
    <row r="4181" ht="15" customHeight="1"/>
    <row r="4182" ht="15" customHeight="1"/>
    <row r="4183" ht="15" customHeight="1"/>
    <row r="4184" ht="15" customHeight="1"/>
    <row r="4185" ht="15" customHeight="1"/>
    <row r="4186" ht="15" customHeight="1"/>
    <row r="4187" ht="15" customHeight="1"/>
    <row r="4188" ht="15" customHeight="1"/>
    <row r="4189" ht="15" customHeight="1"/>
    <row r="4190" ht="15" customHeight="1"/>
    <row r="4191" ht="15" customHeight="1"/>
    <row r="4192" ht="15" customHeight="1"/>
    <row r="4193" ht="15" customHeight="1"/>
    <row r="4194" ht="15" customHeight="1"/>
    <row r="4195" ht="15" customHeight="1"/>
    <row r="4196" ht="15" customHeight="1"/>
    <row r="4197" ht="15" customHeight="1"/>
    <row r="4198" ht="15" customHeight="1"/>
    <row r="4199" ht="15" customHeight="1"/>
    <row r="4200" ht="15" customHeight="1"/>
    <row r="4201" ht="15" customHeight="1"/>
    <row r="4202" ht="15" customHeight="1"/>
    <row r="4203" ht="15" customHeight="1"/>
    <row r="4204" ht="15" customHeight="1"/>
    <row r="4205" ht="15" customHeight="1"/>
    <row r="4206" ht="15" customHeight="1"/>
    <row r="4207" ht="15" customHeight="1"/>
    <row r="4208" ht="15" customHeight="1"/>
    <row r="4209" ht="15" customHeight="1"/>
    <row r="4210" ht="15" customHeight="1"/>
    <row r="4211" ht="15" customHeight="1"/>
    <row r="4212" ht="15" customHeight="1"/>
    <row r="4213" ht="15" customHeight="1"/>
    <row r="4214" ht="15" customHeight="1"/>
    <row r="4215" ht="15" customHeight="1"/>
    <row r="4216" ht="15" customHeight="1"/>
    <row r="4217" ht="15" customHeight="1"/>
    <row r="4218" ht="15" customHeight="1"/>
    <row r="4219" ht="15" customHeight="1"/>
    <row r="4220" ht="15" customHeight="1"/>
    <row r="4221" ht="15" customHeight="1"/>
    <row r="4222" ht="15" customHeight="1"/>
    <row r="4223" ht="15" customHeight="1"/>
    <row r="4224" ht="15" customHeight="1"/>
    <row r="4225" ht="15" customHeight="1"/>
    <row r="4226" ht="15" customHeight="1"/>
    <row r="4227" ht="15" customHeight="1"/>
    <row r="4228" ht="15" customHeight="1"/>
    <row r="4229" ht="15" customHeight="1"/>
    <row r="4230" ht="15" customHeight="1"/>
    <row r="4231" ht="15" customHeight="1"/>
    <row r="4232" ht="15" customHeight="1"/>
    <row r="4233" ht="15" customHeight="1"/>
    <row r="4234" ht="15" customHeight="1"/>
    <row r="4235" ht="15" customHeight="1"/>
    <row r="4236" ht="15" customHeight="1"/>
    <row r="4237" ht="15" customHeight="1"/>
    <row r="4238" ht="15" customHeight="1"/>
    <row r="4239" ht="15" customHeight="1"/>
    <row r="4240" ht="15" customHeight="1"/>
    <row r="4241" ht="15" customHeight="1"/>
    <row r="4242" ht="15" customHeight="1"/>
    <row r="4243" ht="15" customHeight="1"/>
    <row r="4244" ht="15" customHeight="1"/>
    <row r="4245" ht="15" customHeight="1"/>
    <row r="4246" ht="15" customHeight="1"/>
    <row r="4247" ht="15" customHeight="1"/>
    <row r="4248" ht="15" customHeight="1"/>
    <row r="4249" ht="15" customHeight="1"/>
    <row r="4250" ht="15" customHeight="1"/>
    <row r="4251" ht="15" customHeight="1"/>
    <row r="4252" ht="15" customHeight="1"/>
    <row r="4253" ht="15" customHeight="1"/>
    <row r="4254" ht="15" customHeight="1"/>
    <row r="4255" ht="15" customHeight="1"/>
    <row r="4256" ht="15" customHeight="1"/>
    <row r="4257" ht="15" customHeight="1"/>
    <row r="4258" ht="15" customHeight="1"/>
    <row r="4259" ht="15" customHeight="1"/>
    <row r="4260" ht="15" customHeight="1"/>
    <row r="4261" ht="15" customHeight="1"/>
    <row r="4262" ht="15" customHeight="1"/>
    <row r="4263" ht="15" customHeight="1"/>
    <row r="4264" ht="15" customHeight="1"/>
    <row r="4265" ht="15" customHeight="1"/>
    <row r="4266" ht="15" customHeight="1"/>
    <row r="4267" ht="15" customHeight="1"/>
    <row r="4268" ht="15" customHeight="1"/>
    <row r="4269" ht="15" customHeight="1"/>
    <row r="4270" ht="15" customHeight="1"/>
    <row r="4271" ht="15" customHeight="1"/>
    <row r="4272" ht="15" customHeight="1"/>
    <row r="4273" ht="15" customHeight="1"/>
    <row r="4274" ht="15" customHeight="1"/>
    <row r="4275" ht="15" customHeight="1"/>
    <row r="4276" ht="15" customHeight="1"/>
    <row r="4277" ht="15" customHeight="1"/>
    <row r="4278" ht="15" customHeight="1"/>
    <row r="4279" ht="15" customHeight="1"/>
    <row r="4280" ht="15" customHeight="1"/>
    <row r="4281" ht="15" customHeight="1"/>
    <row r="4282" ht="15" customHeight="1"/>
    <row r="4283" ht="15" customHeight="1"/>
    <row r="4284" ht="15" customHeight="1"/>
    <row r="4285" ht="15" customHeight="1"/>
    <row r="4286" ht="15" customHeight="1"/>
    <row r="4287" ht="15" customHeight="1"/>
    <row r="4288" ht="15" customHeight="1"/>
    <row r="4289" ht="15" customHeight="1"/>
    <row r="4290" ht="15" customHeight="1"/>
    <row r="4291" ht="15" customHeight="1"/>
    <row r="4292" ht="15" customHeight="1"/>
    <row r="4293" ht="15" customHeight="1"/>
    <row r="4294" ht="15" customHeight="1"/>
    <row r="4295" ht="15" customHeight="1"/>
    <row r="4296" ht="15" customHeight="1"/>
    <row r="4297" ht="15" customHeight="1"/>
    <row r="4298" ht="15" customHeight="1"/>
    <row r="4299" ht="15" customHeight="1"/>
    <row r="4300" ht="15" customHeight="1"/>
    <row r="4301" ht="15" customHeight="1"/>
    <row r="4302" ht="15" customHeight="1"/>
    <row r="4303" ht="15" customHeight="1"/>
    <row r="4304" ht="15" customHeight="1"/>
    <row r="4305" ht="15" customHeight="1"/>
    <row r="4306" ht="15" customHeight="1"/>
    <row r="4307" ht="15" customHeight="1"/>
    <row r="4308" ht="15" customHeight="1"/>
    <row r="4309" ht="15" customHeight="1"/>
    <row r="4310" ht="15" customHeight="1"/>
    <row r="4311" ht="15" customHeight="1"/>
    <row r="4312" ht="15" customHeight="1"/>
    <row r="4313" ht="15" customHeight="1"/>
    <row r="4314" ht="15" customHeight="1"/>
    <row r="4315" ht="15" customHeight="1"/>
    <row r="4316" ht="15" customHeight="1"/>
    <row r="4317" ht="15" customHeight="1"/>
    <row r="4318" ht="15" customHeight="1"/>
    <row r="4319" ht="15" customHeight="1"/>
    <row r="4320" ht="15" customHeight="1"/>
    <row r="4321" ht="15" customHeight="1"/>
    <row r="4322" ht="15" customHeight="1"/>
    <row r="4323" ht="15" customHeight="1"/>
    <row r="4324" ht="15" customHeight="1"/>
    <row r="4325" ht="15" customHeight="1"/>
    <row r="4326" ht="15" customHeight="1"/>
    <row r="4327" ht="15" customHeight="1"/>
    <row r="4328" ht="15" customHeight="1"/>
    <row r="4329" ht="15" customHeight="1"/>
    <row r="4330" ht="15" customHeight="1"/>
    <row r="4331" ht="15" customHeight="1"/>
    <row r="4332" ht="15" customHeight="1"/>
    <row r="4333" ht="15" customHeight="1"/>
    <row r="4334" ht="15" customHeight="1"/>
    <row r="4335" ht="15" customHeight="1"/>
    <row r="4336" ht="15" customHeight="1"/>
    <row r="4337" ht="15" customHeight="1"/>
    <row r="4338" ht="15" customHeight="1"/>
    <row r="4339" ht="15" customHeight="1"/>
    <row r="4340" ht="15" customHeight="1"/>
    <row r="4341" ht="15" customHeight="1"/>
    <row r="4342" ht="15" customHeight="1"/>
    <row r="4343" ht="15" customHeight="1"/>
    <row r="4344" ht="15" customHeight="1"/>
    <row r="4345" ht="15" customHeight="1"/>
    <row r="4346" ht="15" customHeight="1"/>
    <row r="4347" ht="15" customHeight="1"/>
    <row r="4348" ht="15" customHeight="1"/>
    <row r="4349" ht="15" customHeight="1"/>
    <row r="4350" ht="15" customHeight="1"/>
    <row r="4351" ht="15" customHeight="1"/>
    <row r="4352" ht="15" customHeight="1"/>
    <row r="4353" ht="15" customHeight="1"/>
    <row r="4354" ht="15" customHeight="1"/>
    <row r="4355" ht="15" customHeight="1"/>
    <row r="4356" ht="15" customHeight="1"/>
    <row r="4357" ht="15" customHeight="1"/>
    <row r="4358" ht="15" customHeight="1"/>
    <row r="4359" ht="15" customHeight="1"/>
    <row r="4360" ht="15" customHeight="1"/>
    <row r="4361" ht="15" customHeight="1"/>
    <row r="4362" ht="15" customHeight="1"/>
    <row r="4363" ht="15" customHeight="1"/>
    <row r="4364" ht="15" customHeight="1"/>
    <row r="4365" ht="15" customHeight="1"/>
    <row r="4366" ht="15" customHeight="1"/>
    <row r="4367" ht="15" customHeight="1"/>
    <row r="4368" ht="15" customHeight="1"/>
    <row r="4369" ht="15" customHeight="1"/>
    <row r="4370" ht="15" customHeight="1"/>
    <row r="4371" ht="15" customHeight="1"/>
    <row r="4372" ht="15" customHeight="1"/>
    <row r="4373" ht="15" customHeight="1"/>
    <row r="4374" ht="15" customHeight="1"/>
    <row r="4375" ht="15" customHeight="1"/>
    <row r="4376" ht="15" customHeight="1"/>
    <row r="4377" ht="15" customHeight="1"/>
    <row r="4378" ht="15" customHeight="1"/>
    <row r="4379" ht="15" customHeight="1"/>
    <row r="4380" ht="15" customHeight="1"/>
    <row r="4381" ht="15" customHeight="1"/>
    <row r="4382" ht="15" customHeight="1"/>
    <row r="4383" ht="15" customHeight="1"/>
    <row r="4384" ht="15" customHeight="1"/>
    <row r="4385" ht="15" customHeight="1"/>
    <row r="4386" ht="15" customHeight="1"/>
    <row r="4387" ht="15" customHeight="1"/>
    <row r="4388" ht="15" customHeight="1"/>
    <row r="4389" ht="15" customHeight="1"/>
    <row r="4390" ht="15" customHeight="1"/>
    <row r="4391" ht="15" customHeight="1"/>
    <row r="4392" ht="15" customHeight="1"/>
    <row r="4393" ht="15" customHeight="1"/>
    <row r="4394" ht="15" customHeight="1"/>
    <row r="4395" ht="15" customHeight="1"/>
    <row r="4396" ht="15" customHeight="1"/>
    <row r="4397" ht="15" customHeight="1"/>
    <row r="4398" ht="15" customHeight="1"/>
    <row r="4399" ht="15" customHeight="1"/>
    <row r="4400" ht="15" customHeight="1"/>
    <row r="4401" ht="15" customHeight="1"/>
    <row r="4402" ht="15" customHeight="1"/>
    <row r="4403" ht="15" customHeight="1"/>
    <row r="4404" ht="15" customHeight="1"/>
    <row r="4405" ht="15" customHeight="1"/>
    <row r="4406" ht="15" customHeight="1"/>
    <row r="4407" ht="15" customHeight="1"/>
    <row r="4408" ht="15" customHeight="1"/>
    <row r="4409" ht="15" customHeight="1"/>
    <row r="4410" ht="15" customHeight="1"/>
    <row r="4411" ht="15" customHeight="1"/>
    <row r="4412" ht="15" customHeight="1"/>
    <row r="4413" ht="15" customHeight="1"/>
    <row r="4414" ht="15" customHeight="1"/>
    <row r="4415" ht="15" customHeight="1"/>
    <row r="4416" ht="15" customHeight="1"/>
    <row r="4417" ht="15" customHeight="1"/>
    <row r="4418" ht="15" customHeight="1"/>
    <row r="4419" ht="15" customHeight="1"/>
    <row r="4420" ht="15" customHeight="1"/>
    <row r="4421" ht="15" customHeight="1"/>
    <row r="4422" ht="15" customHeight="1"/>
    <row r="4423" ht="15" customHeight="1"/>
    <row r="4424" ht="15" customHeight="1"/>
    <row r="4425" ht="15" customHeight="1"/>
    <row r="4426" ht="15" customHeight="1"/>
    <row r="4427" ht="15" customHeight="1"/>
    <row r="4428" ht="15" customHeight="1"/>
    <row r="4429" ht="15" customHeight="1"/>
    <row r="4430" ht="15" customHeight="1"/>
    <row r="4431" ht="15" customHeight="1"/>
    <row r="4432" ht="15" customHeight="1"/>
    <row r="4433" ht="15" customHeight="1"/>
    <row r="4434" ht="15" customHeight="1"/>
    <row r="4435" ht="15" customHeight="1"/>
    <row r="4436" ht="15" customHeight="1"/>
    <row r="4437" ht="15" customHeight="1"/>
    <row r="4438" ht="15" customHeight="1"/>
    <row r="4439" ht="15" customHeight="1"/>
    <row r="4440" ht="15" customHeight="1"/>
    <row r="4441" ht="15" customHeight="1"/>
    <row r="4442" ht="15" customHeight="1"/>
    <row r="4443" ht="15" customHeight="1"/>
    <row r="4444" ht="15" customHeight="1"/>
    <row r="4445" ht="15" customHeight="1"/>
    <row r="4446" ht="15" customHeight="1"/>
    <row r="4447" ht="15" customHeight="1"/>
    <row r="4448" ht="15" customHeight="1"/>
    <row r="4449" ht="15" customHeight="1"/>
    <row r="4450" ht="15" customHeight="1"/>
    <row r="4451" ht="15" customHeight="1"/>
    <row r="4452" ht="15" customHeight="1"/>
    <row r="4453" ht="15" customHeight="1"/>
    <row r="4454" ht="15" customHeight="1"/>
    <row r="4455" ht="15" customHeight="1"/>
    <row r="4456" ht="15" customHeight="1"/>
    <row r="4457" ht="15" customHeight="1"/>
    <row r="4458" ht="15" customHeight="1"/>
    <row r="4459" ht="15" customHeight="1"/>
    <row r="4460" ht="15" customHeight="1"/>
    <row r="4461" ht="15" customHeight="1"/>
    <row r="4462" ht="15" customHeight="1"/>
    <row r="4463" ht="15" customHeight="1"/>
    <row r="4464" ht="15" customHeight="1"/>
    <row r="4465" ht="15" customHeight="1"/>
    <row r="4466" ht="15" customHeight="1"/>
    <row r="4467" ht="15" customHeight="1"/>
    <row r="4468" ht="15" customHeight="1"/>
    <row r="4469" ht="15" customHeight="1"/>
    <row r="4470" ht="15" customHeight="1"/>
    <row r="4471" ht="15" customHeight="1"/>
    <row r="4472" ht="15" customHeight="1"/>
    <row r="4473" ht="15" customHeight="1"/>
    <row r="4474" ht="15" customHeight="1"/>
    <row r="4475" ht="15" customHeight="1"/>
    <row r="4476" ht="15" customHeight="1"/>
    <row r="4477" ht="15" customHeight="1"/>
    <row r="4478" ht="15" customHeight="1"/>
    <row r="4479" ht="15" customHeight="1"/>
    <row r="4480" ht="15" customHeight="1"/>
    <row r="4481" ht="15" customHeight="1"/>
    <row r="4482" ht="15" customHeight="1"/>
    <row r="4483" ht="15" customHeight="1"/>
    <row r="4484" ht="15" customHeight="1"/>
    <row r="4485" ht="15" customHeight="1"/>
    <row r="4486" ht="15" customHeight="1"/>
    <row r="4487" ht="15" customHeight="1"/>
    <row r="4488" ht="15" customHeight="1"/>
    <row r="4489" ht="15" customHeight="1"/>
    <row r="4490" ht="15" customHeight="1"/>
    <row r="4491" ht="15" customHeight="1"/>
    <row r="4492" ht="15" customHeight="1"/>
    <row r="4493" ht="15" customHeight="1"/>
    <row r="4494" ht="15" customHeight="1"/>
    <row r="4495" ht="15" customHeight="1"/>
    <row r="4496" ht="15" customHeight="1"/>
    <row r="4497" ht="15" customHeight="1"/>
    <row r="4498" ht="15" customHeight="1"/>
    <row r="4499" ht="15" customHeight="1"/>
    <row r="4500" ht="15" customHeight="1"/>
    <row r="4501" ht="15" customHeight="1"/>
    <row r="4502" ht="15" customHeight="1"/>
    <row r="4503" ht="15" customHeight="1"/>
    <row r="4504" ht="15" customHeight="1"/>
    <row r="4505" ht="15" customHeight="1"/>
    <row r="4506" ht="15" customHeight="1"/>
    <row r="4507" ht="15" customHeight="1"/>
    <row r="4508" ht="15" customHeight="1"/>
    <row r="4509" ht="15" customHeight="1"/>
    <row r="4510" ht="15" customHeight="1"/>
    <row r="4511" ht="15" customHeight="1"/>
    <row r="4512" ht="15" customHeight="1"/>
    <row r="4513" ht="15" customHeight="1"/>
    <row r="4514" ht="15" customHeight="1"/>
    <row r="4515" ht="15" customHeight="1"/>
    <row r="4516" ht="15" customHeight="1"/>
    <row r="4517" ht="15" customHeight="1"/>
    <row r="4518" ht="15" customHeight="1"/>
    <row r="4519" ht="15" customHeight="1"/>
    <row r="4520" ht="15" customHeight="1"/>
    <row r="4521" ht="15" customHeight="1"/>
    <row r="4522" ht="15" customHeight="1"/>
    <row r="4523" ht="15" customHeight="1"/>
    <row r="4524" ht="15" customHeight="1"/>
    <row r="4525" ht="15" customHeight="1"/>
    <row r="4526" ht="15" customHeight="1"/>
    <row r="4527" ht="15" customHeight="1"/>
    <row r="4528" ht="15" customHeight="1"/>
    <row r="4529" ht="15" customHeight="1"/>
    <row r="4530" ht="15" customHeight="1"/>
    <row r="4531" ht="15" customHeight="1"/>
    <row r="4532" ht="15" customHeight="1"/>
    <row r="4533" ht="15" customHeight="1"/>
    <row r="4534" ht="15" customHeight="1"/>
    <row r="4535" ht="15" customHeight="1"/>
    <row r="4536" ht="15" customHeight="1"/>
    <row r="4537" ht="15" customHeight="1"/>
    <row r="4538" ht="15" customHeight="1"/>
    <row r="4539" ht="15" customHeight="1"/>
    <row r="4540" ht="15" customHeight="1"/>
    <row r="4541" ht="15" customHeight="1"/>
    <row r="4542" ht="15" customHeight="1"/>
    <row r="4543" ht="15" customHeight="1"/>
    <row r="4544" ht="15" customHeight="1"/>
    <row r="4545" ht="15" customHeight="1"/>
    <row r="4546" ht="15" customHeight="1"/>
    <row r="4547" ht="15" customHeight="1"/>
    <row r="4548" ht="15" customHeight="1"/>
    <row r="4549" ht="15" customHeight="1"/>
    <row r="4550" ht="15" customHeight="1"/>
    <row r="4551" ht="15" customHeight="1"/>
    <row r="4552" ht="15" customHeight="1"/>
    <row r="4553" ht="15" customHeight="1"/>
    <row r="4554" ht="15" customHeight="1"/>
    <row r="4555" ht="15" customHeight="1"/>
    <row r="4556" ht="15" customHeight="1"/>
    <row r="4557" ht="15" customHeight="1"/>
    <row r="4558" ht="15" customHeight="1"/>
    <row r="4559" ht="15" customHeight="1"/>
    <row r="4560" ht="15" customHeight="1"/>
    <row r="4561" ht="15" customHeight="1"/>
    <row r="4562" ht="15" customHeight="1"/>
    <row r="4563" ht="15" customHeight="1"/>
    <row r="4564" ht="15" customHeight="1"/>
    <row r="4565" ht="15" customHeight="1"/>
    <row r="4566" ht="15" customHeight="1"/>
    <row r="4567" ht="15" customHeight="1"/>
    <row r="4568" ht="15" customHeight="1"/>
    <row r="4569" ht="15" customHeight="1"/>
    <row r="4570" ht="15" customHeight="1"/>
    <row r="4571" ht="15" customHeight="1"/>
    <row r="4572" ht="15" customHeight="1"/>
    <row r="4573" ht="15" customHeight="1"/>
    <row r="4574" ht="15" customHeight="1"/>
    <row r="4575" ht="15" customHeight="1"/>
    <row r="4576" ht="15" customHeight="1"/>
    <row r="4577" ht="15" customHeight="1"/>
    <row r="4578" ht="15" customHeight="1"/>
    <row r="4579" ht="15" customHeight="1"/>
    <row r="4580" ht="15" customHeight="1"/>
    <row r="4581" ht="15" customHeight="1"/>
    <row r="4582" ht="15" customHeight="1"/>
    <row r="4583" ht="15" customHeight="1"/>
    <row r="4584" ht="15" customHeight="1"/>
    <row r="4585" ht="15" customHeight="1"/>
    <row r="4586" ht="15" customHeight="1"/>
    <row r="4587" ht="15" customHeight="1"/>
    <row r="4588" ht="15" customHeight="1"/>
    <row r="4589" ht="15" customHeight="1"/>
    <row r="4590" ht="15" customHeight="1"/>
    <row r="4591" ht="15" customHeight="1"/>
    <row r="4592" ht="15" customHeight="1"/>
    <row r="4593" ht="15" customHeight="1"/>
    <row r="4594" ht="15" customHeight="1"/>
    <row r="4595" ht="15" customHeight="1"/>
    <row r="4596" ht="15" customHeight="1"/>
    <row r="4597" ht="15" customHeight="1"/>
    <row r="4598" ht="15" customHeight="1"/>
    <row r="4599" ht="15" customHeight="1"/>
    <row r="4600" ht="15" customHeight="1"/>
    <row r="4601" ht="15" customHeight="1"/>
    <row r="4602" ht="15" customHeight="1"/>
    <row r="4603" ht="15" customHeight="1"/>
    <row r="4604" ht="15" customHeight="1"/>
    <row r="4605" ht="15" customHeight="1"/>
    <row r="4606" ht="15" customHeight="1"/>
    <row r="4607" ht="15" customHeight="1"/>
    <row r="4608" ht="15" customHeight="1"/>
    <row r="4609" ht="15" customHeight="1"/>
    <row r="4610" ht="15" customHeight="1"/>
    <row r="4611" ht="15" customHeight="1"/>
    <row r="4612" ht="15" customHeight="1"/>
    <row r="4613" ht="15" customHeight="1"/>
    <row r="4614" ht="15" customHeight="1"/>
    <row r="4615" ht="15" customHeight="1"/>
    <row r="4616" ht="15" customHeight="1"/>
    <row r="4617" ht="15" customHeight="1"/>
    <row r="4618" ht="15" customHeight="1"/>
    <row r="4619" ht="15" customHeight="1"/>
    <row r="4620" ht="15" customHeight="1"/>
    <row r="4621" ht="15" customHeight="1"/>
    <row r="4622" ht="15" customHeight="1"/>
    <row r="4623" ht="15" customHeight="1"/>
    <row r="4624" ht="15" customHeight="1"/>
    <row r="4625" ht="15" customHeight="1"/>
    <row r="4626" ht="15" customHeight="1"/>
    <row r="4627" ht="15" customHeight="1"/>
    <row r="4628" ht="15" customHeight="1"/>
    <row r="4629" ht="15" customHeight="1"/>
    <row r="4630" ht="15" customHeight="1"/>
    <row r="4631" ht="15" customHeight="1"/>
    <row r="4632" ht="15" customHeight="1"/>
    <row r="4633" ht="15" customHeight="1"/>
    <row r="4634" ht="15" customHeight="1"/>
    <row r="4635" ht="15" customHeight="1"/>
    <row r="4636" ht="15" customHeight="1"/>
    <row r="4637" ht="15" customHeight="1"/>
    <row r="4638" ht="15" customHeight="1"/>
    <row r="4639" ht="15" customHeight="1"/>
    <row r="4640" ht="15" customHeight="1"/>
    <row r="4641" ht="15" customHeight="1"/>
    <row r="4642" ht="15" customHeight="1"/>
    <row r="4643" ht="15" customHeight="1"/>
    <row r="4644" ht="15" customHeight="1"/>
    <row r="4645" ht="15" customHeight="1"/>
    <row r="4646" ht="15" customHeight="1"/>
    <row r="4647" ht="15" customHeight="1"/>
    <row r="4648" ht="15" customHeight="1"/>
    <row r="4649" ht="15" customHeight="1"/>
    <row r="4650" ht="15" customHeight="1"/>
    <row r="4651" ht="15" customHeight="1"/>
    <row r="4652" ht="15" customHeight="1"/>
    <row r="4653" ht="15" customHeight="1"/>
    <row r="4654" ht="15" customHeight="1"/>
    <row r="4655" ht="15" customHeight="1"/>
    <row r="4656" ht="15" customHeight="1"/>
    <row r="4657" ht="15" customHeight="1"/>
    <row r="4658" ht="15" customHeight="1"/>
    <row r="4659" ht="15" customHeight="1"/>
    <row r="4660" ht="15" customHeight="1"/>
    <row r="4661" ht="15" customHeight="1"/>
    <row r="4662" ht="15" customHeight="1"/>
    <row r="4663" ht="15" customHeight="1"/>
    <row r="4664" ht="15" customHeight="1"/>
    <row r="4665" ht="15" customHeight="1"/>
    <row r="4666" ht="15" customHeight="1"/>
    <row r="4667" ht="15" customHeight="1"/>
    <row r="4668" ht="15" customHeight="1"/>
    <row r="4669" ht="15" customHeight="1"/>
    <row r="4670" ht="15" customHeight="1"/>
    <row r="4671" ht="15" customHeight="1"/>
    <row r="4672" ht="15" customHeight="1"/>
    <row r="4673" ht="15" customHeight="1"/>
    <row r="4674" ht="15" customHeight="1"/>
    <row r="4675" ht="15" customHeight="1"/>
    <row r="4676" ht="15" customHeight="1"/>
    <row r="4677" ht="15" customHeight="1"/>
    <row r="4678" ht="15" customHeight="1"/>
    <row r="4679" ht="15" customHeight="1"/>
    <row r="4680" ht="15" customHeight="1"/>
    <row r="4681" ht="15" customHeight="1"/>
    <row r="4682" ht="15" customHeight="1"/>
    <row r="4683" ht="15" customHeight="1"/>
    <row r="4684" ht="15" customHeight="1"/>
    <row r="4685" ht="15" customHeight="1"/>
    <row r="4686" ht="15" customHeight="1"/>
    <row r="4687" ht="15" customHeight="1"/>
    <row r="4688" ht="15" customHeight="1"/>
    <row r="4689" ht="15" customHeight="1"/>
    <row r="4690" ht="15" customHeight="1"/>
    <row r="4691" ht="15" customHeight="1"/>
    <row r="4692" ht="15" customHeight="1"/>
    <row r="4693" ht="15" customHeight="1"/>
    <row r="4694" ht="15" customHeight="1"/>
    <row r="4695" ht="15" customHeight="1"/>
    <row r="4696" ht="15" customHeight="1"/>
    <row r="4697" ht="15" customHeight="1"/>
    <row r="4698" ht="15" customHeight="1"/>
    <row r="4699" ht="15" customHeight="1"/>
    <row r="4700" ht="15" customHeight="1"/>
    <row r="4701" ht="15" customHeight="1"/>
    <row r="4702" ht="15" customHeight="1"/>
    <row r="4703" ht="15" customHeight="1"/>
    <row r="4704" ht="15" customHeight="1"/>
    <row r="4705" ht="15" customHeight="1"/>
    <row r="4706" ht="15" customHeight="1"/>
    <row r="4707" ht="15" customHeight="1"/>
    <row r="4708" ht="15" customHeight="1"/>
    <row r="4709" ht="15" customHeight="1"/>
    <row r="4710" ht="15" customHeight="1"/>
    <row r="4711" ht="15" customHeight="1"/>
    <row r="4712" ht="15" customHeight="1"/>
    <row r="4713" ht="15" customHeight="1"/>
    <row r="4714" ht="15" customHeight="1"/>
    <row r="4715" ht="15" customHeight="1"/>
    <row r="4716" ht="15" customHeight="1"/>
    <row r="4717" ht="15" customHeight="1"/>
    <row r="4718" ht="15" customHeight="1"/>
    <row r="4719" ht="15" customHeight="1"/>
    <row r="4720" ht="15" customHeight="1"/>
    <row r="4721" ht="15" customHeight="1"/>
    <row r="4722" ht="15" customHeight="1"/>
    <row r="4723" ht="15" customHeight="1"/>
    <row r="4724" ht="15" customHeight="1"/>
    <row r="4725" ht="15" customHeight="1"/>
    <row r="4726" ht="15" customHeight="1"/>
    <row r="4727" ht="15" customHeight="1"/>
    <row r="4728" ht="15" customHeight="1"/>
    <row r="4729" ht="15" customHeight="1"/>
    <row r="4730" ht="15" customHeight="1"/>
    <row r="4731" ht="15" customHeight="1"/>
    <row r="4732" ht="15" customHeight="1"/>
    <row r="4733" ht="15" customHeight="1"/>
    <row r="4734" ht="15" customHeight="1"/>
    <row r="4735" ht="15" customHeight="1"/>
    <row r="4736" ht="15" customHeight="1"/>
    <row r="4737" ht="15" customHeight="1"/>
    <row r="4738" ht="15" customHeight="1"/>
    <row r="4739" ht="15" customHeight="1"/>
    <row r="4740" ht="15" customHeight="1"/>
    <row r="4741" ht="15" customHeight="1"/>
    <row r="4742" ht="15" customHeight="1"/>
    <row r="4743" ht="15" customHeight="1"/>
    <row r="4744" ht="15" customHeight="1"/>
    <row r="4745" ht="15" customHeight="1"/>
    <row r="4746" ht="15" customHeight="1"/>
    <row r="4747" ht="15" customHeight="1"/>
    <row r="4748" ht="15" customHeight="1"/>
    <row r="4749" ht="15" customHeight="1"/>
    <row r="4750" ht="15" customHeight="1"/>
    <row r="4751" ht="15" customHeight="1"/>
    <row r="4752" ht="15" customHeight="1"/>
    <row r="4753" ht="15" customHeight="1"/>
    <row r="4754" ht="15" customHeight="1"/>
    <row r="4755" ht="15" customHeight="1"/>
    <row r="4756" ht="15" customHeight="1"/>
    <row r="4757" ht="15" customHeight="1"/>
    <row r="4758" ht="15" customHeight="1"/>
    <row r="4759" ht="15" customHeight="1"/>
    <row r="4760" ht="15" customHeight="1"/>
    <row r="4761" ht="15" customHeight="1"/>
    <row r="4762" ht="15" customHeight="1"/>
    <row r="4763" ht="15" customHeight="1"/>
    <row r="4764" ht="15" customHeight="1"/>
    <row r="4765" ht="15" customHeight="1"/>
    <row r="4766" ht="15" customHeight="1"/>
    <row r="4767" ht="15" customHeight="1"/>
    <row r="4768" ht="15" customHeight="1"/>
    <row r="4769" ht="15" customHeight="1"/>
    <row r="4770" ht="15" customHeight="1"/>
    <row r="4771" ht="15" customHeight="1"/>
    <row r="4772" ht="15" customHeight="1"/>
    <row r="4773" ht="15" customHeight="1"/>
    <row r="4774" ht="15" customHeight="1"/>
    <row r="4775" ht="15" customHeight="1"/>
    <row r="4776" ht="15" customHeight="1"/>
    <row r="4777" ht="15" customHeight="1"/>
    <row r="4778" ht="15" customHeight="1"/>
    <row r="4779" ht="15" customHeight="1"/>
    <row r="4780" ht="15" customHeight="1"/>
    <row r="4781" ht="15" customHeight="1"/>
    <row r="4782" ht="15" customHeight="1"/>
    <row r="4783" ht="15" customHeight="1"/>
    <row r="4784" ht="15" customHeight="1"/>
    <row r="4785" ht="15" customHeight="1"/>
    <row r="4786" ht="15" customHeight="1"/>
    <row r="4787" ht="15" customHeight="1"/>
    <row r="4788" ht="15" customHeight="1"/>
    <row r="4789" ht="15" customHeight="1"/>
    <row r="4790" ht="15" customHeight="1"/>
    <row r="4791" ht="15" customHeight="1"/>
    <row r="4792" ht="15" customHeight="1"/>
    <row r="4793" ht="15" customHeight="1"/>
    <row r="4794" ht="15" customHeight="1"/>
    <row r="4795" ht="15" customHeight="1"/>
    <row r="4796" ht="15" customHeight="1"/>
    <row r="4797" ht="15" customHeight="1"/>
    <row r="4798" ht="15" customHeight="1"/>
    <row r="4799" ht="15" customHeight="1"/>
    <row r="4800" ht="15" customHeight="1"/>
    <row r="4801" ht="15" customHeight="1"/>
    <row r="4802" ht="15" customHeight="1"/>
    <row r="4803" ht="15" customHeight="1"/>
    <row r="4804" ht="15" customHeight="1"/>
    <row r="4805" ht="15" customHeight="1"/>
    <row r="4806" ht="15" customHeight="1"/>
    <row r="4807" ht="15" customHeight="1"/>
    <row r="4808" ht="15" customHeight="1"/>
    <row r="4809" ht="15" customHeight="1"/>
    <row r="4810" ht="15" customHeight="1"/>
    <row r="4811" ht="15" customHeight="1"/>
    <row r="4812" ht="15" customHeight="1"/>
    <row r="4813" ht="15" customHeight="1"/>
    <row r="4814" ht="15" customHeight="1"/>
    <row r="4815" ht="15" customHeight="1"/>
    <row r="4816" ht="15" customHeight="1"/>
    <row r="4817" ht="15" customHeight="1"/>
    <row r="4818" ht="15" customHeight="1"/>
    <row r="4819" ht="15" customHeight="1"/>
    <row r="4820" ht="15" customHeight="1"/>
    <row r="4821" ht="15" customHeight="1"/>
    <row r="4822" ht="15" customHeight="1"/>
    <row r="4823" ht="15" customHeight="1"/>
    <row r="4824" ht="15" customHeight="1"/>
    <row r="4825" ht="15" customHeight="1"/>
    <row r="4826" ht="15" customHeight="1"/>
    <row r="4827" ht="15" customHeight="1"/>
    <row r="4828" ht="15" customHeight="1"/>
    <row r="4829" ht="15" customHeight="1"/>
    <row r="4830" ht="15" customHeight="1"/>
    <row r="4831" ht="15" customHeight="1"/>
    <row r="4832" ht="15" customHeight="1"/>
    <row r="4833" ht="15" customHeight="1"/>
    <row r="4834" ht="15" customHeight="1"/>
    <row r="4835" ht="15" customHeight="1"/>
    <row r="4836" ht="15" customHeight="1"/>
    <row r="4837" ht="15" customHeight="1"/>
    <row r="4838" ht="15" customHeight="1"/>
    <row r="4839" ht="15" customHeight="1"/>
    <row r="4840" ht="15" customHeight="1"/>
    <row r="4841" ht="15" customHeight="1"/>
    <row r="4842" ht="15" customHeight="1"/>
    <row r="4843" ht="15" customHeight="1"/>
    <row r="4844" ht="15" customHeight="1"/>
    <row r="4845" ht="15" customHeight="1"/>
    <row r="4846" ht="15" customHeight="1"/>
    <row r="4847" ht="15" customHeight="1"/>
    <row r="4848" ht="15" customHeight="1"/>
    <row r="4849" ht="15" customHeight="1"/>
    <row r="4850" ht="15" customHeight="1"/>
    <row r="4851" ht="15" customHeight="1"/>
    <row r="4852" ht="15" customHeight="1"/>
    <row r="4853" ht="15" customHeight="1"/>
    <row r="4854" ht="15" customHeight="1"/>
    <row r="4855" ht="15" customHeight="1"/>
    <row r="4856" ht="15" customHeight="1"/>
    <row r="4857" ht="15" customHeight="1"/>
    <row r="4858" ht="15" customHeight="1"/>
    <row r="4859" ht="15" customHeight="1"/>
    <row r="4860" ht="15" customHeight="1"/>
    <row r="4861" ht="15" customHeight="1"/>
    <row r="4862" ht="15" customHeight="1"/>
    <row r="4863" ht="15" customHeight="1"/>
    <row r="4864" ht="15" customHeight="1"/>
    <row r="4865" ht="15" customHeight="1"/>
    <row r="4866" ht="15" customHeight="1"/>
    <row r="4867" ht="15" customHeight="1"/>
    <row r="4868" ht="15" customHeight="1"/>
    <row r="4869" ht="15" customHeight="1"/>
    <row r="4870" ht="15" customHeight="1"/>
    <row r="4871" ht="15" customHeight="1"/>
    <row r="4872" ht="15" customHeight="1"/>
    <row r="4873" ht="15" customHeight="1"/>
    <row r="4874" ht="15" customHeight="1"/>
    <row r="4875" ht="15" customHeight="1"/>
    <row r="4876" ht="15" customHeight="1"/>
    <row r="4877" ht="15" customHeight="1"/>
    <row r="4878" ht="15" customHeight="1"/>
    <row r="4879" ht="15" customHeight="1"/>
    <row r="4880" ht="15" customHeight="1"/>
    <row r="4881" ht="15" customHeight="1"/>
    <row r="4882" ht="15" customHeight="1"/>
    <row r="4883" ht="15" customHeight="1"/>
    <row r="4884" ht="15" customHeight="1"/>
    <row r="4885" ht="15" customHeight="1"/>
    <row r="4886" ht="15" customHeight="1"/>
    <row r="4887" ht="15" customHeight="1"/>
    <row r="4888" ht="15" customHeight="1"/>
    <row r="4889" ht="15" customHeight="1"/>
    <row r="4890" ht="15" customHeight="1"/>
    <row r="4891" ht="15" customHeight="1"/>
    <row r="4892" ht="15" customHeight="1"/>
    <row r="4893" ht="15" customHeight="1"/>
    <row r="4894" ht="15" customHeight="1"/>
    <row r="4895" ht="15" customHeight="1"/>
    <row r="4896" ht="15" customHeight="1"/>
    <row r="4897" ht="15" customHeight="1"/>
    <row r="4898" ht="15" customHeight="1"/>
    <row r="4899" ht="15" customHeight="1"/>
    <row r="4900" ht="15" customHeight="1"/>
    <row r="4901" ht="15" customHeight="1"/>
    <row r="4902" ht="15" customHeight="1"/>
    <row r="4903" ht="15" customHeight="1"/>
    <row r="4904" ht="15" customHeight="1"/>
    <row r="4905" ht="15" customHeight="1"/>
    <row r="4906" ht="15" customHeight="1"/>
    <row r="4907" ht="15" customHeight="1"/>
    <row r="4908" ht="15" customHeight="1"/>
    <row r="4909" ht="15" customHeight="1"/>
    <row r="4910" ht="15" customHeight="1"/>
    <row r="4911" ht="15" customHeight="1"/>
    <row r="4912" ht="15" customHeight="1"/>
    <row r="4913" ht="15" customHeight="1"/>
    <row r="4914" ht="15" customHeight="1"/>
    <row r="4915" ht="15" customHeight="1"/>
    <row r="4916" ht="15" customHeight="1"/>
    <row r="4917" ht="15" customHeight="1"/>
    <row r="4918" ht="15" customHeight="1"/>
    <row r="4919" ht="15" customHeight="1"/>
    <row r="4920" ht="15" customHeight="1"/>
    <row r="4921" ht="15" customHeight="1"/>
    <row r="4922" ht="15" customHeight="1"/>
    <row r="4923" ht="15" customHeight="1"/>
    <row r="4924" ht="15" customHeight="1"/>
    <row r="4925" ht="15" customHeight="1"/>
    <row r="4926" ht="15" customHeight="1"/>
    <row r="4927" ht="15" customHeight="1"/>
    <row r="4928" ht="15" customHeight="1"/>
    <row r="4929" ht="15" customHeight="1"/>
    <row r="4930" ht="15" customHeight="1"/>
    <row r="4931" ht="15" customHeight="1"/>
    <row r="4932" ht="15" customHeight="1"/>
    <row r="4933" ht="15" customHeight="1"/>
    <row r="4934" ht="15" customHeight="1"/>
    <row r="4935" ht="15" customHeight="1"/>
    <row r="4936" ht="15" customHeight="1"/>
    <row r="4937" ht="15" customHeight="1"/>
    <row r="4938" ht="15" customHeight="1"/>
    <row r="4939" ht="15" customHeight="1"/>
    <row r="4940" ht="15" customHeight="1"/>
    <row r="4941" ht="15" customHeight="1"/>
    <row r="4942" ht="15" customHeight="1"/>
    <row r="4943" ht="15" customHeight="1"/>
    <row r="4944" ht="15" customHeight="1"/>
    <row r="4945" ht="15" customHeight="1"/>
    <row r="4946" ht="15" customHeight="1"/>
    <row r="4947" ht="15" customHeight="1"/>
    <row r="4948" ht="15" customHeight="1"/>
    <row r="4949" ht="15" customHeight="1"/>
    <row r="4950" ht="15" customHeight="1"/>
    <row r="4951" ht="15" customHeight="1"/>
    <row r="4952" ht="15" customHeight="1"/>
    <row r="4953" ht="15" customHeight="1"/>
    <row r="4954" ht="15" customHeight="1"/>
    <row r="4955" ht="15" customHeight="1"/>
    <row r="4956" ht="15" customHeight="1"/>
    <row r="4957" ht="15" customHeight="1"/>
    <row r="4958" ht="15" customHeight="1"/>
    <row r="4959" ht="15" customHeight="1"/>
    <row r="4960" ht="15" customHeight="1"/>
    <row r="4961" ht="15" customHeight="1"/>
    <row r="4962" ht="15" customHeight="1"/>
    <row r="4963" ht="15" customHeight="1"/>
    <row r="4964" ht="15" customHeight="1"/>
    <row r="4965" ht="15" customHeight="1"/>
    <row r="4966" ht="15" customHeight="1"/>
    <row r="4967" ht="15" customHeight="1"/>
    <row r="4968" ht="15" customHeight="1"/>
    <row r="4969" ht="15" customHeight="1"/>
    <row r="4970" ht="15" customHeight="1"/>
    <row r="4971" ht="15" customHeight="1"/>
    <row r="4972" ht="15" customHeight="1"/>
    <row r="4973" ht="15" customHeight="1"/>
    <row r="4974" ht="15" customHeight="1"/>
    <row r="4975" ht="15" customHeight="1"/>
    <row r="4976" ht="15" customHeight="1"/>
    <row r="4977" ht="15" customHeight="1"/>
    <row r="4978" ht="15" customHeight="1"/>
    <row r="4979" ht="15" customHeight="1"/>
    <row r="4980" ht="15" customHeight="1"/>
    <row r="4981" ht="15" customHeight="1"/>
    <row r="4982" ht="15" customHeight="1"/>
    <row r="4983" ht="15" customHeight="1"/>
    <row r="4984" ht="15" customHeight="1"/>
    <row r="4985" ht="15" customHeight="1"/>
    <row r="4986" ht="15" customHeight="1"/>
    <row r="4987" ht="15" customHeight="1"/>
    <row r="4988" ht="15" customHeight="1"/>
    <row r="4989" ht="15" customHeight="1"/>
    <row r="4990" ht="15" customHeight="1"/>
    <row r="4991" ht="15" customHeight="1"/>
    <row r="4992" ht="15" customHeight="1"/>
    <row r="4993" ht="15" customHeight="1"/>
    <row r="4994" ht="15" customHeight="1"/>
    <row r="4995" ht="15" customHeight="1"/>
    <row r="4996" ht="15" customHeight="1"/>
    <row r="4997" ht="15" customHeight="1"/>
    <row r="4998" ht="15" customHeight="1"/>
    <row r="4999" ht="15" customHeight="1"/>
    <row r="5000" ht="15" customHeight="1"/>
    <row r="5001" ht="15" customHeight="1"/>
    <row r="5002" ht="15" customHeight="1"/>
    <row r="5003" ht="15" customHeight="1"/>
    <row r="5004" ht="15" customHeight="1"/>
    <row r="5005" ht="15" customHeight="1"/>
    <row r="5006" ht="15" customHeight="1"/>
    <row r="5007" ht="15" customHeight="1"/>
    <row r="5008" ht="15" customHeight="1"/>
    <row r="5009" ht="15" customHeight="1"/>
    <row r="5010" ht="15" customHeight="1"/>
    <row r="5011" ht="15" customHeight="1"/>
    <row r="5012" ht="15" customHeight="1"/>
    <row r="5013" ht="15" customHeight="1"/>
    <row r="5014" ht="15" customHeight="1"/>
    <row r="5015" ht="15" customHeight="1"/>
    <row r="5016" ht="15" customHeight="1"/>
    <row r="5017" ht="15" customHeight="1"/>
    <row r="5018" ht="15" customHeight="1"/>
    <row r="5019" ht="15" customHeight="1"/>
    <row r="5020" ht="15" customHeight="1"/>
    <row r="5021" ht="15" customHeight="1"/>
    <row r="5022" ht="15" customHeight="1"/>
    <row r="5023" ht="15" customHeight="1"/>
    <row r="5024" ht="15" customHeight="1"/>
    <row r="5025" ht="15" customHeight="1"/>
    <row r="5026" ht="15" customHeight="1"/>
    <row r="5027" ht="15" customHeight="1"/>
    <row r="5028" ht="15" customHeight="1"/>
    <row r="5029" ht="15" customHeight="1"/>
    <row r="5030" ht="15" customHeight="1"/>
    <row r="5031" ht="15" customHeight="1"/>
    <row r="5032" ht="15" customHeight="1"/>
    <row r="5033" ht="15" customHeight="1"/>
    <row r="5034" ht="15" customHeight="1"/>
    <row r="5035" ht="15" customHeight="1"/>
    <row r="5036" ht="15" customHeight="1"/>
    <row r="5037" ht="15" customHeight="1"/>
    <row r="5038" ht="15" customHeight="1"/>
    <row r="5039" ht="15" customHeight="1"/>
    <row r="5040" ht="15" customHeight="1"/>
    <row r="5041" ht="15" customHeight="1"/>
    <row r="5042" ht="15" customHeight="1"/>
    <row r="5043" ht="15" customHeight="1"/>
    <row r="5044" ht="15" customHeight="1"/>
    <row r="5045" ht="15" customHeight="1"/>
    <row r="5046" ht="15" customHeight="1"/>
    <row r="5047" ht="15" customHeight="1"/>
    <row r="5048" ht="15" customHeight="1"/>
    <row r="5049" ht="15" customHeight="1"/>
    <row r="5050" ht="15" customHeight="1"/>
    <row r="5051" ht="15" customHeight="1"/>
    <row r="5052" ht="15" customHeight="1"/>
    <row r="5053" ht="15" customHeight="1"/>
    <row r="5054" ht="15" customHeight="1"/>
    <row r="5055" ht="15" customHeight="1"/>
    <row r="5056" ht="15" customHeight="1"/>
    <row r="5057" ht="15" customHeight="1"/>
    <row r="5058" ht="15" customHeight="1"/>
    <row r="5059" ht="15" customHeight="1"/>
    <row r="5060" ht="15" customHeight="1"/>
    <row r="5061" ht="15" customHeight="1"/>
    <row r="5062" ht="15" customHeight="1"/>
    <row r="5063" ht="15" customHeight="1"/>
    <row r="5064" ht="15" customHeight="1"/>
    <row r="5065" ht="15" customHeight="1"/>
    <row r="5066" ht="15" customHeight="1"/>
    <row r="5067" ht="15" customHeight="1"/>
    <row r="5068" ht="15" customHeight="1"/>
    <row r="5069" ht="15" customHeight="1"/>
    <row r="5070" ht="15" customHeight="1"/>
    <row r="5071" ht="15" customHeight="1"/>
    <row r="5072" ht="15" customHeight="1"/>
    <row r="5073" ht="15" customHeight="1"/>
    <row r="5074" ht="15" customHeight="1"/>
    <row r="5075" ht="15" customHeight="1"/>
    <row r="5076" ht="15" customHeight="1"/>
    <row r="5077" ht="15" customHeight="1"/>
    <row r="5078" ht="15" customHeight="1"/>
    <row r="5079" ht="15" customHeight="1"/>
    <row r="5080" ht="15" customHeight="1"/>
    <row r="5081" ht="15" customHeight="1"/>
    <row r="5082" ht="15" customHeight="1"/>
    <row r="5083" ht="15" customHeight="1"/>
    <row r="5084" ht="15" customHeight="1"/>
    <row r="5085" ht="15" customHeight="1"/>
    <row r="5086" ht="15" customHeight="1"/>
    <row r="5087" ht="15" customHeight="1"/>
    <row r="5088" ht="15" customHeight="1"/>
    <row r="5089" ht="15" customHeight="1"/>
    <row r="5090" ht="15" customHeight="1"/>
    <row r="5091" ht="15" customHeight="1"/>
    <row r="5092" ht="15" customHeight="1"/>
    <row r="5093" ht="15" customHeight="1"/>
    <row r="5094" ht="15" customHeight="1"/>
    <row r="5095" ht="15" customHeight="1"/>
    <row r="5096" ht="15" customHeight="1"/>
    <row r="5097" ht="15" customHeight="1"/>
    <row r="5098" ht="15" customHeight="1"/>
    <row r="5099" ht="15" customHeight="1"/>
    <row r="5100" ht="15" customHeight="1"/>
    <row r="5101" ht="15" customHeight="1"/>
    <row r="5102" ht="15" customHeight="1"/>
    <row r="5103" ht="15" customHeight="1"/>
    <row r="5104" ht="15" customHeight="1"/>
    <row r="5105" ht="15" customHeight="1"/>
    <row r="5106" ht="15" customHeight="1"/>
    <row r="5107" ht="15" customHeight="1"/>
    <row r="5108" ht="15" customHeight="1"/>
    <row r="5109" ht="15" customHeight="1"/>
    <row r="5110" ht="15" customHeight="1"/>
    <row r="5111" ht="15" customHeight="1"/>
    <row r="5112" ht="15" customHeight="1"/>
    <row r="5113" ht="15" customHeight="1"/>
    <row r="5114" ht="15" customHeight="1"/>
    <row r="5115" ht="15" customHeight="1"/>
    <row r="5116" ht="15" customHeight="1"/>
    <row r="5117" ht="15" customHeight="1"/>
    <row r="5118" ht="15" customHeight="1"/>
    <row r="5119" ht="15" customHeight="1"/>
    <row r="5120" ht="15" customHeight="1"/>
    <row r="5121" ht="15" customHeight="1"/>
    <row r="5122" ht="15" customHeight="1"/>
    <row r="5123" ht="15" customHeight="1"/>
    <row r="5124" ht="15" customHeight="1"/>
    <row r="5125" ht="15" customHeight="1"/>
    <row r="5126" ht="15" customHeight="1"/>
    <row r="5127" ht="15" customHeight="1"/>
    <row r="5128" ht="15" customHeight="1"/>
    <row r="5129" ht="15" customHeight="1"/>
    <row r="5130" ht="15" customHeight="1"/>
    <row r="5131" ht="15" customHeight="1"/>
    <row r="5132" ht="15" customHeight="1"/>
    <row r="5133" ht="15" customHeight="1"/>
    <row r="5134" ht="15" customHeight="1"/>
    <row r="5135" ht="15" customHeight="1"/>
    <row r="5136" ht="15" customHeight="1"/>
    <row r="5137" ht="15" customHeight="1"/>
    <row r="5138" ht="15" customHeight="1"/>
    <row r="5139" ht="15" customHeight="1"/>
    <row r="5140" ht="15" customHeight="1"/>
    <row r="5141" ht="15" customHeight="1"/>
    <row r="5142" ht="15" customHeight="1"/>
    <row r="5143" ht="15" customHeight="1"/>
    <row r="5144" ht="15" customHeight="1"/>
    <row r="5145" ht="15" customHeight="1"/>
    <row r="5146" ht="15" customHeight="1"/>
    <row r="5147" ht="15" customHeight="1"/>
    <row r="5148" ht="15" customHeight="1"/>
    <row r="5149" ht="15" customHeight="1"/>
    <row r="5150" ht="15" customHeight="1"/>
    <row r="5151" ht="15" customHeight="1"/>
    <row r="5152" ht="15" customHeight="1"/>
    <row r="5153" ht="15" customHeight="1"/>
    <row r="5154" ht="15" customHeight="1"/>
    <row r="5155" ht="15" customHeight="1"/>
    <row r="5156" ht="15" customHeight="1"/>
    <row r="5157" ht="15" customHeight="1"/>
    <row r="5158" ht="15" customHeight="1"/>
    <row r="5159" ht="15" customHeight="1"/>
    <row r="5160" ht="15" customHeight="1"/>
    <row r="5161" ht="15" customHeight="1"/>
    <row r="5162" ht="15" customHeight="1"/>
    <row r="5163" ht="15" customHeight="1"/>
    <row r="5164" ht="15" customHeight="1"/>
    <row r="5165" ht="15" customHeight="1"/>
    <row r="5166" ht="15" customHeight="1"/>
    <row r="5167" ht="15" customHeight="1"/>
    <row r="5168" ht="15" customHeight="1"/>
    <row r="5169" ht="15" customHeight="1"/>
    <row r="5170" ht="15" customHeight="1"/>
    <row r="5171" ht="15" customHeight="1"/>
    <row r="5172" ht="15" customHeight="1"/>
    <row r="5173" ht="15" customHeight="1"/>
    <row r="5174" ht="15" customHeight="1"/>
    <row r="5175" ht="15" customHeight="1"/>
    <row r="5176" ht="15" customHeight="1"/>
    <row r="5177" ht="15" customHeight="1"/>
    <row r="5178" ht="15" customHeight="1"/>
    <row r="5179" ht="15" customHeight="1"/>
    <row r="5180" ht="15" customHeight="1"/>
    <row r="5181" ht="15" customHeight="1"/>
    <row r="5182" ht="15" customHeight="1"/>
    <row r="5183" ht="15" customHeight="1"/>
    <row r="5184" ht="15" customHeight="1"/>
    <row r="5185" ht="15" customHeight="1"/>
    <row r="5186" ht="15" customHeight="1"/>
    <row r="5187" ht="15" customHeight="1"/>
    <row r="5188" ht="15" customHeight="1"/>
    <row r="5189" ht="15" customHeight="1"/>
    <row r="5190" ht="15" customHeight="1"/>
    <row r="5191" ht="15" customHeight="1"/>
    <row r="5192" ht="15" customHeight="1"/>
    <row r="5193" ht="15" customHeight="1"/>
    <row r="5194" ht="15" customHeight="1"/>
    <row r="5195" ht="15" customHeight="1"/>
    <row r="5196" ht="15" customHeight="1"/>
    <row r="5197" ht="15" customHeight="1"/>
    <row r="5198" ht="15" customHeight="1"/>
    <row r="5199" ht="15" customHeight="1"/>
    <row r="5200" ht="15" customHeight="1"/>
    <row r="5201" ht="15" customHeight="1"/>
    <row r="5202" ht="15" customHeight="1"/>
    <row r="5203" ht="15" customHeight="1"/>
    <row r="5204" ht="15" customHeight="1"/>
    <row r="5205" ht="15" customHeight="1"/>
    <row r="5206" ht="15" customHeight="1"/>
    <row r="5207" ht="15" customHeight="1"/>
    <row r="5208" ht="15" customHeight="1"/>
    <row r="5209" ht="15" customHeight="1"/>
    <row r="5210" ht="15" customHeight="1"/>
    <row r="5211" ht="15" customHeight="1"/>
    <row r="5212" ht="15" customHeight="1"/>
    <row r="5213" ht="15" customHeight="1"/>
    <row r="5214" ht="15" customHeight="1"/>
    <row r="5215" ht="15" customHeight="1"/>
    <row r="5216" ht="15" customHeight="1"/>
    <row r="5217" ht="15" customHeight="1"/>
    <row r="5218" ht="15" customHeight="1"/>
    <row r="5219" ht="15" customHeight="1"/>
    <row r="5220" ht="15" customHeight="1"/>
    <row r="5221" ht="15" customHeight="1"/>
    <row r="5222" ht="15" customHeight="1"/>
    <row r="5223" ht="15" customHeight="1"/>
    <row r="5224" ht="15" customHeight="1"/>
    <row r="5225" ht="15" customHeight="1"/>
    <row r="5226" ht="15" customHeight="1"/>
    <row r="5227" ht="15" customHeight="1"/>
    <row r="5228" ht="15" customHeight="1"/>
    <row r="5229" ht="15" customHeight="1"/>
    <row r="5230" ht="15" customHeight="1"/>
    <row r="5231" ht="15" customHeight="1"/>
    <row r="5232" ht="15" customHeight="1"/>
    <row r="5233" ht="15" customHeight="1"/>
    <row r="5234" ht="15" customHeight="1"/>
    <row r="5235" ht="15" customHeight="1"/>
    <row r="5236" ht="15" customHeight="1"/>
    <row r="5237" ht="15" customHeight="1"/>
    <row r="5238" ht="15" customHeight="1"/>
    <row r="5239" ht="15" customHeight="1"/>
    <row r="5240" ht="15" customHeight="1"/>
    <row r="5241" ht="15" customHeight="1"/>
    <row r="5242" ht="15" customHeight="1"/>
    <row r="5243" ht="15" customHeight="1"/>
    <row r="5244" ht="15" customHeight="1"/>
    <row r="5245" ht="15" customHeight="1"/>
    <row r="5246" ht="15" customHeight="1"/>
    <row r="5247" ht="15" customHeight="1"/>
    <row r="5248" ht="15" customHeight="1"/>
    <row r="5249" ht="15" customHeight="1"/>
    <row r="5250" ht="15" customHeight="1"/>
    <row r="5251" ht="15" customHeight="1"/>
    <row r="5252" ht="15" customHeight="1"/>
    <row r="5253" ht="15" customHeight="1"/>
    <row r="5254" ht="15" customHeight="1"/>
    <row r="5255" ht="15" customHeight="1"/>
    <row r="5256" ht="15" customHeight="1"/>
    <row r="5257" ht="15" customHeight="1"/>
    <row r="5258" ht="15" customHeight="1"/>
    <row r="5259" ht="15" customHeight="1"/>
    <row r="5260" ht="15" customHeight="1"/>
    <row r="5261" ht="15" customHeight="1"/>
    <row r="5262" ht="15" customHeight="1"/>
    <row r="5263" ht="15" customHeight="1"/>
    <row r="5264" ht="15" customHeight="1"/>
    <row r="5265" ht="15" customHeight="1"/>
    <row r="5266" ht="15" customHeight="1"/>
    <row r="5267" ht="15" customHeight="1"/>
    <row r="5268" ht="15" customHeight="1"/>
    <row r="5269" ht="15" customHeight="1"/>
    <row r="5270" ht="15" customHeight="1"/>
    <row r="5271" ht="15" customHeight="1"/>
    <row r="5272" ht="15" customHeight="1"/>
    <row r="5273" ht="15" customHeight="1"/>
    <row r="5274" ht="15" customHeight="1"/>
    <row r="5275" ht="15" customHeight="1"/>
    <row r="5276" ht="15" customHeight="1"/>
    <row r="5277" ht="15" customHeight="1"/>
    <row r="5278" ht="15" customHeight="1"/>
    <row r="5279" ht="15" customHeight="1"/>
    <row r="5280" ht="15" customHeight="1"/>
    <row r="5281" ht="15" customHeight="1"/>
    <row r="5282" ht="15" customHeight="1"/>
    <row r="5283" ht="15" customHeight="1"/>
    <row r="5284" ht="15" customHeight="1"/>
    <row r="5285" ht="15" customHeight="1"/>
    <row r="5286" ht="15" customHeight="1"/>
    <row r="5287" ht="15" customHeight="1"/>
    <row r="5288" ht="15" customHeight="1"/>
    <row r="5289" ht="15" customHeight="1"/>
    <row r="5290" ht="15" customHeight="1"/>
    <row r="5291" ht="15" customHeight="1"/>
    <row r="5292" ht="15" customHeight="1"/>
    <row r="5293" ht="15" customHeight="1"/>
    <row r="5294" ht="15" customHeight="1"/>
    <row r="5295" ht="15" customHeight="1"/>
    <row r="5296" ht="15" customHeight="1"/>
    <row r="5297" ht="15" customHeight="1"/>
    <row r="5298" ht="15" customHeight="1"/>
    <row r="5299" ht="15" customHeight="1"/>
    <row r="5300" ht="15" customHeight="1"/>
    <row r="5301" ht="15" customHeight="1"/>
    <row r="5302" ht="15" customHeight="1"/>
    <row r="5303" ht="15" customHeight="1"/>
    <row r="5304" ht="15" customHeight="1"/>
    <row r="5305" ht="15" customHeight="1"/>
    <row r="5306" ht="15" customHeight="1"/>
    <row r="5307" ht="15" customHeight="1"/>
    <row r="5308" ht="15" customHeight="1"/>
    <row r="5309" ht="15" customHeight="1"/>
    <row r="5310" ht="15" customHeight="1"/>
    <row r="5311" ht="15" customHeight="1"/>
    <row r="5312" ht="15" customHeight="1"/>
    <row r="5313" ht="15" customHeight="1"/>
    <row r="5314" ht="15" customHeight="1"/>
    <row r="5315" ht="15" customHeight="1"/>
    <row r="5316" ht="15" customHeight="1"/>
    <row r="5317" ht="15" customHeight="1"/>
    <row r="5318" ht="15" customHeight="1"/>
    <row r="5319" ht="15" customHeight="1"/>
    <row r="5320" ht="15" customHeight="1"/>
    <row r="5321" ht="15" customHeight="1"/>
    <row r="5322" ht="15" customHeight="1"/>
    <row r="5323" ht="15" customHeight="1"/>
    <row r="5324" ht="15" customHeight="1"/>
    <row r="5325" ht="15" customHeight="1"/>
    <row r="5326" ht="15" customHeight="1"/>
    <row r="5327" ht="15" customHeight="1"/>
    <row r="5328" ht="15" customHeight="1"/>
    <row r="5329" ht="15" customHeight="1"/>
    <row r="5330" ht="15" customHeight="1"/>
    <row r="5331" ht="15" customHeight="1"/>
    <row r="5332" ht="15" customHeight="1"/>
    <row r="5333" ht="15" customHeight="1"/>
    <row r="5334" ht="15" customHeight="1"/>
    <row r="5335" ht="15" customHeight="1"/>
    <row r="5336" ht="15" customHeight="1"/>
    <row r="5337" ht="15" customHeight="1"/>
    <row r="5338" ht="15" customHeight="1"/>
    <row r="5339" ht="15" customHeight="1"/>
    <row r="5340" ht="15" customHeight="1"/>
    <row r="5341" ht="15" customHeight="1"/>
    <row r="5342" ht="15" customHeight="1"/>
    <row r="5343" ht="15" customHeight="1"/>
    <row r="5344" ht="15" customHeight="1"/>
    <row r="5345" ht="15" customHeight="1"/>
    <row r="5346" ht="15" customHeight="1"/>
    <row r="5347" ht="15" customHeight="1"/>
    <row r="5348" ht="15" customHeight="1"/>
    <row r="5349" ht="15" customHeight="1"/>
    <row r="5350" ht="15" customHeight="1"/>
    <row r="5351" ht="15" customHeight="1"/>
    <row r="5352" ht="15" customHeight="1"/>
    <row r="5353" ht="15" customHeight="1"/>
    <row r="5354" ht="15" customHeight="1"/>
    <row r="5355" ht="15" customHeight="1"/>
    <row r="5356" ht="15" customHeight="1"/>
    <row r="5357" ht="15" customHeight="1"/>
    <row r="5358" ht="15" customHeight="1"/>
    <row r="5359" ht="15" customHeight="1"/>
    <row r="5360" ht="15" customHeight="1"/>
    <row r="5361" ht="15" customHeight="1"/>
    <row r="5362" ht="15" customHeight="1"/>
    <row r="5363" ht="15" customHeight="1"/>
    <row r="5364" ht="15" customHeight="1"/>
    <row r="5365" ht="15" customHeight="1"/>
    <row r="5366" ht="15" customHeight="1"/>
    <row r="5367" ht="15" customHeight="1"/>
    <row r="5368" ht="15" customHeight="1"/>
    <row r="5369" ht="15" customHeight="1"/>
    <row r="5370" ht="15" customHeight="1"/>
    <row r="5371" ht="15" customHeight="1"/>
    <row r="5372" ht="15" customHeight="1"/>
    <row r="5373" ht="15" customHeight="1"/>
    <row r="5374" ht="15" customHeight="1"/>
    <row r="5375" ht="15" customHeight="1"/>
    <row r="5376" ht="15" customHeight="1"/>
    <row r="5377" ht="15" customHeight="1"/>
    <row r="5378" ht="15" customHeight="1"/>
    <row r="5379" ht="15" customHeight="1"/>
    <row r="5380" ht="15" customHeight="1"/>
    <row r="5381" ht="15" customHeight="1"/>
    <row r="5382" ht="15" customHeight="1"/>
    <row r="5383" ht="15" customHeight="1"/>
    <row r="5384" ht="15" customHeight="1"/>
    <row r="5385" ht="15" customHeight="1"/>
    <row r="5386" ht="15" customHeight="1"/>
    <row r="5387" ht="15" customHeight="1"/>
    <row r="5388" ht="15" customHeight="1"/>
    <row r="5389" ht="15" customHeight="1"/>
    <row r="5390" ht="15" customHeight="1"/>
    <row r="5391" ht="15" customHeight="1"/>
    <row r="5392" ht="15" customHeight="1"/>
    <row r="5393" ht="15" customHeight="1"/>
    <row r="5394" ht="15" customHeight="1"/>
    <row r="5395" ht="15" customHeight="1"/>
    <row r="5396" ht="15" customHeight="1"/>
    <row r="5397" ht="15" customHeight="1"/>
    <row r="5398" ht="15" customHeight="1"/>
    <row r="5399" ht="15" customHeight="1"/>
    <row r="5400" ht="15" customHeight="1"/>
    <row r="5401" ht="15" customHeight="1"/>
    <row r="5402" ht="15" customHeight="1"/>
    <row r="5403" ht="15" customHeight="1"/>
    <row r="5404" ht="15" customHeight="1"/>
    <row r="5405" ht="15" customHeight="1"/>
    <row r="5406" ht="15" customHeight="1"/>
    <row r="5407" ht="15" customHeight="1"/>
    <row r="5408" ht="15" customHeight="1"/>
    <row r="5409" ht="15" customHeight="1"/>
    <row r="5410" ht="15" customHeight="1"/>
    <row r="5411" ht="15" customHeight="1"/>
    <row r="5412" ht="15" customHeight="1"/>
    <row r="5413" ht="15" customHeight="1"/>
    <row r="5414" ht="15" customHeight="1"/>
    <row r="5415" ht="15" customHeight="1"/>
    <row r="5416" ht="15" customHeight="1"/>
    <row r="5417" ht="15" customHeight="1"/>
    <row r="5418" ht="15" customHeight="1"/>
    <row r="5419" ht="15" customHeight="1"/>
    <row r="5420" ht="15" customHeight="1"/>
    <row r="5421" ht="15" customHeight="1"/>
    <row r="5422" ht="15" customHeight="1"/>
    <row r="5423" ht="15" customHeight="1"/>
    <row r="5424" ht="15" customHeight="1"/>
    <row r="5425" ht="15" customHeight="1"/>
    <row r="5426" ht="15" customHeight="1"/>
    <row r="5427" ht="15" customHeight="1"/>
    <row r="5428" ht="15" customHeight="1"/>
    <row r="5429" ht="15" customHeight="1"/>
    <row r="5430" ht="15" customHeight="1"/>
    <row r="5431" ht="15" customHeight="1"/>
    <row r="5432" ht="15" customHeight="1"/>
    <row r="5433" ht="15" customHeight="1"/>
    <row r="5434" ht="15" customHeight="1"/>
    <row r="5435" ht="15" customHeight="1"/>
    <row r="5436" ht="15" customHeight="1"/>
    <row r="5437" ht="15" customHeight="1"/>
    <row r="5438" ht="15" customHeight="1"/>
    <row r="5439" ht="15" customHeight="1"/>
    <row r="5440" ht="15" customHeight="1"/>
    <row r="5441" ht="15" customHeight="1"/>
    <row r="5442" ht="15" customHeight="1"/>
    <row r="5443" ht="15" customHeight="1"/>
    <row r="5444" ht="15" customHeight="1"/>
    <row r="5445" ht="15" customHeight="1"/>
    <row r="5446" ht="15" customHeight="1"/>
    <row r="5447" ht="15" customHeight="1"/>
    <row r="5448" ht="15" customHeight="1"/>
    <row r="5449" ht="15" customHeight="1"/>
    <row r="5450" ht="15" customHeight="1"/>
    <row r="5451" ht="15" customHeight="1"/>
    <row r="5452" ht="15" customHeight="1"/>
    <row r="5453" ht="15" customHeight="1"/>
    <row r="5454" ht="15" customHeight="1"/>
    <row r="5455" ht="15" customHeight="1"/>
    <row r="5456" ht="15" customHeight="1"/>
    <row r="5457" ht="15" customHeight="1"/>
    <row r="5458" ht="15" customHeight="1"/>
    <row r="5459" ht="15" customHeight="1"/>
    <row r="5460" ht="15" customHeight="1"/>
    <row r="5461" ht="15" customHeight="1"/>
    <row r="5462" ht="15" customHeight="1"/>
    <row r="5463" ht="15" customHeight="1"/>
    <row r="5464" ht="15" customHeight="1"/>
    <row r="5465" ht="15" customHeight="1"/>
    <row r="5466" ht="15" customHeight="1"/>
    <row r="5467" ht="15" customHeight="1"/>
    <row r="5468" ht="15" customHeight="1"/>
    <row r="5469" ht="15" customHeight="1"/>
    <row r="5470" ht="15" customHeight="1"/>
    <row r="5471" ht="15" customHeight="1"/>
    <row r="5472" ht="15" customHeight="1"/>
    <row r="5473" ht="15" customHeight="1"/>
    <row r="5474" ht="15" customHeight="1"/>
    <row r="5475" ht="15" customHeight="1"/>
    <row r="5476" ht="15" customHeight="1"/>
    <row r="5477" ht="15" customHeight="1"/>
    <row r="5478" ht="15" customHeight="1"/>
    <row r="5479" ht="15" customHeight="1"/>
    <row r="5480" ht="15" customHeight="1"/>
    <row r="5481" ht="15" customHeight="1"/>
    <row r="5482" ht="15" customHeight="1"/>
    <row r="5483" ht="15" customHeight="1"/>
    <row r="5484" ht="15" customHeight="1"/>
    <row r="5485" ht="15" customHeight="1"/>
    <row r="5486" ht="15" customHeight="1"/>
    <row r="5487" ht="15" customHeight="1"/>
    <row r="5488" ht="15" customHeight="1"/>
    <row r="5489" ht="15" customHeight="1"/>
    <row r="5490" ht="15" customHeight="1"/>
    <row r="5491" ht="15" customHeight="1"/>
    <row r="5492" ht="15" customHeight="1"/>
    <row r="5493" ht="15" customHeight="1"/>
    <row r="5494" ht="15" customHeight="1"/>
    <row r="5495" ht="15" customHeight="1"/>
    <row r="5496" ht="15" customHeight="1"/>
    <row r="5497" ht="15" customHeight="1"/>
    <row r="5498" ht="15" customHeight="1"/>
    <row r="5499" ht="15" customHeight="1"/>
    <row r="5500" ht="15" customHeight="1"/>
    <row r="5501" ht="15" customHeight="1"/>
    <row r="5502" ht="15" customHeight="1"/>
    <row r="5503" ht="15" customHeight="1"/>
    <row r="5504" ht="15" customHeight="1"/>
    <row r="5505" ht="15" customHeight="1"/>
    <row r="5506" ht="15" customHeight="1"/>
    <row r="5507" ht="15" customHeight="1"/>
    <row r="5508" ht="15" customHeight="1"/>
    <row r="5509" ht="15" customHeight="1"/>
    <row r="5510" ht="15" customHeight="1"/>
    <row r="5511" ht="15" customHeight="1"/>
    <row r="5512" ht="15" customHeight="1"/>
    <row r="5513" ht="15" customHeight="1"/>
    <row r="5514" ht="15" customHeight="1"/>
    <row r="5515" ht="15" customHeight="1"/>
    <row r="5516" ht="15" customHeight="1"/>
    <row r="5517" ht="15" customHeight="1"/>
    <row r="5518" ht="15" customHeight="1"/>
    <row r="5519" ht="15" customHeight="1"/>
    <row r="5520" ht="15" customHeight="1"/>
    <row r="5521" ht="15" customHeight="1"/>
    <row r="5522" ht="15" customHeight="1"/>
    <row r="5523" ht="15" customHeight="1"/>
    <row r="5524" ht="15" customHeight="1"/>
    <row r="5525" ht="15" customHeight="1"/>
    <row r="5526" ht="15" customHeight="1"/>
    <row r="5527" ht="15" customHeight="1"/>
    <row r="5528" ht="15" customHeight="1"/>
    <row r="5529" ht="15" customHeight="1"/>
    <row r="5530" ht="15" customHeight="1"/>
    <row r="5531" ht="15" customHeight="1"/>
    <row r="5532" ht="15" customHeight="1"/>
    <row r="5533" ht="15" customHeight="1"/>
    <row r="5534" ht="15" customHeight="1"/>
    <row r="5535" ht="15" customHeight="1"/>
    <row r="5536" ht="15" customHeight="1"/>
    <row r="5537" ht="15" customHeight="1"/>
    <row r="5538" ht="15" customHeight="1"/>
    <row r="5539" ht="15" customHeight="1"/>
    <row r="5540" ht="15" customHeight="1"/>
    <row r="5541" ht="15" customHeight="1"/>
    <row r="5542" ht="15" customHeight="1"/>
    <row r="5543" ht="15" customHeight="1"/>
    <row r="5544" ht="15" customHeight="1"/>
    <row r="5545" ht="15" customHeight="1"/>
    <row r="5546" ht="15" customHeight="1"/>
    <row r="5547" ht="15" customHeight="1"/>
    <row r="5548" ht="15" customHeight="1"/>
    <row r="5549" ht="15" customHeight="1"/>
    <row r="5550" ht="15" customHeight="1"/>
    <row r="5551" ht="15" customHeight="1"/>
    <row r="5552" ht="15" customHeight="1"/>
    <row r="5553" ht="15" customHeight="1"/>
    <row r="5554" ht="15" customHeight="1"/>
    <row r="5555" ht="15" customHeight="1"/>
    <row r="5556" ht="15" customHeight="1"/>
    <row r="5557" ht="15" customHeight="1"/>
    <row r="5558" ht="15" customHeight="1"/>
    <row r="5559" ht="15" customHeight="1"/>
    <row r="5560" ht="15" customHeight="1"/>
    <row r="5561" ht="15" customHeight="1"/>
    <row r="5562" ht="15" customHeight="1"/>
    <row r="5563" ht="15" customHeight="1"/>
    <row r="5564" ht="15" customHeight="1"/>
    <row r="5565" ht="15" customHeight="1"/>
    <row r="5566" ht="15" customHeight="1"/>
    <row r="5567" ht="15" customHeight="1"/>
    <row r="5568" ht="15" customHeight="1"/>
    <row r="5569" ht="15" customHeight="1"/>
    <row r="5570" ht="15" customHeight="1"/>
    <row r="5571" ht="15" customHeight="1"/>
    <row r="5572" ht="15" customHeight="1"/>
    <row r="5573" ht="15" customHeight="1"/>
    <row r="5574" ht="15" customHeight="1"/>
    <row r="5575" ht="15" customHeight="1"/>
    <row r="5576" ht="15" customHeight="1"/>
    <row r="5577" ht="15" customHeight="1"/>
    <row r="5578" ht="15" customHeight="1"/>
    <row r="5579" ht="15" customHeight="1"/>
    <row r="5580" ht="15" customHeight="1"/>
    <row r="5581" ht="15" customHeight="1"/>
    <row r="5582" ht="15" customHeight="1"/>
    <row r="5583" ht="15" customHeight="1"/>
    <row r="5584" ht="15" customHeight="1"/>
    <row r="5585" ht="15" customHeight="1"/>
    <row r="5586" ht="15" customHeight="1"/>
    <row r="5587" ht="15" customHeight="1"/>
    <row r="5588" ht="15" customHeight="1"/>
    <row r="5589" ht="15" customHeight="1"/>
    <row r="5590" ht="15" customHeight="1"/>
    <row r="5591" ht="15" customHeight="1"/>
    <row r="5592" ht="15" customHeight="1"/>
    <row r="5593" ht="15" customHeight="1"/>
    <row r="5594" ht="15" customHeight="1"/>
    <row r="5595" ht="15" customHeight="1"/>
    <row r="5596" ht="15" customHeight="1"/>
    <row r="5597" ht="15" customHeight="1"/>
    <row r="5598" ht="15" customHeight="1"/>
    <row r="5599" ht="15" customHeight="1"/>
    <row r="5600" ht="15" customHeight="1"/>
    <row r="5601" ht="15" customHeight="1"/>
    <row r="5602" ht="15" customHeight="1"/>
    <row r="5603" ht="15" customHeight="1"/>
    <row r="5604" ht="15" customHeight="1"/>
    <row r="5605" ht="15" customHeight="1"/>
    <row r="5606" ht="15" customHeight="1"/>
    <row r="5607" ht="15" customHeight="1"/>
    <row r="5608" ht="15" customHeight="1"/>
    <row r="5609" ht="15" customHeight="1"/>
    <row r="5610" ht="15" customHeight="1"/>
    <row r="5611" ht="15" customHeight="1"/>
    <row r="5612" ht="15" customHeight="1"/>
    <row r="5613" ht="15" customHeight="1"/>
    <row r="5614" ht="15" customHeight="1"/>
    <row r="5615" ht="15" customHeight="1"/>
    <row r="5616" ht="15" customHeight="1"/>
    <row r="5617" ht="15" customHeight="1"/>
    <row r="5618" ht="15" customHeight="1"/>
    <row r="5619" ht="15" customHeight="1"/>
    <row r="5620" ht="15" customHeight="1"/>
    <row r="5621" ht="15" customHeight="1"/>
    <row r="5622" ht="15" customHeight="1"/>
    <row r="5623" ht="15" customHeight="1"/>
    <row r="5624" ht="15" customHeight="1"/>
    <row r="5625" ht="15" customHeight="1"/>
    <row r="5626" ht="15" customHeight="1"/>
    <row r="5627" ht="15" customHeight="1"/>
    <row r="5628" ht="15" customHeight="1"/>
    <row r="5629" ht="15" customHeight="1"/>
    <row r="5630" ht="15" customHeight="1"/>
    <row r="5631" ht="15" customHeight="1"/>
    <row r="5632" ht="15" customHeight="1"/>
    <row r="5633" ht="15" customHeight="1"/>
    <row r="5634" ht="15" customHeight="1"/>
    <row r="5635" ht="15" customHeight="1"/>
    <row r="5636" ht="15" customHeight="1"/>
    <row r="5637" ht="15" customHeight="1"/>
    <row r="5638" ht="15" customHeight="1"/>
    <row r="5639" ht="15" customHeight="1"/>
    <row r="5640" ht="15" customHeight="1"/>
    <row r="5641" ht="15" customHeight="1"/>
    <row r="5642" ht="15" customHeight="1"/>
    <row r="5643" ht="15" customHeight="1"/>
    <row r="5644" ht="15" customHeight="1"/>
    <row r="5645" ht="15" customHeight="1"/>
    <row r="5646" ht="15" customHeight="1"/>
    <row r="5647" ht="15" customHeight="1"/>
    <row r="5648" ht="15" customHeight="1"/>
    <row r="5649" ht="15" customHeight="1"/>
    <row r="5650" ht="15" customHeight="1"/>
    <row r="5651" ht="15" customHeight="1"/>
    <row r="5652" ht="15" customHeight="1"/>
    <row r="5653" ht="15" customHeight="1"/>
    <row r="5654" ht="15" customHeight="1"/>
    <row r="5655" ht="15" customHeight="1"/>
    <row r="5656" ht="15" customHeight="1"/>
    <row r="5657" ht="15" customHeight="1"/>
    <row r="5658" ht="15" customHeight="1"/>
    <row r="5659" ht="15" customHeight="1"/>
    <row r="5660" ht="15" customHeight="1"/>
    <row r="5661" ht="15" customHeight="1"/>
    <row r="5662" ht="15" customHeight="1"/>
    <row r="5663" ht="15" customHeight="1"/>
    <row r="5664" ht="15" customHeight="1"/>
    <row r="5665" ht="15" customHeight="1"/>
    <row r="5666" ht="15" customHeight="1"/>
    <row r="5667" ht="15" customHeight="1"/>
    <row r="5668" ht="15" customHeight="1"/>
    <row r="5669" ht="15" customHeight="1"/>
    <row r="5670" ht="15" customHeight="1"/>
    <row r="5671" ht="15" customHeight="1"/>
    <row r="5672" ht="15" customHeight="1"/>
    <row r="5673" ht="15" customHeight="1"/>
    <row r="5674" ht="15" customHeight="1"/>
    <row r="5675" ht="15" customHeight="1"/>
    <row r="5676" ht="15" customHeight="1"/>
    <row r="5677" ht="15" customHeight="1"/>
    <row r="5678" ht="15" customHeight="1"/>
    <row r="5679" ht="15" customHeight="1"/>
    <row r="5680" ht="15" customHeight="1"/>
    <row r="5681" ht="15" customHeight="1"/>
    <row r="5682" ht="15" customHeight="1"/>
    <row r="5683" ht="15" customHeight="1"/>
    <row r="5684" ht="15" customHeight="1"/>
    <row r="5685" ht="15" customHeight="1"/>
    <row r="5686" ht="15" customHeight="1"/>
    <row r="5687" ht="15" customHeight="1"/>
    <row r="5688" ht="15" customHeight="1"/>
    <row r="5689" ht="15" customHeight="1"/>
    <row r="5690" ht="15" customHeight="1"/>
    <row r="5691" ht="15" customHeight="1"/>
    <row r="5692" ht="15" customHeight="1"/>
    <row r="5693" ht="15" customHeight="1"/>
    <row r="5694" ht="15" customHeight="1"/>
    <row r="5695" ht="15" customHeight="1"/>
    <row r="5696" ht="15" customHeight="1"/>
    <row r="5697" ht="15" customHeight="1"/>
    <row r="5698" ht="15" customHeight="1"/>
    <row r="5699" ht="15" customHeight="1"/>
    <row r="5700" ht="15" customHeight="1"/>
    <row r="5701" ht="15" customHeight="1"/>
    <row r="5702" ht="15" customHeight="1"/>
    <row r="5703" ht="15" customHeight="1"/>
    <row r="5704" ht="15" customHeight="1"/>
    <row r="5705" ht="15" customHeight="1"/>
    <row r="5706" ht="15" customHeight="1"/>
    <row r="5707" ht="15" customHeight="1"/>
    <row r="5708" ht="15" customHeight="1"/>
    <row r="5709" ht="15" customHeight="1"/>
    <row r="5710" ht="15" customHeight="1"/>
    <row r="5711" ht="15" customHeight="1"/>
    <row r="5712" ht="15" customHeight="1"/>
    <row r="5713" ht="15" customHeight="1"/>
    <row r="5714" ht="15" customHeight="1"/>
    <row r="5715" ht="15" customHeight="1"/>
    <row r="5716" ht="15" customHeight="1"/>
    <row r="5717" ht="15" customHeight="1"/>
    <row r="5718" ht="15" customHeight="1"/>
    <row r="5719" ht="15" customHeight="1"/>
    <row r="5720" ht="15" customHeight="1"/>
    <row r="5721" ht="15" customHeight="1"/>
    <row r="5722" ht="15" customHeight="1"/>
    <row r="5723" ht="15" customHeight="1"/>
    <row r="5724" ht="15" customHeight="1"/>
    <row r="5725" ht="15" customHeight="1"/>
    <row r="5726" ht="15" customHeight="1"/>
    <row r="5727" ht="15" customHeight="1"/>
    <row r="5728" ht="15" customHeight="1"/>
    <row r="5729" ht="15" customHeight="1"/>
    <row r="5730" ht="15" customHeight="1"/>
    <row r="5731" ht="15" customHeight="1"/>
    <row r="5732" ht="15" customHeight="1"/>
    <row r="5733" ht="15" customHeight="1"/>
    <row r="5734" ht="15" customHeight="1"/>
    <row r="5735" ht="15" customHeight="1"/>
    <row r="5736" ht="15" customHeight="1"/>
    <row r="5737" ht="15" customHeight="1"/>
    <row r="5738" ht="15" customHeight="1"/>
    <row r="5739" ht="15" customHeight="1"/>
    <row r="5740" ht="15" customHeight="1"/>
    <row r="5741" ht="15" customHeight="1"/>
    <row r="5742" ht="15" customHeight="1"/>
    <row r="5743" ht="15" customHeight="1"/>
    <row r="5744" ht="15" customHeight="1"/>
    <row r="5745" ht="15" customHeight="1"/>
    <row r="5746" ht="15" customHeight="1"/>
    <row r="5747" ht="15" customHeight="1"/>
    <row r="5748" ht="15" customHeight="1"/>
    <row r="5749" ht="15" customHeight="1"/>
    <row r="5750" ht="15" customHeight="1"/>
    <row r="5751" ht="15" customHeight="1"/>
    <row r="5752" ht="15" customHeight="1"/>
    <row r="5753" ht="15" customHeight="1"/>
    <row r="5754" ht="15" customHeight="1"/>
    <row r="5755" ht="15" customHeight="1"/>
    <row r="5756" ht="15" customHeight="1"/>
    <row r="5757" ht="15" customHeight="1"/>
    <row r="5758" ht="15" customHeight="1"/>
    <row r="5759" ht="15" customHeight="1"/>
    <row r="5760" ht="15" customHeight="1"/>
    <row r="5761" ht="15" customHeight="1"/>
    <row r="5762" ht="15" customHeight="1"/>
    <row r="5763" ht="15" customHeight="1"/>
    <row r="5764" ht="15" customHeight="1"/>
    <row r="5765" ht="15" customHeight="1"/>
    <row r="5766" ht="15" customHeight="1"/>
    <row r="5767" ht="15" customHeight="1"/>
    <row r="5768" ht="15" customHeight="1"/>
    <row r="5769" ht="15" customHeight="1"/>
    <row r="5770" ht="15" customHeight="1"/>
    <row r="5771" ht="15" customHeight="1"/>
    <row r="5772" ht="15" customHeight="1"/>
    <row r="5773" ht="15" customHeight="1"/>
    <row r="5774" ht="15" customHeight="1"/>
    <row r="5775" ht="15" customHeight="1"/>
    <row r="5776" ht="15" customHeight="1"/>
    <row r="5777" ht="15" customHeight="1"/>
    <row r="5778" ht="15" customHeight="1"/>
    <row r="5779" ht="15" customHeight="1"/>
    <row r="5780" ht="15" customHeight="1"/>
    <row r="5781" ht="15" customHeight="1"/>
    <row r="5782" ht="15" customHeight="1"/>
    <row r="5783" ht="15" customHeight="1"/>
    <row r="5784" ht="15" customHeight="1"/>
    <row r="5785" ht="15" customHeight="1"/>
    <row r="5786" ht="15" customHeight="1"/>
    <row r="5787" ht="15" customHeight="1"/>
    <row r="5788" ht="15" customHeight="1"/>
    <row r="5789" ht="15" customHeight="1"/>
    <row r="5790" ht="15" customHeight="1"/>
    <row r="5791" ht="15" customHeight="1"/>
    <row r="5792" ht="15" customHeight="1"/>
    <row r="5793" ht="15" customHeight="1"/>
    <row r="5794" ht="15" customHeight="1"/>
    <row r="5795" ht="15" customHeight="1"/>
    <row r="5796" ht="15" customHeight="1"/>
    <row r="5797" ht="15" customHeight="1"/>
    <row r="5798" ht="15" customHeight="1"/>
    <row r="5799" ht="15" customHeight="1"/>
    <row r="5800" ht="15" customHeight="1"/>
    <row r="5801" ht="15" customHeight="1"/>
    <row r="5802" ht="15" customHeight="1"/>
    <row r="5803" ht="15" customHeight="1"/>
    <row r="5804" ht="15" customHeight="1"/>
    <row r="5805" ht="15" customHeight="1"/>
    <row r="5806" ht="15" customHeight="1"/>
    <row r="5807" ht="15" customHeight="1"/>
    <row r="5808" ht="15" customHeight="1"/>
    <row r="5809" ht="15" customHeight="1"/>
    <row r="5810" ht="15" customHeight="1"/>
    <row r="5811" ht="15" customHeight="1"/>
    <row r="5812" ht="15" customHeight="1"/>
    <row r="5813" ht="15" customHeight="1"/>
    <row r="5814" ht="15" customHeight="1"/>
    <row r="5815" ht="15" customHeight="1"/>
    <row r="5816" ht="15" customHeight="1"/>
    <row r="5817" ht="15" customHeight="1"/>
    <row r="5818" ht="15" customHeight="1"/>
    <row r="5819" ht="15" customHeight="1"/>
    <row r="5820" ht="15" customHeight="1"/>
    <row r="5821" ht="15" customHeight="1"/>
    <row r="5822" ht="15" customHeight="1"/>
    <row r="5823" ht="15" customHeight="1"/>
    <row r="5824" ht="15" customHeight="1"/>
    <row r="5825" ht="15" customHeight="1"/>
    <row r="5826" ht="15" customHeight="1"/>
    <row r="5827" ht="15" customHeight="1"/>
    <row r="5828" ht="15" customHeight="1"/>
    <row r="5829" ht="15" customHeight="1"/>
    <row r="5830" ht="15" customHeight="1"/>
    <row r="5831" ht="15" customHeight="1"/>
    <row r="5832" ht="15" customHeight="1"/>
    <row r="5833" ht="15" customHeight="1"/>
    <row r="5834" ht="15" customHeight="1"/>
    <row r="5835" ht="15" customHeight="1"/>
    <row r="5836" ht="15" customHeight="1"/>
    <row r="5837" ht="15" customHeight="1"/>
    <row r="5838" ht="15" customHeight="1"/>
    <row r="5839" ht="15" customHeight="1"/>
    <row r="5840" ht="15" customHeight="1"/>
    <row r="5841" ht="15" customHeight="1"/>
    <row r="5842" ht="15" customHeight="1"/>
    <row r="5843" ht="15" customHeight="1"/>
    <row r="5844" ht="15" customHeight="1"/>
    <row r="5845" ht="15" customHeight="1"/>
    <row r="5846" ht="15" customHeight="1"/>
    <row r="5847" ht="15" customHeight="1"/>
    <row r="5848" ht="15" customHeight="1"/>
    <row r="5849" ht="15" customHeight="1"/>
    <row r="5850" ht="15" customHeight="1"/>
    <row r="5851" ht="15" customHeight="1"/>
    <row r="5852" ht="15" customHeight="1"/>
    <row r="5853" ht="15" customHeight="1"/>
    <row r="5854" ht="15" customHeight="1"/>
    <row r="5855" ht="15" customHeight="1"/>
    <row r="5856" ht="15" customHeight="1"/>
    <row r="5857" ht="15" customHeight="1"/>
    <row r="5858" ht="15" customHeight="1"/>
    <row r="5859" ht="15" customHeight="1"/>
    <row r="5860" ht="15" customHeight="1"/>
    <row r="5861" ht="15" customHeight="1"/>
    <row r="5862" ht="15" customHeight="1"/>
    <row r="5863" ht="15" customHeight="1"/>
    <row r="5864" ht="15" customHeight="1"/>
    <row r="5865" ht="15" customHeight="1"/>
    <row r="5866" ht="15" customHeight="1"/>
    <row r="5867" ht="15" customHeight="1"/>
    <row r="5868" ht="15" customHeight="1"/>
    <row r="5869" ht="15" customHeight="1"/>
    <row r="5870" ht="15" customHeight="1"/>
    <row r="5871" ht="15" customHeight="1"/>
    <row r="5872" ht="15" customHeight="1"/>
    <row r="5873" ht="15" customHeight="1"/>
    <row r="5874" ht="15" customHeight="1"/>
    <row r="5875" ht="15" customHeight="1"/>
    <row r="5876" ht="15" customHeight="1"/>
    <row r="5877" ht="15" customHeight="1"/>
    <row r="5878" ht="15" customHeight="1"/>
    <row r="5879" ht="15" customHeight="1"/>
    <row r="5880" ht="15" customHeight="1"/>
    <row r="5881" ht="15" customHeight="1"/>
    <row r="5882" ht="15" customHeight="1"/>
    <row r="5883" ht="15" customHeight="1"/>
    <row r="5884" ht="15" customHeight="1"/>
    <row r="5885" ht="15" customHeight="1"/>
    <row r="5886" ht="15" customHeight="1"/>
    <row r="5887" ht="15" customHeight="1"/>
    <row r="5888" ht="15" customHeight="1"/>
    <row r="5889" ht="15" customHeight="1"/>
    <row r="5890" ht="15" customHeight="1"/>
    <row r="5891" ht="15" customHeight="1"/>
    <row r="5892" ht="15" customHeight="1"/>
    <row r="5893" ht="15" customHeight="1"/>
    <row r="5894" ht="15" customHeight="1"/>
    <row r="5895" ht="15" customHeight="1"/>
    <row r="5896" ht="15" customHeight="1"/>
    <row r="5897" ht="15" customHeight="1"/>
    <row r="5898" ht="15" customHeight="1"/>
    <row r="5899" ht="15" customHeight="1"/>
    <row r="5900" ht="15" customHeight="1"/>
    <row r="5901" ht="15" customHeight="1"/>
    <row r="5902" ht="15" customHeight="1"/>
    <row r="5903" ht="15" customHeight="1"/>
    <row r="5904" ht="15" customHeight="1"/>
    <row r="5905" ht="15" customHeight="1"/>
    <row r="5906" ht="15" customHeight="1"/>
    <row r="5907" ht="15" customHeight="1"/>
    <row r="5908" ht="15" customHeight="1"/>
    <row r="5909" ht="15" customHeight="1"/>
    <row r="5910" ht="15" customHeight="1"/>
    <row r="5911" ht="15" customHeight="1"/>
    <row r="5912" ht="15" customHeight="1"/>
    <row r="5913" ht="15" customHeight="1"/>
    <row r="5914" ht="15" customHeight="1"/>
    <row r="5915" ht="15" customHeight="1"/>
    <row r="5916" ht="15" customHeight="1"/>
    <row r="5917" ht="15" customHeight="1"/>
    <row r="5918" ht="15" customHeight="1"/>
    <row r="5919" ht="15" customHeight="1"/>
    <row r="5920" ht="15" customHeight="1"/>
    <row r="5921" ht="15" customHeight="1"/>
    <row r="5922" ht="15" customHeight="1"/>
    <row r="5923" ht="15" customHeight="1"/>
    <row r="5924" ht="15" customHeight="1"/>
    <row r="5925" ht="15" customHeight="1"/>
    <row r="5926" ht="15" customHeight="1"/>
    <row r="5927" ht="15" customHeight="1"/>
    <row r="5928" ht="15" customHeight="1"/>
    <row r="5929" ht="15" customHeight="1"/>
    <row r="5930" ht="15" customHeight="1"/>
    <row r="5931" ht="15" customHeight="1"/>
    <row r="5932" ht="15" customHeight="1"/>
    <row r="5933" ht="15" customHeight="1"/>
    <row r="5934" ht="15" customHeight="1"/>
    <row r="5935" ht="15" customHeight="1"/>
    <row r="5936" ht="15" customHeight="1"/>
    <row r="5937" ht="15" customHeight="1"/>
    <row r="5938" ht="15" customHeight="1"/>
    <row r="5939" ht="15" customHeight="1"/>
    <row r="5940" ht="15" customHeight="1"/>
    <row r="5941" ht="15" customHeight="1"/>
    <row r="5942" ht="15" customHeight="1"/>
    <row r="5943" ht="15" customHeight="1"/>
    <row r="5944" ht="15" customHeight="1"/>
    <row r="5945" ht="15" customHeight="1"/>
    <row r="5946" ht="15" customHeight="1"/>
    <row r="5947" ht="15" customHeight="1"/>
    <row r="5948" ht="15" customHeight="1"/>
    <row r="5949" ht="15" customHeight="1"/>
    <row r="5950" ht="15" customHeight="1"/>
    <row r="5951" ht="15" customHeight="1"/>
    <row r="5952" ht="15" customHeight="1"/>
    <row r="5953" ht="15" customHeight="1"/>
    <row r="5954" ht="15" customHeight="1"/>
    <row r="5955" ht="15" customHeight="1"/>
    <row r="5956" ht="15" customHeight="1"/>
    <row r="5957" ht="15" customHeight="1"/>
    <row r="5958" ht="15" customHeight="1"/>
    <row r="5959" ht="15" customHeight="1"/>
    <row r="5960" ht="15" customHeight="1"/>
    <row r="5961" ht="15" customHeight="1"/>
    <row r="5962" ht="15" customHeight="1"/>
    <row r="5963" ht="15" customHeight="1"/>
    <row r="5964" ht="15" customHeight="1"/>
    <row r="5965" ht="15" customHeight="1"/>
    <row r="5966" ht="15" customHeight="1"/>
    <row r="5967" ht="15" customHeight="1"/>
    <row r="5968" ht="15" customHeight="1"/>
    <row r="5969" ht="15" customHeight="1"/>
    <row r="5970" ht="15" customHeight="1"/>
    <row r="5971" ht="15" customHeight="1"/>
    <row r="5972" ht="15" customHeight="1"/>
    <row r="5973" ht="15" customHeight="1"/>
    <row r="5974" ht="15" customHeight="1"/>
    <row r="5975" ht="15" customHeight="1"/>
    <row r="5976" ht="15" customHeight="1"/>
    <row r="5977" ht="15" customHeight="1"/>
    <row r="5978" ht="15" customHeight="1"/>
    <row r="5979" ht="15" customHeight="1"/>
    <row r="5980" ht="15" customHeight="1"/>
    <row r="5981" ht="15" customHeight="1"/>
    <row r="5982" ht="15" customHeight="1"/>
    <row r="5983" ht="15" customHeight="1"/>
    <row r="5984" ht="15" customHeight="1"/>
    <row r="5985" ht="15" customHeight="1"/>
    <row r="5986" ht="15" customHeight="1"/>
    <row r="5987" ht="15" customHeight="1"/>
    <row r="5988" ht="15" customHeight="1"/>
    <row r="5989" ht="15" customHeight="1"/>
    <row r="5990" ht="15" customHeight="1"/>
    <row r="5991" ht="15" customHeight="1"/>
    <row r="5992" ht="15" customHeight="1"/>
    <row r="5993" ht="15" customHeight="1"/>
    <row r="5994" ht="15" customHeight="1"/>
    <row r="5995" ht="15" customHeight="1"/>
    <row r="5996" ht="15" customHeight="1"/>
    <row r="5997" ht="15" customHeight="1"/>
    <row r="5998" ht="15" customHeight="1"/>
    <row r="5999" ht="15" customHeight="1"/>
    <row r="6000" ht="15" customHeight="1"/>
    <row r="6001" ht="15" customHeight="1"/>
    <row r="6002" ht="15" customHeight="1"/>
    <row r="6003" ht="15" customHeight="1"/>
    <row r="6004" ht="15" customHeight="1"/>
    <row r="6005" ht="15" customHeight="1"/>
    <row r="6006" ht="15" customHeight="1"/>
    <row r="6007" ht="15" customHeight="1"/>
    <row r="6008" ht="15" customHeight="1"/>
    <row r="6009" ht="15" customHeight="1"/>
    <row r="6010" ht="15" customHeight="1"/>
    <row r="6011" ht="15" customHeight="1"/>
    <row r="6012" ht="15" customHeight="1"/>
    <row r="6013" ht="15" customHeight="1"/>
    <row r="6014" ht="15" customHeight="1"/>
    <row r="6015" ht="15" customHeight="1"/>
    <row r="6016" ht="15" customHeight="1"/>
    <row r="6017" ht="15" customHeight="1"/>
    <row r="6018" ht="15" customHeight="1"/>
    <row r="6019" ht="15" customHeight="1"/>
    <row r="6020" ht="15" customHeight="1"/>
    <row r="6021" ht="15" customHeight="1"/>
    <row r="6022" ht="15" customHeight="1"/>
    <row r="6023" ht="15" customHeight="1"/>
    <row r="6024" ht="15" customHeight="1"/>
    <row r="6025" ht="15" customHeight="1"/>
    <row r="6026" ht="15" customHeight="1"/>
    <row r="6027" ht="15" customHeight="1"/>
    <row r="6028" ht="15" customHeight="1"/>
    <row r="6029" ht="15" customHeight="1"/>
    <row r="6030" ht="15" customHeight="1"/>
    <row r="6031" ht="15" customHeight="1"/>
    <row r="6032" ht="15" customHeight="1"/>
    <row r="6033" ht="15" customHeight="1"/>
    <row r="6034" ht="15" customHeight="1"/>
    <row r="6035" ht="15" customHeight="1"/>
    <row r="6036" ht="15" customHeight="1"/>
    <row r="6037" ht="15" customHeight="1"/>
    <row r="6038" ht="15" customHeight="1"/>
    <row r="6039" ht="15" customHeight="1"/>
    <row r="6040" ht="15" customHeight="1"/>
    <row r="6041" ht="15" customHeight="1"/>
    <row r="6042" ht="15" customHeight="1"/>
    <row r="6043" ht="15" customHeight="1"/>
    <row r="6044" ht="15" customHeight="1"/>
    <row r="6045" ht="15" customHeight="1"/>
    <row r="6046" ht="15" customHeight="1"/>
    <row r="6047" ht="15" customHeight="1"/>
    <row r="6048" ht="15" customHeight="1"/>
    <row r="6049" ht="15" customHeight="1"/>
    <row r="6050" ht="15" customHeight="1"/>
    <row r="6051" ht="15" customHeight="1"/>
    <row r="6052" ht="15" customHeight="1"/>
    <row r="6053" ht="15" customHeight="1"/>
    <row r="6054" ht="15" customHeight="1"/>
    <row r="6055" ht="15" customHeight="1"/>
    <row r="6056" ht="15" customHeight="1"/>
    <row r="6057" ht="15" customHeight="1"/>
    <row r="6058" ht="15" customHeight="1"/>
    <row r="6059" ht="15" customHeight="1"/>
    <row r="6060" ht="15" customHeight="1"/>
    <row r="6061" ht="15" customHeight="1"/>
    <row r="6062" ht="15" customHeight="1"/>
    <row r="6063" ht="15" customHeight="1"/>
    <row r="6064" ht="15" customHeight="1"/>
    <row r="6065" ht="15" customHeight="1"/>
    <row r="6066" ht="15" customHeight="1"/>
    <row r="6067" ht="15" customHeight="1"/>
    <row r="6068" ht="15" customHeight="1"/>
    <row r="6069" ht="15" customHeight="1"/>
    <row r="6070" ht="15" customHeight="1"/>
    <row r="6071" ht="15" customHeight="1"/>
    <row r="6072" ht="15" customHeight="1"/>
    <row r="6073" ht="15" customHeight="1"/>
    <row r="6074" ht="15" customHeight="1"/>
    <row r="6075" ht="15" customHeight="1"/>
    <row r="6076" ht="15" customHeight="1"/>
    <row r="6077" ht="15" customHeight="1"/>
    <row r="6078" ht="15" customHeight="1"/>
    <row r="6079" ht="15" customHeight="1"/>
    <row r="6080" ht="15" customHeight="1"/>
    <row r="6081" ht="15" customHeight="1"/>
    <row r="6082" ht="15" customHeight="1"/>
    <row r="6083" ht="15" customHeight="1"/>
    <row r="6084" ht="15" customHeight="1"/>
    <row r="6085" ht="15" customHeight="1"/>
    <row r="6086" ht="15" customHeight="1"/>
    <row r="6087" ht="15" customHeight="1"/>
    <row r="6088" ht="15" customHeight="1"/>
    <row r="6089" ht="15" customHeight="1"/>
    <row r="6090" ht="15" customHeight="1"/>
    <row r="6091" ht="15" customHeight="1"/>
    <row r="6092" ht="15" customHeight="1"/>
    <row r="6093" ht="15" customHeight="1"/>
    <row r="6094" ht="15" customHeight="1"/>
    <row r="6095" ht="15" customHeight="1"/>
    <row r="6096" ht="15" customHeight="1"/>
    <row r="6097" ht="15" customHeight="1"/>
    <row r="6098" ht="15" customHeight="1"/>
    <row r="6099" ht="15" customHeight="1"/>
    <row r="6100" ht="15" customHeight="1"/>
    <row r="6101" ht="15" customHeight="1"/>
    <row r="6102" ht="15" customHeight="1"/>
    <row r="6103" ht="15" customHeight="1"/>
    <row r="6104" ht="15" customHeight="1"/>
    <row r="6105" ht="15" customHeight="1"/>
    <row r="6106" ht="15" customHeight="1"/>
    <row r="6107" ht="15" customHeight="1"/>
    <row r="6108" ht="15" customHeight="1"/>
    <row r="6109" ht="15" customHeight="1"/>
    <row r="6110" ht="15" customHeight="1"/>
    <row r="6111" ht="15" customHeight="1"/>
    <row r="6112" ht="15" customHeight="1"/>
    <row r="6113" ht="15" customHeight="1"/>
    <row r="6114" ht="15" customHeight="1"/>
    <row r="6115" ht="15" customHeight="1"/>
    <row r="6116" ht="15" customHeight="1"/>
    <row r="6117" ht="15" customHeight="1"/>
    <row r="6118" ht="15" customHeight="1"/>
    <row r="6119" ht="15" customHeight="1"/>
    <row r="6120" ht="15" customHeight="1"/>
    <row r="6121" ht="15" customHeight="1"/>
    <row r="6122" ht="15" customHeight="1"/>
    <row r="6123" ht="15" customHeight="1"/>
    <row r="6124" ht="15" customHeight="1"/>
    <row r="6125" ht="15" customHeight="1"/>
    <row r="6126" ht="15" customHeight="1"/>
    <row r="6127" ht="15" customHeight="1"/>
    <row r="6128" ht="15" customHeight="1"/>
    <row r="6129" ht="15" customHeight="1"/>
    <row r="6130" ht="15" customHeight="1"/>
    <row r="6131" ht="15" customHeight="1"/>
    <row r="6132" ht="15" customHeight="1"/>
    <row r="6133" ht="15" customHeight="1"/>
    <row r="6134" ht="15" customHeight="1"/>
    <row r="6135" ht="15" customHeight="1"/>
    <row r="6136" ht="15" customHeight="1"/>
    <row r="6137" ht="15" customHeight="1"/>
    <row r="6138" ht="15" customHeight="1"/>
    <row r="6139" ht="15" customHeight="1"/>
    <row r="6140" ht="15" customHeight="1"/>
    <row r="6141" ht="15" customHeight="1"/>
    <row r="6142" ht="15" customHeight="1"/>
    <row r="6143" ht="15" customHeight="1"/>
    <row r="6144" ht="15" customHeight="1"/>
    <row r="6145" ht="15" customHeight="1"/>
    <row r="6146" ht="15" customHeight="1"/>
    <row r="6147" ht="15" customHeight="1"/>
    <row r="6148" ht="15" customHeight="1"/>
    <row r="6149" ht="15" customHeight="1"/>
    <row r="6150" ht="15" customHeight="1"/>
    <row r="6151" ht="15" customHeight="1"/>
    <row r="6152" ht="15" customHeight="1"/>
    <row r="6153" ht="15" customHeight="1"/>
    <row r="6154" ht="15" customHeight="1"/>
    <row r="6155" ht="15" customHeight="1"/>
    <row r="6156" ht="15" customHeight="1"/>
    <row r="6157" ht="15" customHeight="1"/>
    <row r="6158" ht="15" customHeight="1"/>
    <row r="6159" ht="15" customHeight="1"/>
    <row r="6160" ht="15" customHeight="1"/>
    <row r="6161" ht="15" customHeight="1"/>
    <row r="6162" ht="15" customHeight="1"/>
    <row r="6163" ht="15" customHeight="1"/>
    <row r="6164" ht="15" customHeight="1"/>
    <row r="6165" ht="15" customHeight="1"/>
    <row r="6166" ht="15" customHeight="1"/>
    <row r="6167" ht="15" customHeight="1"/>
    <row r="6168" ht="15" customHeight="1"/>
    <row r="6169" ht="15" customHeight="1"/>
    <row r="6170" ht="15" customHeight="1"/>
    <row r="6171" ht="15" customHeight="1"/>
    <row r="6172" ht="15" customHeight="1"/>
    <row r="6173" ht="15" customHeight="1"/>
    <row r="6174" ht="15" customHeight="1"/>
    <row r="6175" ht="15" customHeight="1"/>
    <row r="6176" ht="15" customHeight="1"/>
    <row r="6177" ht="15" customHeight="1"/>
    <row r="6178" ht="15" customHeight="1"/>
    <row r="6179" ht="15" customHeight="1"/>
    <row r="6180" ht="15" customHeight="1"/>
    <row r="6181" ht="15" customHeight="1"/>
    <row r="6182" ht="15" customHeight="1"/>
    <row r="6183" ht="15" customHeight="1"/>
    <row r="6184" ht="15" customHeight="1"/>
    <row r="6185" ht="15" customHeight="1"/>
    <row r="6186" ht="15" customHeight="1"/>
    <row r="6187" ht="15" customHeight="1"/>
    <row r="6188" ht="15" customHeight="1"/>
    <row r="6189" ht="15" customHeight="1"/>
    <row r="6190" ht="15" customHeight="1"/>
    <row r="6191" ht="15" customHeight="1"/>
    <row r="6192" ht="15" customHeight="1"/>
    <row r="6193" ht="15" customHeight="1"/>
    <row r="6194" ht="15" customHeight="1"/>
    <row r="6195" ht="15" customHeight="1"/>
    <row r="6196" ht="15" customHeight="1"/>
    <row r="6197" ht="15" customHeight="1"/>
    <row r="6198" ht="15" customHeight="1"/>
    <row r="6199" ht="15" customHeight="1"/>
    <row r="6200" ht="15" customHeight="1"/>
    <row r="6201" ht="15" customHeight="1"/>
    <row r="6202" ht="15" customHeight="1"/>
    <row r="6203" ht="15" customHeight="1"/>
    <row r="6204" ht="15" customHeight="1"/>
    <row r="6205" ht="15" customHeight="1"/>
    <row r="6206" ht="15" customHeight="1"/>
    <row r="6207" ht="15" customHeight="1"/>
    <row r="6208" ht="15" customHeight="1"/>
    <row r="6209" ht="15" customHeight="1"/>
    <row r="6210" ht="15" customHeight="1"/>
    <row r="6211" ht="15" customHeight="1"/>
    <row r="6212" ht="15" customHeight="1"/>
    <row r="6213" ht="15" customHeight="1"/>
    <row r="6214" ht="15" customHeight="1"/>
    <row r="6215" ht="15" customHeight="1"/>
    <row r="6216" ht="15" customHeight="1"/>
    <row r="6217" ht="15" customHeight="1"/>
    <row r="6218" ht="15" customHeight="1"/>
    <row r="6219" ht="15" customHeight="1"/>
    <row r="6220" ht="15" customHeight="1"/>
    <row r="6221" ht="15" customHeight="1"/>
    <row r="6222" ht="15" customHeight="1"/>
    <row r="6223" ht="15" customHeight="1"/>
    <row r="6224" ht="15" customHeight="1"/>
    <row r="6225" ht="15" customHeight="1"/>
    <row r="6226" ht="15" customHeight="1"/>
    <row r="6227" ht="15" customHeight="1"/>
    <row r="6228" ht="15" customHeight="1"/>
    <row r="6229" ht="15" customHeight="1"/>
    <row r="6230" ht="15" customHeight="1"/>
    <row r="6231" ht="15" customHeight="1"/>
    <row r="6232" ht="15" customHeight="1"/>
    <row r="6233" ht="15" customHeight="1"/>
    <row r="6234" ht="15" customHeight="1"/>
    <row r="6235" ht="15" customHeight="1"/>
    <row r="6236" ht="15" customHeight="1"/>
    <row r="6237" ht="15" customHeight="1"/>
    <row r="6238" ht="15" customHeight="1"/>
    <row r="6239" ht="15" customHeight="1"/>
    <row r="6240" ht="15" customHeight="1"/>
    <row r="6241" ht="15" customHeight="1"/>
    <row r="6242" ht="15" customHeight="1"/>
    <row r="6243" ht="15" customHeight="1"/>
    <row r="6244" ht="15" customHeight="1"/>
    <row r="6245" ht="15" customHeight="1"/>
    <row r="6246" ht="15" customHeight="1"/>
    <row r="6247" ht="15" customHeight="1"/>
    <row r="6248" ht="15" customHeight="1"/>
    <row r="6249" ht="15" customHeight="1"/>
    <row r="6250" ht="15" customHeight="1"/>
    <row r="6251" ht="15" customHeight="1"/>
    <row r="6252" ht="15" customHeight="1"/>
    <row r="6253" ht="15" customHeight="1"/>
    <row r="6254" ht="15" customHeight="1"/>
    <row r="6255" ht="15" customHeight="1"/>
    <row r="6256" ht="15" customHeight="1"/>
    <row r="6257" ht="15" customHeight="1"/>
    <row r="6258" ht="15" customHeight="1"/>
    <row r="6259" ht="15" customHeight="1"/>
    <row r="6260" ht="15" customHeight="1"/>
    <row r="6261" ht="15" customHeight="1"/>
    <row r="6262" ht="15" customHeight="1"/>
    <row r="6263" ht="15" customHeight="1"/>
    <row r="6264" ht="15" customHeight="1"/>
    <row r="6265" ht="15" customHeight="1"/>
    <row r="6266" ht="15" customHeight="1"/>
    <row r="6267" ht="15" customHeight="1"/>
    <row r="6268" ht="15" customHeight="1"/>
    <row r="6269" ht="15" customHeight="1"/>
    <row r="6270" ht="15" customHeight="1"/>
    <row r="6271" ht="15" customHeight="1"/>
    <row r="6272" ht="15" customHeight="1"/>
    <row r="6273" ht="15" customHeight="1"/>
    <row r="6274" ht="15" customHeight="1"/>
    <row r="6275" ht="15" customHeight="1"/>
    <row r="6276" ht="15" customHeight="1"/>
    <row r="6277" ht="15" customHeight="1"/>
    <row r="6278" ht="15" customHeight="1"/>
    <row r="6279" ht="15" customHeight="1"/>
    <row r="6280" ht="15" customHeight="1"/>
    <row r="6281" ht="15" customHeight="1"/>
    <row r="6282" ht="15" customHeight="1"/>
    <row r="6283" ht="15" customHeight="1"/>
    <row r="6284" ht="15" customHeight="1"/>
    <row r="6285" ht="15" customHeight="1"/>
    <row r="6286" ht="15" customHeight="1"/>
    <row r="6287" ht="15" customHeight="1"/>
    <row r="6288" ht="15" customHeight="1"/>
    <row r="6289" ht="15" customHeight="1"/>
    <row r="6290" ht="15" customHeight="1"/>
    <row r="6291" ht="15" customHeight="1"/>
    <row r="6292" ht="15" customHeight="1"/>
    <row r="6293" ht="15" customHeight="1"/>
    <row r="6294" ht="15" customHeight="1"/>
    <row r="6295" ht="15" customHeight="1"/>
    <row r="6296" ht="15" customHeight="1"/>
    <row r="6297" ht="15" customHeight="1"/>
    <row r="6298" ht="15" customHeight="1"/>
    <row r="6299" ht="15" customHeight="1"/>
    <row r="6300" ht="15" customHeight="1"/>
    <row r="6301" ht="15" customHeight="1"/>
    <row r="6302" ht="15" customHeight="1"/>
    <row r="6303" ht="15" customHeight="1"/>
    <row r="6304" ht="15" customHeight="1"/>
    <row r="6305" ht="15" customHeight="1"/>
    <row r="6306" ht="15" customHeight="1"/>
    <row r="6307" ht="15" customHeight="1"/>
    <row r="6308" ht="15" customHeight="1"/>
    <row r="6309" ht="15" customHeight="1"/>
    <row r="6310" ht="15" customHeight="1"/>
    <row r="6311" ht="15" customHeight="1"/>
    <row r="6312" ht="15" customHeight="1"/>
    <row r="6313" ht="15" customHeight="1"/>
    <row r="6314" ht="15" customHeight="1"/>
    <row r="6315" ht="15" customHeight="1"/>
    <row r="6316" ht="15" customHeight="1"/>
    <row r="6317" ht="15" customHeight="1"/>
    <row r="6318" ht="15" customHeight="1"/>
    <row r="6319" ht="15" customHeight="1"/>
    <row r="6320" ht="15" customHeight="1"/>
    <row r="6321" ht="15" customHeight="1"/>
    <row r="6322" ht="15" customHeight="1"/>
    <row r="6323" ht="15" customHeight="1"/>
    <row r="6324" ht="15" customHeight="1"/>
    <row r="6325" ht="15" customHeight="1"/>
    <row r="6326" ht="15" customHeight="1"/>
    <row r="6327" ht="15" customHeight="1"/>
    <row r="6328" ht="15" customHeight="1"/>
    <row r="6329" ht="15" customHeight="1"/>
    <row r="6330" ht="15" customHeight="1"/>
    <row r="6331" ht="15" customHeight="1"/>
    <row r="6332" ht="15" customHeight="1"/>
    <row r="6333" ht="15" customHeight="1"/>
    <row r="6334" ht="15" customHeight="1"/>
    <row r="6335" ht="15" customHeight="1"/>
    <row r="6336" ht="15" customHeight="1"/>
    <row r="6337" ht="15" customHeight="1"/>
    <row r="6338" ht="15" customHeight="1"/>
    <row r="6339" ht="15" customHeight="1"/>
    <row r="6340" ht="15" customHeight="1"/>
    <row r="6341" ht="15" customHeight="1"/>
    <row r="6342" ht="15" customHeight="1"/>
    <row r="6343" ht="15" customHeight="1"/>
    <row r="6344" ht="15" customHeight="1"/>
    <row r="6345" ht="15" customHeight="1"/>
    <row r="6346" ht="15" customHeight="1"/>
    <row r="6347" ht="15" customHeight="1"/>
    <row r="6348" ht="15" customHeight="1"/>
    <row r="6349" ht="15" customHeight="1"/>
    <row r="6350" ht="15" customHeight="1"/>
    <row r="6351" ht="15" customHeight="1"/>
    <row r="6352" ht="15" customHeight="1"/>
    <row r="6353" ht="15" customHeight="1"/>
    <row r="6354" ht="15" customHeight="1"/>
    <row r="6355" ht="15" customHeight="1"/>
    <row r="6356" ht="15" customHeight="1"/>
    <row r="6357" ht="15" customHeight="1"/>
    <row r="6358" ht="15" customHeight="1"/>
    <row r="6359" ht="15" customHeight="1"/>
    <row r="6360" ht="15" customHeight="1"/>
    <row r="6361" ht="15" customHeight="1"/>
    <row r="6362" ht="15" customHeight="1"/>
    <row r="6363" ht="15" customHeight="1"/>
    <row r="6364" ht="15" customHeight="1"/>
    <row r="6365" ht="15" customHeight="1"/>
    <row r="6366" ht="15" customHeight="1"/>
    <row r="6367" ht="15" customHeight="1"/>
    <row r="6368" ht="15" customHeight="1"/>
    <row r="6369" ht="15" customHeight="1"/>
    <row r="6370" ht="15" customHeight="1"/>
    <row r="6371" ht="15" customHeight="1"/>
    <row r="6372" ht="15" customHeight="1"/>
    <row r="6373" ht="15" customHeight="1"/>
    <row r="6374" ht="15" customHeight="1"/>
    <row r="6375" ht="15" customHeight="1"/>
    <row r="6376" ht="15" customHeight="1"/>
    <row r="6377" ht="15" customHeight="1"/>
    <row r="6378" ht="15" customHeight="1"/>
    <row r="6379" ht="15" customHeight="1"/>
    <row r="6380" ht="15" customHeight="1"/>
    <row r="6381" ht="15" customHeight="1"/>
    <row r="6382" ht="15" customHeight="1"/>
    <row r="6383" ht="15" customHeight="1"/>
    <row r="6384" ht="15" customHeight="1"/>
    <row r="6385" ht="15" customHeight="1"/>
    <row r="6386" ht="15" customHeight="1"/>
    <row r="6387" ht="15" customHeight="1"/>
    <row r="6388" ht="15" customHeight="1"/>
    <row r="6389" ht="15" customHeight="1"/>
    <row r="6390" ht="15" customHeight="1"/>
    <row r="6391" ht="15" customHeight="1"/>
    <row r="6392" ht="15" customHeight="1"/>
    <row r="6393" ht="15" customHeight="1"/>
    <row r="6394" ht="15" customHeight="1"/>
    <row r="6395" ht="15" customHeight="1"/>
    <row r="6396" ht="15" customHeight="1"/>
    <row r="6397" ht="15" customHeight="1"/>
    <row r="6398" ht="15" customHeight="1"/>
    <row r="6399" ht="15" customHeight="1"/>
    <row r="6400" ht="15" customHeight="1"/>
    <row r="6401" ht="15" customHeight="1"/>
    <row r="6402" ht="15" customHeight="1"/>
    <row r="6403" ht="15" customHeight="1"/>
    <row r="6404" ht="15" customHeight="1"/>
    <row r="6405" ht="15" customHeight="1"/>
    <row r="6406" ht="15" customHeight="1"/>
    <row r="6407" ht="15" customHeight="1"/>
    <row r="6408" ht="15" customHeight="1"/>
    <row r="6409" ht="15" customHeight="1"/>
    <row r="6410" ht="15" customHeight="1"/>
    <row r="6411" ht="15" customHeight="1"/>
    <row r="6412" ht="15" customHeight="1"/>
    <row r="6413" ht="15" customHeight="1"/>
    <row r="6414" ht="15" customHeight="1"/>
    <row r="6415" ht="15" customHeight="1"/>
    <row r="6416" ht="15" customHeight="1"/>
    <row r="6417" ht="15" customHeight="1"/>
    <row r="6418" ht="15" customHeight="1"/>
    <row r="6419" ht="15" customHeight="1"/>
    <row r="6420" ht="15" customHeight="1"/>
    <row r="6421" ht="15" customHeight="1"/>
    <row r="6422" ht="15" customHeight="1"/>
    <row r="6423" ht="15" customHeight="1"/>
    <row r="6424" ht="15" customHeight="1"/>
    <row r="6425" ht="15" customHeight="1"/>
    <row r="6426" ht="15" customHeight="1"/>
    <row r="6427" ht="15" customHeight="1"/>
    <row r="6428" ht="15" customHeight="1"/>
    <row r="6429" ht="15" customHeight="1"/>
    <row r="6430" ht="15" customHeight="1"/>
    <row r="6431" ht="15" customHeight="1"/>
    <row r="6432" ht="15" customHeight="1"/>
    <row r="6433" ht="15" customHeight="1"/>
    <row r="6434" ht="15" customHeight="1"/>
    <row r="6435" ht="15" customHeight="1"/>
    <row r="6436" ht="15" customHeight="1"/>
    <row r="6437" ht="15" customHeight="1"/>
    <row r="6438" ht="15" customHeight="1"/>
    <row r="6439" ht="15" customHeight="1"/>
    <row r="6440" ht="15" customHeight="1"/>
    <row r="6441" ht="15" customHeight="1"/>
    <row r="6442" ht="15" customHeight="1"/>
    <row r="6443" ht="15" customHeight="1"/>
    <row r="6444" ht="15" customHeight="1"/>
    <row r="6445" ht="15" customHeight="1"/>
    <row r="6446" ht="15" customHeight="1"/>
    <row r="6447" ht="15" customHeight="1"/>
    <row r="6448" ht="15" customHeight="1"/>
    <row r="6449" ht="15" customHeight="1"/>
    <row r="6450" ht="15" customHeight="1"/>
    <row r="6451" ht="15" customHeight="1"/>
    <row r="6452" ht="15" customHeight="1"/>
    <row r="6453" ht="15" customHeight="1"/>
    <row r="6454" ht="15" customHeight="1"/>
    <row r="6455" ht="15" customHeight="1"/>
    <row r="6456" ht="15" customHeight="1"/>
    <row r="6457" ht="15" customHeight="1"/>
    <row r="6458" ht="15" customHeight="1"/>
    <row r="6459" ht="15" customHeight="1"/>
    <row r="6460" ht="15" customHeight="1"/>
    <row r="6461" ht="15" customHeight="1"/>
    <row r="6462" ht="15" customHeight="1"/>
    <row r="6463" ht="15" customHeight="1"/>
    <row r="6464" ht="15" customHeight="1"/>
    <row r="6465" ht="15" customHeight="1"/>
    <row r="6466" ht="15" customHeight="1"/>
    <row r="6467" ht="15" customHeight="1"/>
    <row r="6468" ht="15" customHeight="1"/>
    <row r="6469" ht="15" customHeight="1"/>
    <row r="6470" ht="15" customHeight="1"/>
    <row r="6471" ht="15" customHeight="1"/>
    <row r="6472" ht="15" customHeight="1"/>
    <row r="6473" ht="15" customHeight="1"/>
    <row r="6474" ht="15" customHeight="1"/>
    <row r="6475" ht="15" customHeight="1"/>
    <row r="6476" ht="15" customHeight="1"/>
    <row r="6477" ht="15" customHeight="1"/>
    <row r="6478" ht="15" customHeight="1"/>
    <row r="6479" ht="15" customHeight="1"/>
    <row r="6480" ht="15" customHeight="1"/>
    <row r="6481" ht="15" customHeight="1"/>
    <row r="6482" ht="15" customHeight="1"/>
    <row r="6483" ht="15" customHeight="1"/>
    <row r="6484" ht="15" customHeight="1"/>
    <row r="6485" ht="15" customHeight="1"/>
    <row r="6486" ht="15" customHeight="1"/>
    <row r="6487" ht="15" customHeight="1"/>
    <row r="6488" ht="15" customHeight="1"/>
    <row r="6489" ht="15" customHeight="1"/>
    <row r="6490" ht="15" customHeight="1"/>
    <row r="6491" ht="15" customHeight="1"/>
    <row r="6492" ht="15" customHeight="1"/>
    <row r="6493" ht="15" customHeight="1"/>
    <row r="6494" ht="15" customHeight="1"/>
    <row r="6495" ht="15" customHeight="1"/>
    <row r="6496" ht="15" customHeight="1"/>
    <row r="6497" ht="15" customHeight="1"/>
    <row r="6498" ht="15" customHeight="1"/>
    <row r="6499" ht="15" customHeight="1"/>
    <row r="6500" ht="15" customHeight="1"/>
    <row r="6501" ht="15" customHeight="1"/>
    <row r="6502" ht="15" customHeight="1"/>
    <row r="6503" ht="15" customHeight="1"/>
    <row r="6504" ht="15" customHeight="1"/>
    <row r="6505" ht="15" customHeight="1"/>
    <row r="6506" ht="15" customHeight="1"/>
    <row r="6507" ht="15" customHeight="1"/>
    <row r="6508" ht="15" customHeight="1"/>
    <row r="6509" ht="15" customHeight="1"/>
    <row r="6510" ht="15" customHeight="1"/>
    <row r="6511" ht="15" customHeight="1"/>
    <row r="6512" ht="15" customHeight="1"/>
    <row r="6513" ht="15" customHeight="1"/>
    <row r="6514" ht="15" customHeight="1"/>
    <row r="6515" ht="15" customHeight="1"/>
    <row r="6516" ht="15" customHeight="1"/>
    <row r="6517" ht="15" customHeight="1"/>
    <row r="6518" ht="15" customHeight="1"/>
    <row r="6519" ht="15" customHeight="1"/>
    <row r="6520" ht="15" customHeight="1"/>
    <row r="6521" ht="15" customHeight="1"/>
    <row r="6522" ht="15" customHeight="1"/>
    <row r="6523" ht="15" customHeight="1"/>
    <row r="6524" ht="15" customHeight="1"/>
    <row r="6525" ht="15" customHeight="1"/>
    <row r="6526" ht="15" customHeight="1"/>
    <row r="6527" ht="15" customHeight="1"/>
    <row r="6528" ht="15" customHeight="1"/>
    <row r="6529" ht="15" customHeight="1"/>
    <row r="6530" ht="15" customHeight="1"/>
    <row r="6531" ht="15" customHeight="1"/>
    <row r="6532" ht="15" customHeight="1"/>
    <row r="6533" ht="15" customHeight="1"/>
    <row r="6534" ht="15" customHeight="1"/>
    <row r="6535" ht="15" customHeight="1"/>
    <row r="6536" ht="15" customHeight="1"/>
    <row r="6537" ht="15" customHeight="1"/>
    <row r="6538" ht="15" customHeight="1"/>
    <row r="6539" ht="15" customHeight="1"/>
    <row r="6540" ht="15" customHeight="1"/>
    <row r="6541" ht="15" customHeight="1"/>
    <row r="6542" ht="15" customHeight="1"/>
    <row r="6543" ht="15" customHeight="1"/>
    <row r="6544" ht="15" customHeight="1"/>
    <row r="6545" ht="15" customHeight="1"/>
    <row r="6546" ht="15" customHeight="1"/>
    <row r="6547" ht="15" customHeight="1"/>
    <row r="6548" ht="15" customHeight="1"/>
    <row r="6549" ht="15" customHeight="1"/>
    <row r="6550" ht="15" customHeight="1"/>
    <row r="6551" ht="15" customHeight="1"/>
    <row r="6552" ht="15" customHeight="1"/>
    <row r="6553" ht="15" customHeight="1"/>
    <row r="6554" ht="15" customHeight="1"/>
    <row r="6555" ht="15" customHeight="1"/>
    <row r="6556" ht="15" customHeight="1"/>
    <row r="6557" ht="15" customHeight="1"/>
    <row r="6558" ht="15" customHeight="1"/>
    <row r="6559" ht="15" customHeight="1"/>
    <row r="6560" ht="15" customHeight="1"/>
    <row r="6561" ht="15" customHeight="1"/>
    <row r="6562" ht="15" customHeight="1"/>
    <row r="6563" ht="15" customHeight="1"/>
    <row r="6564" ht="15" customHeight="1"/>
    <row r="6565" ht="15" customHeight="1"/>
    <row r="6566" ht="15" customHeight="1"/>
    <row r="6567" ht="15" customHeight="1"/>
    <row r="6568" ht="15" customHeight="1"/>
    <row r="6569" ht="15" customHeight="1"/>
    <row r="6570" ht="15" customHeight="1"/>
    <row r="6571" ht="15" customHeight="1"/>
    <row r="6572" ht="15" customHeight="1"/>
    <row r="6573" ht="15" customHeight="1"/>
    <row r="6574" ht="15" customHeight="1"/>
    <row r="6575" ht="15" customHeight="1"/>
    <row r="6576" ht="15" customHeight="1"/>
    <row r="6577" ht="15" customHeight="1"/>
    <row r="6578" ht="15" customHeight="1"/>
    <row r="6579" ht="15" customHeight="1"/>
    <row r="6580" ht="15" customHeight="1"/>
    <row r="6581" ht="15" customHeight="1"/>
    <row r="6582" ht="15" customHeight="1"/>
    <row r="6583" ht="15" customHeight="1"/>
    <row r="6584" ht="15" customHeight="1"/>
    <row r="6585" ht="15" customHeight="1"/>
    <row r="6586" ht="15" customHeight="1"/>
    <row r="6587" ht="15" customHeight="1"/>
    <row r="6588" ht="15" customHeight="1"/>
    <row r="6589" ht="15" customHeight="1"/>
    <row r="6590" ht="15" customHeight="1"/>
    <row r="6591" ht="15" customHeight="1"/>
    <row r="6592" ht="15" customHeight="1"/>
    <row r="6593" ht="15" customHeight="1"/>
    <row r="6594" ht="15" customHeight="1"/>
    <row r="6595" ht="15" customHeight="1"/>
    <row r="6596" ht="15" customHeight="1"/>
    <row r="6597" ht="15" customHeight="1"/>
    <row r="6598" ht="15" customHeight="1"/>
    <row r="6599" ht="15" customHeight="1"/>
    <row r="6600" ht="15" customHeight="1"/>
    <row r="6601" ht="15" customHeight="1"/>
    <row r="6602" ht="15" customHeight="1"/>
    <row r="6603" ht="15" customHeight="1"/>
    <row r="6604" ht="15" customHeight="1"/>
    <row r="6605" ht="15" customHeight="1"/>
    <row r="6606" ht="15" customHeight="1"/>
    <row r="6607" ht="15" customHeight="1"/>
    <row r="6608" ht="15" customHeight="1"/>
    <row r="6609" ht="15" customHeight="1"/>
    <row r="6610" ht="15" customHeight="1"/>
    <row r="6611" ht="15" customHeight="1"/>
    <row r="6612" ht="15" customHeight="1"/>
    <row r="6613" ht="15" customHeight="1"/>
    <row r="6614" ht="15" customHeight="1"/>
    <row r="6615" ht="15" customHeight="1"/>
    <row r="6616" ht="15" customHeight="1"/>
    <row r="6617" ht="15" customHeight="1"/>
    <row r="6618" ht="15" customHeight="1"/>
    <row r="6619" ht="15" customHeight="1"/>
    <row r="6620" ht="15" customHeight="1"/>
    <row r="6621" ht="15" customHeight="1"/>
    <row r="6622" ht="15" customHeight="1"/>
    <row r="6623" ht="15" customHeight="1"/>
    <row r="6624" ht="15" customHeight="1"/>
    <row r="6625" ht="15" customHeight="1"/>
    <row r="6626" ht="15" customHeight="1"/>
    <row r="6627" ht="15" customHeight="1"/>
    <row r="6628" ht="15" customHeight="1"/>
    <row r="6629" ht="15" customHeight="1"/>
    <row r="6630" ht="15" customHeight="1"/>
    <row r="6631" ht="15" customHeight="1"/>
    <row r="6632" ht="15" customHeight="1"/>
    <row r="6633" ht="15" customHeight="1"/>
    <row r="6634" ht="15" customHeight="1"/>
    <row r="6635" ht="15" customHeight="1"/>
    <row r="6636" ht="15" customHeight="1"/>
    <row r="6637" ht="15" customHeight="1"/>
    <row r="6638" ht="15" customHeight="1"/>
    <row r="6639" ht="15" customHeight="1"/>
    <row r="6640" ht="15" customHeight="1"/>
    <row r="6641" ht="15" customHeight="1"/>
    <row r="6642" ht="15" customHeight="1"/>
    <row r="6643" ht="15" customHeight="1"/>
    <row r="6644" ht="15" customHeight="1"/>
    <row r="6645" ht="15" customHeight="1"/>
    <row r="6646" ht="15" customHeight="1"/>
    <row r="6647" ht="15" customHeight="1"/>
    <row r="6648" ht="15" customHeight="1"/>
    <row r="6649" ht="15" customHeight="1"/>
    <row r="6650" ht="15" customHeight="1"/>
    <row r="6651" ht="15" customHeight="1"/>
    <row r="6652" ht="15" customHeight="1"/>
    <row r="6653" ht="15" customHeight="1"/>
    <row r="6654" ht="15" customHeight="1"/>
    <row r="6655" ht="15" customHeight="1"/>
    <row r="6656" ht="15" customHeight="1"/>
    <row r="6657" ht="15" customHeight="1"/>
    <row r="6658" ht="15" customHeight="1"/>
    <row r="6659" ht="15" customHeight="1"/>
    <row r="6660" ht="15" customHeight="1"/>
    <row r="6661" ht="15" customHeight="1"/>
    <row r="6662" ht="15" customHeight="1"/>
    <row r="6663" ht="15" customHeight="1"/>
    <row r="6664" ht="15" customHeight="1"/>
    <row r="6665" ht="15" customHeight="1"/>
    <row r="6666" ht="15" customHeight="1"/>
    <row r="6667" ht="15" customHeight="1"/>
    <row r="6668" ht="15" customHeight="1"/>
    <row r="6669" ht="15" customHeight="1"/>
    <row r="6670" ht="15" customHeight="1"/>
    <row r="6671" ht="15" customHeight="1"/>
    <row r="6672" ht="15" customHeight="1"/>
    <row r="6673" ht="15" customHeight="1"/>
    <row r="6674" ht="15" customHeight="1"/>
    <row r="6675" ht="15" customHeight="1"/>
    <row r="6676" ht="15" customHeight="1"/>
    <row r="6677" ht="15" customHeight="1"/>
    <row r="6678" ht="15" customHeight="1"/>
    <row r="6679" ht="15" customHeight="1"/>
    <row r="6680" ht="15" customHeight="1"/>
    <row r="6681" ht="15" customHeight="1"/>
    <row r="6682" ht="15" customHeight="1"/>
    <row r="6683" ht="15" customHeight="1"/>
    <row r="6684" ht="15" customHeight="1"/>
    <row r="6685" ht="15" customHeight="1"/>
    <row r="6686" ht="15" customHeight="1"/>
    <row r="6687" ht="15" customHeight="1"/>
    <row r="6688" ht="15" customHeight="1"/>
    <row r="6689" ht="15" customHeight="1"/>
    <row r="6690" ht="15" customHeight="1"/>
    <row r="6691" ht="15" customHeight="1"/>
    <row r="6692" ht="15" customHeight="1"/>
    <row r="6693" ht="15" customHeight="1"/>
    <row r="6694" ht="15" customHeight="1"/>
    <row r="6695" ht="15" customHeight="1"/>
    <row r="6696" ht="15" customHeight="1"/>
    <row r="6697" ht="15" customHeight="1"/>
    <row r="6698" ht="15" customHeight="1"/>
    <row r="6699" ht="15" customHeight="1"/>
    <row r="6700" ht="15" customHeight="1"/>
    <row r="6701" ht="15" customHeight="1"/>
    <row r="6702" ht="15" customHeight="1"/>
    <row r="6703" ht="15" customHeight="1"/>
    <row r="6704" ht="15" customHeight="1"/>
    <row r="6705" ht="15" customHeight="1"/>
    <row r="6706" ht="15" customHeight="1"/>
    <row r="6707" ht="15" customHeight="1"/>
    <row r="6708" ht="15" customHeight="1"/>
    <row r="6709" ht="15" customHeight="1"/>
    <row r="6710" ht="15" customHeight="1"/>
    <row r="6711" ht="15" customHeight="1"/>
    <row r="6712" ht="15" customHeight="1"/>
    <row r="6713" ht="15" customHeight="1"/>
    <row r="6714" ht="15" customHeight="1"/>
    <row r="6715" ht="15" customHeight="1"/>
    <row r="6716" ht="15" customHeight="1"/>
    <row r="6717" ht="15" customHeight="1"/>
    <row r="6718" ht="15" customHeight="1"/>
    <row r="6719" ht="15" customHeight="1"/>
    <row r="6720" ht="15" customHeight="1"/>
    <row r="6721" ht="15" customHeight="1"/>
    <row r="6722" ht="15" customHeight="1"/>
    <row r="6723" ht="15" customHeight="1"/>
    <row r="6724" ht="15" customHeight="1"/>
    <row r="6725" ht="15" customHeight="1"/>
    <row r="6726" ht="15" customHeight="1"/>
    <row r="6727" ht="15" customHeight="1"/>
    <row r="6728" ht="15" customHeight="1"/>
    <row r="6729" ht="15" customHeight="1"/>
    <row r="6730" ht="15" customHeight="1"/>
    <row r="6731" ht="15" customHeight="1"/>
    <row r="6732" ht="15" customHeight="1"/>
    <row r="6733" ht="15" customHeight="1"/>
    <row r="6734" ht="15" customHeight="1"/>
    <row r="6735" ht="15" customHeight="1"/>
    <row r="6736" ht="15" customHeight="1"/>
    <row r="6737" ht="15" customHeight="1"/>
    <row r="6738" ht="15" customHeight="1"/>
    <row r="6739" ht="15" customHeight="1"/>
    <row r="6740" ht="15" customHeight="1"/>
    <row r="6741" ht="15" customHeight="1"/>
    <row r="6742" ht="15" customHeight="1"/>
    <row r="6743" ht="15" customHeight="1"/>
    <row r="6744" ht="15" customHeight="1"/>
    <row r="6745" ht="15" customHeight="1"/>
    <row r="6746" ht="15" customHeight="1"/>
    <row r="6747" ht="15" customHeight="1"/>
    <row r="6748" ht="15" customHeight="1"/>
    <row r="6749" ht="15" customHeight="1"/>
    <row r="6750" ht="15" customHeight="1"/>
    <row r="6751" ht="15" customHeight="1"/>
    <row r="6752" ht="15" customHeight="1"/>
    <row r="6753" ht="15" customHeight="1"/>
    <row r="6754" ht="15" customHeight="1"/>
    <row r="6755" ht="15" customHeight="1"/>
    <row r="6756" ht="15" customHeight="1"/>
    <row r="6757" ht="15" customHeight="1"/>
    <row r="6758" ht="15" customHeight="1"/>
    <row r="6759" ht="15" customHeight="1"/>
    <row r="6760" ht="15" customHeight="1"/>
    <row r="6761" ht="15" customHeight="1"/>
    <row r="6762" ht="15" customHeight="1"/>
    <row r="6763" ht="15" customHeight="1"/>
    <row r="6764" ht="15" customHeight="1"/>
    <row r="6765" ht="15" customHeight="1"/>
    <row r="6766" ht="15" customHeight="1"/>
    <row r="6767" ht="15" customHeight="1"/>
    <row r="6768" ht="15" customHeight="1"/>
    <row r="6769" ht="15" customHeight="1"/>
    <row r="6770" ht="15" customHeight="1"/>
    <row r="6771" ht="15" customHeight="1"/>
    <row r="6772" ht="15" customHeight="1"/>
    <row r="6773" ht="15" customHeight="1"/>
    <row r="6774" ht="15" customHeight="1"/>
    <row r="6775" ht="15" customHeight="1"/>
    <row r="6776" ht="15" customHeight="1"/>
    <row r="6777" ht="15" customHeight="1"/>
    <row r="6778" ht="15" customHeight="1"/>
    <row r="6779" ht="15" customHeight="1"/>
    <row r="6780" ht="15" customHeight="1"/>
    <row r="6781" ht="15" customHeight="1"/>
    <row r="6782" ht="15" customHeight="1"/>
    <row r="6783" ht="15" customHeight="1"/>
    <row r="6784" ht="15" customHeight="1"/>
    <row r="6785" ht="15" customHeight="1"/>
    <row r="6786" ht="15" customHeight="1"/>
    <row r="6787" ht="15" customHeight="1"/>
    <row r="6788" ht="15" customHeight="1"/>
    <row r="6789" ht="15" customHeight="1"/>
    <row r="6790" ht="15" customHeight="1"/>
    <row r="6791" ht="15" customHeight="1"/>
    <row r="6792" ht="15" customHeight="1"/>
    <row r="6793" ht="15" customHeight="1"/>
    <row r="6794" ht="15" customHeight="1"/>
    <row r="6795" ht="15" customHeight="1"/>
    <row r="6796" ht="15" customHeight="1"/>
    <row r="6797" ht="15" customHeight="1"/>
    <row r="6798" ht="15" customHeight="1"/>
    <row r="6799" ht="15" customHeight="1"/>
    <row r="6800" ht="15" customHeight="1"/>
    <row r="6801" ht="15" customHeight="1"/>
    <row r="6802" ht="15" customHeight="1"/>
    <row r="6803" ht="15" customHeight="1"/>
    <row r="6804" ht="15" customHeight="1"/>
    <row r="6805" ht="15" customHeight="1"/>
    <row r="6806" ht="15" customHeight="1"/>
    <row r="6807" ht="15" customHeight="1"/>
    <row r="6808" ht="15" customHeight="1"/>
    <row r="6809" ht="15" customHeight="1"/>
    <row r="6810" ht="15" customHeight="1"/>
    <row r="6811" ht="15" customHeight="1"/>
    <row r="6812" ht="15" customHeight="1"/>
    <row r="6813" ht="15" customHeight="1"/>
    <row r="6814" ht="15" customHeight="1"/>
    <row r="6815" ht="15" customHeight="1"/>
    <row r="6816" ht="15" customHeight="1"/>
    <row r="6817" ht="15" customHeight="1"/>
    <row r="6818" ht="15" customHeight="1"/>
    <row r="6819" ht="15" customHeight="1"/>
    <row r="6820" ht="15" customHeight="1"/>
    <row r="6821" ht="15" customHeight="1"/>
    <row r="6822" ht="15" customHeight="1"/>
    <row r="6823" ht="15" customHeight="1"/>
    <row r="6824" ht="15" customHeight="1"/>
    <row r="6825" ht="15" customHeight="1"/>
    <row r="6826" ht="15" customHeight="1"/>
    <row r="6827" ht="15" customHeight="1"/>
    <row r="6828" ht="15" customHeight="1"/>
    <row r="6829" ht="15" customHeight="1"/>
    <row r="6830" ht="15" customHeight="1"/>
    <row r="6831" ht="15" customHeight="1"/>
    <row r="6832" ht="15" customHeight="1"/>
    <row r="6833" ht="15" customHeight="1"/>
    <row r="6834" ht="15" customHeight="1"/>
    <row r="6835" ht="15" customHeight="1"/>
    <row r="6836" ht="15" customHeight="1"/>
    <row r="6837" ht="15" customHeight="1"/>
    <row r="6838" ht="15" customHeight="1"/>
    <row r="6839" ht="15" customHeight="1"/>
    <row r="6840" ht="15" customHeight="1"/>
    <row r="6841" ht="15" customHeight="1"/>
    <row r="6842" ht="15" customHeight="1"/>
    <row r="6843" ht="15" customHeight="1"/>
    <row r="6844" ht="15" customHeight="1"/>
    <row r="6845" ht="15" customHeight="1"/>
    <row r="6846" ht="15" customHeight="1"/>
    <row r="6847" ht="15" customHeight="1"/>
    <row r="6848" ht="15" customHeight="1"/>
    <row r="6849" ht="15" customHeight="1"/>
    <row r="6850" ht="15" customHeight="1"/>
    <row r="6851" ht="15" customHeight="1"/>
    <row r="6852" ht="15" customHeight="1"/>
    <row r="6853" ht="15" customHeight="1"/>
    <row r="6854" ht="15" customHeight="1"/>
    <row r="6855" ht="15" customHeight="1"/>
    <row r="6856" ht="15" customHeight="1"/>
    <row r="6857" ht="15" customHeight="1"/>
    <row r="6858" ht="15" customHeight="1"/>
    <row r="6859" ht="15" customHeight="1"/>
    <row r="6860" ht="15" customHeight="1"/>
    <row r="6861" ht="15" customHeight="1"/>
    <row r="6862" ht="15" customHeight="1"/>
    <row r="6863" ht="15" customHeight="1"/>
    <row r="6864" ht="15" customHeight="1"/>
    <row r="6865" ht="15" customHeight="1"/>
    <row r="6866" ht="15" customHeight="1"/>
    <row r="6867" ht="15" customHeight="1"/>
    <row r="6868" ht="15" customHeight="1"/>
    <row r="6869" ht="15" customHeight="1"/>
    <row r="6870" ht="15" customHeight="1"/>
    <row r="6871" ht="15" customHeight="1"/>
    <row r="6872" ht="15" customHeight="1"/>
    <row r="6873" ht="15" customHeight="1"/>
    <row r="6874" ht="15" customHeight="1"/>
    <row r="6875" ht="15" customHeight="1"/>
    <row r="6876" ht="15" customHeight="1"/>
    <row r="6877" ht="15" customHeight="1"/>
    <row r="6878" ht="15" customHeight="1"/>
    <row r="6879" ht="15" customHeight="1"/>
    <row r="6880" ht="15" customHeight="1"/>
    <row r="6881" ht="15" customHeight="1"/>
    <row r="6882" ht="15" customHeight="1"/>
    <row r="6883" ht="15" customHeight="1"/>
    <row r="6884" ht="15" customHeight="1"/>
    <row r="6885" ht="15" customHeight="1"/>
    <row r="6886" ht="15" customHeight="1"/>
    <row r="6887" ht="15" customHeight="1"/>
    <row r="6888" ht="15" customHeight="1"/>
    <row r="6889" ht="15" customHeight="1"/>
    <row r="6890" ht="15" customHeight="1"/>
    <row r="6891" ht="15" customHeight="1"/>
    <row r="6892" ht="15" customHeight="1"/>
    <row r="6893" ht="15" customHeight="1"/>
    <row r="6894" ht="15" customHeight="1"/>
    <row r="6895" ht="15" customHeight="1"/>
    <row r="6896" ht="15" customHeight="1"/>
    <row r="6897" ht="15" customHeight="1"/>
    <row r="6898" ht="15" customHeight="1"/>
    <row r="6899" ht="15" customHeight="1"/>
    <row r="6900" ht="15" customHeight="1"/>
    <row r="6901" ht="15" customHeight="1"/>
    <row r="6902" ht="15" customHeight="1"/>
    <row r="6903" ht="15" customHeight="1"/>
    <row r="6904" ht="15" customHeight="1"/>
    <row r="6905" ht="15" customHeight="1"/>
    <row r="6906" ht="15" customHeight="1"/>
    <row r="6907" ht="15" customHeight="1"/>
    <row r="6908" ht="15" customHeight="1"/>
    <row r="6909" ht="15" customHeight="1"/>
    <row r="6910" ht="15" customHeight="1"/>
    <row r="6911" ht="15" customHeight="1"/>
    <row r="6912" ht="15" customHeight="1"/>
    <row r="6913" ht="15" customHeight="1"/>
    <row r="6914" ht="15" customHeight="1"/>
    <row r="6915" ht="15" customHeight="1"/>
    <row r="6916" ht="15" customHeight="1"/>
    <row r="6917" ht="15" customHeight="1"/>
    <row r="6918" ht="15" customHeight="1"/>
    <row r="6919" ht="15" customHeight="1"/>
    <row r="6920" ht="15" customHeight="1"/>
    <row r="6921" ht="15" customHeight="1"/>
    <row r="6922" ht="15" customHeight="1"/>
    <row r="6923" ht="15" customHeight="1"/>
    <row r="6924" ht="15" customHeight="1"/>
    <row r="6925" ht="15" customHeight="1"/>
    <row r="6926" ht="15" customHeight="1"/>
    <row r="6927" ht="15" customHeight="1"/>
    <row r="6928" ht="15" customHeight="1"/>
    <row r="6929" ht="15" customHeight="1"/>
    <row r="6930" ht="15" customHeight="1"/>
    <row r="6931" ht="15" customHeight="1"/>
    <row r="6932" ht="15" customHeight="1"/>
    <row r="6933" ht="15" customHeight="1"/>
    <row r="6934" ht="15" customHeight="1"/>
    <row r="6935" ht="15" customHeight="1"/>
    <row r="6936" ht="15" customHeight="1"/>
    <row r="6937" ht="15" customHeight="1"/>
    <row r="6938" ht="15" customHeight="1"/>
    <row r="6939" ht="15" customHeight="1"/>
    <row r="6940" ht="15" customHeight="1"/>
  </sheetData>
  <autoFilter ref="A1:I8784">
    <sortState ref="A1:I8784">
      <sortCondition ref="B1:B8784"/>
    </sortState>
    <extLst/>
  </autoFilter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7"/>
  <sheetViews>
    <sheetView workbookViewId="0">
      <selection activeCell="J14" sqref="J14"/>
    </sheetView>
  </sheetViews>
  <sheetFormatPr defaultColWidth="9.13888888888889" defaultRowHeight="14.4"/>
  <cols>
    <col min="1" max="1" width="26.1388888888889" style="183" customWidth="1"/>
    <col min="2" max="2" width="7.71296296296296" style="184" customWidth="1"/>
    <col min="3" max="3" width="9.42592592592593" style="184" customWidth="1"/>
    <col min="4" max="18" width="7.71296296296296" style="65" customWidth="1"/>
    <col min="19" max="16384" width="9.13888888888889" style="183"/>
  </cols>
  <sheetData>
    <row r="1" s="182" customFormat="1" ht="30.75" customHeight="1" spans="1:18">
      <c r="A1" s="185" t="s">
        <v>44</v>
      </c>
      <c r="B1" s="186" t="s">
        <v>45</v>
      </c>
      <c r="C1" s="186" t="s">
        <v>46</v>
      </c>
      <c r="D1" s="187" t="s">
        <v>47</v>
      </c>
      <c r="E1" s="187" t="s">
        <v>48</v>
      </c>
      <c r="F1" s="187" t="s">
        <v>49</v>
      </c>
      <c r="G1" s="187" t="s">
        <v>50</v>
      </c>
      <c r="H1" s="187" t="s">
        <v>51</v>
      </c>
      <c r="I1" s="187" t="s">
        <v>52</v>
      </c>
      <c r="J1" s="187" t="s">
        <v>53</v>
      </c>
      <c r="K1" s="187" t="s">
        <v>54</v>
      </c>
      <c r="L1" s="187" t="s">
        <v>55</v>
      </c>
      <c r="M1" s="187" t="s">
        <v>56</v>
      </c>
      <c r="N1" s="187" t="s">
        <v>57</v>
      </c>
      <c r="O1" s="187" t="s">
        <v>58</v>
      </c>
      <c r="P1" s="187" t="s">
        <v>59</v>
      </c>
      <c r="Q1" s="187" t="s">
        <v>60</v>
      </c>
      <c r="R1" s="187" t="s">
        <v>61</v>
      </c>
    </row>
    <row r="2" spans="1:5">
      <c r="A2" s="188"/>
      <c r="B2" s="189"/>
      <c r="C2" s="189"/>
      <c r="E2" s="190"/>
    </row>
    <row r="3" spans="1:5">
      <c r="A3" s="188"/>
      <c r="B3" s="189"/>
      <c r="C3" s="189"/>
      <c r="E3" s="190"/>
    </row>
    <row r="4" spans="1:5">
      <c r="A4" s="188"/>
      <c r="B4" s="189"/>
      <c r="C4" s="189"/>
      <c r="E4" s="190"/>
    </row>
    <row r="5" spans="1:5">
      <c r="A5" s="188"/>
      <c r="B5" s="189"/>
      <c r="C5" s="189"/>
      <c r="E5" s="190"/>
    </row>
    <row r="6" spans="1:5">
      <c r="A6" s="188"/>
      <c r="B6" s="189"/>
      <c r="C6" s="189"/>
      <c r="E6" s="190"/>
    </row>
    <row r="7" spans="1:5">
      <c r="A7" s="188"/>
      <c r="B7" s="189"/>
      <c r="C7" s="189"/>
      <c r="E7" s="190"/>
    </row>
    <row r="8" spans="1:5">
      <c r="A8" s="188"/>
      <c r="B8" s="189"/>
      <c r="C8" s="189"/>
      <c r="E8" s="190"/>
    </row>
    <row r="9" spans="1:5">
      <c r="A9" s="188"/>
      <c r="B9" s="189"/>
      <c r="C9" s="189"/>
      <c r="E9" s="190"/>
    </row>
    <row r="10" spans="1:5">
      <c r="A10" s="188"/>
      <c r="B10" s="189"/>
      <c r="C10" s="189"/>
      <c r="E10" s="190"/>
    </row>
    <row r="11" spans="1:5">
      <c r="A11" s="188"/>
      <c r="B11" s="189"/>
      <c r="C11" s="189"/>
      <c r="E11" s="190"/>
    </row>
    <row r="16" spans="19:19">
      <c r="S16" s="133"/>
    </row>
    <row r="17" spans="19:19">
      <c r="S17" s="133"/>
    </row>
  </sheetData>
  <autoFilter ref="A1:Q1">
    <extLst/>
  </autoFilter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1"/>
  <sheetViews>
    <sheetView workbookViewId="0">
      <selection activeCell="C12" sqref="C12"/>
    </sheetView>
  </sheetViews>
  <sheetFormatPr defaultColWidth="9.13888888888889" defaultRowHeight="14.4"/>
  <cols>
    <col min="1" max="1" width="26.1388888888889" style="183" customWidth="1"/>
    <col min="2" max="2" width="7.71296296296296" style="184" customWidth="1"/>
    <col min="3" max="3" width="9.42592592592593" style="184" customWidth="1"/>
    <col min="4" max="18" width="7.71296296296296" style="65" customWidth="1"/>
    <col min="19" max="16384" width="9.13888888888889" style="183"/>
  </cols>
  <sheetData>
    <row r="1" s="182" customFormat="1" ht="28.8" spans="1:18">
      <c r="A1" s="185" t="s">
        <v>44</v>
      </c>
      <c r="B1" s="186" t="s">
        <v>62</v>
      </c>
      <c r="C1" s="186" t="s">
        <v>46</v>
      </c>
      <c r="D1" s="187" t="s">
        <v>47</v>
      </c>
      <c r="E1" s="187" t="s">
        <v>48</v>
      </c>
      <c r="F1" s="187" t="s">
        <v>49</v>
      </c>
      <c r="G1" s="187" t="s">
        <v>50</v>
      </c>
      <c r="H1" s="187" t="s">
        <v>51</v>
      </c>
      <c r="I1" s="187" t="s">
        <v>52</v>
      </c>
      <c r="J1" s="187" t="s">
        <v>53</v>
      </c>
      <c r="K1" s="187" t="s">
        <v>54</v>
      </c>
      <c r="L1" s="187" t="s">
        <v>55</v>
      </c>
      <c r="M1" s="187" t="s">
        <v>56</v>
      </c>
      <c r="N1" s="187" t="s">
        <v>57</v>
      </c>
      <c r="O1" s="187" t="s">
        <v>58</v>
      </c>
      <c r="P1" s="187" t="s">
        <v>59</v>
      </c>
      <c r="Q1" s="187" t="s">
        <v>60</v>
      </c>
      <c r="R1" s="187" t="s">
        <v>61</v>
      </c>
    </row>
    <row r="2" spans="1:3">
      <c r="A2" s="188"/>
      <c r="B2" s="189"/>
      <c r="C2" s="189"/>
    </row>
    <row r="3" spans="1:3">
      <c r="A3" s="188"/>
      <c r="B3" s="189"/>
      <c r="C3" s="189"/>
    </row>
    <row r="4" spans="1:3">
      <c r="A4" s="188"/>
      <c r="B4" s="189"/>
      <c r="C4" s="189"/>
    </row>
    <row r="5" spans="1:3">
      <c r="A5" s="188"/>
      <c r="B5" s="189"/>
      <c r="C5" s="189"/>
    </row>
    <row r="6" spans="1:3">
      <c r="A6" s="188"/>
      <c r="B6" s="189"/>
      <c r="C6" s="189"/>
    </row>
    <row r="7" spans="1:3">
      <c r="A7" s="188"/>
      <c r="B7" s="189"/>
      <c r="C7" s="189"/>
    </row>
    <row r="8" spans="1:3">
      <c r="A8" s="188"/>
      <c r="B8" s="189"/>
      <c r="C8" s="189"/>
    </row>
    <row r="9" spans="1:3">
      <c r="A9" s="188"/>
      <c r="B9" s="189"/>
      <c r="C9" s="189"/>
    </row>
    <row r="10" spans="1:3">
      <c r="A10" s="188"/>
      <c r="B10" s="189"/>
      <c r="C10" s="189"/>
    </row>
    <row r="11" spans="1:3">
      <c r="A11" s="188"/>
      <c r="B11" s="189"/>
      <c r="C11" s="189"/>
    </row>
  </sheetData>
  <autoFilter ref="A1:Q1">
    <sortState ref="A1:Q1">
      <sortCondition ref="B1" descending="1"/>
    </sortState>
    <extLst/>
  </autoFilter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"/>
  <sheetViews>
    <sheetView workbookViewId="0">
      <selection activeCell="D9" sqref="D9"/>
    </sheetView>
  </sheetViews>
  <sheetFormatPr defaultColWidth="8.85185185185185" defaultRowHeight="18"/>
  <cols>
    <col min="1" max="1" width="18.8518518518519" style="126" customWidth="1"/>
    <col min="2" max="2" width="1" style="127" customWidth="1"/>
    <col min="3" max="3" width="21.712962962963" style="128" customWidth="1"/>
    <col min="4" max="4" width="26.712962962963" style="129" customWidth="1"/>
    <col min="5" max="5" width="26.712962962963" style="130" customWidth="1"/>
    <col min="6" max="6" width="21.712962962963" style="131" customWidth="1"/>
    <col min="7" max="7" width="13" style="132" customWidth="1"/>
    <col min="8" max="8" width="27.4259259259259" style="133" customWidth="1"/>
    <col min="9" max="9" width="8.71296296296296" style="133" customWidth="1"/>
    <col min="10" max="10" width="10.712962962963" style="133" customWidth="1"/>
    <col min="11" max="16384" width="8.85185185185185" style="134"/>
  </cols>
  <sheetData>
    <row r="1" ht="29.55" spans="1:10">
      <c r="A1" s="135" t="s">
        <v>63</v>
      </c>
      <c r="B1" s="136"/>
      <c r="C1" s="137"/>
      <c r="D1" s="138" t="s">
        <v>64</v>
      </c>
      <c r="E1" s="139"/>
      <c r="F1" s="140"/>
      <c r="G1" s="141" t="s">
        <v>65</v>
      </c>
      <c r="H1" s="142" t="s">
        <v>44</v>
      </c>
      <c r="I1" s="178" t="s">
        <v>66</v>
      </c>
      <c r="J1" s="178" t="s">
        <v>67</v>
      </c>
    </row>
    <row r="2" ht="21.75" customHeight="1" spans="1:10">
      <c r="A2"/>
      <c r="B2" s="143"/>
      <c r="C2" s="137"/>
      <c r="D2" s="144" t="s">
        <v>68</v>
      </c>
      <c r="E2" s="145"/>
      <c r="F2" s="146"/>
      <c r="G2" s="147" t="s">
        <v>69</v>
      </c>
      <c r="H2" s="148">
        <f>D14</f>
        <v>0</v>
      </c>
      <c r="I2" s="174"/>
      <c r="J2" s="174"/>
    </row>
    <row r="3" customHeight="1" spans="1:10">
      <c r="A3"/>
      <c r="B3" s="149"/>
      <c r="C3" s="137"/>
      <c r="D3" s="150" t="s">
        <v>70</v>
      </c>
      <c r="E3" s="151"/>
      <c r="F3" s="146"/>
      <c r="G3" s="152" t="s">
        <v>47</v>
      </c>
      <c r="H3" s="133">
        <f>D8</f>
        <v>0</v>
      </c>
      <c r="I3" s="179">
        <f>Match1!M4</f>
        <v>0</v>
      </c>
      <c r="J3" s="133">
        <f>Match1!AA11</f>
        <v>0</v>
      </c>
    </row>
    <row r="4" customHeight="1" spans="1:10">
      <c r="A4" s="153"/>
      <c r="B4" s="149"/>
      <c r="C4" s="137"/>
      <c r="D4" s="150" t="s">
        <v>71</v>
      </c>
      <c r="E4" s="151"/>
      <c r="F4" s="146"/>
      <c r="G4" s="154"/>
      <c r="H4" s="155">
        <f>E8</f>
        <v>0</v>
      </c>
      <c r="I4" s="180">
        <f>Match1!M15</f>
        <v>0</v>
      </c>
      <c r="J4" s="155">
        <f>Match1!AA22</f>
        <v>0</v>
      </c>
    </row>
    <row r="5" customHeight="1" spans="1:10">
      <c r="A5" s="153"/>
      <c r="B5" s="149"/>
      <c r="C5" s="156"/>
      <c r="D5" s="138" t="s">
        <v>72</v>
      </c>
      <c r="E5" s="139"/>
      <c r="F5" s="146"/>
      <c r="G5" s="157" t="s">
        <v>48</v>
      </c>
      <c r="H5" s="158">
        <f>D9</f>
        <v>0</v>
      </c>
      <c r="I5" s="181">
        <f>Match2!M4</f>
        <v>0</v>
      </c>
      <c r="J5" s="158">
        <f>Match2!AA11</f>
        <v>0</v>
      </c>
    </row>
    <row r="6" ht="24" customHeight="1" spans="1:10">
      <c r="A6" s="153"/>
      <c r="B6" s="149"/>
      <c r="C6" s="149"/>
      <c r="D6" s="159" t="s">
        <v>73</v>
      </c>
      <c r="E6" s="160"/>
      <c r="F6" s="146"/>
      <c r="G6" s="154"/>
      <c r="H6" s="155">
        <f>E9</f>
        <v>0</v>
      </c>
      <c r="I6" s="180">
        <f>Match2!M15</f>
        <v>0</v>
      </c>
      <c r="J6" s="155">
        <f>Match2!AA22</f>
        <v>0</v>
      </c>
    </row>
    <row r="7" spans="1:10">
      <c r="A7" s="153"/>
      <c r="B7" s="149"/>
      <c r="C7" s="149"/>
      <c r="D7" s="129" t="s">
        <v>74</v>
      </c>
      <c r="E7" s="138" t="s">
        <v>75</v>
      </c>
      <c r="F7" s="161"/>
      <c r="G7" s="157" t="s">
        <v>49</v>
      </c>
      <c r="H7" s="158">
        <f>D10</f>
        <v>0</v>
      </c>
      <c r="I7" s="181">
        <f>Match3!M4</f>
        <v>0</v>
      </c>
      <c r="J7" s="158">
        <f>Match3!AA11</f>
        <v>0</v>
      </c>
    </row>
    <row r="8" ht="18.75" spans="1:10">
      <c r="A8" s="153"/>
      <c r="B8" s="149"/>
      <c r="C8" s="129" t="s">
        <v>47</v>
      </c>
      <c r="D8" s="134"/>
      <c r="E8" s="134"/>
      <c r="F8" s="162"/>
      <c r="G8" s="154"/>
      <c r="H8" s="155">
        <f>E10</f>
        <v>0</v>
      </c>
      <c r="I8" s="180">
        <f>Match3!M15</f>
        <v>0</v>
      </c>
      <c r="J8" s="155">
        <f>Match3!AA22</f>
        <v>0</v>
      </c>
    </row>
    <row r="9" spans="1:10">
      <c r="A9" s="153"/>
      <c r="B9" s="149"/>
      <c r="C9" s="129" t="s">
        <v>48</v>
      </c>
      <c r="D9" s="134"/>
      <c r="E9" s="134"/>
      <c r="F9" s="162"/>
      <c r="G9" s="157" t="s">
        <v>50</v>
      </c>
      <c r="H9" s="158">
        <f>D11</f>
        <v>0</v>
      </c>
      <c r="I9" s="181">
        <f>Match4!M4</f>
        <v>0</v>
      </c>
      <c r="J9" s="158">
        <f>Match4!AA11</f>
        <v>0</v>
      </c>
    </row>
    <row r="10" ht="18.75" spans="1:10">
      <c r="A10" s="153"/>
      <c r="B10" s="149"/>
      <c r="C10" s="129" t="s">
        <v>49</v>
      </c>
      <c r="D10" s="134"/>
      <c r="E10" s="134"/>
      <c r="F10" s="162"/>
      <c r="G10" s="154"/>
      <c r="H10" s="155">
        <f>E11</f>
        <v>0</v>
      </c>
      <c r="I10" s="180">
        <f>Match4!M15</f>
        <v>0</v>
      </c>
      <c r="J10" s="155">
        <f>Match4!AA22</f>
        <v>0</v>
      </c>
    </row>
    <row r="11" spans="1:10">
      <c r="A11" s="153"/>
      <c r="B11" s="149"/>
      <c r="C11" s="129" t="s">
        <v>50</v>
      </c>
      <c r="D11" s="134"/>
      <c r="E11" s="134"/>
      <c r="F11" s="162"/>
      <c r="G11" s="157" t="s">
        <v>51</v>
      </c>
      <c r="H11" s="158">
        <f>D12</f>
        <v>0</v>
      </c>
      <c r="I11" s="181">
        <f>Match5!M4</f>
        <v>0</v>
      </c>
      <c r="J11" s="158">
        <f>Match5!AA11</f>
        <v>0</v>
      </c>
    </row>
    <row r="12" ht="18.75" spans="1:10">
      <c r="A12" s="153"/>
      <c r="B12" s="149"/>
      <c r="C12" s="129" t="s">
        <v>51</v>
      </c>
      <c r="D12" s="134"/>
      <c r="E12" s="134"/>
      <c r="F12" s="162"/>
      <c r="G12" s="154"/>
      <c r="H12" s="155">
        <f>E12</f>
        <v>0</v>
      </c>
      <c r="I12" s="180">
        <f>Match5!M15</f>
        <v>0</v>
      </c>
      <c r="J12" s="155">
        <f>Match5!AA22</f>
        <v>0</v>
      </c>
    </row>
    <row r="13" spans="3:10">
      <c r="C13" s="129" t="s">
        <v>52</v>
      </c>
      <c r="D13" s="134"/>
      <c r="E13" s="134"/>
      <c r="F13" s="162"/>
      <c r="G13" s="163" t="s">
        <v>52</v>
      </c>
      <c r="H13" s="158">
        <f>D13</f>
        <v>0</v>
      </c>
      <c r="I13" s="181">
        <f>Match6!M4</f>
        <v>0</v>
      </c>
      <c r="J13" s="158">
        <f>Match6!AA11</f>
        <v>0</v>
      </c>
    </row>
    <row r="14" spans="3:10">
      <c r="C14" s="164" t="s">
        <v>76</v>
      </c>
      <c r="D14" s="165"/>
      <c r="E14" s="166"/>
      <c r="F14" s="167"/>
      <c r="G14" s="168"/>
      <c r="H14" s="133">
        <f>E13</f>
        <v>0</v>
      </c>
      <c r="I14" s="179">
        <f>Match6!M15</f>
        <v>0</v>
      </c>
      <c r="J14" s="133">
        <f>Match6!AA22</f>
        <v>0</v>
      </c>
    </row>
    <row r="15" ht="18.75" spans="1:10">
      <c r="A15" s="169"/>
      <c r="B15" s="170"/>
      <c r="C15" s="170"/>
      <c r="D15" s="171"/>
      <c r="E15" s="172"/>
      <c r="F15" s="127"/>
      <c r="G15" s="173"/>
      <c r="H15" s="174"/>
      <c r="I15" s="174"/>
      <c r="J15" s="174"/>
    </row>
    <row r="16" spans="1:3">
      <c r="A16" s="175"/>
      <c r="B16" s="176"/>
      <c r="C16" s="177"/>
    </row>
  </sheetData>
  <mergeCells count="15">
    <mergeCell ref="D1:E1"/>
    <mergeCell ref="D2:E2"/>
    <mergeCell ref="D3:E3"/>
    <mergeCell ref="D4:E4"/>
    <mergeCell ref="D5:E5"/>
    <mergeCell ref="D6:E6"/>
    <mergeCell ref="D14:E14"/>
    <mergeCell ref="C1:C5"/>
    <mergeCell ref="F1:F7"/>
    <mergeCell ref="G3:G4"/>
    <mergeCell ref="G5:G6"/>
    <mergeCell ref="G7:G8"/>
    <mergeCell ref="G9:G10"/>
    <mergeCell ref="G11:G12"/>
    <mergeCell ref="G13:G14"/>
  </mergeCells>
  <dataValidations count="1">
    <dataValidation type="list" allowBlank="1" showInputMessage="1" showErrorMessage="1" sqref="D8:F14">
      <formula1>$A:$A</formula1>
    </dataValidation>
  </dataValidations>
  <pageMargins left="0.7" right="0.7" top="0.75" bottom="0.75" header="0.3" footer="0.3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3"/>
  <sheetViews>
    <sheetView zoomScale="80" zoomScaleNormal="80" workbookViewId="0">
      <selection activeCell="T18" sqref="T18:T21"/>
    </sheetView>
  </sheetViews>
  <sheetFormatPr defaultColWidth="9.13888888888889" defaultRowHeight="14.4"/>
  <cols>
    <col min="1" max="1" width="2.85185185185185" style="37" customWidth="1"/>
    <col min="2" max="2" width="24.712962962963" style="37" customWidth="1"/>
    <col min="3" max="3" width="9.71296296296296" style="37" customWidth="1"/>
    <col min="4" max="4" width="5.42592592592593" style="37" customWidth="1"/>
    <col min="5" max="5" width="6.85185185185185" style="37" customWidth="1"/>
    <col min="6" max="7" width="6.71296296296296" style="37" customWidth="1"/>
    <col min="8" max="8" width="7.28703703703704" style="37" customWidth="1"/>
    <col min="9" max="9" width="3.42592592592593" style="37" customWidth="1"/>
    <col min="10" max="10" width="24.712962962963" style="37" customWidth="1"/>
    <col min="11" max="11" width="11.5740740740741" style="37" customWidth="1"/>
    <col min="12" max="12" width="5.28703703703704" style="37" customWidth="1"/>
    <col min="13" max="13" width="5.85185185185185" style="38" customWidth="1"/>
    <col min="14" max="16" width="6.71296296296296" style="37" customWidth="1"/>
    <col min="17" max="17" width="7.28703703703704" style="37" customWidth="1"/>
    <col min="18" max="18" width="3.42592592592593" style="37" customWidth="1"/>
    <col min="19" max="19" width="24.712962962963" style="37" customWidth="1"/>
    <col min="20" max="20" width="9.71296296296296" style="37" customWidth="1"/>
    <col min="21" max="21" width="5.28703703703704" style="37" customWidth="1"/>
    <col min="22" max="22" width="6" style="37" customWidth="1"/>
    <col min="23" max="25" width="6.71296296296296" style="37" customWidth="1"/>
    <col min="26" max="26" width="7.28703703703704" style="37" customWidth="1"/>
    <col min="27" max="27" width="10" style="37" customWidth="1"/>
    <col min="28" max="16384" width="9.13888888888889" style="37"/>
  </cols>
  <sheetData>
    <row r="1" ht="15" customHeight="1" spans="1:27">
      <c r="A1" s="39" t="s">
        <v>77</v>
      </c>
      <c r="B1" s="40"/>
      <c r="C1" s="41" t="str">
        <f>'Match Information'!D2</f>
        <v>Enter district &amp; tour stop # here</v>
      </c>
      <c r="D1" s="42"/>
      <c r="E1" s="42"/>
      <c r="F1" s="42"/>
      <c r="G1" s="42"/>
      <c r="H1" s="42"/>
      <c r="I1" s="42"/>
      <c r="J1" s="42"/>
      <c r="K1" s="42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  <c r="AA1" s="88"/>
    </row>
    <row r="2" ht="15" customHeight="1" spans="1:27">
      <c r="A2" s="43"/>
      <c r="B2" s="44"/>
      <c r="C2" s="45"/>
      <c r="D2" s="46"/>
      <c r="E2" s="46"/>
      <c r="F2" s="46"/>
      <c r="G2" s="46"/>
      <c r="H2" s="46"/>
      <c r="I2" s="46"/>
      <c r="J2" s="46"/>
      <c r="K2" s="46"/>
      <c r="L2" s="89"/>
      <c r="M2" s="89"/>
      <c r="N2" s="89"/>
      <c r="O2" s="89"/>
      <c r="P2" s="89"/>
      <c r="Q2" s="89"/>
      <c r="R2" s="89"/>
      <c r="S2" s="89"/>
      <c r="T2" s="89"/>
      <c r="U2" s="89"/>
      <c r="V2" s="89"/>
      <c r="W2" s="89"/>
      <c r="X2" s="89"/>
      <c r="Y2" s="89"/>
      <c r="Z2" s="89"/>
      <c r="AA2" s="89"/>
    </row>
    <row r="3" ht="15" customHeight="1" spans="1:27">
      <c r="A3" s="47"/>
      <c r="B3" s="48"/>
      <c r="C3" s="49"/>
      <c r="D3" s="49"/>
      <c r="E3" s="50">
        <f>IF(AA14&gt;0,A4,A15)</f>
        <v>0</v>
      </c>
      <c r="F3" s="51"/>
      <c r="G3" s="51"/>
      <c r="H3" s="52"/>
      <c r="I3" s="90" t="s">
        <v>78</v>
      </c>
      <c r="J3" s="48">
        <f>ABS(AA14)</f>
        <v>0</v>
      </c>
      <c r="K3" s="49"/>
      <c r="L3" s="89"/>
      <c r="M3" s="89"/>
      <c r="N3" s="89"/>
      <c r="O3" s="89"/>
      <c r="P3" s="89"/>
      <c r="Q3" s="89"/>
      <c r="R3" s="89"/>
      <c r="S3" s="89"/>
      <c r="T3" s="89"/>
      <c r="U3" s="89"/>
      <c r="V3" s="89"/>
      <c r="W3" s="89"/>
      <c r="X3" s="89"/>
      <c r="Y3" s="89"/>
      <c r="Z3" s="89"/>
      <c r="AA3" s="89"/>
    </row>
    <row r="4" ht="18" customHeight="1" spans="1:27">
      <c r="A4" s="53">
        <f>'Match Information'!D8</f>
        <v>0</v>
      </c>
      <c r="B4" s="53"/>
      <c r="C4" s="53"/>
      <c r="D4" s="53"/>
      <c r="E4" s="53"/>
      <c r="F4" s="53"/>
      <c r="G4" s="53"/>
      <c r="H4" s="54"/>
      <c r="I4" s="91" t="s">
        <v>79</v>
      </c>
      <c r="J4" s="92"/>
      <c r="K4" s="92"/>
      <c r="L4" s="93"/>
      <c r="M4" s="94">
        <f>SUM(E12:AA12)</f>
        <v>0</v>
      </c>
      <c r="N4" s="95"/>
      <c r="O4" s="95"/>
      <c r="P4" s="96" t="s">
        <v>80</v>
      </c>
      <c r="Q4" s="109">
        <f>AA11/27</f>
        <v>0</v>
      </c>
      <c r="R4" s="110"/>
      <c r="S4" s="96" t="s">
        <v>14</v>
      </c>
      <c r="T4" s="111"/>
      <c r="U4" s="112">
        <f>AA11</f>
        <v>0</v>
      </c>
      <c r="V4" s="113"/>
      <c r="W4" s="114"/>
      <c r="X4" s="114"/>
      <c r="Y4" s="114"/>
      <c r="Z4" s="114"/>
      <c r="AA4" s="83"/>
    </row>
    <row r="5" spans="1:27">
      <c r="A5" s="55"/>
      <c r="B5" s="56" t="s">
        <v>81</v>
      </c>
      <c r="C5" s="57"/>
      <c r="D5" s="57"/>
      <c r="E5" s="58">
        <v>1</v>
      </c>
      <c r="F5" s="58">
        <v>2</v>
      </c>
      <c r="G5" s="58">
        <v>3</v>
      </c>
      <c r="H5" s="59" t="s">
        <v>82</v>
      </c>
      <c r="I5" s="97"/>
      <c r="J5" s="97" t="s">
        <v>83</v>
      </c>
      <c r="K5" s="57"/>
      <c r="L5" s="58"/>
      <c r="M5" s="98"/>
      <c r="N5" s="58">
        <v>1</v>
      </c>
      <c r="O5" s="58">
        <v>2</v>
      </c>
      <c r="P5" s="58">
        <v>3</v>
      </c>
      <c r="Q5" s="58" t="s">
        <v>82</v>
      </c>
      <c r="R5" s="105"/>
      <c r="S5" s="105" t="s">
        <v>84</v>
      </c>
      <c r="T5" s="57"/>
      <c r="U5" s="58"/>
      <c r="V5" s="58"/>
      <c r="W5" s="58">
        <v>1</v>
      </c>
      <c r="X5" s="58">
        <v>2</v>
      </c>
      <c r="Y5" s="58">
        <v>3</v>
      </c>
      <c r="Z5" s="59" t="s">
        <v>82</v>
      </c>
      <c r="AA5" s="70"/>
    </row>
    <row r="6" spans="1:27">
      <c r="A6" s="56"/>
      <c r="B6" s="60" t="s">
        <v>85</v>
      </c>
      <c r="C6" s="60" t="s">
        <v>86</v>
      </c>
      <c r="D6" s="63" t="s">
        <v>87</v>
      </c>
      <c r="E6" s="61"/>
      <c r="F6" s="61"/>
      <c r="G6" s="61"/>
      <c r="H6" s="62"/>
      <c r="I6" s="99"/>
      <c r="J6" s="63" t="s">
        <v>85</v>
      </c>
      <c r="K6" s="60" t="s">
        <v>86</v>
      </c>
      <c r="L6" s="63" t="s">
        <v>87</v>
      </c>
      <c r="M6" s="63" t="s">
        <v>88</v>
      </c>
      <c r="N6" s="100">
        <f>ROUNDDOWN(SUM($M7:$M9),0)</f>
        <v>0</v>
      </c>
      <c r="O6" s="100">
        <f>ROUNDDOWN(SUM($M7:$M9),0)</f>
        <v>0</v>
      </c>
      <c r="P6" s="100">
        <f>ROUNDDOWN(SUM($M7:$M9),0)</f>
        <v>0</v>
      </c>
      <c r="Q6" s="115"/>
      <c r="R6" s="99"/>
      <c r="S6" s="63" t="s">
        <v>85</v>
      </c>
      <c r="T6" s="60" t="s">
        <v>86</v>
      </c>
      <c r="U6" s="63" t="s">
        <v>87</v>
      </c>
      <c r="V6" s="63" t="s">
        <v>88</v>
      </c>
      <c r="W6" s="100">
        <f>ROUNDDOWN(SUM($V7:$V9),0)</f>
        <v>0</v>
      </c>
      <c r="X6" s="100">
        <f>ROUNDDOWN(SUM($V7:$V9),0)</f>
        <v>0</v>
      </c>
      <c r="Y6" s="100">
        <f>ROUNDDOWN(SUM($V7:$V9),0)</f>
        <v>0</v>
      </c>
      <c r="Z6" s="110"/>
      <c r="AA6" s="83"/>
    </row>
    <row r="7" spans="1:27">
      <c r="A7" s="63" t="s">
        <v>89</v>
      </c>
      <c r="B7" s="64"/>
      <c r="C7" s="65" t="e">
        <f t="array" ref="C7">INDEX(STATS!$A:$A,MATCH(B7&amp;$A$4,STATS!$C:$C&amp;STATS!$B:$B,0))</f>
        <v>#N/A</v>
      </c>
      <c r="D7" s="66" t="str">
        <f>IFERROR(ROUNDDOWN(IF(VLOOKUP(B7,STATS!$C:$I,7,0),VLOOKUP(B7,STATS!$C:$F,4,0),MAX(VLOOKUP(B7,STATS!$C:$E,3,0),VLOOKUP(B7,STATS!$C:$F,4,0),VLOOKUP(B7,STATS!$C:$G,5,0))),0),"")</f>
        <v/>
      </c>
      <c r="E7" s="67"/>
      <c r="F7" s="67"/>
      <c r="G7" s="67"/>
      <c r="H7" s="68">
        <f>SUM(E7:G7)</f>
        <v>0</v>
      </c>
      <c r="I7" s="63" t="s">
        <v>89</v>
      </c>
      <c r="J7" s="64"/>
      <c r="K7" s="65" t="e">
        <f t="array" ref="K7">INDEX(STATS!$A:$A,MATCH(J7&amp;$A$4,STATS!$C:$C&amp;STATS!$B:$B,0))</f>
        <v>#N/A</v>
      </c>
      <c r="L7" s="66" t="str">
        <f>IFERROR(ROUNDDOWN(IF(VLOOKUP(J7,STATS!$C:$I,7,0),VLOOKUP(J7,STATS!$C:$F,4,0),MAX(VLOOKUP(J7,STATS!$C:$E,3,0),VLOOKUP(J7,STATS!$C:$F,4,0),VLOOKUP(J7,STATS!$C:$G,5,0))),0),"")</f>
        <v/>
      </c>
      <c r="M7" s="101">
        <f>ROUNDDOWN(IF(L7&lt;'DO NOT TOUCH'!$D$4,(('DO NOT TOUCH'!$D$4-L7)*'DO NOT TOUCH'!$B$4),0),0)</f>
        <v>0</v>
      </c>
      <c r="N7" s="67"/>
      <c r="O7" s="67"/>
      <c r="P7" s="67"/>
      <c r="Q7" s="68">
        <f>SUM(N7:P7)</f>
        <v>0</v>
      </c>
      <c r="R7" s="63" t="s">
        <v>89</v>
      </c>
      <c r="S7" s="64"/>
      <c r="T7" s="65" t="e">
        <f t="array" ref="T7">INDEX(STATS!$A:$A,MATCH(S7&amp;$A$4,STATS!$C:$C&amp;STATS!$B:$B,0))</f>
        <v>#N/A</v>
      </c>
      <c r="U7" s="66" t="str">
        <f>IFERROR(ROUNDDOWN(IF(VLOOKUP(S7,STATS!$C:$I,7,0),VLOOKUP(S7,STATS!$C:$F,4,0),MAX(VLOOKUP(S7,STATS!$C:$E,3,0),VLOOKUP(S7,STATS!$C:$F,4,0),VLOOKUP(S7,STATS!$C:$G,5,0))),0),"")</f>
        <v/>
      </c>
      <c r="V7" s="101">
        <f>ROUNDDOWN(IF(U7&lt;'DO NOT TOUCH'!$D$4,(('DO NOT TOUCH'!$D$4-U7)*'DO NOT TOUCH'!$B$4),0),0)</f>
        <v>0</v>
      </c>
      <c r="W7" s="67"/>
      <c r="X7" s="67"/>
      <c r="Y7" s="67"/>
      <c r="Z7" s="120">
        <f>SUM(W7:Y7)</f>
        <v>0</v>
      </c>
      <c r="AA7" s="70"/>
    </row>
    <row r="8" spans="1:27">
      <c r="A8" s="63" t="s">
        <v>90</v>
      </c>
      <c r="B8" s="64"/>
      <c r="C8" s="65" t="e">
        <f t="array" ref="C8">INDEX(STATS!$A:$A,MATCH(B8&amp;$A$4,STATS!$C:$C&amp;STATS!$B:$B,0))</f>
        <v>#N/A</v>
      </c>
      <c r="D8" s="66" t="str">
        <f>IFERROR(ROUNDDOWN(IF(VLOOKUP(B8,STATS!$C:$I,7,0),VLOOKUP(B8,STATS!$C:$F,4,0),MAX(VLOOKUP(B8,STATS!$C:$E,3,0),VLOOKUP(B8,STATS!$C:$F,4,0),VLOOKUP(B8,STATS!$C:$G,5,0))),0),"")</f>
        <v/>
      </c>
      <c r="E8" s="67"/>
      <c r="F8" s="67"/>
      <c r="G8" s="67"/>
      <c r="H8" s="68">
        <f>SUM(E8:G8)</f>
        <v>0</v>
      </c>
      <c r="I8" s="63" t="s">
        <v>90</v>
      </c>
      <c r="J8" s="64"/>
      <c r="K8" s="65" t="e">
        <f t="array" ref="K8">INDEX(STATS!$A:$A,MATCH(J8&amp;$A$4,STATS!$C:$C&amp;STATS!$B:$B,0))</f>
        <v>#N/A</v>
      </c>
      <c r="L8" s="66" t="str">
        <f>IFERROR(ROUNDDOWN(IF(VLOOKUP(J8,STATS!$C:$I,7,0),VLOOKUP(J8,STATS!$C:$F,4,0),MAX(VLOOKUP(J8,STATS!$C:$E,3,0),VLOOKUP(J8,STATS!$C:$F,4,0),VLOOKUP(J8,STATS!$C:$G,5,0))),0),"")</f>
        <v/>
      </c>
      <c r="M8" s="101">
        <f>ROUNDDOWN(IF(L8&lt;'DO NOT TOUCH'!$D$4,(('DO NOT TOUCH'!$D$4-L8)*'DO NOT TOUCH'!$B$4),0),0)</f>
        <v>0</v>
      </c>
      <c r="N8" s="67"/>
      <c r="O8" s="67"/>
      <c r="P8" s="67"/>
      <c r="Q8" s="68">
        <f>SUM(N8:P8)</f>
        <v>0</v>
      </c>
      <c r="R8" s="63" t="s">
        <v>90</v>
      </c>
      <c r="S8" s="64"/>
      <c r="T8" s="65" t="e">
        <f t="array" ref="T8">INDEX(STATS!$A:$A,MATCH(S8&amp;$A$4,STATS!$C:$C&amp;STATS!$B:$B,0))</f>
        <v>#N/A</v>
      </c>
      <c r="U8" s="66" t="str">
        <f>IFERROR(ROUNDDOWN(IF(VLOOKUP(S8,STATS!$C:$I,7,0),VLOOKUP(S8,STATS!$C:$F,4,0),MAX(VLOOKUP(S8,STATS!$C:$E,3,0),VLOOKUP(S8,STATS!$C:$F,4,0),VLOOKUP(S8,STATS!$C:$G,5,0))),0),"")</f>
        <v/>
      </c>
      <c r="V8" s="101">
        <f>ROUNDDOWN(IF(U8&lt;'DO NOT TOUCH'!$D$4,(('DO NOT TOUCH'!$D$4-U8)*'DO NOT TOUCH'!$B$4),0),0)</f>
        <v>0</v>
      </c>
      <c r="W8" s="67"/>
      <c r="X8" s="67"/>
      <c r="Y8" s="67"/>
      <c r="Z8" s="120">
        <f>SUM(W8:Y8)</f>
        <v>0</v>
      </c>
      <c r="AA8" s="121">
        <f>SUM(W7:Y9,N7:P9,E7:G9)/27</f>
        <v>0</v>
      </c>
    </row>
    <row r="9" spans="1:27">
      <c r="A9" s="63" t="s">
        <v>91</v>
      </c>
      <c r="B9" s="64"/>
      <c r="C9" s="65" t="e">
        <f t="array" ref="C9">INDEX(STATS!$A:$A,MATCH(B9&amp;$A$4,STATS!$C:$C&amp;STATS!$B:$B,0))</f>
        <v>#N/A</v>
      </c>
      <c r="D9" s="66" t="str">
        <f>IFERROR(ROUNDDOWN(IF(VLOOKUP(B9,STATS!$C:$I,7,0),VLOOKUP(B9,STATS!$C:$F,4,0),MAX(VLOOKUP(B9,STATS!$C:$E,3,0),VLOOKUP(B9,STATS!$C:$F,4,0),VLOOKUP(B9,STATS!$C:$G,5,0))),0),"")</f>
        <v/>
      </c>
      <c r="E9" s="67"/>
      <c r="F9" s="67"/>
      <c r="G9" s="67"/>
      <c r="H9" s="68">
        <f>SUM(E9:G9)</f>
        <v>0</v>
      </c>
      <c r="I9" s="63" t="s">
        <v>91</v>
      </c>
      <c r="J9" s="64"/>
      <c r="K9" s="65" t="e">
        <f t="array" ref="K9">INDEX(STATS!$A:$A,MATCH(J9&amp;$A$4,STATS!$C:$C&amp;STATS!$B:$B,0))</f>
        <v>#N/A</v>
      </c>
      <c r="L9" s="66" t="str">
        <f>IFERROR(ROUNDDOWN(IF(VLOOKUP(J9,STATS!$C:$I,7,0),VLOOKUP(J9,STATS!$C:$F,4,0),MAX(VLOOKUP(J9,STATS!$C:$E,3,0),VLOOKUP(J9,STATS!$C:$F,4,0),VLOOKUP(J9,STATS!$C:$G,5,0))),0),"")</f>
        <v/>
      </c>
      <c r="M9" s="101">
        <f>ROUNDDOWN(IF(L9&lt;'DO NOT TOUCH'!$D$4,(('DO NOT TOUCH'!$D$4-L9)*'DO NOT TOUCH'!$B$4),0),0)</f>
        <v>0</v>
      </c>
      <c r="N9" s="67"/>
      <c r="O9" s="67"/>
      <c r="P9" s="67"/>
      <c r="Q9" s="68">
        <f>SUM(N9:P9)</f>
        <v>0</v>
      </c>
      <c r="R9" s="63" t="s">
        <v>91</v>
      </c>
      <c r="S9" s="64"/>
      <c r="T9" s="65" t="e">
        <f t="array" ref="T9">INDEX(STATS!$A:$A,MATCH(S9&amp;$A$4,STATS!$C:$C&amp;STATS!$B:$B,0))</f>
        <v>#N/A</v>
      </c>
      <c r="U9" s="66" t="str">
        <f>IFERROR(ROUNDDOWN(IF(VLOOKUP(S9,STATS!$C:$I,7,0),VLOOKUP(S9,STATS!$C:$F,4,0),MAX(VLOOKUP(S9,STATS!$C:$E,3,0),VLOOKUP(S9,STATS!$C:$F,4,0),VLOOKUP(S9,STATS!$C:$G,5,0))),0),"")</f>
        <v/>
      </c>
      <c r="V9" s="101">
        <f>ROUNDDOWN(IF(U9&lt;'DO NOT TOUCH'!$D$4,(('DO NOT TOUCH'!$D$4-U9)*'DO NOT TOUCH'!$B$4),0),0)</f>
        <v>0</v>
      </c>
      <c r="W9" s="67"/>
      <c r="X9" s="67"/>
      <c r="Y9" s="67"/>
      <c r="Z9" s="120">
        <f>SUM(W9:Y9)</f>
        <v>0</v>
      </c>
      <c r="AA9" s="63"/>
    </row>
    <row r="10" spans="1:27">
      <c r="A10" s="69" t="s">
        <v>92</v>
      </c>
      <c r="B10" s="64"/>
      <c r="C10" s="65" t="e">
        <f t="array" ref="C10">INDEX(STATS!$A:$A,MATCH(B10&amp;$A$4,STATS!$C:$C&amp;STATS!$B:$B,0))</f>
        <v>#N/A</v>
      </c>
      <c r="D10" s="66" t="str">
        <f>IFERROR(ROUNDDOWN(IF(VLOOKUP(B10,STATS!$C:$I,7,0),VLOOKUP(B10,STATS!$C:$F,4,0),MAX(VLOOKUP(B10,STATS!$C:$E,3,0),VLOOKUP(B10,STATS!$C:$F,4,0),VLOOKUP(B10,STATS!$C:$G,5,0))),0),"")</f>
        <v/>
      </c>
      <c r="E10" s="67"/>
      <c r="F10" s="67"/>
      <c r="G10" s="67"/>
      <c r="H10" s="68">
        <f>SUM(E10:G10)</f>
        <v>0</v>
      </c>
      <c r="I10" s="69" t="s">
        <v>92</v>
      </c>
      <c r="J10" s="64"/>
      <c r="K10" s="65" t="e">
        <f t="array" ref="K10">INDEX(STATS!$A:$A,MATCH(J10&amp;$A$4,STATS!$C:$C&amp;STATS!$B:$B,0))</f>
        <v>#N/A</v>
      </c>
      <c r="L10" s="66" t="str">
        <f>IFERROR(ROUNDDOWN(IF(VLOOKUP(J10,STATS!$C:$I,7,0),VLOOKUP(J10,STATS!$C:$F,4,0),MAX(VLOOKUP(J10,STATS!$C:$E,3,0),VLOOKUP(J10,STATS!$C:$F,4,0),VLOOKUP(J10,STATS!$C:$G,5,0))),0),"")</f>
        <v/>
      </c>
      <c r="M10" s="101">
        <f>ROUNDDOWN(IF(L10&lt;'DO NOT TOUCH'!$D$4,(('DO NOT TOUCH'!$D$4-L10)*'DO NOT TOUCH'!$B$4),0),0)</f>
        <v>0</v>
      </c>
      <c r="N10" s="67"/>
      <c r="O10" s="67"/>
      <c r="P10" s="67"/>
      <c r="Q10" s="68">
        <f>SUM(N10:P10)</f>
        <v>0</v>
      </c>
      <c r="R10" s="69" t="s">
        <v>92</v>
      </c>
      <c r="S10" s="64"/>
      <c r="T10" s="65" t="e">
        <f t="array" ref="T10">INDEX(STATS!$A:$A,MATCH(S10&amp;$A$4,STATS!$C:$C&amp;STATS!$B:$B,0))</f>
        <v>#N/A</v>
      </c>
      <c r="U10" s="66" t="str">
        <f>IFERROR(ROUNDDOWN(IF(VLOOKUP(S10,STATS!$C:$I,7,0),VLOOKUP(S10,STATS!$C:$F,4,0),MAX(VLOOKUP(S10,STATS!$C:$E,3,0),VLOOKUP(S10,STATS!$C:$F,4,0),VLOOKUP(S10,STATS!$C:$G,5,0))),0),"")</f>
        <v/>
      </c>
      <c r="V10" s="101">
        <f>ROUNDDOWN(IF(U10&lt;'DO NOT TOUCH'!$D$4,(('DO NOT TOUCH'!$D$4-U10)*'DO NOT TOUCH'!$B$4),0),0)</f>
        <v>0</v>
      </c>
      <c r="W10" s="67"/>
      <c r="X10" s="67"/>
      <c r="Y10" s="67"/>
      <c r="Z10" s="120">
        <f>SUM(W10:Y10)</f>
        <v>0</v>
      </c>
      <c r="AA10" s="63" t="s">
        <v>93</v>
      </c>
    </row>
    <row r="11" spans="1:27">
      <c r="A11" s="70"/>
      <c r="B11" s="71"/>
      <c r="C11" s="72"/>
      <c r="D11" s="72"/>
      <c r="E11" s="73">
        <f>SUM(E7:E10)</f>
        <v>0</v>
      </c>
      <c r="F11" s="73">
        <f>SUM(F7:F10)</f>
        <v>0</v>
      </c>
      <c r="G11" s="73">
        <f>SUM(G7:G10)</f>
        <v>0</v>
      </c>
      <c r="H11" s="73">
        <f>SUM(H7:H10)</f>
        <v>0</v>
      </c>
      <c r="I11" s="70"/>
      <c r="J11" s="83"/>
      <c r="K11" s="72"/>
      <c r="L11" s="72"/>
      <c r="M11" s="102"/>
      <c r="N11" s="103">
        <f>SUM(N6:N10)</f>
        <v>0</v>
      </c>
      <c r="O11" s="103">
        <f>SUM(O6:O10)</f>
        <v>0</v>
      </c>
      <c r="P11" s="103">
        <f>SUM(P6:P10)</f>
        <v>0</v>
      </c>
      <c r="Q11" s="103">
        <f>SUM(N11:P11)</f>
        <v>0</v>
      </c>
      <c r="R11" s="116"/>
      <c r="S11" s="72"/>
      <c r="T11" s="72"/>
      <c r="U11" s="72"/>
      <c r="V11" s="71"/>
      <c r="W11" s="103">
        <f>SUM(W6:W10)</f>
        <v>0</v>
      </c>
      <c r="X11" s="103">
        <f>SUM(X6:X10)</f>
        <v>0</v>
      </c>
      <c r="Y11" s="103">
        <f>SUM(Y6:Y10)</f>
        <v>0</v>
      </c>
      <c r="Z11" s="103">
        <f>SUM(W11:Y11)</f>
        <v>0</v>
      </c>
      <c r="AA11" s="122">
        <f>SUM(E11:G11,N11:P11,W11:Y11)</f>
        <v>0</v>
      </c>
    </row>
    <row r="12" spans="1:27">
      <c r="A12" s="74"/>
      <c r="B12" s="75" t="s">
        <v>9</v>
      </c>
      <c r="C12" s="75"/>
      <c r="D12" s="75"/>
      <c r="E12" s="76">
        <f>IF((E11=0),0,(IF((E11=E22),1,IF((E11&gt;E22),2,0))))</f>
        <v>0</v>
      </c>
      <c r="F12" s="76">
        <f>IF((F11=0),0,(IF((F11=F22),1,IF((F11&gt;F22),2,0))))</f>
        <v>0</v>
      </c>
      <c r="G12" s="76">
        <f>IF((G11=0),0,(IF((G11=G22),1,IF((G11&gt;G22),2,0))))</f>
        <v>0</v>
      </c>
      <c r="H12" s="76">
        <f>IF((G11=0),0,(IF((H11=H22),2,IF((H11&gt;H22),4,0))))</f>
        <v>0</v>
      </c>
      <c r="I12" s="74"/>
      <c r="J12" s="104"/>
      <c r="K12" s="75"/>
      <c r="L12" s="83"/>
      <c r="M12" s="102"/>
      <c r="N12" s="76">
        <f>IF((N11=0),0,(IF((N11=N22),1,IF((N11&gt;N22),2,0))))</f>
        <v>0</v>
      </c>
      <c r="O12" s="76">
        <f>IF((O11=0),0,(IF((O11=O22),1,IF((O11&gt;O22),2,0))))</f>
        <v>0</v>
      </c>
      <c r="P12" s="76">
        <f>IF((P11=0),0,(IF((P11=P22),1,IF((P11&gt;P22),2,0))))</f>
        <v>0</v>
      </c>
      <c r="Q12" s="76">
        <f>IF((P11=0),0,(IF((Q11=Q22),2,IF((Q11&gt;Q22),4,0))))</f>
        <v>0</v>
      </c>
      <c r="R12" s="70"/>
      <c r="S12" s="104"/>
      <c r="T12" s="75"/>
      <c r="U12" s="83"/>
      <c r="V12" s="83"/>
      <c r="W12" s="76">
        <f>IF((W11=0),0,(IF((W11=W22),1,IF((W11&gt;W22),2,0))))</f>
        <v>0</v>
      </c>
      <c r="X12" s="76">
        <f>IF((X11=0),0,(IF((X11=X22),1,IF((X11&gt;X22),2,0))))</f>
        <v>0</v>
      </c>
      <c r="Y12" s="76">
        <f>IF((Y11=0),0,(IF((Y11=Y22),1,IF((Y11&gt;Y22),2,0))))</f>
        <v>0</v>
      </c>
      <c r="Z12" s="76">
        <f>IF((Y11=0),0,(IF((Z11=Z22),2,IF((Z11&gt;Z22),4,0))))</f>
        <v>0</v>
      </c>
      <c r="AA12" s="76">
        <f>IF(AA11=0,0,(IF(AA11=AA22,5,(IF(AA11&gt;AA22,10,0)))))</f>
        <v>0</v>
      </c>
    </row>
    <row r="13" spans="1:27">
      <c r="A13" s="77"/>
      <c r="B13" s="77"/>
      <c r="C13" s="77"/>
      <c r="D13" s="77"/>
      <c r="E13" s="78">
        <f>IF(F9&gt;1,0,IF(E9=0,0,E11-E22))</f>
        <v>0</v>
      </c>
      <c r="F13" s="78">
        <f>IF(G9&gt;0.1,0,IF(F9=0,0,SUM(E11:F11)-SUM(E22:F22)))</f>
        <v>0</v>
      </c>
      <c r="G13" s="78">
        <f>IF(G9&gt;0.1,SUM(E11:G11)-SUM(E22:G22),0)</f>
        <v>0</v>
      </c>
      <c r="H13" s="79"/>
      <c r="I13" s="79"/>
      <c r="J13" s="79"/>
      <c r="K13" s="77"/>
      <c r="L13" s="79"/>
      <c r="M13" s="79"/>
      <c r="N13" s="78">
        <f>IF(O9&gt;1,0,IF(N9=0,0,N11-N22))</f>
        <v>0</v>
      </c>
      <c r="O13" s="78">
        <f>IF(P9&gt;0.1,0,IF(O9=0,0,SUM(N11:O11)-SUM(N22:O22)))</f>
        <v>0</v>
      </c>
      <c r="P13" s="78">
        <f>IF(P9&gt;0.1,SUM(N11:P11)-SUM(N22:P22),0)</f>
        <v>0</v>
      </c>
      <c r="Q13" s="79"/>
      <c r="R13" s="79"/>
      <c r="S13" s="79"/>
      <c r="T13" s="77"/>
      <c r="U13" s="79"/>
      <c r="V13" s="79"/>
      <c r="W13" s="78">
        <f>IF(X9&gt;1,0,IF(W9=0,0,W11-W22))</f>
        <v>0</v>
      </c>
      <c r="X13" s="78">
        <f>IF(Y9&gt;0.1,0,IF(X9=0,0,SUM(W11:X11)-SUM(W22:X22)))</f>
        <v>0</v>
      </c>
      <c r="Y13" s="78">
        <f>IF(Y9&gt;0.1,SUM(W11:Y11)-SUM(W22:Y22),0)</f>
        <v>0</v>
      </c>
      <c r="Z13" s="77"/>
      <c r="AA13" s="77"/>
    </row>
    <row r="14" spans="1:27">
      <c r="A14" s="77"/>
      <c r="B14" s="77"/>
      <c r="C14" s="77"/>
      <c r="D14" s="77"/>
      <c r="E14" s="80"/>
      <c r="F14" s="80"/>
      <c r="G14" s="80"/>
      <c r="H14" s="81"/>
      <c r="I14" s="81"/>
      <c r="J14" s="81"/>
      <c r="K14" s="77"/>
      <c r="L14" s="81"/>
      <c r="M14" s="81"/>
      <c r="N14" s="80"/>
      <c r="O14" s="80"/>
      <c r="P14" s="80"/>
      <c r="Q14" s="81"/>
      <c r="R14" s="117"/>
      <c r="S14" s="81"/>
      <c r="T14" s="77"/>
      <c r="U14" s="81"/>
      <c r="V14" s="81"/>
      <c r="W14" s="118"/>
      <c r="X14" s="118"/>
      <c r="Y14" s="118"/>
      <c r="Z14" s="63" t="s">
        <v>94</v>
      </c>
      <c r="AA14" s="123">
        <f>SUM(E11:G11,N11:P11,W11:Y11)-SUM(E22:G22,N22:P22,W22:Y22)</f>
        <v>0</v>
      </c>
    </row>
    <row r="15" ht="18" customHeight="1" spans="1:27">
      <c r="A15" s="53">
        <f>'Match Information'!E8</f>
        <v>0</v>
      </c>
      <c r="B15" s="53"/>
      <c r="C15" s="53"/>
      <c r="D15" s="53"/>
      <c r="E15" s="53"/>
      <c r="F15" s="53"/>
      <c r="G15" s="53"/>
      <c r="H15" s="54"/>
      <c r="I15" s="91" t="s">
        <v>79</v>
      </c>
      <c r="J15" s="92"/>
      <c r="K15" s="92"/>
      <c r="L15" s="93"/>
      <c r="M15" s="94">
        <f>SUM(E23:AA23)</f>
        <v>0</v>
      </c>
      <c r="N15" s="95"/>
      <c r="O15" s="95"/>
      <c r="P15" s="96" t="s">
        <v>80</v>
      </c>
      <c r="Q15" s="109">
        <f>AA22/27</f>
        <v>0</v>
      </c>
      <c r="R15" s="110"/>
      <c r="S15" s="96" t="s">
        <v>14</v>
      </c>
      <c r="T15" s="111"/>
      <c r="U15" s="112">
        <f>AA22</f>
        <v>0</v>
      </c>
      <c r="V15" s="113"/>
      <c r="W15" s="104"/>
      <c r="X15" s="104"/>
      <c r="Y15" s="104"/>
      <c r="Z15" s="104"/>
      <c r="AA15" s="104"/>
    </row>
    <row r="16" spans="1:27">
      <c r="A16" s="55"/>
      <c r="B16" s="56" t="s">
        <v>81</v>
      </c>
      <c r="C16" s="57"/>
      <c r="D16" s="57"/>
      <c r="E16" s="58">
        <v>1</v>
      </c>
      <c r="F16" s="58">
        <v>2</v>
      </c>
      <c r="G16" s="58">
        <v>3</v>
      </c>
      <c r="H16" s="59" t="s">
        <v>82</v>
      </c>
      <c r="I16" s="105"/>
      <c r="J16" s="97" t="s">
        <v>83</v>
      </c>
      <c r="K16" s="57"/>
      <c r="L16" s="58"/>
      <c r="M16" s="98"/>
      <c r="N16" s="58">
        <v>1</v>
      </c>
      <c r="O16" s="58">
        <v>2</v>
      </c>
      <c r="P16" s="58">
        <v>3</v>
      </c>
      <c r="Q16" s="58" t="s">
        <v>82</v>
      </c>
      <c r="R16" s="105"/>
      <c r="S16" s="105" t="s">
        <v>84</v>
      </c>
      <c r="T16" s="57"/>
      <c r="U16" s="58"/>
      <c r="V16" s="58"/>
      <c r="W16" s="58">
        <v>1</v>
      </c>
      <c r="X16" s="58">
        <v>2</v>
      </c>
      <c r="Y16" s="58">
        <v>3</v>
      </c>
      <c r="Z16" s="59" t="s">
        <v>82</v>
      </c>
      <c r="AA16" s="104"/>
    </row>
    <row r="17" spans="1:27">
      <c r="A17" s="56"/>
      <c r="B17" s="60" t="s">
        <v>85</v>
      </c>
      <c r="C17" s="60" t="s">
        <v>86</v>
      </c>
      <c r="D17" s="63" t="s">
        <v>87</v>
      </c>
      <c r="E17" s="61"/>
      <c r="F17" s="61"/>
      <c r="G17" s="61"/>
      <c r="H17" s="62"/>
      <c r="I17" s="99"/>
      <c r="J17" s="63" t="s">
        <v>85</v>
      </c>
      <c r="K17" s="60" t="s">
        <v>86</v>
      </c>
      <c r="L17" s="63" t="s">
        <v>87</v>
      </c>
      <c r="M17" s="63" t="s">
        <v>88</v>
      </c>
      <c r="N17" s="100">
        <f>ROUNDDOWN(SUM($M18:$M20),0)</f>
        <v>0</v>
      </c>
      <c r="O17" s="100">
        <f>ROUNDDOWN(SUM($M18:$M20),0)</f>
        <v>0</v>
      </c>
      <c r="P17" s="100">
        <f>ROUNDDOWN(SUM($M18:$M20),0)</f>
        <v>0</v>
      </c>
      <c r="Q17" s="110"/>
      <c r="R17" s="99"/>
      <c r="S17" s="63" t="s">
        <v>85</v>
      </c>
      <c r="T17" s="60" t="s">
        <v>86</v>
      </c>
      <c r="U17" s="63" t="s">
        <v>87</v>
      </c>
      <c r="V17" s="63" t="s">
        <v>88</v>
      </c>
      <c r="W17" s="100">
        <f>ROUNDDOWN(SUM($V18:$V20),0)</f>
        <v>0</v>
      </c>
      <c r="X17" s="100">
        <f>ROUNDDOWN(SUM($V18:$V20),0)</f>
        <v>0</v>
      </c>
      <c r="Y17" s="100">
        <f>ROUNDDOWN(SUM($V18:$V20),0)</f>
        <v>0</v>
      </c>
      <c r="Z17" s="110"/>
      <c r="AA17" s="83"/>
    </row>
    <row r="18" spans="1:27">
      <c r="A18" s="63" t="s">
        <v>95</v>
      </c>
      <c r="B18" s="64"/>
      <c r="C18" s="65" t="e">
        <f t="array" ref="C18">INDEX(STATS!$A:$A,MATCH(B18&amp;$A$15,STATS!$C:$C&amp;STATS!$B:$B,0))</f>
        <v>#N/A</v>
      </c>
      <c r="D18" s="66" t="str">
        <f>IFERROR(ROUNDDOWN(IF(VLOOKUP(B18,STATS!$C:$I,7,0),VLOOKUP(B18,STATS!$C:$F,4,0),MAX(VLOOKUP(B18,STATS!$C:$E,3,0),VLOOKUP(B18,STATS!$C:$F,4,0),VLOOKUP(B18,STATS!$C:$G,5,0))),0),"")</f>
        <v/>
      </c>
      <c r="E18" s="82"/>
      <c r="F18" s="82"/>
      <c r="G18" s="82"/>
      <c r="H18" s="68">
        <f>SUM(E18:G18)</f>
        <v>0</v>
      </c>
      <c r="I18" s="63" t="s">
        <v>95</v>
      </c>
      <c r="J18" s="64"/>
      <c r="K18" s="65" t="e">
        <f t="array" ref="K18">INDEX(STATS!$A:$A,MATCH(J18&amp;$A$15,STATS!$C:$C&amp;STATS!$B:$B,0))</f>
        <v>#N/A</v>
      </c>
      <c r="L18" s="66" t="str">
        <f>IFERROR(ROUNDDOWN(IF(VLOOKUP(J18,STATS!$C:$I,7,0),VLOOKUP(J18,STATS!$C:$F,4,0),MAX(VLOOKUP(J18,STATS!$C:$E,3,0),VLOOKUP(J18,STATS!$C:$F,4,0),VLOOKUP(J18,STATS!$C:$G,5,0))),0),"")</f>
        <v/>
      </c>
      <c r="M18" s="101">
        <f>ROUNDDOWN(IF(L18&lt;'DO NOT TOUCH'!$D$4,(('DO NOT TOUCH'!$D$4-L18)*'DO NOT TOUCH'!$B$4),0),0)</f>
        <v>0</v>
      </c>
      <c r="N18" s="82"/>
      <c r="O18" s="82"/>
      <c r="P18" s="82"/>
      <c r="Q18" s="68">
        <f>SUM(N18:P18)</f>
        <v>0</v>
      </c>
      <c r="R18" s="63" t="s">
        <v>95</v>
      </c>
      <c r="S18" s="64"/>
      <c r="T18" s="65" t="e">
        <f t="array" ref="T18">INDEX(STATS!$A:$A,MATCH(S18&amp;$A$15,STATS!$C:$C&amp;STATS!$B:$B,0))</f>
        <v>#N/A</v>
      </c>
      <c r="U18" s="66" t="str">
        <f>IFERROR(ROUNDDOWN(IF(VLOOKUP(S18,STATS!$C:$I,7,0),VLOOKUP(S18,STATS!$C:$F,4,0),MAX(VLOOKUP(S18,STATS!$C:$E,3,0),VLOOKUP(S18,STATS!$C:$F,4,0),VLOOKUP(S18,STATS!$C:$G,5,0))),0),"")</f>
        <v/>
      </c>
      <c r="V18" s="101">
        <f>ROUNDDOWN(IF(U18&lt;'DO NOT TOUCH'!$D$4,(('DO NOT TOUCH'!$D$4-U18)*'DO NOT TOUCH'!$B$4),0),0)</f>
        <v>0</v>
      </c>
      <c r="W18" s="82"/>
      <c r="X18" s="82"/>
      <c r="Y18" s="82"/>
      <c r="Z18" s="120">
        <f>SUM(W18:Y18)</f>
        <v>0</v>
      </c>
      <c r="AA18" s="70"/>
    </row>
    <row r="19" spans="1:27">
      <c r="A19" s="63" t="s">
        <v>96</v>
      </c>
      <c r="B19" s="64"/>
      <c r="C19" s="65" t="e">
        <f t="array" ref="C19">INDEX(STATS!$A:$A,MATCH(B19&amp;$A$15,STATS!$C:$C&amp;STATS!$B:$B,0))</f>
        <v>#N/A</v>
      </c>
      <c r="D19" s="66" t="str">
        <f>IFERROR(ROUNDDOWN(IF(VLOOKUP(B19,STATS!$C:$I,7,0),VLOOKUP(B19,STATS!$C:$F,4,0),MAX(VLOOKUP(B19,STATS!$C:$E,3,0),VLOOKUP(B19,STATS!$C:$F,4,0),VLOOKUP(B19,STATS!$C:$G,5,0))),0),"")</f>
        <v/>
      </c>
      <c r="E19" s="82"/>
      <c r="F19" s="82"/>
      <c r="G19" s="82"/>
      <c r="H19" s="68">
        <f>SUM(E19:G19)</f>
        <v>0</v>
      </c>
      <c r="I19" s="63" t="s">
        <v>96</v>
      </c>
      <c r="J19" s="64"/>
      <c r="K19" s="65" t="e">
        <f t="array" ref="K19">INDEX(STATS!$A:$A,MATCH(J19&amp;$A$15,STATS!$C:$C&amp;STATS!$B:$B,0))</f>
        <v>#N/A</v>
      </c>
      <c r="L19" s="66" t="str">
        <f>IFERROR(ROUNDDOWN(IF(VLOOKUP(J19,STATS!$C:$I,7,0),VLOOKUP(J19,STATS!$C:$F,4,0),MAX(VLOOKUP(J19,STATS!$C:$E,3,0),VLOOKUP(J19,STATS!$C:$F,4,0),VLOOKUP(J19,STATS!$C:$G,5,0))),0),"")</f>
        <v/>
      </c>
      <c r="M19" s="101">
        <f>ROUNDDOWN(IF(L19&lt;'DO NOT TOUCH'!$D$4,(('DO NOT TOUCH'!$D$4-L19)*'DO NOT TOUCH'!$B$4),0),0)</f>
        <v>0</v>
      </c>
      <c r="N19" s="82"/>
      <c r="O19" s="82"/>
      <c r="P19" s="82"/>
      <c r="Q19" s="68">
        <f>SUM(N19:P19)</f>
        <v>0</v>
      </c>
      <c r="R19" s="63" t="s">
        <v>96</v>
      </c>
      <c r="S19" s="64"/>
      <c r="T19" s="65" t="e">
        <f t="array" ref="T19">INDEX(STATS!$A:$A,MATCH(S19&amp;$A$15,STATS!$C:$C&amp;STATS!$B:$B,0))</f>
        <v>#N/A</v>
      </c>
      <c r="U19" s="66" t="str">
        <f>IFERROR(ROUNDDOWN(IF(VLOOKUP(S19,STATS!$C:$I,7,0),VLOOKUP(S19,STATS!$C:$F,4,0),MAX(VLOOKUP(S19,STATS!$C:$E,3,0),VLOOKUP(S19,STATS!$C:$F,4,0),VLOOKUP(S19,STATS!$C:$G,5,0))),0),"")</f>
        <v/>
      </c>
      <c r="V19" s="101">
        <f>ROUNDDOWN(IF(U19&lt;'DO NOT TOUCH'!$D$4,(('DO NOT TOUCH'!$D$4-U19)*'DO NOT TOUCH'!$B$4),0),0)</f>
        <v>0</v>
      </c>
      <c r="W19" s="82"/>
      <c r="X19" s="82"/>
      <c r="Y19" s="82"/>
      <c r="Z19" s="120">
        <f>SUM(W19:Y19)</f>
        <v>0</v>
      </c>
      <c r="AA19" s="121">
        <f>SUM(W18:Y21,N18:P21,E18:G21)/27</f>
        <v>0</v>
      </c>
    </row>
    <row r="20" spans="1:27">
      <c r="A20" s="63" t="s">
        <v>97</v>
      </c>
      <c r="B20" s="64"/>
      <c r="C20" s="65" t="e">
        <f t="array" ref="C20">INDEX(STATS!$A:$A,MATCH(B20&amp;$A$15,STATS!$C:$C&amp;STATS!$B:$B,0))</f>
        <v>#N/A</v>
      </c>
      <c r="D20" s="66" t="str">
        <f>IFERROR(ROUNDDOWN(IF(VLOOKUP(B20,STATS!$C:$I,7,0),VLOOKUP(B20,STATS!$C:$F,4,0),MAX(VLOOKUP(B20,STATS!$C:$E,3,0),VLOOKUP(B20,STATS!$C:$F,4,0),VLOOKUP(B20,STATS!$C:$G,5,0))),0),"")</f>
        <v/>
      </c>
      <c r="E20" s="82"/>
      <c r="F20" s="82"/>
      <c r="G20" s="82"/>
      <c r="H20" s="68">
        <f>SUM(E20:G20)</f>
        <v>0</v>
      </c>
      <c r="I20" s="63" t="s">
        <v>97</v>
      </c>
      <c r="J20" s="64"/>
      <c r="K20" s="65" t="e">
        <f t="array" ref="K20">INDEX(STATS!$A:$A,MATCH(J20&amp;$A$15,STATS!$C:$C&amp;STATS!$B:$B,0))</f>
        <v>#N/A</v>
      </c>
      <c r="L20" s="66" t="str">
        <f>IFERROR(ROUNDDOWN(IF(VLOOKUP(J20,STATS!$C:$I,7,0),VLOOKUP(J20,STATS!$C:$F,4,0),MAX(VLOOKUP(J20,STATS!$C:$E,3,0),VLOOKUP(J20,STATS!$C:$F,4,0),VLOOKUP(J20,STATS!$C:$G,5,0))),0),"")</f>
        <v/>
      </c>
      <c r="M20" s="101">
        <f>ROUNDDOWN(IF(L20&lt;'DO NOT TOUCH'!$D$4,(('DO NOT TOUCH'!$D$4-L20)*'DO NOT TOUCH'!$B$4),0),0)</f>
        <v>0</v>
      </c>
      <c r="N20" s="82"/>
      <c r="O20" s="82"/>
      <c r="P20" s="82"/>
      <c r="Q20" s="68">
        <f>SUM(N20:P20)</f>
        <v>0</v>
      </c>
      <c r="R20" s="63" t="s">
        <v>97</v>
      </c>
      <c r="S20" s="64"/>
      <c r="T20" s="65" t="e">
        <f t="array" ref="T20">INDEX(STATS!$A:$A,MATCH(S20&amp;$A$15,STATS!$C:$C&amp;STATS!$B:$B,0))</f>
        <v>#N/A</v>
      </c>
      <c r="U20" s="66" t="str">
        <f>IFERROR(ROUNDDOWN(IF(VLOOKUP(S20,STATS!$C:$I,7,0),VLOOKUP(S20,STATS!$C:$F,4,0),MAX(VLOOKUP(S20,STATS!$C:$E,3,0),VLOOKUP(S20,STATS!$C:$F,4,0),VLOOKUP(S20,STATS!$C:$G,5,0))),0),"")</f>
        <v/>
      </c>
      <c r="V20" s="101">
        <f>ROUNDDOWN(IF(U20&lt;'DO NOT TOUCH'!$D$4,(('DO NOT TOUCH'!$D$4-U20)*'DO NOT TOUCH'!$B$4),0),0)</f>
        <v>0</v>
      </c>
      <c r="W20" s="82"/>
      <c r="X20" s="82"/>
      <c r="Y20" s="82"/>
      <c r="Z20" s="120">
        <f>SUM(W20:Y20)</f>
        <v>0</v>
      </c>
      <c r="AA20" s="63" t="s">
        <v>93</v>
      </c>
    </row>
    <row r="21" spans="1:27">
      <c r="A21" s="69" t="s">
        <v>92</v>
      </c>
      <c r="B21" s="64"/>
      <c r="C21" s="65" t="e">
        <f t="array" ref="C21">INDEX(STATS!$A:$A,MATCH(B21&amp;$A$15,STATS!$C:$C&amp;STATS!$B:$B,0))</f>
        <v>#N/A</v>
      </c>
      <c r="D21" s="66" t="str">
        <f>IFERROR(ROUNDDOWN(IF(VLOOKUP(B21,STATS!$C:$I,7,0),VLOOKUP(B21,STATS!$C:$F,4,0),MAX(VLOOKUP(B21,STATS!$C:$E,3,0),VLOOKUP(B21,STATS!$C:$F,4,0),VLOOKUP(B21,STATS!$C:$G,5,0))),0),"")</f>
        <v/>
      </c>
      <c r="E21" s="82"/>
      <c r="F21" s="82"/>
      <c r="G21" s="82"/>
      <c r="H21" s="68">
        <f>SUM(E21:G21)</f>
        <v>0</v>
      </c>
      <c r="I21" s="69" t="s">
        <v>92</v>
      </c>
      <c r="J21" s="64"/>
      <c r="K21" s="65" t="e">
        <f t="array" ref="K21">INDEX(STATS!$A:$A,MATCH(J21&amp;$A$15,STATS!$C:$C&amp;STATS!$B:$B,0))</f>
        <v>#N/A</v>
      </c>
      <c r="L21" s="66" t="str">
        <f>IFERROR(ROUNDDOWN(IF(VLOOKUP(J21,STATS!$C:$I,7,0),VLOOKUP(J21,STATS!$C:$F,4,0),MAX(VLOOKUP(J21,STATS!$C:$E,3,0),VLOOKUP(J21,STATS!$C:$F,4,0),VLOOKUP(J21,STATS!$C:$G,5,0))),0),"")</f>
        <v/>
      </c>
      <c r="M21" s="101">
        <f>ROUNDDOWN(IF(L21&lt;'DO NOT TOUCH'!$D$4,(('DO NOT TOUCH'!$D$4-L21)*'DO NOT TOUCH'!$B$4),0),0)</f>
        <v>0</v>
      </c>
      <c r="N21" s="82"/>
      <c r="O21" s="82"/>
      <c r="P21" s="82"/>
      <c r="Q21" s="68">
        <f>SUM(N21:P21)</f>
        <v>0</v>
      </c>
      <c r="R21" s="69" t="s">
        <v>92</v>
      </c>
      <c r="S21" s="64"/>
      <c r="T21" s="65" t="e">
        <f t="array" ref="T21">INDEX(STATS!$A:$A,MATCH(S21&amp;$A$15,STATS!$C:$C&amp;STATS!$B:$B,0))</f>
        <v>#N/A</v>
      </c>
      <c r="U21" s="66" t="str">
        <f>IFERROR(ROUNDDOWN(IF(VLOOKUP(S21,STATS!$C:$I,7,0),VLOOKUP(S21,STATS!$C:$F,4,0),MAX(VLOOKUP(S21,STATS!$C:$E,3,0),VLOOKUP(S21,STATS!$C:$F,4,0),VLOOKUP(S21,STATS!$C:$G,5,0))),0),"")</f>
        <v/>
      </c>
      <c r="V21" s="101">
        <f>ROUNDDOWN(IF(U21&lt;'DO NOT TOUCH'!$D$4,(('DO NOT TOUCH'!$D$4-U21)*'DO NOT TOUCH'!$B$4),0),0)</f>
        <v>0</v>
      </c>
      <c r="W21" s="82"/>
      <c r="X21" s="82"/>
      <c r="Y21" s="82"/>
      <c r="Z21" s="120">
        <f>SUM(W21:Y21)</f>
        <v>0</v>
      </c>
      <c r="AA21" s="63" t="s">
        <v>93</v>
      </c>
    </row>
    <row r="22" spans="1:27">
      <c r="A22" s="83"/>
      <c r="B22" s="71"/>
      <c r="C22" s="83"/>
      <c r="D22" s="83"/>
      <c r="E22" s="84">
        <f>SUM(E18:E21)</f>
        <v>0</v>
      </c>
      <c r="F22" s="73">
        <f>SUM(F18:F21)</f>
        <v>0</v>
      </c>
      <c r="G22" s="73">
        <f>SUM(G18:G21)</f>
        <v>0</v>
      </c>
      <c r="H22" s="73">
        <f>SUM(H18:H21)</f>
        <v>0</v>
      </c>
      <c r="I22" s="70"/>
      <c r="J22" s="72"/>
      <c r="K22" s="83"/>
      <c r="L22" s="83"/>
      <c r="M22" s="102"/>
      <c r="N22" s="73">
        <f>SUM(N17:N21)</f>
        <v>0</v>
      </c>
      <c r="O22" s="73">
        <f>SUM(O17:O21)</f>
        <v>0</v>
      </c>
      <c r="P22" s="73">
        <f>SUM(P17:P21)</f>
        <v>0</v>
      </c>
      <c r="Q22" s="73">
        <f>SUM(N22:P22)</f>
        <v>0</v>
      </c>
      <c r="R22" s="116"/>
      <c r="S22" s="72"/>
      <c r="T22" s="83"/>
      <c r="U22" s="83"/>
      <c r="V22" s="71"/>
      <c r="W22" s="119">
        <f>SUM(W17:W21)</f>
        <v>0</v>
      </c>
      <c r="X22" s="73">
        <f>SUM(X17:X21)</f>
        <v>0</v>
      </c>
      <c r="Y22" s="73">
        <f>SUM(Y17:Y21)</f>
        <v>0</v>
      </c>
      <c r="Z22" s="73">
        <f>SUM(W22:Y22)</f>
        <v>0</v>
      </c>
      <c r="AA22" s="124">
        <f>SUM(E22:G22,N22:P22,W22:Y22)</f>
        <v>0</v>
      </c>
    </row>
    <row r="23" s="36" customFormat="1" ht="15.15" spans="1:27">
      <c r="A23" s="85"/>
      <c r="B23" s="86" t="s">
        <v>9</v>
      </c>
      <c r="C23" s="86"/>
      <c r="D23" s="86"/>
      <c r="E23" s="87">
        <f>IF((E22=0),0,(IF((E22=E11),1,IF((E22&gt;E11),2,0))))</f>
        <v>0</v>
      </c>
      <c r="F23" s="87">
        <f>IF((F22=0),0,(IF((F22=F11),1,IF((F22&gt;F11),2,0))))</f>
        <v>0</v>
      </c>
      <c r="G23" s="87">
        <f>IF((G22=0),0,(IF((G22=G11),1,IF((G22&gt;G11),2,0))))</f>
        <v>0</v>
      </c>
      <c r="H23" s="87">
        <f>IF((H22=0),0,(IF((H22=H11),2,IF((H22&gt;H11),4,0))))</f>
        <v>0</v>
      </c>
      <c r="I23" s="106"/>
      <c r="J23" s="85"/>
      <c r="K23" s="86"/>
      <c r="L23" s="107"/>
      <c r="M23" s="108"/>
      <c r="N23" s="87">
        <f>IF((N22=0),0,(IF((N22=N11),1,IF((N22&gt;N11),2,0))))</f>
        <v>0</v>
      </c>
      <c r="O23" s="87">
        <f>IF((O22=0),0,(IF((O22=O11),1,IF((O22&gt;O11),2,0))))</f>
        <v>0</v>
      </c>
      <c r="P23" s="87">
        <f>IF((P22=0),0,(IF((P22=P11),1,IF((P22&gt;P11),2,0))))</f>
        <v>0</v>
      </c>
      <c r="Q23" s="87">
        <f>IF((Q22=0),0,(IF((Q22=Q11),2,IF((Q22&gt;Q11),4,0))))</f>
        <v>0</v>
      </c>
      <c r="R23" s="106"/>
      <c r="S23" s="85"/>
      <c r="T23" s="86"/>
      <c r="U23" s="107"/>
      <c r="V23" s="107"/>
      <c r="W23" s="87">
        <f>IF((W22=0),0,(IF((W22=W11),1,IF((W22&gt;W11),2,0))))</f>
        <v>0</v>
      </c>
      <c r="X23" s="87">
        <f>IF((X22=0),0,(IF((X22=X11),1,IF((X22&gt;X11),2,0))))</f>
        <v>0</v>
      </c>
      <c r="Y23" s="87">
        <f>IF((Y22=0),0,(IF((Y22=Y11),1,IF((Y22&gt;Y11),2,0))))</f>
        <v>0</v>
      </c>
      <c r="Z23" s="87">
        <f>IF((Z22=0),0,(IF((Z22=Z11),2,IF((Z22&gt;Z11),4,0))))</f>
        <v>0</v>
      </c>
      <c r="AA23" s="125">
        <f>IF(AA22=0,0,(IF(AA22=AA11,5,(IF(AA22&gt;AA11,10,0)))))</f>
        <v>0</v>
      </c>
    </row>
  </sheetData>
  <sheetProtection selectLockedCells="1" formatCells="0"/>
  <mergeCells count="19">
    <mergeCell ref="E3:H3"/>
    <mergeCell ref="A4:H4"/>
    <mergeCell ref="I4:L4"/>
    <mergeCell ref="U4:V4"/>
    <mergeCell ref="A15:H15"/>
    <mergeCell ref="I15:L15"/>
    <mergeCell ref="U15:V15"/>
    <mergeCell ref="E13:E14"/>
    <mergeCell ref="F13:F14"/>
    <mergeCell ref="G13:G14"/>
    <mergeCell ref="N13:N14"/>
    <mergeCell ref="O13:O14"/>
    <mergeCell ref="P13:P14"/>
    <mergeCell ref="W13:W14"/>
    <mergeCell ref="X13:X14"/>
    <mergeCell ref="Y13:Y14"/>
    <mergeCell ref="A1:B2"/>
    <mergeCell ref="C1:K2"/>
    <mergeCell ref="L1:AA3"/>
  </mergeCells>
  <conditionalFormatting sqref="E7:G10 N7:P10 W7:Y10 E18:G21 N18:P21 W18:Y21">
    <cfRule type="cellIs" dxfId="9" priority="3" operator="greaterThan">
      <formula>250</formula>
    </cfRule>
    <cfRule type="cellIs" dxfId="10" priority="2" operator="greaterThan">
      <formula>250</formula>
    </cfRule>
    <cfRule type="cellIs" dxfId="11" priority="1" operator="greaterThan">
      <formula>290</formula>
    </cfRule>
  </conditionalFormatting>
  <conditionalFormatting sqref="E13:G13 H14:J14 N13:P13 W13:Y13 Q14:S14 L14:M14 U14:V14">
    <cfRule type="cellIs" dxfId="12" priority="4" operator="equal">
      <formula>0</formula>
    </cfRule>
  </conditionalFormatting>
  <dataValidations count="2">
    <dataValidation type="list" allowBlank="1" showInputMessage="1" showErrorMessage="1" sqref="B7:B10 J7:J10 S7:S10">
      <formula1>INDIRECT($A$4)</formula1>
    </dataValidation>
    <dataValidation type="list" allowBlank="1" showInputMessage="1" showErrorMessage="1" sqref="B18:B21 J18:J21 S18:S21">
      <formula1>INDIRECT($A$15)</formula1>
    </dataValidation>
  </dataValidations>
  <pageMargins left="0.7" right="0.7" top="0.75" bottom="0.75" header="0.3" footer="0.3"/>
  <pageSetup paperSize="1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3"/>
  <sheetViews>
    <sheetView zoomScale="80" zoomScaleNormal="80" workbookViewId="0">
      <selection activeCell="T18" sqref="T18:T21"/>
    </sheetView>
  </sheetViews>
  <sheetFormatPr defaultColWidth="9.13888888888889" defaultRowHeight="14.4"/>
  <cols>
    <col min="1" max="1" width="2.85185185185185" style="37" customWidth="1"/>
    <col min="2" max="2" width="24.712962962963" style="37" customWidth="1"/>
    <col min="3" max="3" width="9.71296296296296" style="37" customWidth="1"/>
    <col min="4" max="4" width="5.71296296296296" style="37" customWidth="1"/>
    <col min="5" max="5" width="6.85185185185185" style="37" customWidth="1"/>
    <col min="6" max="7" width="6.71296296296296" style="37" customWidth="1"/>
    <col min="8" max="8" width="7.28703703703704" style="37" customWidth="1"/>
    <col min="9" max="9" width="3.42592592592593" style="37" customWidth="1"/>
    <col min="10" max="10" width="24.712962962963" style="37" customWidth="1"/>
    <col min="11" max="11" width="11.5740740740741" style="37" customWidth="1"/>
    <col min="12" max="12" width="5.71296296296296" style="37" customWidth="1"/>
    <col min="13" max="13" width="5.85185185185185" style="38" customWidth="1"/>
    <col min="14" max="16" width="6.71296296296296" style="37" customWidth="1"/>
    <col min="17" max="17" width="7.28703703703704" style="37" customWidth="1"/>
    <col min="18" max="18" width="3.42592592592593" style="37" customWidth="1"/>
    <col min="19" max="19" width="24.712962962963" style="37" customWidth="1"/>
    <col min="20" max="20" width="9.71296296296296" style="37" customWidth="1"/>
    <col min="21" max="21" width="5.71296296296296" style="37" customWidth="1"/>
    <col min="22" max="22" width="6" style="37" customWidth="1"/>
    <col min="23" max="25" width="6.71296296296296" style="37" customWidth="1"/>
    <col min="26" max="26" width="7.28703703703704" style="37" customWidth="1"/>
    <col min="27" max="27" width="10" style="37" customWidth="1"/>
    <col min="28" max="16384" width="9.13888888888889" style="37"/>
  </cols>
  <sheetData>
    <row r="1" ht="15" customHeight="1" spans="1:27">
      <c r="A1" s="39" t="s">
        <v>77</v>
      </c>
      <c r="B1" s="40"/>
      <c r="C1" s="41" t="str">
        <f>'Match Information'!D2</f>
        <v>Enter district &amp; tour stop # here</v>
      </c>
      <c r="D1" s="42"/>
      <c r="E1" s="42"/>
      <c r="F1" s="42"/>
      <c r="G1" s="42"/>
      <c r="H1" s="42"/>
      <c r="I1" s="42"/>
      <c r="J1" s="42"/>
      <c r="K1" s="42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  <c r="AA1" s="88"/>
    </row>
    <row r="2" ht="15" customHeight="1" spans="1:27">
      <c r="A2" s="43"/>
      <c r="B2" s="44"/>
      <c r="C2" s="45"/>
      <c r="D2" s="46"/>
      <c r="E2" s="46"/>
      <c r="F2" s="46"/>
      <c r="G2" s="46"/>
      <c r="H2" s="46"/>
      <c r="I2" s="46"/>
      <c r="J2" s="46"/>
      <c r="K2" s="46"/>
      <c r="L2" s="89"/>
      <c r="M2" s="89"/>
      <c r="N2" s="89"/>
      <c r="O2" s="89"/>
      <c r="P2" s="89"/>
      <c r="Q2" s="89"/>
      <c r="R2" s="89"/>
      <c r="S2" s="89"/>
      <c r="T2" s="89"/>
      <c r="U2" s="89"/>
      <c r="V2" s="89"/>
      <c r="W2" s="89"/>
      <c r="X2" s="89"/>
      <c r="Y2" s="89"/>
      <c r="Z2" s="89"/>
      <c r="AA2" s="89"/>
    </row>
    <row r="3" ht="15" customHeight="1" spans="1:27">
      <c r="A3" s="47"/>
      <c r="B3" s="48"/>
      <c r="C3" s="49"/>
      <c r="D3" s="49"/>
      <c r="E3" s="50">
        <f>IF(AA14&gt;0,A4,A15)</f>
        <v>0</v>
      </c>
      <c r="F3" s="51"/>
      <c r="G3" s="51"/>
      <c r="H3" s="52"/>
      <c r="I3" s="90" t="s">
        <v>78</v>
      </c>
      <c r="J3" s="48">
        <f>ABS(AA14)</f>
        <v>0</v>
      </c>
      <c r="K3" s="49"/>
      <c r="L3" s="89"/>
      <c r="M3" s="89"/>
      <c r="N3" s="89"/>
      <c r="O3" s="89"/>
      <c r="P3" s="89"/>
      <c r="Q3" s="89"/>
      <c r="R3" s="89"/>
      <c r="S3" s="89"/>
      <c r="T3" s="89"/>
      <c r="U3" s="89"/>
      <c r="V3" s="89"/>
      <c r="W3" s="89"/>
      <c r="X3" s="89"/>
      <c r="Y3" s="89"/>
      <c r="Z3" s="89"/>
      <c r="AA3" s="89"/>
    </row>
    <row r="4" ht="18" customHeight="1" spans="1:27">
      <c r="A4" s="53">
        <f>'Match Information'!D9</f>
        <v>0</v>
      </c>
      <c r="B4" s="53"/>
      <c r="C4" s="53"/>
      <c r="D4" s="53"/>
      <c r="E4" s="53"/>
      <c r="F4" s="53"/>
      <c r="G4" s="53"/>
      <c r="H4" s="54"/>
      <c r="I4" s="91" t="s">
        <v>79</v>
      </c>
      <c r="J4" s="92"/>
      <c r="K4" s="92"/>
      <c r="L4" s="93"/>
      <c r="M4" s="94">
        <f>SUM(E12:AA12)</f>
        <v>0</v>
      </c>
      <c r="N4" s="95"/>
      <c r="O4" s="95"/>
      <c r="P4" s="96" t="s">
        <v>80</v>
      </c>
      <c r="Q4" s="109">
        <f>AA11/27</f>
        <v>0</v>
      </c>
      <c r="R4" s="110"/>
      <c r="S4" s="96" t="s">
        <v>14</v>
      </c>
      <c r="T4" s="111"/>
      <c r="U4" s="112">
        <f>AA11</f>
        <v>0</v>
      </c>
      <c r="V4" s="113"/>
      <c r="W4" s="114"/>
      <c r="X4" s="114"/>
      <c r="Y4" s="114"/>
      <c r="Z4" s="114"/>
      <c r="AA4" s="83"/>
    </row>
    <row r="5" spans="1:27">
      <c r="A5" s="55"/>
      <c r="B5" s="56" t="s">
        <v>81</v>
      </c>
      <c r="C5" s="57"/>
      <c r="D5" s="57"/>
      <c r="E5" s="58">
        <v>1</v>
      </c>
      <c r="F5" s="58">
        <v>2</v>
      </c>
      <c r="G5" s="58">
        <v>3</v>
      </c>
      <c r="H5" s="59" t="s">
        <v>82</v>
      </c>
      <c r="I5" s="97"/>
      <c r="J5" s="97" t="s">
        <v>83</v>
      </c>
      <c r="K5" s="57"/>
      <c r="L5" s="58"/>
      <c r="M5" s="98"/>
      <c r="N5" s="58">
        <v>1</v>
      </c>
      <c r="O5" s="58">
        <v>2</v>
      </c>
      <c r="P5" s="58">
        <v>3</v>
      </c>
      <c r="Q5" s="58" t="s">
        <v>82</v>
      </c>
      <c r="R5" s="105"/>
      <c r="S5" s="105" t="s">
        <v>84</v>
      </c>
      <c r="T5" s="57"/>
      <c r="U5" s="58"/>
      <c r="V5" s="58"/>
      <c r="W5" s="58">
        <v>1</v>
      </c>
      <c r="X5" s="58">
        <v>2</v>
      </c>
      <c r="Y5" s="58">
        <v>3</v>
      </c>
      <c r="Z5" s="59" t="s">
        <v>82</v>
      </c>
      <c r="AA5" s="70"/>
    </row>
    <row r="6" spans="1:27">
      <c r="A6" s="56"/>
      <c r="B6" s="60" t="s">
        <v>85</v>
      </c>
      <c r="C6" s="60" t="s">
        <v>86</v>
      </c>
      <c r="D6" s="58"/>
      <c r="E6" s="61"/>
      <c r="F6" s="61"/>
      <c r="G6" s="61"/>
      <c r="H6" s="62"/>
      <c r="I6" s="99"/>
      <c r="J6" s="63" t="s">
        <v>85</v>
      </c>
      <c r="K6" s="60" t="s">
        <v>86</v>
      </c>
      <c r="L6" s="63" t="s">
        <v>87</v>
      </c>
      <c r="M6" s="63" t="s">
        <v>88</v>
      </c>
      <c r="N6" s="100">
        <f>ROUNDDOWN(SUM($M7:$M9),0)</f>
        <v>0</v>
      </c>
      <c r="O6" s="100">
        <f>ROUNDDOWN(SUM($M7:$M9),0)</f>
        <v>0</v>
      </c>
      <c r="P6" s="100">
        <f>ROUNDDOWN(SUM($M7:$M9),0)</f>
        <v>0</v>
      </c>
      <c r="Q6" s="115"/>
      <c r="R6" s="99"/>
      <c r="S6" s="63" t="s">
        <v>85</v>
      </c>
      <c r="T6" s="60" t="s">
        <v>86</v>
      </c>
      <c r="U6" s="63" t="s">
        <v>87</v>
      </c>
      <c r="V6" s="63" t="s">
        <v>88</v>
      </c>
      <c r="W6" s="100">
        <f>ROUNDDOWN(SUM($V7:$V9),0)</f>
        <v>0</v>
      </c>
      <c r="X6" s="100">
        <f>ROUNDDOWN(SUM($V7:$V9),0)</f>
        <v>0</v>
      </c>
      <c r="Y6" s="100">
        <f>ROUNDDOWN(SUM($V7:$V9),0)</f>
        <v>0</v>
      </c>
      <c r="Z6" s="110"/>
      <c r="AA6" s="83"/>
    </row>
    <row r="7" spans="1:27">
      <c r="A7" s="63" t="s">
        <v>89</v>
      </c>
      <c r="B7" s="64"/>
      <c r="C7" s="65" t="e">
        <f t="array" ref="C7">INDEX(STATS!$A:$A,MATCH(B7&amp;$A$4,STATS!$C:$C&amp;STATS!$B:$B,0))</f>
        <v>#N/A</v>
      </c>
      <c r="D7" s="66" t="str">
        <f>IFERROR(ROUNDDOWN(IF(VLOOKUP(B7,STATS!$C:$I,7,0),VLOOKUP(B7,STATS!$C:$F,4,0),MAX(VLOOKUP(B7,STATS!$C:$E,3,0),VLOOKUP(B7,STATS!$C:$F,4,0),VLOOKUP(B7,STATS!$C:$G,5,0))),0),"")</f>
        <v/>
      </c>
      <c r="E7" s="67"/>
      <c r="F7" s="67"/>
      <c r="G7" s="67"/>
      <c r="H7" s="68">
        <f>SUM(E7:G7)</f>
        <v>0</v>
      </c>
      <c r="I7" s="63" t="s">
        <v>89</v>
      </c>
      <c r="J7" s="64"/>
      <c r="K7" s="65" t="e">
        <f t="array" ref="K7">INDEX(STATS!$A:$A,MATCH(J7&amp;$A$4,STATS!$C:$C&amp;STATS!$B:$B,0))</f>
        <v>#N/A</v>
      </c>
      <c r="L7" s="66" t="str">
        <f>IFERROR(ROUNDDOWN(IF(VLOOKUP(J7,STATS!$C:$I,7,0),VLOOKUP(J7,STATS!$C:$F,4,0),MAX(VLOOKUP(J7,STATS!$C:$E,3,0),VLOOKUP(J7,STATS!$C:$F,4,0),VLOOKUP(J7,STATS!$C:$G,5,0))),0),"")</f>
        <v/>
      </c>
      <c r="M7" s="101">
        <f>ROUNDDOWN(IF(L7&lt;'DO NOT TOUCH'!$D$4,(('DO NOT TOUCH'!$D$4-L7)*'DO NOT TOUCH'!$B$4),0),0)</f>
        <v>0</v>
      </c>
      <c r="N7" s="67"/>
      <c r="O7" s="67"/>
      <c r="P7" s="67"/>
      <c r="Q7" s="68">
        <f>SUM(N7:P7)</f>
        <v>0</v>
      </c>
      <c r="R7" s="63" t="s">
        <v>89</v>
      </c>
      <c r="S7" s="64"/>
      <c r="T7" s="65" t="e">
        <f t="array" ref="T7">INDEX(STATS!$A:$A,MATCH(S7&amp;$A$4,STATS!$C:$C&amp;STATS!$B:$B,0))</f>
        <v>#N/A</v>
      </c>
      <c r="U7" s="66" t="str">
        <f>IFERROR(ROUNDDOWN(IF(VLOOKUP(S7,STATS!$C:$I,7,0),VLOOKUP(S7,STATS!$C:$F,4,0),MAX(VLOOKUP(S7,STATS!$C:$E,3,0),VLOOKUP(S7,STATS!$C:$F,4,0),VLOOKUP(S7,STATS!$C:$G,5,0))),0),"")</f>
        <v/>
      </c>
      <c r="V7" s="101">
        <f>ROUNDDOWN(IF(U7&lt;'DO NOT TOUCH'!$D$4,(('DO NOT TOUCH'!$D$4-U7)*'DO NOT TOUCH'!$B$4),0),0)</f>
        <v>0</v>
      </c>
      <c r="W7" s="67"/>
      <c r="X7" s="67"/>
      <c r="Y7" s="67"/>
      <c r="Z7" s="120">
        <f>SUM(W7:Y7)</f>
        <v>0</v>
      </c>
      <c r="AA7" s="70"/>
    </row>
    <row r="8" spans="1:27">
      <c r="A8" s="63" t="s">
        <v>90</v>
      </c>
      <c r="B8" s="64"/>
      <c r="C8" s="65" t="e">
        <f t="array" ref="C8">INDEX(STATS!$A:$A,MATCH(B8&amp;$A$4,STATS!$C:$C&amp;STATS!$B:$B,0))</f>
        <v>#N/A</v>
      </c>
      <c r="D8" s="66" t="str">
        <f>IFERROR(ROUNDDOWN(IF(VLOOKUP(B8,STATS!$C:$I,7,0),VLOOKUP(B8,STATS!$C:$F,4,0),MAX(VLOOKUP(B8,STATS!$C:$E,3,0),VLOOKUP(B8,STATS!$C:$F,4,0),VLOOKUP(B8,STATS!$C:$G,5,0))),0),"")</f>
        <v/>
      </c>
      <c r="E8" s="67"/>
      <c r="F8" s="67"/>
      <c r="G8" s="67"/>
      <c r="H8" s="68">
        <f>SUM(E8:G8)</f>
        <v>0</v>
      </c>
      <c r="I8" s="63" t="s">
        <v>90</v>
      </c>
      <c r="J8" s="64"/>
      <c r="K8" s="65" t="e">
        <f t="array" ref="K8">INDEX(STATS!$A:$A,MATCH(J8&amp;$A$4,STATS!$C:$C&amp;STATS!$B:$B,0))</f>
        <v>#N/A</v>
      </c>
      <c r="L8" s="66" t="str">
        <f>IFERROR(ROUNDDOWN(IF(VLOOKUP(J8,STATS!$C:$I,7,0),VLOOKUP(J8,STATS!$C:$F,4,0),MAX(VLOOKUP(J8,STATS!$C:$E,3,0),VLOOKUP(J8,STATS!$C:$F,4,0),VLOOKUP(J8,STATS!$C:$G,5,0))),0),"")</f>
        <v/>
      </c>
      <c r="M8" s="101">
        <f>ROUNDDOWN(IF(L8&lt;'DO NOT TOUCH'!$D$4,(('DO NOT TOUCH'!$D$4-L8)*'DO NOT TOUCH'!$B$4),0),0)</f>
        <v>0</v>
      </c>
      <c r="N8" s="67"/>
      <c r="O8" s="67"/>
      <c r="P8" s="67"/>
      <c r="Q8" s="68">
        <f>SUM(N8:P8)</f>
        <v>0</v>
      </c>
      <c r="R8" s="63" t="s">
        <v>90</v>
      </c>
      <c r="S8" s="64"/>
      <c r="T8" s="65" t="e">
        <f t="array" ref="T8">INDEX(STATS!$A:$A,MATCH(S8&amp;$A$4,STATS!$C:$C&amp;STATS!$B:$B,0))</f>
        <v>#N/A</v>
      </c>
      <c r="U8" s="66" t="str">
        <f>IFERROR(ROUNDDOWN(IF(VLOOKUP(S8,STATS!$C:$I,7,0),VLOOKUP(S8,STATS!$C:$F,4,0),MAX(VLOOKUP(S8,STATS!$C:$E,3,0),VLOOKUP(S8,STATS!$C:$F,4,0),VLOOKUP(S8,STATS!$C:$G,5,0))),0),"")</f>
        <v/>
      </c>
      <c r="V8" s="101">
        <f>ROUNDDOWN(IF(U8&lt;'DO NOT TOUCH'!$D$4,(('DO NOT TOUCH'!$D$4-U8)*'DO NOT TOUCH'!$B$4),0),0)</f>
        <v>0</v>
      </c>
      <c r="W8" s="67"/>
      <c r="X8" s="67"/>
      <c r="Y8" s="67"/>
      <c r="Z8" s="120">
        <f>SUM(W8:Y8)</f>
        <v>0</v>
      </c>
      <c r="AA8" s="121">
        <f>SUM(W7:Y9,N7:P9,E7:G9)/27</f>
        <v>0</v>
      </c>
    </row>
    <row r="9" spans="1:27">
      <c r="A9" s="63" t="s">
        <v>91</v>
      </c>
      <c r="B9" s="64"/>
      <c r="C9" s="65" t="e">
        <f t="array" ref="C9">INDEX(STATS!$A:$A,MATCH(B9&amp;$A$4,STATS!$C:$C&amp;STATS!$B:$B,0))</f>
        <v>#N/A</v>
      </c>
      <c r="D9" s="66" t="str">
        <f>IFERROR(ROUNDDOWN(IF(VLOOKUP(B9,STATS!$C:$I,7,0),VLOOKUP(B9,STATS!$C:$F,4,0),MAX(VLOOKUP(B9,STATS!$C:$E,3,0),VLOOKUP(B9,STATS!$C:$F,4,0),VLOOKUP(B9,STATS!$C:$G,5,0))),0),"")</f>
        <v/>
      </c>
      <c r="E9" s="67"/>
      <c r="F9" s="67"/>
      <c r="G9" s="67"/>
      <c r="H9" s="68">
        <f>SUM(E9:G9)</f>
        <v>0</v>
      </c>
      <c r="I9" s="63" t="s">
        <v>91</v>
      </c>
      <c r="J9" s="64"/>
      <c r="K9" s="65" t="e">
        <f t="array" ref="K9">INDEX(STATS!$A:$A,MATCH(J9&amp;$A$4,STATS!$C:$C&amp;STATS!$B:$B,0))</f>
        <v>#N/A</v>
      </c>
      <c r="L9" s="66" t="str">
        <f>IFERROR(ROUNDDOWN(IF(VLOOKUP(J9,STATS!$C:$I,7,0),VLOOKUP(J9,STATS!$C:$F,4,0),MAX(VLOOKUP(J9,STATS!$C:$E,3,0),VLOOKUP(J9,STATS!$C:$F,4,0),VLOOKUP(J9,STATS!$C:$G,5,0))),0),"")</f>
        <v/>
      </c>
      <c r="M9" s="101">
        <f>ROUNDDOWN(IF(L9&lt;'DO NOT TOUCH'!$D$4,(('DO NOT TOUCH'!$D$4-L9)*'DO NOT TOUCH'!$B$4),0),0)</f>
        <v>0</v>
      </c>
      <c r="N9" s="67"/>
      <c r="O9" s="67"/>
      <c r="P9" s="67"/>
      <c r="Q9" s="68">
        <f>SUM(N9:P9)</f>
        <v>0</v>
      </c>
      <c r="R9" s="63" t="s">
        <v>91</v>
      </c>
      <c r="S9" s="64"/>
      <c r="T9" s="65" t="e">
        <f t="array" ref="T9">INDEX(STATS!$A:$A,MATCH(S9&amp;$A$4,STATS!$C:$C&amp;STATS!$B:$B,0))</f>
        <v>#N/A</v>
      </c>
      <c r="U9" s="66" t="str">
        <f>IFERROR(ROUNDDOWN(IF(VLOOKUP(S9,STATS!$C:$I,7,0),VLOOKUP(S9,STATS!$C:$F,4,0),MAX(VLOOKUP(S9,STATS!$C:$E,3,0),VLOOKUP(S9,STATS!$C:$F,4,0),VLOOKUP(S9,STATS!$C:$G,5,0))),0),"")</f>
        <v/>
      </c>
      <c r="V9" s="101">
        <f>ROUNDDOWN(IF(U9&lt;'DO NOT TOUCH'!$D$4,(('DO NOT TOUCH'!$D$4-U9)*'DO NOT TOUCH'!$B$4),0),0)</f>
        <v>0</v>
      </c>
      <c r="W9" s="67"/>
      <c r="X9" s="67"/>
      <c r="Y9" s="67"/>
      <c r="Z9" s="120">
        <f>SUM(W9:Y9)</f>
        <v>0</v>
      </c>
      <c r="AA9" s="63"/>
    </row>
    <row r="10" spans="1:27">
      <c r="A10" s="69" t="s">
        <v>92</v>
      </c>
      <c r="B10" s="64"/>
      <c r="C10" s="65" t="e">
        <f t="array" ref="C10">INDEX(STATS!$A:$A,MATCH(B10&amp;$A$4,STATS!$C:$C&amp;STATS!$B:$B,0))</f>
        <v>#N/A</v>
      </c>
      <c r="D10" s="66" t="str">
        <f>IFERROR(ROUNDDOWN(IF(VLOOKUP(B10,STATS!$C:$I,7,0),VLOOKUP(B10,STATS!$C:$F,4,0),MAX(VLOOKUP(B10,STATS!$C:$E,3,0),VLOOKUP(B10,STATS!$C:$F,4,0),VLOOKUP(B10,STATS!$C:$G,5,0))),0),"")</f>
        <v/>
      </c>
      <c r="E10" s="67"/>
      <c r="F10" s="67"/>
      <c r="G10" s="67"/>
      <c r="H10" s="68">
        <f>SUM(E10:G10)</f>
        <v>0</v>
      </c>
      <c r="I10" s="69" t="s">
        <v>92</v>
      </c>
      <c r="J10" s="64"/>
      <c r="K10" s="65" t="e">
        <f t="array" ref="K10">INDEX(STATS!$A:$A,MATCH(J10&amp;$A$4,STATS!$C:$C&amp;STATS!$B:$B,0))</f>
        <v>#N/A</v>
      </c>
      <c r="L10" s="66" t="str">
        <f>IFERROR(ROUNDDOWN(IF(VLOOKUP(J10,STATS!$C:$I,7,0),VLOOKUP(J10,STATS!$C:$F,4,0),MAX(VLOOKUP(J10,STATS!$C:$E,3,0),VLOOKUP(J10,STATS!$C:$F,4,0),VLOOKUP(J10,STATS!$C:$G,5,0))),0),"")</f>
        <v/>
      </c>
      <c r="M10" s="101">
        <f>ROUNDDOWN(IF(L10&lt;'DO NOT TOUCH'!$D$4,(('DO NOT TOUCH'!$D$4-L10)*'DO NOT TOUCH'!$B$4),0),0)</f>
        <v>0</v>
      </c>
      <c r="N10" s="67"/>
      <c r="O10" s="67"/>
      <c r="P10" s="67"/>
      <c r="Q10" s="68">
        <f>SUM(N10:P10)</f>
        <v>0</v>
      </c>
      <c r="R10" s="69" t="s">
        <v>92</v>
      </c>
      <c r="S10" s="64"/>
      <c r="T10" s="65" t="e">
        <f t="array" ref="T10">INDEX(STATS!$A:$A,MATCH(S10&amp;$A$4,STATS!$C:$C&amp;STATS!$B:$B,0))</f>
        <v>#N/A</v>
      </c>
      <c r="U10" s="66" t="str">
        <f>IFERROR(ROUNDDOWN(IF(VLOOKUP(S10,STATS!$C:$I,7,0),VLOOKUP(S10,STATS!$C:$F,4,0),MAX(VLOOKUP(S10,STATS!$C:$E,3,0),VLOOKUP(S10,STATS!$C:$F,4,0),VLOOKUP(S10,STATS!$C:$G,5,0))),0),"")</f>
        <v/>
      </c>
      <c r="V10" s="101">
        <f>ROUNDDOWN(IF(U10&lt;'DO NOT TOUCH'!$D$4,(('DO NOT TOUCH'!$D$4-U10)*'DO NOT TOUCH'!$B$4),0),0)</f>
        <v>0</v>
      </c>
      <c r="W10" s="67"/>
      <c r="X10" s="67"/>
      <c r="Y10" s="67"/>
      <c r="Z10" s="120">
        <f>SUM(W10:Y10)</f>
        <v>0</v>
      </c>
      <c r="AA10" s="63" t="s">
        <v>93</v>
      </c>
    </row>
    <row r="11" spans="1:27">
      <c r="A11" s="70"/>
      <c r="B11" s="71"/>
      <c r="C11" s="72"/>
      <c r="D11" s="72"/>
      <c r="E11" s="73">
        <f>SUM(E7:E10)</f>
        <v>0</v>
      </c>
      <c r="F11" s="73">
        <f>SUM(F7:F10)</f>
        <v>0</v>
      </c>
      <c r="G11" s="73">
        <f>SUM(G7:G10)</f>
        <v>0</v>
      </c>
      <c r="H11" s="73">
        <f>SUM(H7:H10)</f>
        <v>0</v>
      </c>
      <c r="I11" s="70"/>
      <c r="J11" s="83"/>
      <c r="K11" s="72"/>
      <c r="L11" s="72"/>
      <c r="M11" s="102"/>
      <c r="N11" s="103">
        <f>SUM(N6:N10)</f>
        <v>0</v>
      </c>
      <c r="O11" s="103">
        <f>SUM(O6:O10)</f>
        <v>0</v>
      </c>
      <c r="P11" s="103">
        <f>SUM(P6:P10)</f>
        <v>0</v>
      </c>
      <c r="Q11" s="103">
        <f>SUM(N11:P11)</f>
        <v>0</v>
      </c>
      <c r="R11" s="116"/>
      <c r="S11" s="72"/>
      <c r="T11" s="72"/>
      <c r="U11" s="72"/>
      <c r="V11" s="71"/>
      <c r="W11" s="103">
        <f>SUM(W6:W10)</f>
        <v>0</v>
      </c>
      <c r="X11" s="103">
        <f>SUM(X6:X10)</f>
        <v>0</v>
      </c>
      <c r="Y11" s="103">
        <f>SUM(Y6:Y10)</f>
        <v>0</v>
      </c>
      <c r="Z11" s="103">
        <f>SUM(W11:Y11)</f>
        <v>0</v>
      </c>
      <c r="AA11" s="122">
        <f>SUM(E11:G11,N11:P11,W11:Y11)</f>
        <v>0</v>
      </c>
    </row>
    <row r="12" spans="1:27">
      <c r="A12" s="74"/>
      <c r="B12" s="75" t="s">
        <v>9</v>
      </c>
      <c r="C12" s="75"/>
      <c r="D12" s="75"/>
      <c r="E12" s="76">
        <f>IF((E11=0),0,(IF((E11=E22),1,IF((E11&gt;E22),2,0))))</f>
        <v>0</v>
      </c>
      <c r="F12" s="76">
        <f>IF((F11=0),0,(IF((F11=F22),1,IF((F11&gt;F22),2,0))))</f>
        <v>0</v>
      </c>
      <c r="G12" s="76">
        <f>IF((G11=0),0,(IF((G11=G22),1,IF((G11&gt;G22),2,0))))</f>
        <v>0</v>
      </c>
      <c r="H12" s="76">
        <f>IF((G11=0),0,(IF((H11=H22),2,IF((H11&gt;H22),4,0))))</f>
        <v>0</v>
      </c>
      <c r="I12" s="74"/>
      <c r="J12" s="104"/>
      <c r="K12" s="75"/>
      <c r="L12" s="83"/>
      <c r="M12" s="102"/>
      <c r="N12" s="76">
        <f>IF((N11=0),0,(IF((N11=N22),1,IF((N11&gt;N22),2,0))))</f>
        <v>0</v>
      </c>
      <c r="O12" s="76">
        <f>IF((O11=0),0,(IF((O11=O22),1,IF((O11&gt;O22),2,0))))</f>
        <v>0</v>
      </c>
      <c r="P12" s="76">
        <f>IF((P11=0),0,(IF((P11=P22),1,IF((P11&gt;P22),2,0))))</f>
        <v>0</v>
      </c>
      <c r="Q12" s="76">
        <f>IF((P11=0),0,(IF((Q11=Q22),2,IF((Q11&gt;Q22),4,0))))</f>
        <v>0</v>
      </c>
      <c r="R12" s="70"/>
      <c r="S12" s="104"/>
      <c r="T12" s="75"/>
      <c r="U12" s="83"/>
      <c r="V12" s="83"/>
      <c r="W12" s="76">
        <f>IF((W11=0),0,(IF((W11=W22),1,IF((W11&gt;W22),2,0))))</f>
        <v>0</v>
      </c>
      <c r="X12" s="76">
        <f>IF((X11=0),0,(IF((X11=X22),1,IF((X11&gt;X22),2,0))))</f>
        <v>0</v>
      </c>
      <c r="Y12" s="76">
        <f>IF((Y11=0),0,(IF((Y11=Y22),1,IF((Y11&gt;Y22),2,0))))</f>
        <v>0</v>
      </c>
      <c r="Z12" s="76">
        <f>IF((Y11=0),0,(IF((Z11=Z22),2,IF((Z11&gt;Z22),4,0))))</f>
        <v>0</v>
      </c>
      <c r="AA12" s="76">
        <f>IF(AA11=0,0,(IF(AA11=AA22,5,(IF(AA11&gt;AA22,10,0)))))</f>
        <v>0</v>
      </c>
    </row>
    <row r="13" spans="1:27">
      <c r="A13" s="77"/>
      <c r="B13" s="77"/>
      <c r="C13" s="77"/>
      <c r="D13" s="77"/>
      <c r="E13" s="78">
        <f>IF(F9&gt;1,0,IF(E9=0,0,E11-E22))</f>
        <v>0</v>
      </c>
      <c r="F13" s="78">
        <f>IF(G9&gt;0.1,0,IF(F9=0,0,SUM(E11:F11)-SUM(E22:F22)))</f>
        <v>0</v>
      </c>
      <c r="G13" s="78">
        <f>IF(G9&gt;0.1,SUM(E11:G11)-SUM(E22:G22),0)</f>
        <v>0</v>
      </c>
      <c r="H13" s="79"/>
      <c r="I13" s="79"/>
      <c r="J13" s="79"/>
      <c r="K13" s="77"/>
      <c r="L13" s="79"/>
      <c r="M13" s="79"/>
      <c r="N13" s="78">
        <f>IF(O9&gt;1,0,IF(N9=0,0,N11-N22))</f>
        <v>0</v>
      </c>
      <c r="O13" s="78">
        <f>IF(P9&gt;0.1,0,IF(O9=0,0,SUM(N11:O11)-SUM(N22:O22)))</f>
        <v>0</v>
      </c>
      <c r="P13" s="78">
        <f>IF(P9&gt;0.1,SUM(N11:P11)-SUM(N22:P22),0)</f>
        <v>0</v>
      </c>
      <c r="Q13" s="79"/>
      <c r="R13" s="79"/>
      <c r="S13" s="79"/>
      <c r="T13" s="77"/>
      <c r="U13" s="79"/>
      <c r="V13" s="79"/>
      <c r="W13" s="78">
        <f>IF(X9&gt;1,0,IF(W9=0,0,W11-W22))</f>
        <v>0</v>
      </c>
      <c r="X13" s="78">
        <f>IF(Y9&gt;0.1,0,IF(X9=0,0,SUM(W11:X11)-SUM(W22:X22)))</f>
        <v>0</v>
      </c>
      <c r="Y13" s="78">
        <f>IF(Y9&gt;0.1,SUM(W11:Y11)-SUM(W22:Y22),0)</f>
        <v>0</v>
      </c>
      <c r="Z13" s="77"/>
      <c r="AA13" s="77"/>
    </row>
    <row r="14" spans="1:27">
      <c r="A14" s="77"/>
      <c r="B14" s="77"/>
      <c r="C14" s="77"/>
      <c r="D14" s="77"/>
      <c r="E14" s="80"/>
      <c r="F14" s="80"/>
      <c r="G14" s="80"/>
      <c r="H14" s="81"/>
      <c r="I14" s="81"/>
      <c r="J14" s="81"/>
      <c r="K14" s="77"/>
      <c r="L14" s="81"/>
      <c r="M14" s="81"/>
      <c r="N14" s="80"/>
      <c r="O14" s="80"/>
      <c r="P14" s="80"/>
      <c r="Q14" s="81"/>
      <c r="R14" s="117"/>
      <c r="S14" s="81"/>
      <c r="T14" s="77"/>
      <c r="U14" s="81"/>
      <c r="V14" s="81"/>
      <c r="W14" s="118"/>
      <c r="X14" s="118"/>
      <c r="Y14" s="118"/>
      <c r="Z14" s="63" t="s">
        <v>94</v>
      </c>
      <c r="AA14" s="123">
        <f>SUM(E11:G11,N11:P11,W11:Y11)-SUM(E22:G22,N22:P22,W22:Y22)</f>
        <v>0</v>
      </c>
    </row>
    <row r="15" ht="18" customHeight="1" spans="1:27">
      <c r="A15" s="53">
        <f>'Match Information'!E9</f>
        <v>0</v>
      </c>
      <c r="B15" s="53"/>
      <c r="C15" s="53"/>
      <c r="D15" s="53"/>
      <c r="E15" s="53"/>
      <c r="F15" s="53"/>
      <c r="G15" s="53"/>
      <c r="H15" s="54"/>
      <c r="I15" s="91" t="s">
        <v>79</v>
      </c>
      <c r="J15" s="92"/>
      <c r="K15" s="92"/>
      <c r="L15" s="93"/>
      <c r="M15" s="94">
        <f>SUM(E23:AA23)</f>
        <v>0</v>
      </c>
      <c r="N15" s="95"/>
      <c r="O15" s="95"/>
      <c r="P15" s="96" t="s">
        <v>80</v>
      </c>
      <c r="Q15" s="109">
        <f>AA22/27</f>
        <v>0</v>
      </c>
      <c r="R15" s="110"/>
      <c r="S15" s="96" t="s">
        <v>14</v>
      </c>
      <c r="T15" s="111"/>
      <c r="U15" s="112">
        <f>AA22</f>
        <v>0</v>
      </c>
      <c r="V15" s="113"/>
      <c r="W15" s="104"/>
      <c r="X15" s="104"/>
      <c r="Y15" s="104"/>
      <c r="Z15" s="104"/>
      <c r="AA15" s="104"/>
    </row>
    <row r="16" spans="1:27">
      <c r="A16" s="55"/>
      <c r="B16" s="56" t="s">
        <v>81</v>
      </c>
      <c r="C16" s="57"/>
      <c r="D16" s="57"/>
      <c r="E16" s="58">
        <v>1</v>
      </c>
      <c r="F16" s="58">
        <v>2</v>
      </c>
      <c r="G16" s="58">
        <v>3</v>
      </c>
      <c r="H16" s="59" t="s">
        <v>82</v>
      </c>
      <c r="I16" s="105"/>
      <c r="J16" s="97" t="s">
        <v>83</v>
      </c>
      <c r="K16" s="57"/>
      <c r="L16" s="58"/>
      <c r="M16" s="98"/>
      <c r="N16" s="58">
        <v>1</v>
      </c>
      <c r="O16" s="58">
        <v>2</v>
      </c>
      <c r="P16" s="58">
        <v>3</v>
      </c>
      <c r="Q16" s="58" t="s">
        <v>82</v>
      </c>
      <c r="R16" s="105"/>
      <c r="S16" s="105" t="s">
        <v>84</v>
      </c>
      <c r="T16" s="57"/>
      <c r="U16" s="58"/>
      <c r="V16" s="58"/>
      <c r="W16" s="58">
        <v>1</v>
      </c>
      <c r="X16" s="58">
        <v>2</v>
      </c>
      <c r="Y16" s="58">
        <v>3</v>
      </c>
      <c r="Z16" s="59" t="s">
        <v>82</v>
      </c>
      <c r="AA16" s="104"/>
    </row>
    <row r="17" spans="1:27">
      <c r="A17" s="56"/>
      <c r="B17" s="60" t="s">
        <v>85</v>
      </c>
      <c r="C17" s="60" t="s">
        <v>86</v>
      </c>
      <c r="D17" s="58"/>
      <c r="E17" s="61"/>
      <c r="F17" s="61"/>
      <c r="G17" s="61"/>
      <c r="H17" s="62"/>
      <c r="I17" s="99"/>
      <c r="J17" s="63" t="s">
        <v>85</v>
      </c>
      <c r="K17" s="60" t="s">
        <v>86</v>
      </c>
      <c r="L17" s="63" t="s">
        <v>87</v>
      </c>
      <c r="M17" s="63" t="s">
        <v>88</v>
      </c>
      <c r="N17" s="100">
        <f>ROUNDDOWN(SUM($M18:$M20),0)</f>
        <v>0</v>
      </c>
      <c r="O17" s="100">
        <f>ROUNDDOWN(SUM($M18:$M20),0)</f>
        <v>0</v>
      </c>
      <c r="P17" s="100">
        <f>ROUNDDOWN(SUM($M18:$M20),0)</f>
        <v>0</v>
      </c>
      <c r="Q17" s="110"/>
      <c r="R17" s="99"/>
      <c r="S17" s="63" t="s">
        <v>85</v>
      </c>
      <c r="T17" s="60" t="s">
        <v>86</v>
      </c>
      <c r="U17" s="63" t="s">
        <v>87</v>
      </c>
      <c r="V17" s="63" t="s">
        <v>88</v>
      </c>
      <c r="W17" s="100">
        <f>ROUNDDOWN(SUM($V18:$V20),0)</f>
        <v>0</v>
      </c>
      <c r="X17" s="100">
        <f>ROUNDDOWN(SUM($V18:$V20),0)</f>
        <v>0</v>
      </c>
      <c r="Y17" s="100">
        <f>ROUNDDOWN(SUM($V18:$V20),0)</f>
        <v>0</v>
      </c>
      <c r="Z17" s="110"/>
      <c r="AA17" s="83"/>
    </row>
    <row r="18" spans="1:27">
      <c r="A18" s="63" t="s">
        <v>95</v>
      </c>
      <c r="B18" s="64"/>
      <c r="C18" s="65" t="e">
        <f t="array" ref="C18">INDEX(STATS!$A:$A,MATCH(B18&amp;$A$15,STATS!$C:$C&amp;STATS!$B:$B,0))</f>
        <v>#N/A</v>
      </c>
      <c r="D18" s="66" t="str">
        <f>IFERROR(ROUNDDOWN(IF(VLOOKUP(B18,STATS!$C:$I,7,0),VLOOKUP(B18,STATS!$C:$F,4,0),MAX(VLOOKUP(B18,STATS!$C:$E,3,0),VLOOKUP(B18,STATS!$C:$F,4,0),VLOOKUP(B18,STATS!$C:$G,5,0))),0),"")</f>
        <v/>
      </c>
      <c r="E18" s="82"/>
      <c r="F18" s="82"/>
      <c r="G18" s="82"/>
      <c r="H18" s="68">
        <f>SUM(E18:G18)</f>
        <v>0</v>
      </c>
      <c r="I18" s="63" t="s">
        <v>95</v>
      </c>
      <c r="J18" s="64"/>
      <c r="K18" s="65" t="e">
        <f t="array" ref="K18">INDEX(STATS!$A:$A,MATCH(J18&amp;$A$15,STATS!$C:$C&amp;STATS!$B:$B,0))</f>
        <v>#N/A</v>
      </c>
      <c r="L18" s="66" t="str">
        <f>IFERROR(ROUNDDOWN(IF(VLOOKUP(J18,STATS!$C:$I,7,0),VLOOKUP(J18,STATS!$C:$F,4,0),MAX(VLOOKUP(J18,STATS!$C:$E,3,0),VLOOKUP(J18,STATS!$C:$F,4,0),VLOOKUP(J18,STATS!$C:$G,5,0))),0),"")</f>
        <v/>
      </c>
      <c r="M18" s="101">
        <f>ROUNDDOWN(IF(L18&lt;'DO NOT TOUCH'!$D$4,(('DO NOT TOUCH'!$D$4-L18)*'DO NOT TOUCH'!$B$4),0),0)</f>
        <v>0</v>
      </c>
      <c r="N18" s="82"/>
      <c r="O18" s="82"/>
      <c r="P18" s="82"/>
      <c r="Q18" s="68">
        <f>SUM(N18:P18)</f>
        <v>0</v>
      </c>
      <c r="R18" s="63" t="s">
        <v>95</v>
      </c>
      <c r="S18" s="64"/>
      <c r="T18" s="65" t="e">
        <f t="array" ref="T18">INDEX(STATS!$A:$A,MATCH(S18&amp;$A$15,STATS!$C:$C&amp;STATS!$B:$B,0))</f>
        <v>#N/A</v>
      </c>
      <c r="U18" s="66" t="str">
        <f>IFERROR(ROUNDDOWN(IF(VLOOKUP(S18,STATS!$C:$I,7,0),VLOOKUP(S18,STATS!$C:$F,4,0),MAX(VLOOKUP(S18,STATS!$C:$E,3,0),VLOOKUP(S18,STATS!$C:$F,4,0),VLOOKUP(S18,STATS!$C:$G,5,0))),0),"")</f>
        <v/>
      </c>
      <c r="V18" s="101">
        <f>ROUNDDOWN(IF(U18&lt;'DO NOT TOUCH'!$D$4,(('DO NOT TOUCH'!$D$4-U18)*'DO NOT TOUCH'!$B$4),0),0)</f>
        <v>0</v>
      </c>
      <c r="W18" s="82"/>
      <c r="X18" s="82"/>
      <c r="Y18" s="82"/>
      <c r="Z18" s="120">
        <f>SUM(W18:Y18)</f>
        <v>0</v>
      </c>
      <c r="AA18" s="70"/>
    </row>
    <row r="19" spans="1:27">
      <c r="A19" s="63" t="s">
        <v>96</v>
      </c>
      <c r="B19" s="64"/>
      <c r="C19" s="65" t="e">
        <f t="array" ref="C19">INDEX(STATS!$A:$A,MATCH(B19&amp;$A$15,STATS!$C:$C&amp;STATS!$B:$B,0))</f>
        <v>#N/A</v>
      </c>
      <c r="D19" s="66" t="str">
        <f>IFERROR(ROUNDDOWN(IF(VLOOKUP(B19,STATS!$C:$I,7,0),VLOOKUP(B19,STATS!$C:$F,4,0),MAX(VLOOKUP(B19,STATS!$C:$E,3,0),VLOOKUP(B19,STATS!$C:$F,4,0),VLOOKUP(B19,STATS!$C:$G,5,0))),0),"")</f>
        <v/>
      </c>
      <c r="E19" s="82"/>
      <c r="F19" s="82"/>
      <c r="G19" s="82"/>
      <c r="H19" s="68">
        <f>SUM(E19:G19)</f>
        <v>0</v>
      </c>
      <c r="I19" s="63" t="s">
        <v>96</v>
      </c>
      <c r="J19" s="64"/>
      <c r="K19" s="65" t="e">
        <f t="array" ref="K19">INDEX(STATS!$A:$A,MATCH(J19&amp;$A$15,STATS!$C:$C&amp;STATS!$B:$B,0))</f>
        <v>#N/A</v>
      </c>
      <c r="L19" s="66" t="str">
        <f>IFERROR(ROUNDDOWN(IF(VLOOKUP(J19,STATS!$C:$I,7,0),VLOOKUP(J19,STATS!$C:$F,4,0),MAX(VLOOKUP(J19,STATS!$C:$E,3,0),VLOOKUP(J19,STATS!$C:$F,4,0),VLOOKUP(J19,STATS!$C:$G,5,0))),0),"")</f>
        <v/>
      </c>
      <c r="M19" s="101">
        <f>ROUNDDOWN(IF(L19&lt;'DO NOT TOUCH'!$D$4,(('DO NOT TOUCH'!$D$4-L19)*'DO NOT TOUCH'!$B$4),0),0)</f>
        <v>0</v>
      </c>
      <c r="N19" s="82"/>
      <c r="O19" s="82"/>
      <c r="P19" s="82"/>
      <c r="Q19" s="68">
        <f>SUM(N19:P19)</f>
        <v>0</v>
      </c>
      <c r="R19" s="63" t="s">
        <v>96</v>
      </c>
      <c r="S19" s="64"/>
      <c r="T19" s="65" t="e">
        <f t="array" ref="T19">INDEX(STATS!$A:$A,MATCH(S19&amp;$A$15,STATS!$C:$C&amp;STATS!$B:$B,0))</f>
        <v>#N/A</v>
      </c>
      <c r="U19" s="66" t="str">
        <f>IFERROR(ROUNDDOWN(IF(VLOOKUP(S19,STATS!$C:$I,7,0),VLOOKUP(S19,STATS!$C:$F,4,0),MAX(VLOOKUP(S19,STATS!$C:$E,3,0),VLOOKUP(S19,STATS!$C:$F,4,0),VLOOKUP(S19,STATS!$C:$G,5,0))),0),"")</f>
        <v/>
      </c>
      <c r="V19" s="101">
        <f>ROUNDDOWN(IF(U19&lt;'DO NOT TOUCH'!$D$4,(('DO NOT TOUCH'!$D$4-U19)*'DO NOT TOUCH'!$B$4),0),0)</f>
        <v>0</v>
      </c>
      <c r="W19" s="82"/>
      <c r="X19" s="82"/>
      <c r="Y19" s="82"/>
      <c r="Z19" s="120">
        <f>SUM(W19:Y19)</f>
        <v>0</v>
      </c>
      <c r="AA19" s="121">
        <f>SUM(W18:Y21,N18:P21,E18:G21)/27</f>
        <v>0</v>
      </c>
    </row>
    <row r="20" spans="1:27">
      <c r="A20" s="63" t="s">
        <v>97</v>
      </c>
      <c r="B20" s="64"/>
      <c r="C20" s="65" t="e">
        <f t="array" ref="C20">INDEX(STATS!$A:$A,MATCH(B20&amp;$A$15,STATS!$C:$C&amp;STATS!$B:$B,0))</f>
        <v>#N/A</v>
      </c>
      <c r="D20" s="66" t="str">
        <f>IFERROR(ROUNDDOWN(IF(VLOOKUP(B20,STATS!$C:$I,7,0),VLOOKUP(B20,STATS!$C:$F,4,0),MAX(VLOOKUP(B20,STATS!$C:$E,3,0),VLOOKUP(B20,STATS!$C:$F,4,0),VLOOKUP(B20,STATS!$C:$G,5,0))),0),"")</f>
        <v/>
      </c>
      <c r="E20" s="82"/>
      <c r="F20" s="82"/>
      <c r="G20" s="82"/>
      <c r="H20" s="68">
        <f>SUM(E20:G20)</f>
        <v>0</v>
      </c>
      <c r="I20" s="63" t="s">
        <v>97</v>
      </c>
      <c r="J20" s="64"/>
      <c r="K20" s="65" t="e">
        <f t="array" ref="K20">INDEX(STATS!$A:$A,MATCH(J20&amp;$A$15,STATS!$C:$C&amp;STATS!$B:$B,0))</f>
        <v>#N/A</v>
      </c>
      <c r="L20" s="66" t="str">
        <f>IFERROR(ROUNDDOWN(IF(VLOOKUP(J20,STATS!$C:$I,7,0),VLOOKUP(J20,STATS!$C:$F,4,0),MAX(VLOOKUP(J20,STATS!$C:$E,3,0),VLOOKUP(J20,STATS!$C:$F,4,0),VLOOKUP(J20,STATS!$C:$G,5,0))),0),"")</f>
        <v/>
      </c>
      <c r="M20" s="101">
        <f>ROUNDDOWN(IF(L20&lt;'DO NOT TOUCH'!$D$4,(('DO NOT TOUCH'!$D$4-L20)*'DO NOT TOUCH'!$B$4),0),0)</f>
        <v>0</v>
      </c>
      <c r="N20" s="82"/>
      <c r="O20" s="82"/>
      <c r="P20" s="82"/>
      <c r="Q20" s="68">
        <f>SUM(N20:P20)</f>
        <v>0</v>
      </c>
      <c r="R20" s="63" t="s">
        <v>97</v>
      </c>
      <c r="S20" s="64"/>
      <c r="T20" s="65" t="e">
        <f t="array" ref="T20">INDEX(STATS!$A:$A,MATCH(S20&amp;$A$15,STATS!$C:$C&amp;STATS!$B:$B,0))</f>
        <v>#N/A</v>
      </c>
      <c r="U20" s="66" t="str">
        <f>IFERROR(ROUNDDOWN(IF(VLOOKUP(S20,STATS!$C:$I,7,0),VLOOKUP(S20,STATS!$C:$F,4,0),MAX(VLOOKUP(S20,STATS!$C:$E,3,0),VLOOKUP(S20,STATS!$C:$F,4,0),VLOOKUP(S20,STATS!$C:$G,5,0))),0),"")</f>
        <v/>
      </c>
      <c r="V20" s="101">
        <f>ROUNDDOWN(IF(U20&lt;'DO NOT TOUCH'!$D$4,(('DO NOT TOUCH'!$D$4-U20)*'DO NOT TOUCH'!$B$4),0),0)</f>
        <v>0</v>
      </c>
      <c r="W20" s="82"/>
      <c r="X20" s="82"/>
      <c r="Y20" s="82"/>
      <c r="Z20" s="120">
        <f>SUM(W20:Y20)</f>
        <v>0</v>
      </c>
      <c r="AA20" s="63" t="s">
        <v>93</v>
      </c>
    </row>
    <row r="21" spans="1:27">
      <c r="A21" s="69" t="s">
        <v>92</v>
      </c>
      <c r="B21" s="64"/>
      <c r="C21" s="65" t="e">
        <f t="array" ref="C21">INDEX(STATS!$A:$A,MATCH(B21&amp;$A$15,STATS!$C:$C&amp;STATS!$B:$B,0))</f>
        <v>#N/A</v>
      </c>
      <c r="D21" s="66" t="str">
        <f>IFERROR(ROUNDDOWN(IF(VLOOKUP(B21,STATS!$C:$I,7,0),VLOOKUP(B21,STATS!$C:$F,4,0),MAX(VLOOKUP(B21,STATS!$C:$E,3,0),VLOOKUP(B21,STATS!$C:$F,4,0),VLOOKUP(B21,STATS!$C:$G,5,0))),0),"")</f>
        <v/>
      </c>
      <c r="E21" s="82"/>
      <c r="F21" s="82"/>
      <c r="G21" s="82"/>
      <c r="H21" s="68">
        <f>SUM(E21:G21)</f>
        <v>0</v>
      </c>
      <c r="I21" s="69" t="s">
        <v>92</v>
      </c>
      <c r="J21" s="64"/>
      <c r="K21" s="65" t="e">
        <f t="array" ref="K21">INDEX(STATS!$A:$A,MATCH(J21&amp;$A$15,STATS!$C:$C&amp;STATS!$B:$B,0))</f>
        <v>#N/A</v>
      </c>
      <c r="L21" s="66" t="str">
        <f>IFERROR(ROUNDDOWN(IF(VLOOKUP(J21,STATS!$C:$I,7,0),VLOOKUP(J21,STATS!$C:$F,4,0),MAX(VLOOKUP(J21,STATS!$C:$E,3,0),VLOOKUP(J21,STATS!$C:$F,4,0),VLOOKUP(J21,STATS!$C:$G,5,0))),0),"")</f>
        <v/>
      </c>
      <c r="M21" s="101">
        <f>ROUNDDOWN(IF(L21&lt;'DO NOT TOUCH'!$D$4,(('DO NOT TOUCH'!$D$4-L21)*'DO NOT TOUCH'!$B$4),0),0)</f>
        <v>0</v>
      </c>
      <c r="N21" s="82"/>
      <c r="O21" s="82"/>
      <c r="P21" s="82"/>
      <c r="Q21" s="68">
        <f>SUM(N21:P21)</f>
        <v>0</v>
      </c>
      <c r="R21" s="69" t="s">
        <v>92</v>
      </c>
      <c r="S21" s="64"/>
      <c r="T21" s="65" t="e">
        <f t="array" ref="T21">INDEX(STATS!$A:$A,MATCH(S21&amp;$A$15,STATS!$C:$C&amp;STATS!$B:$B,0))</f>
        <v>#N/A</v>
      </c>
      <c r="U21" s="66" t="str">
        <f>IFERROR(ROUNDDOWN(IF(VLOOKUP(S21,STATS!$C:$I,7,0),VLOOKUP(S21,STATS!$C:$F,4,0),MAX(VLOOKUP(S21,STATS!$C:$E,3,0),VLOOKUP(S21,STATS!$C:$F,4,0),VLOOKUP(S21,STATS!$C:$G,5,0))),0),"")</f>
        <v/>
      </c>
      <c r="V21" s="101">
        <f>ROUNDDOWN(IF(U21&lt;'DO NOT TOUCH'!$D$4,(('DO NOT TOUCH'!$D$4-U21)*'DO NOT TOUCH'!$B$4),0),0)</f>
        <v>0</v>
      </c>
      <c r="W21" s="82"/>
      <c r="X21" s="82"/>
      <c r="Y21" s="82"/>
      <c r="Z21" s="120">
        <f>SUM(W21:Y21)</f>
        <v>0</v>
      </c>
      <c r="AA21" s="63" t="s">
        <v>93</v>
      </c>
    </row>
    <row r="22" spans="1:27">
      <c r="A22" s="83"/>
      <c r="B22" s="71"/>
      <c r="C22" s="83"/>
      <c r="D22" s="83"/>
      <c r="E22" s="84">
        <f>SUM(E18:E21)</f>
        <v>0</v>
      </c>
      <c r="F22" s="73">
        <f>SUM(F18:F21)</f>
        <v>0</v>
      </c>
      <c r="G22" s="73">
        <f>SUM(G18:G21)</f>
        <v>0</v>
      </c>
      <c r="H22" s="73">
        <f>SUM(H18:H21)</f>
        <v>0</v>
      </c>
      <c r="I22" s="70"/>
      <c r="J22" s="72"/>
      <c r="K22" s="83"/>
      <c r="L22" s="83"/>
      <c r="M22" s="102"/>
      <c r="N22" s="73">
        <f>SUM(N17:N21)</f>
        <v>0</v>
      </c>
      <c r="O22" s="73">
        <f>SUM(O17:O21)</f>
        <v>0</v>
      </c>
      <c r="P22" s="73">
        <f>SUM(P17:P21)</f>
        <v>0</v>
      </c>
      <c r="Q22" s="73">
        <f>SUM(N22:P22)</f>
        <v>0</v>
      </c>
      <c r="R22" s="116"/>
      <c r="S22" s="72"/>
      <c r="T22" s="83"/>
      <c r="U22" s="83"/>
      <c r="V22" s="71"/>
      <c r="W22" s="119">
        <f>SUM(W17:W21)</f>
        <v>0</v>
      </c>
      <c r="X22" s="73">
        <f>SUM(X17:X21)</f>
        <v>0</v>
      </c>
      <c r="Y22" s="73">
        <f>SUM(Y17:Y21)</f>
        <v>0</v>
      </c>
      <c r="Z22" s="73">
        <f>SUM(W22:Y22)</f>
        <v>0</v>
      </c>
      <c r="AA22" s="124">
        <f>SUM(E22:G22,N22:P22,W22:Y22)</f>
        <v>0</v>
      </c>
    </row>
    <row r="23" s="36" customFormat="1" ht="15.15" spans="1:27">
      <c r="A23" s="85"/>
      <c r="B23" s="86" t="s">
        <v>9</v>
      </c>
      <c r="C23" s="86"/>
      <c r="D23" s="86"/>
      <c r="E23" s="87">
        <f>IF((E22=0),0,(IF((E22=E11),1,IF((E22&gt;E11),2,0))))</f>
        <v>0</v>
      </c>
      <c r="F23" s="87">
        <f>IF((F22=0),0,(IF((F22=F11),1,IF((F22&gt;F11),2,0))))</f>
        <v>0</v>
      </c>
      <c r="G23" s="87">
        <f>IF((G22=0),0,(IF((G22=G11),1,IF((G22&gt;G11),2,0))))</f>
        <v>0</v>
      </c>
      <c r="H23" s="87">
        <f>IF((H22=0),0,(IF((H22=H11),2,IF((H22&gt;H11),4,0))))</f>
        <v>0</v>
      </c>
      <c r="I23" s="106"/>
      <c r="J23" s="85"/>
      <c r="K23" s="86"/>
      <c r="L23" s="107"/>
      <c r="M23" s="108"/>
      <c r="N23" s="87">
        <f>IF((N22=0),0,(IF((N22=N11),1,IF((N22&gt;N11),2,0))))</f>
        <v>0</v>
      </c>
      <c r="O23" s="87">
        <f>IF((O22=0),0,(IF((O22=O11),1,IF((O22&gt;O11),2,0))))</f>
        <v>0</v>
      </c>
      <c r="P23" s="87">
        <f>IF((P22=0),0,(IF((P22=P11),1,IF((P22&gt;P11),2,0))))</f>
        <v>0</v>
      </c>
      <c r="Q23" s="87">
        <f>IF((Q22=0),0,(IF((Q22=Q11),2,IF((Q22&gt;Q11),4,0))))</f>
        <v>0</v>
      </c>
      <c r="R23" s="106"/>
      <c r="S23" s="85"/>
      <c r="T23" s="86"/>
      <c r="U23" s="107"/>
      <c r="V23" s="107"/>
      <c r="W23" s="87">
        <f>IF((W22=0),0,(IF((W22=W11),1,IF((W22&gt;W11),2,0))))</f>
        <v>0</v>
      </c>
      <c r="X23" s="87">
        <f>IF((X22=0),0,(IF((X22=X11),1,IF((X22&gt;X11),2,0))))</f>
        <v>0</v>
      </c>
      <c r="Y23" s="87">
        <f>IF((Y22=0),0,(IF((Y22=Y11),1,IF((Y22&gt;Y11),2,0))))</f>
        <v>0</v>
      </c>
      <c r="Z23" s="87">
        <f>IF((Z22=0),0,(IF((Z22=Z11),2,IF((Z22&gt;Z11),4,0))))</f>
        <v>0</v>
      </c>
      <c r="AA23" s="125">
        <f>IF(AA22=0,0,(IF(AA22=AA11,5,(IF(AA22&gt;AA11,10,0)))))</f>
        <v>0</v>
      </c>
    </row>
  </sheetData>
  <sheetProtection selectLockedCells="1" formatCells="0"/>
  <mergeCells count="19">
    <mergeCell ref="E3:H3"/>
    <mergeCell ref="A4:H4"/>
    <mergeCell ref="I4:L4"/>
    <mergeCell ref="U4:V4"/>
    <mergeCell ref="A15:H15"/>
    <mergeCell ref="I15:L15"/>
    <mergeCell ref="U15:V15"/>
    <mergeCell ref="E13:E14"/>
    <mergeCell ref="F13:F14"/>
    <mergeCell ref="G13:G14"/>
    <mergeCell ref="N13:N14"/>
    <mergeCell ref="O13:O14"/>
    <mergeCell ref="P13:P14"/>
    <mergeCell ref="W13:W14"/>
    <mergeCell ref="X13:X14"/>
    <mergeCell ref="Y13:Y14"/>
    <mergeCell ref="A1:B2"/>
    <mergeCell ref="L1:AA3"/>
    <mergeCell ref="C1:K2"/>
  </mergeCells>
  <conditionalFormatting sqref="E7:G10 N7:P10 W7:Y10 E18:G21 N18:P21 W18:Y21">
    <cfRule type="cellIs" dxfId="9" priority="3" operator="greaterThan">
      <formula>250</formula>
    </cfRule>
    <cfRule type="cellIs" dxfId="10" priority="2" operator="greaterThan">
      <formula>250</formula>
    </cfRule>
    <cfRule type="cellIs" dxfId="11" priority="1" operator="greaterThan">
      <formula>290</formula>
    </cfRule>
  </conditionalFormatting>
  <conditionalFormatting sqref="E13:G13 H14:J14 N13:P13 W13:Y13 Q14:S14 L14:M14 U14:V14">
    <cfRule type="cellIs" dxfId="12" priority="4" operator="equal">
      <formula>0</formula>
    </cfRule>
  </conditionalFormatting>
  <dataValidations count="2">
    <dataValidation type="list" allowBlank="1" showInputMessage="1" showErrorMessage="1" sqref="B7:B10 J7:J10 S7:S10">
      <formula1>INDIRECT($A$4)</formula1>
    </dataValidation>
    <dataValidation type="list" allowBlank="1" showInputMessage="1" showErrorMessage="1" sqref="B18:B21 J18:J21 S18:S21">
      <formula1>INDIRECT($A$15)</formula1>
    </dataValidation>
  </dataValidations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3"/>
  <sheetViews>
    <sheetView zoomScale="80" zoomScaleNormal="80" workbookViewId="0">
      <selection activeCell="T18" sqref="T18:T21"/>
    </sheetView>
  </sheetViews>
  <sheetFormatPr defaultColWidth="9.13888888888889" defaultRowHeight="14.4"/>
  <cols>
    <col min="1" max="1" width="2.85185185185185" style="37" customWidth="1"/>
    <col min="2" max="2" width="24.712962962963" style="37" customWidth="1"/>
    <col min="3" max="3" width="9.71296296296296" style="37" customWidth="1"/>
    <col min="4" max="4" width="5.71296296296296" style="37" customWidth="1"/>
    <col min="5" max="5" width="6.85185185185185" style="37" customWidth="1"/>
    <col min="6" max="7" width="6.71296296296296" style="37" customWidth="1"/>
    <col min="8" max="8" width="7.28703703703704" style="37" customWidth="1"/>
    <col min="9" max="9" width="3.42592592592593" style="37" customWidth="1"/>
    <col min="10" max="10" width="24.712962962963" style="37" customWidth="1"/>
    <col min="11" max="11" width="11.5740740740741" style="37" customWidth="1"/>
    <col min="12" max="12" width="5.71296296296296" style="37" customWidth="1"/>
    <col min="13" max="13" width="5.85185185185185" style="38" customWidth="1"/>
    <col min="14" max="16" width="6.71296296296296" style="37" customWidth="1"/>
    <col min="17" max="17" width="7.28703703703704" style="37" customWidth="1"/>
    <col min="18" max="18" width="3.42592592592593" style="37" customWidth="1"/>
    <col min="19" max="19" width="24.712962962963" style="37" customWidth="1"/>
    <col min="20" max="20" width="9.71296296296296" style="37" customWidth="1"/>
    <col min="21" max="21" width="5.71296296296296" style="37" customWidth="1"/>
    <col min="22" max="22" width="6" style="37" customWidth="1"/>
    <col min="23" max="25" width="6.71296296296296" style="37" customWidth="1"/>
    <col min="26" max="26" width="7.28703703703704" style="37" customWidth="1"/>
    <col min="27" max="27" width="10" style="37" customWidth="1"/>
    <col min="28" max="16384" width="9.13888888888889" style="37"/>
  </cols>
  <sheetData>
    <row r="1" ht="15" customHeight="1" spans="1:27">
      <c r="A1" s="39" t="s">
        <v>77</v>
      </c>
      <c r="B1" s="40"/>
      <c r="C1" s="41" t="str">
        <f>'Match Information'!D2</f>
        <v>Enter district &amp; tour stop # here</v>
      </c>
      <c r="D1" s="42"/>
      <c r="E1" s="42"/>
      <c r="F1" s="42"/>
      <c r="G1" s="42"/>
      <c r="H1" s="42"/>
      <c r="I1" s="42"/>
      <c r="J1" s="42"/>
      <c r="K1" s="42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  <c r="AA1" s="88"/>
    </row>
    <row r="2" ht="15" customHeight="1" spans="1:27">
      <c r="A2" s="43"/>
      <c r="B2" s="44"/>
      <c r="C2" s="45"/>
      <c r="D2" s="46"/>
      <c r="E2" s="46"/>
      <c r="F2" s="46"/>
      <c r="G2" s="46"/>
      <c r="H2" s="46"/>
      <c r="I2" s="46"/>
      <c r="J2" s="46"/>
      <c r="K2" s="46"/>
      <c r="L2" s="89"/>
      <c r="M2" s="89"/>
      <c r="N2" s="89"/>
      <c r="O2" s="89"/>
      <c r="P2" s="89"/>
      <c r="Q2" s="89"/>
      <c r="R2" s="89"/>
      <c r="S2" s="89"/>
      <c r="T2" s="89"/>
      <c r="U2" s="89"/>
      <c r="V2" s="89"/>
      <c r="W2" s="89"/>
      <c r="X2" s="89"/>
      <c r="Y2" s="89"/>
      <c r="Z2" s="89"/>
      <c r="AA2" s="89"/>
    </row>
    <row r="3" ht="15" customHeight="1" spans="1:27">
      <c r="A3" s="47"/>
      <c r="B3" s="48"/>
      <c r="C3" s="49"/>
      <c r="D3" s="49"/>
      <c r="E3" s="50">
        <f>IF(AA14&gt;0,A4,A15)</f>
        <v>0</v>
      </c>
      <c r="F3" s="51"/>
      <c r="G3" s="51"/>
      <c r="H3" s="52"/>
      <c r="I3" s="90" t="s">
        <v>78</v>
      </c>
      <c r="J3" s="48">
        <f>ABS(AA14)</f>
        <v>0</v>
      </c>
      <c r="K3" s="49"/>
      <c r="L3" s="89"/>
      <c r="M3" s="89"/>
      <c r="N3" s="89"/>
      <c r="O3" s="89"/>
      <c r="P3" s="89"/>
      <c r="Q3" s="89"/>
      <c r="R3" s="89"/>
      <c r="S3" s="89"/>
      <c r="T3" s="89"/>
      <c r="U3" s="89"/>
      <c r="V3" s="89"/>
      <c r="W3" s="89"/>
      <c r="X3" s="89"/>
      <c r="Y3" s="89"/>
      <c r="Z3" s="89"/>
      <c r="AA3" s="89"/>
    </row>
    <row r="4" ht="18" customHeight="1" spans="1:27">
      <c r="A4" s="53">
        <f>'Match Information'!D10</f>
        <v>0</v>
      </c>
      <c r="B4" s="53"/>
      <c r="C4" s="53"/>
      <c r="D4" s="53"/>
      <c r="E4" s="53"/>
      <c r="F4" s="53"/>
      <c r="G4" s="53"/>
      <c r="H4" s="54"/>
      <c r="I4" s="91" t="s">
        <v>79</v>
      </c>
      <c r="J4" s="92"/>
      <c r="K4" s="92"/>
      <c r="L4" s="93"/>
      <c r="M4" s="94">
        <f>SUM(E12:AA12)</f>
        <v>0</v>
      </c>
      <c r="N4" s="95"/>
      <c r="O4" s="95"/>
      <c r="P4" s="96" t="s">
        <v>80</v>
      </c>
      <c r="Q4" s="109">
        <f>AA11/27</f>
        <v>0</v>
      </c>
      <c r="R4" s="110"/>
      <c r="S4" s="96" t="s">
        <v>14</v>
      </c>
      <c r="T4" s="111"/>
      <c r="U4" s="112">
        <f>AA11</f>
        <v>0</v>
      </c>
      <c r="V4" s="113"/>
      <c r="W4" s="114"/>
      <c r="X4" s="114"/>
      <c r="Y4" s="114"/>
      <c r="Z4" s="114"/>
      <c r="AA4" s="83"/>
    </row>
    <row r="5" spans="1:27">
      <c r="A5" s="55"/>
      <c r="B5" s="56" t="s">
        <v>81</v>
      </c>
      <c r="C5" s="57"/>
      <c r="D5" s="57"/>
      <c r="E5" s="58">
        <v>1</v>
      </c>
      <c r="F5" s="58">
        <v>2</v>
      </c>
      <c r="G5" s="58">
        <v>3</v>
      </c>
      <c r="H5" s="59" t="s">
        <v>82</v>
      </c>
      <c r="I5" s="97"/>
      <c r="J5" s="97" t="s">
        <v>83</v>
      </c>
      <c r="K5" s="57"/>
      <c r="L5" s="58"/>
      <c r="M5" s="98"/>
      <c r="N5" s="58">
        <v>1</v>
      </c>
      <c r="O5" s="58">
        <v>2</v>
      </c>
      <c r="P5" s="58">
        <v>3</v>
      </c>
      <c r="Q5" s="58" t="s">
        <v>82</v>
      </c>
      <c r="R5" s="105"/>
      <c r="S5" s="105" t="s">
        <v>84</v>
      </c>
      <c r="T5" s="57"/>
      <c r="U5" s="58"/>
      <c r="V5" s="58"/>
      <c r="W5" s="58">
        <v>1</v>
      </c>
      <c r="X5" s="58">
        <v>2</v>
      </c>
      <c r="Y5" s="58">
        <v>3</v>
      </c>
      <c r="Z5" s="59" t="s">
        <v>82</v>
      </c>
      <c r="AA5" s="70"/>
    </row>
    <row r="6" spans="1:27">
      <c r="A6" s="56"/>
      <c r="B6" s="60" t="s">
        <v>85</v>
      </c>
      <c r="C6" s="60" t="s">
        <v>86</v>
      </c>
      <c r="D6" s="58"/>
      <c r="E6" s="61"/>
      <c r="F6" s="61"/>
      <c r="G6" s="61"/>
      <c r="H6" s="62"/>
      <c r="I6" s="99"/>
      <c r="J6" s="63" t="s">
        <v>85</v>
      </c>
      <c r="K6" s="60" t="s">
        <v>86</v>
      </c>
      <c r="L6" s="63" t="s">
        <v>87</v>
      </c>
      <c r="M6" s="63" t="s">
        <v>88</v>
      </c>
      <c r="N6" s="100">
        <f>ROUNDDOWN(SUM($M7:$M9),0)</f>
        <v>0</v>
      </c>
      <c r="O6" s="100">
        <f>ROUNDDOWN(SUM($M7:$M9),0)</f>
        <v>0</v>
      </c>
      <c r="P6" s="100">
        <f>ROUNDDOWN(SUM($M7:$M9),0)</f>
        <v>0</v>
      </c>
      <c r="Q6" s="115"/>
      <c r="R6" s="99"/>
      <c r="S6" s="63" t="s">
        <v>85</v>
      </c>
      <c r="T6" s="60" t="s">
        <v>86</v>
      </c>
      <c r="U6" s="63" t="s">
        <v>87</v>
      </c>
      <c r="V6" s="63" t="s">
        <v>88</v>
      </c>
      <c r="W6" s="100">
        <f>ROUNDDOWN(SUM($V7:$V9),0)</f>
        <v>0</v>
      </c>
      <c r="X6" s="100">
        <f>ROUNDDOWN(SUM($V7:$V9),0)</f>
        <v>0</v>
      </c>
      <c r="Y6" s="100">
        <f>ROUNDDOWN(SUM($V7:$V9),0)</f>
        <v>0</v>
      </c>
      <c r="Z6" s="110"/>
      <c r="AA6" s="83"/>
    </row>
    <row r="7" spans="1:27">
      <c r="A7" s="63" t="s">
        <v>89</v>
      </c>
      <c r="B7" s="64"/>
      <c r="C7" s="65" t="e">
        <f t="array" ref="C7">INDEX(STATS!$A:$A,MATCH(B7&amp;$A$4,STATS!$C:$C&amp;STATS!$B:$B,0))</f>
        <v>#N/A</v>
      </c>
      <c r="D7" s="66" t="str">
        <f>IFERROR(ROUNDDOWN(IF(VLOOKUP(B7,STATS!$C:$I,7,0),VLOOKUP(B7,STATS!$C:$F,4,0),MAX(VLOOKUP(B7,STATS!$C:$E,3,0),VLOOKUP(B7,STATS!$C:$F,4,0),VLOOKUP(B7,STATS!$C:$G,5,0))),0),"")</f>
        <v/>
      </c>
      <c r="E7" s="67"/>
      <c r="F7" s="67"/>
      <c r="G7" s="67"/>
      <c r="H7" s="68">
        <f>SUM(E7:G7)</f>
        <v>0</v>
      </c>
      <c r="I7" s="63" t="s">
        <v>89</v>
      </c>
      <c r="J7" s="64"/>
      <c r="K7" s="65" t="e">
        <f t="array" ref="K7">INDEX(STATS!$A:$A,MATCH(J7&amp;$A$4,STATS!$C:$C&amp;STATS!$B:$B,0))</f>
        <v>#N/A</v>
      </c>
      <c r="L7" s="66" t="str">
        <f>IFERROR(ROUNDDOWN(IF(VLOOKUP(J7,STATS!$C:$I,7,0),VLOOKUP(J7,STATS!$C:$F,4,0),MAX(VLOOKUP(J7,STATS!$C:$E,3,0),VLOOKUP(J7,STATS!$C:$F,4,0),VLOOKUP(J7,STATS!$C:$G,5,0))),0),"")</f>
        <v/>
      </c>
      <c r="M7" s="101">
        <f>ROUNDDOWN(IF(L7&lt;'DO NOT TOUCH'!$D$4,(('DO NOT TOUCH'!$D$4-L7)*'DO NOT TOUCH'!$B$4),0),0)</f>
        <v>0</v>
      </c>
      <c r="N7" s="67"/>
      <c r="O7" s="67"/>
      <c r="P7" s="67"/>
      <c r="Q7" s="68">
        <f>SUM(N7:P7)</f>
        <v>0</v>
      </c>
      <c r="R7" s="63" t="s">
        <v>89</v>
      </c>
      <c r="S7" s="64"/>
      <c r="T7" s="65" t="e">
        <f t="array" ref="T7">INDEX(STATS!$A:$A,MATCH(S7&amp;$A$4,STATS!$C:$C&amp;STATS!$B:$B,0))</f>
        <v>#N/A</v>
      </c>
      <c r="U7" s="66" t="str">
        <f>IFERROR(ROUNDDOWN(IF(VLOOKUP(S7,STATS!$C:$I,7,0),VLOOKUP(S7,STATS!$C:$F,4,0),MAX(VLOOKUP(S7,STATS!$C:$E,3,0),VLOOKUP(S7,STATS!$C:$F,4,0),VLOOKUP(S7,STATS!$C:$G,5,0))),0),"")</f>
        <v/>
      </c>
      <c r="V7" s="101">
        <f>ROUNDDOWN(IF(U7&lt;'DO NOT TOUCH'!$D$4,(('DO NOT TOUCH'!$D$4-U7)*'DO NOT TOUCH'!$B$4),0),0)</f>
        <v>0</v>
      </c>
      <c r="W7" s="67"/>
      <c r="X7" s="67"/>
      <c r="Y7" s="67"/>
      <c r="Z7" s="120">
        <f>SUM(W7:Y7)</f>
        <v>0</v>
      </c>
      <c r="AA7" s="70"/>
    </row>
    <row r="8" spans="1:27">
      <c r="A8" s="63" t="s">
        <v>90</v>
      </c>
      <c r="B8" s="64"/>
      <c r="C8" s="65" t="e">
        <f t="array" ref="C8">INDEX(STATS!$A:$A,MATCH(B8&amp;$A$4,STATS!$C:$C&amp;STATS!$B:$B,0))</f>
        <v>#N/A</v>
      </c>
      <c r="D8" s="66" t="str">
        <f>IFERROR(ROUNDDOWN(IF(VLOOKUP(B8,STATS!$C:$I,7,0),VLOOKUP(B8,STATS!$C:$F,4,0),MAX(VLOOKUP(B8,STATS!$C:$E,3,0),VLOOKUP(B8,STATS!$C:$F,4,0),VLOOKUP(B8,STATS!$C:$G,5,0))),0),"")</f>
        <v/>
      </c>
      <c r="E8" s="67"/>
      <c r="F8" s="67"/>
      <c r="G8" s="67"/>
      <c r="H8" s="68">
        <f>SUM(E8:G8)</f>
        <v>0</v>
      </c>
      <c r="I8" s="63" t="s">
        <v>90</v>
      </c>
      <c r="J8" s="64"/>
      <c r="K8" s="65" t="e">
        <f t="array" ref="K8">INDEX(STATS!$A:$A,MATCH(J8&amp;$A$4,STATS!$C:$C&amp;STATS!$B:$B,0))</f>
        <v>#N/A</v>
      </c>
      <c r="L8" s="66" t="str">
        <f>IFERROR(ROUNDDOWN(IF(VLOOKUP(J8,STATS!$C:$I,7,0),VLOOKUP(J8,STATS!$C:$F,4,0),MAX(VLOOKUP(J8,STATS!$C:$E,3,0),VLOOKUP(J8,STATS!$C:$F,4,0),VLOOKUP(J8,STATS!$C:$G,5,0))),0),"")</f>
        <v/>
      </c>
      <c r="M8" s="101">
        <f>ROUNDDOWN(IF(L8&lt;'DO NOT TOUCH'!$D$4,(('DO NOT TOUCH'!$D$4-L8)*'DO NOT TOUCH'!$B$4),0),0)</f>
        <v>0</v>
      </c>
      <c r="N8" s="67"/>
      <c r="O8" s="67"/>
      <c r="P8" s="67"/>
      <c r="Q8" s="68">
        <f>SUM(N8:P8)</f>
        <v>0</v>
      </c>
      <c r="R8" s="63" t="s">
        <v>90</v>
      </c>
      <c r="S8" s="64"/>
      <c r="T8" s="65" t="e">
        <f t="array" ref="T8">INDEX(STATS!$A:$A,MATCH(S8&amp;$A$4,STATS!$C:$C&amp;STATS!$B:$B,0))</f>
        <v>#N/A</v>
      </c>
      <c r="U8" s="66" t="str">
        <f>IFERROR(ROUNDDOWN(IF(VLOOKUP(S8,STATS!$C:$I,7,0),VLOOKUP(S8,STATS!$C:$F,4,0),MAX(VLOOKUP(S8,STATS!$C:$E,3,0),VLOOKUP(S8,STATS!$C:$F,4,0),VLOOKUP(S8,STATS!$C:$G,5,0))),0),"")</f>
        <v/>
      </c>
      <c r="V8" s="101">
        <f>ROUNDDOWN(IF(U8&lt;'DO NOT TOUCH'!$D$4,(('DO NOT TOUCH'!$D$4-U8)*'DO NOT TOUCH'!$B$4),0),0)</f>
        <v>0</v>
      </c>
      <c r="W8" s="67"/>
      <c r="X8" s="67"/>
      <c r="Y8" s="67"/>
      <c r="Z8" s="120">
        <f>SUM(W8:Y8)</f>
        <v>0</v>
      </c>
      <c r="AA8" s="121">
        <f>SUM(W7:Y9,N7:P9,E7:G9)/27</f>
        <v>0</v>
      </c>
    </row>
    <row r="9" spans="1:27">
      <c r="A9" s="63" t="s">
        <v>91</v>
      </c>
      <c r="B9" s="64"/>
      <c r="C9" s="65" t="e">
        <f t="array" ref="C9">INDEX(STATS!$A:$A,MATCH(B9&amp;$A$4,STATS!$C:$C&amp;STATS!$B:$B,0))</f>
        <v>#N/A</v>
      </c>
      <c r="D9" s="66" t="str">
        <f>IFERROR(ROUNDDOWN(IF(VLOOKUP(B9,STATS!$C:$I,7,0),VLOOKUP(B9,STATS!$C:$F,4,0),MAX(VLOOKUP(B9,STATS!$C:$E,3,0),VLOOKUP(B9,STATS!$C:$F,4,0),VLOOKUP(B9,STATS!$C:$G,5,0))),0),"")</f>
        <v/>
      </c>
      <c r="E9" s="67"/>
      <c r="F9" s="67"/>
      <c r="G9" s="67"/>
      <c r="H9" s="68">
        <f>SUM(E9:G9)</f>
        <v>0</v>
      </c>
      <c r="I9" s="63" t="s">
        <v>91</v>
      </c>
      <c r="J9" s="64"/>
      <c r="K9" s="65" t="e">
        <f t="array" ref="K9">INDEX(STATS!$A:$A,MATCH(J9&amp;$A$4,STATS!$C:$C&amp;STATS!$B:$B,0))</f>
        <v>#N/A</v>
      </c>
      <c r="L9" s="66" t="str">
        <f>IFERROR(ROUNDDOWN(IF(VLOOKUP(J9,STATS!$C:$I,7,0),VLOOKUP(J9,STATS!$C:$F,4,0),MAX(VLOOKUP(J9,STATS!$C:$E,3,0),VLOOKUP(J9,STATS!$C:$F,4,0),VLOOKUP(J9,STATS!$C:$G,5,0))),0),"")</f>
        <v/>
      </c>
      <c r="M9" s="101">
        <f>ROUNDDOWN(IF(L9&lt;'DO NOT TOUCH'!$D$4,(('DO NOT TOUCH'!$D$4-L9)*'DO NOT TOUCH'!$B$4),0),0)</f>
        <v>0</v>
      </c>
      <c r="N9" s="67"/>
      <c r="O9" s="67"/>
      <c r="P9" s="67"/>
      <c r="Q9" s="68">
        <f>SUM(N9:P9)</f>
        <v>0</v>
      </c>
      <c r="R9" s="63" t="s">
        <v>91</v>
      </c>
      <c r="S9" s="64"/>
      <c r="T9" s="65" t="e">
        <f t="array" ref="T9">INDEX(STATS!$A:$A,MATCH(S9&amp;$A$4,STATS!$C:$C&amp;STATS!$B:$B,0))</f>
        <v>#N/A</v>
      </c>
      <c r="U9" s="66" t="str">
        <f>IFERROR(ROUNDDOWN(IF(VLOOKUP(S9,STATS!$C:$I,7,0),VLOOKUP(S9,STATS!$C:$F,4,0),MAX(VLOOKUP(S9,STATS!$C:$E,3,0),VLOOKUP(S9,STATS!$C:$F,4,0),VLOOKUP(S9,STATS!$C:$G,5,0))),0),"")</f>
        <v/>
      </c>
      <c r="V9" s="101">
        <f>ROUNDDOWN(IF(U9&lt;'DO NOT TOUCH'!$D$4,(('DO NOT TOUCH'!$D$4-U9)*'DO NOT TOUCH'!$B$4),0),0)</f>
        <v>0</v>
      </c>
      <c r="W9" s="67"/>
      <c r="X9" s="67"/>
      <c r="Y9" s="67"/>
      <c r="Z9" s="120">
        <f>SUM(W9:Y9)</f>
        <v>0</v>
      </c>
      <c r="AA9" s="63"/>
    </row>
    <row r="10" spans="1:27">
      <c r="A10" s="69" t="s">
        <v>92</v>
      </c>
      <c r="B10" s="64"/>
      <c r="C10" s="65" t="e">
        <f t="array" ref="C10">INDEX(STATS!$A:$A,MATCH(B10&amp;$A$4,STATS!$C:$C&amp;STATS!$B:$B,0))</f>
        <v>#N/A</v>
      </c>
      <c r="D10" s="66" t="str">
        <f>IFERROR(ROUNDDOWN(IF(VLOOKUP(B10,STATS!$C:$I,7,0),VLOOKUP(B10,STATS!$C:$F,4,0),MAX(VLOOKUP(B10,STATS!$C:$E,3,0),VLOOKUP(B10,STATS!$C:$F,4,0),VLOOKUP(B10,STATS!$C:$G,5,0))),0),"")</f>
        <v/>
      </c>
      <c r="E10" s="67"/>
      <c r="F10" s="67"/>
      <c r="G10" s="67"/>
      <c r="H10" s="68">
        <f>SUM(E10:G10)</f>
        <v>0</v>
      </c>
      <c r="I10" s="69" t="s">
        <v>92</v>
      </c>
      <c r="J10" s="64"/>
      <c r="K10" s="65" t="e">
        <f t="array" ref="K10">INDEX(STATS!$A:$A,MATCH(J10&amp;$A$4,STATS!$C:$C&amp;STATS!$B:$B,0))</f>
        <v>#N/A</v>
      </c>
      <c r="L10" s="66" t="str">
        <f>IFERROR(ROUNDDOWN(IF(VLOOKUP(J10,STATS!$C:$I,7,0),VLOOKUP(J10,STATS!$C:$F,4,0),MAX(VLOOKUP(J10,STATS!$C:$E,3,0),VLOOKUP(J10,STATS!$C:$F,4,0),VLOOKUP(J10,STATS!$C:$G,5,0))),0),"")</f>
        <v/>
      </c>
      <c r="M10" s="101">
        <f>ROUNDDOWN(IF(L10&lt;'DO NOT TOUCH'!$D$4,(('DO NOT TOUCH'!$D$4-L10)*'DO NOT TOUCH'!$B$4),0),0)</f>
        <v>0</v>
      </c>
      <c r="N10" s="67"/>
      <c r="O10" s="67"/>
      <c r="P10" s="67"/>
      <c r="Q10" s="68">
        <f>SUM(N10:P10)</f>
        <v>0</v>
      </c>
      <c r="R10" s="69" t="s">
        <v>92</v>
      </c>
      <c r="S10" s="64"/>
      <c r="T10" s="65" t="e">
        <f t="array" ref="T10">INDEX(STATS!$A:$A,MATCH(S10&amp;$A$4,STATS!$C:$C&amp;STATS!$B:$B,0))</f>
        <v>#N/A</v>
      </c>
      <c r="U10" s="66" t="str">
        <f>IFERROR(ROUNDDOWN(IF(VLOOKUP(S10,STATS!$C:$I,7,0),VLOOKUP(S10,STATS!$C:$F,4,0),MAX(VLOOKUP(S10,STATS!$C:$E,3,0),VLOOKUP(S10,STATS!$C:$F,4,0),VLOOKUP(S10,STATS!$C:$G,5,0))),0),"")</f>
        <v/>
      </c>
      <c r="V10" s="101">
        <f>ROUNDDOWN(IF(U10&lt;'DO NOT TOUCH'!$D$4,(('DO NOT TOUCH'!$D$4-U10)*'DO NOT TOUCH'!$B$4),0),0)</f>
        <v>0</v>
      </c>
      <c r="W10" s="67"/>
      <c r="X10" s="67"/>
      <c r="Y10" s="67"/>
      <c r="Z10" s="120">
        <f>SUM(W10:Y10)</f>
        <v>0</v>
      </c>
      <c r="AA10" s="63" t="s">
        <v>93</v>
      </c>
    </row>
    <row r="11" spans="1:27">
      <c r="A11" s="70"/>
      <c r="B11" s="71"/>
      <c r="C11" s="72"/>
      <c r="D11" s="72"/>
      <c r="E11" s="73">
        <f>SUM(E7:E10)</f>
        <v>0</v>
      </c>
      <c r="F11" s="73">
        <f>SUM(F7:F10)</f>
        <v>0</v>
      </c>
      <c r="G11" s="73">
        <f>SUM(G7:G10)</f>
        <v>0</v>
      </c>
      <c r="H11" s="73">
        <f>SUM(H7:H10)</f>
        <v>0</v>
      </c>
      <c r="I11" s="70"/>
      <c r="J11" s="83"/>
      <c r="K11" s="72"/>
      <c r="L11" s="72"/>
      <c r="M11" s="102"/>
      <c r="N11" s="103">
        <f>SUM(N6:N10)</f>
        <v>0</v>
      </c>
      <c r="O11" s="103">
        <f>SUM(O6:O10)</f>
        <v>0</v>
      </c>
      <c r="P11" s="103">
        <f>SUM(P6:P10)</f>
        <v>0</v>
      </c>
      <c r="Q11" s="103">
        <f>SUM(N11:P11)</f>
        <v>0</v>
      </c>
      <c r="R11" s="116"/>
      <c r="S11" s="72"/>
      <c r="T11" s="72"/>
      <c r="U11" s="72"/>
      <c r="V11" s="71"/>
      <c r="W11" s="103">
        <f>SUM(W6:W10)</f>
        <v>0</v>
      </c>
      <c r="X11" s="103">
        <f>SUM(X6:X10)</f>
        <v>0</v>
      </c>
      <c r="Y11" s="103">
        <f>SUM(Y6:Y10)</f>
        <v>0</v>
      </c>
      <c r="Z11" s="103">
        <f>SUM(W11:Y11)</f>
        <v>0</v>
      </c>
      <c r="AA11" s="122">
        <f>SUM(E11:G11,N11:P11,W11:Y11)</f>
        <v>0</v>
      </c>
    </row>
    <row r="12" spans="1:27">
      <c r="A12" s="74"/>
      <c r="B12" s="75" t="s">
        <v>9</v>
      </c>
      <c r="C12" s="75"/>
      <c r="D12" s="75"/>
      <c r="E12" s="76">
        <f>IF((E11=0),0,(IF((E11=E22),1,IF((E11&gt;E22),2,0))))</f>
        <v>0</v>
      </c>
      <c r="F12" s="76">
        <f>IF((F11=0),0,(IF((F11=F22),1,IF((F11&gt;F22),2,0))))</f>
        <v>0</v>
      </c>
      <c r="G12" s="76">
        <f>IF((G11=0),0,(IF((G11=G22),1,IF((G11&gt;G22),2,0))))</f>
        <v>0</v>
      </c>
      <c r="H12" s="76">
        <f>IF((G11=0),0,(IF((H11=H22),2,IF((H11&gt;H22),4,0))))</f>
        <v>0</v>
      </c>
      <c r="I12" s="74"/>
      <c r="J12" s="104"/>
      <c r="K12" s="75"/>
      <c r="L12" s="83"/>
      <c r="M12" s="102"/>
      <c r="N12" s="76">
        <f>IF((N11=0),0,(IF((N11=N22),1,IF((N11&gt;N22),2,0))))</f>
        <v>0</v>
      </c>
      <c r="O12" s="76">
        <f>IF((O11=0),0,(IF((O11=O22),1,IF((O11&gt;O22),2,0))))</f>
        <v>0</v>
      </c>
      <c r="P12" s="76">
        <f>IF((P11=0),0,(IF((P11=P22),1,IF((P11&gt;P22),2,0))))</f>
        <v>0</v>
      </c>
      <c r="Q12" s="76">
        <f>IF((P11=0),0,(IF((Q11=Q22),2,IF((Q11&gt;Q22),4,0))))</f>
        <v>0</v>
      </c>
      <c r="R12" s="70"/>
      <c r="S12" s="104"/>
      <c r="T12" s="75"/>
      <c r="U12" s="83"/>
      <c r="V12" s="83"/>
      <c r="W12" s="76">
        <f>IF((W11=0),0,(IF((W11=W22),1,IF((W11&gt;W22),2,0))))</f>
        <v>0</v>
      </c>
      <c r="X12" s="76">
        <f>IF((X11=0),0,(IF((X11=X22),1,IF((X11&gt;X22),2,0))))</f>
        <v>0</v>
      </c>
      <c r="Y12" s="76">
        <f>IF((Y11=0),0,(IF((Y11=Y22),1,IF((Y11&gt;Y22),2,0))))</f>
        <v>0</v>
      </c>
      <c r="Z12" s="76">
        <f>IF((Y11=0),0,(IF((Z11=Z22),2,IF((Z11&gt;Z22),4,0))))</f>
        <v>0</v>
      </c>
      <c r="AA12" s="76">
        <f>IF(AA11=0,0,(IF(AA11=AA22,5,(IF(AA11&gt;AA22,10,0)))))</f>
        <v>0</v>
      </c>
    </row>
    <row r="13" spans="1:27">
      <c r="A13" s="77"/>
      <c r="B13" s="77"/>
      <c r="C13" s="77"/>
      <c r="D13" s="77"/>
      <c r="E13" s="78">
        <f>IF(F9&gt;1,0,IF(E9=0,0,E11-E22))</f>
        <v>0</v>
      </c>
      <c r="F13" s="78">
        <f>IF(G9&gt;0.1,0,IF(F9=0,0,SUM(E11:F11)-SUM(E22:F22)))</f>
        <v>0</v>
      </c>
      <c r="G13" s="78">
        <f>IF(G9&gt;0.1,SUM(E11:G11)-SUM(E22:G22),0)</f>
        <v>0</v>
      </c>
      <c r="H13" s="79"/>
      <c r="I13" s="79"/>
      <c r="J13" s="79"/>
      <c r="K13" s="77"/>
      <c r="L13" s="79"/>
      <c r="M13" s="79"/>
      <c r="N13" s="78">
        <f>IF(O9&gt;1,0,IF(N9=0,0,N11-N22))</f>
        <v>0</v>
      </c>
      <c r="O13" s="78">
        <f>IF(P9&gt;0.1,0,IF(O9=0,0,SUM(N11:O11)-SUM(N22:O22)))</f>
        <v>0</v>
      </c>
      <c r="P13" s="78">
        <f>IF(P9&gt;0.1,SUM(N11:P11)-SUM(N22:P22),0)</f>
        <v>0</v>
      </c>
      <c r="Q13" s="79"/>
      <c r="R13" s="79"/>
      <c r="S13" s="79"/>
      <c r="T13" s="77"/>
      <c r="U13" s="79"/>
      <c r="V13" s="79"/>
      <c r="W13" s="78">
        <f>IF(X9&gt;1,0,IF(W9=0,0,W11-W22))</f>
        <v>0</v>
      </c>
      <c r="X13" s="78">
        <f>IF(Y9&gt;0.1,0,IF(X9=0,0,SUM(W11:X11)-SUM(W22:X22)))</f>
        <v>0</v>
      </c>
      <c r="Y13" s="78">
        <f>IF(Y9&gt;0.1,SUM(W11:Y11)-SUM(W22:Y22),0)</f>
        <v>0</v>
      </c>
      <c r="Z13" s="77"/>
      <c r="AA13" s="77"/>
    </row>
    <row r="14" spans="1:27">
      <c r="A14" s="77"/>
      <c r="B14" s="77"/>
      <c r="C14" s="77"/>
      <c r="D14" s="77"/>
      <c r="E14" s="80"/>
      <c r="F14" s="80"/>
      <c r="G14" s="80"/>
      <c r="H14" s="81"/>
      <c r="I14" s="81"/>
      <c r="J14" s="81"/>
      <c r="K14" s="77"/>
      <c r="L14" s="81"/>
      <c r="M14" s="81"/>
      <c r="N14" s="80"/>
      <c r="O14" s="80"/>
      <c r="P14" s="80"/>
      <c r="Q14" s="81"/>
      <c r="R14" s="117"/>
      <c r="S14" s="81"/>
      <c r="T14" s="77"/>
      <c r="U14" s="81"/>
      <c r="V14" s="81"/>
      <c r="W14" s="118"/>
      <c r="X14" s="118"/>
      <c r="Y14" s="118"/>
      <c r="Z14" s="63" t="s">
        <v>94</v>
      </c>
      <c r="AA14" s="123">
        <f>SUM(E11:G11,N11:P11,W11:Y11)-SUM(E22:G22,N22:P22,W22:Y22)</f>
        <v>0</v>
      </c>
    </row>
    <row r="15" ht="18" customHeight="1" spans="1:27">
      <c r="A15" s="53">
        <f>'Match Information'!E10</f>
        <v>0</v>
      </c>
      <c r="B15" s="53"/>
      <c r="C15" s="53"/>
      <c r="D15" s="53"/>
      <c r="E15" s="53"/>
      <c r="F15" s="53"/>
      <c r="G15" s="53"/>
      <c r="H15" s="54"/>
      <c r="I15" s="91" t="s">
        <v>79</v>
      </c>
      <c r="J15" s="92"/>
      <c r="K15" s="92"/>
      <c r="L15" s="93"/>
      <c r="M15" s="94">
        <f>SUM(E23:AA23)</f>
        <v>0</v>
      </c>
      <c r="N15" s="95"/>
      <c r="O15" s="95"/>
      <c r="P15" s="96" t="s">
        <v>80</v>
      </c>
      <c r="Q15" s="109">
        <f>AA22/27</f>
        <v>0</v>
      </c>
      <c r="R15" s="110"/>
      <c r="S15" s="96" t="s">
        <v>14</v>
      </c>
      <c r="T15" s="111"/>
      <c r="U15" s="112">
        <f>AA22</f>
        <v>0</v>
      </c>
      <c r="V15" s="113"/>
      <c r="W15" s="104"/>
      <c r="X15" s="104"/>
      <c r="Y15" s="104"/>
      <c r="Z15" s="104"/>
      <c r="AA15" s="104"/>
    </row>
    <row r="16" spans="1:27">
      <c r="A16" s="55"/>
      <c r="B16" s="56" t="s">
        <v>81</v>
      </c>
      <c r="C16" s="57"/>
      <c r="D16" s="57"/>
      <c r="E16" s="58">
        <v>1</v>
      </c>
      <c r="F16" s="58">
        <v>2</v>
      </c>
      <c r="G16" s="58">
        <v>3</v>
      </c>
      <c r="H16" s="59" t="s">
        <v>82</v>
      </c>
      <c r="I16" s="105"/>
      <c r="J16" s="97" t="s">
        <v>83</v>
      </c>
      <c r="K16" s="57"/>
      <c r="L16" s="58"/>
      <c r="M16" s="98"/>
      <c r="N16" s="58">
        <v>1</v>
      </c>
      <c r="O16" s="58">
        <v>2</v>
      </c>
      <c r="P16" s="58">
        <v>3</v>
      </c>
      <c r="Q16" s="58" t="s">
        <v>82</v>
      </c>
      <c r="R16" s="105"/>
      <c r="S16" s="105" t="s">
        <v>84</v>
      </c>
      <c r="T16" s="57"/>
      <c r="U16" s="58"/>
      <c r="V16" s="58"/>
      <c r="W16" s="58">
        <v>1</v>
      </c>
      <c r="X16" s="58">
        <v>2</v>
      </c>
      <c r="Y16" s="58">
        <v>3</v>
      </c>
      <c r="Z16" s="59" t="s">
        <v>82</v>
      </c>
      <c r="AA16" s="104"/>
    </row>
    <row r="17" spans="1:27">
      <c r="A17" s="56"/>
      <c r="B17" s="60" t="s">
        <v>85</v>
      </c>
      <c r="C17" s="60" t="s">
        <v>86</v>
      </c>
      <c r="D17" s="58"/>
      <c r="E17" s="61"/>
      <c r="F17" s="61"/>
      <c r="G17" s="61"/>
      <c r="H17" s="62"/>
      <c r="I17" s="99"/>
      <c r="J17" s="63" t="s">
        <v>85</v>
      </c>
      <c r="K17" s="60" t="s">
        <v>86</v>
      </c>
      <c r="L17" s="63" t="s">
        <v>87</v>
      </c>
      <c r="M17" s="63" t="s">
        <v>88</v>
      </c>
      <c r="N17" s="100">
        <f>ROUNDDOWN(SUM($M18:$M20),0)</f>
        <v>0</v>
      </c>
      <c r="O17" s="100">
        <f>ROUNDDOWN(SUM($M18:$M20),0)</f>
        <v>0</v>
      </c>
      <c r="P17" s="100">
        <f>ROUNDDOWN(SUM($M18:$M20),0)</f>
        <v>0</v>
      </c>
      <c r="Q17" s="110"/>
      <c r="R17" s="99"/>
      <c r="S17" s="63" t="s">
        <v>85</v>
      </c>
      <c r="T17" s="60" t="s">
        <v>86</v>
      </c>
      <c r="U17" s="63" t="s">
        <v>87</v>
      </c>
      <c r="V17" s="63" t="s">
        <v>88</v>
      </c>
      <c r="W17" s="100">
        <f>ROUNDDOWN(SUM($V18:$V20),0)</f>
        <v>0</v>
      </c>
      <c r="X17" s="100">
        <f>ROUNDDOWN(SUM($V18:$V20),0)</f>
        <v>0</v>
      </c>
      <c r="Y17" s="100">
        <f>ROUNDDOWN(SUM($V18:$V20),0)</f>
        <v>0</v>
      </c>
      <c r="Z17" s="110"/>
      <c r="AA17" s="83"/>
    </row>
    <row r="18" spans="1:27">
      <c r="A18" s="63" t="s">
        <v>95</v>
      </c>
      <c r="B18" s="64"/>
      <c r="C18" s="65" t="e">
        <f t="array" ref="C18">INDEX(STATS!$A:$A,MATCH(B18&amp;$A$15,STATS!$C:$C&amp;STATS!$B:$B,0))</f>
        <v>#N/A</v>
      </c>
      <c r="D18" s="66" t="str">
        <f>IFERROR(ROUNDDOWN(IF(VLOOKUP(B18,STATS!$C:$I,7,0),VLOOKUP(B18,STATS!$C:$F,4,0),MAX(VLOOKUP(B18,STATS!$C:$E,3,0),VLOOKUP(B18,STATS!$C:$F,4,0),VLOOKUP(B18,STATS!$C:$G,5,0))),0),"")</f>
        <v/>
      </c>
      <c r="E18" s="82"/>
      <c r="F18" s="82"/>
      <c r="G18" s="82"/>
      <c r="H18" s="68">
        <f>SUM(E18:G18)</f>
        <v>0</v>
      </c>
      <c r="I18" s="63" t="s">
        <v>95</v>
      </c>
      <c r="J18" s="64"/>
      <c r="K18" s="65" t="e">
        <f t="array" ref="K18">INDEX(STATS!$A:$A,MATCH(J18&amp;$A$15,STATS!$C:$C&amp;STATS!$B:$B,0))</f>
        <v>#N/A</v>
      </c>
      <c r="L18" s="66" t="str">
        <f>IFERROR(ROUNDDOWN(IF(VLOOKUP(J18,STATS!$C:$I,7,0),VLOOKUP(J18,STATS!$C:$F,4,0),MAX(VLOOKUP(J18,STATS!$C:$E,3,0),VLOOKUP(J18,STATS!$C:$F,4,0),VLOOKUP(J18,STATS!$C:$G,5,0))),0),"")</f>
        <v/>
      </c>
      <c r="M18" s="101">
        <f>ROUNDDOWN(IF(L18&lt;'DO NOT TOUCH'!$D$4,(('DO NOT TOUCH'!$D$4-L18)*'DO NOT TOUCH'!$B$4),0),0)</f>
        <v>0</v>
      </c>
      <c r="N18" s="82"/>
      <c r="O18" s="82"/>
      <c r="P18" s="82"/>
      <c r="Q18" s="68">
        <f>SUM(N18:P18)</f>
        <v>0</v>
      </c>
      <c r="R18" s="63" t="s">
        <v>95</v>
      </c>
      <c r="S18" s="64"/>
      <c r="T18" s="65" t="e">
        <f t="array" ref="T18">INDEX(STATS!$A:$A,MATCH(S18&amp;$A$15,STATS!$C:$C&amp;STATS!$B:$B,0))</f>
        <v>#N/A</v>
      </c>
      <c r="U18" s="66" t="str">
        <f>IFERROR(ROUNDDOWN(IF(VLOOKUP(S18,STATS!$C:$I,7,0),VLOOKUP(S18,STATS!$C:$F,4,0),MAX(VLOOKUP(S18,STATS!$C:$E,3,0),VLOOKUP(S18,STATS!$C:$F,4,0),VLOOKUP(S18,STATS!$C:$G,5,0))),0),"")</f>
        <v/>
      </c>
      <c r="V18" s="101">
        <f>ROUNDDOWN(IF(U18&lt;'DO NOT TOUCH'!$D$4,(('DO NOT TOUCH'!$D$4-U18)*'DO NOT TOUCH'!$B$4),0),0)</f>
        <v>0</v>
      </c>
      <c r="W18" s="82"/>
      <c r="X18" s="82"/>
      <c r="Y18" s="82"/>
      <c r="Z18" s="120">
        <f>SUM(W18:Y18)</f>
        <v>0</v>
      </c>
      <c r="AA18" s="70"/>
    </row>
    <row r="19" spans="1:27">
      <c r="A19" s="63" t="s">
        <v>96</v>
      </c>
      <c r="B19" s="64"/>
      <c r="C19" s="65" t="e">
        <f t="array" ref="C19">INDEX(STATS!$A:$A,MATCH(B19&amp;$A$15,STATS!$C:$C&amp;STATS!$B:$B,0))</f>
        <v>#N/A</v>
      </c>
      <c r="D19" s="66" t="str">
        <f>IFERROR(ROUNDDOWN(IF(VLOOKUP(B19,STATS!$C:$I,7,0),VLOOKUP(B19,STATS!$C:$F,4,0),MAX(VLOOKUP(B19,STATS!$C:$E,3,0),VLOOKUP(B19,STATS!$C:$F,4,0),VLOOKUP(B19,STATS!$C:$G,5,0))),0),"")</f>
        <v/>
      </c>
      <c r="E19" s="82"/>
      <c r="F19" s="82"/>
      <c r="G19" s="82"/>
      <c r="H19" s="68">
        <f>SUM(E19:G19)</f>
        <v>0</v>
      </c>
      <c r="I19" s="63" t="s">
        <v>96</v>
      </c>
      <c r="J19" s="64"/>
      <c r="K19" s="65" t="e">
        <f t="array" ref="K19">INDEX(STATS!$A:$A,MATCH(J19&amp;$A$15,STATS!$C:$C&amp;STATS!$B:$B,0))</f>
        <v>#N/A</v>
      </c>
      <c r="L19" s="66" t="str">
        <f>IFERROR(ROUNDDOWN(IF(VLOOKUP(J19,STATS!$C:$I,7,0),VLOOKUP(J19,STATS!$C:$F,4,0),MAX(VLOOKUP(J19,STATS!$C:$E,3,0),VLOOKUP(J19,STATS!$C:$F,4,0),VLOOKUP(J19,STATS!$C:$G,5,0))),0),"")</f>
        <v/>
      </c>
      <c r="M19" s="101">
        <f>ROUNDDOWN(IF(L19&lt;'DO NOT TOUCH'!$D$4,(('DO NOT TOUCH'!$D$4-L19)*'DO NOT TOUCH'!$B$4),0),0)</f>
        <v>0</v>
      </c>
      <c r="N19" s="82"/>
      <c r="O19" s="82"/>
      <c r="P19" s="82"/>
      <c r="Q19" s="68">
        <f>SUM(N19:P19)</f>
        <v>0</v>
      </c>
      <c r="R19" s="63" t="s">
        <v>96</v>
      </c>
      <c r="S19" s="64"/>
      <c r="T19" s="65" t="e">
        <f t="array" ref="T19">INDEX(STATS!$A:$A,MATCH(S19&amp;$A$15,STATS!$C:$C&amp;STATS!$B:$B,0))</f>
        <v>#N/A</v>
      </c>
      <c r="U19" s="66" t="str">
        <f>IFERROR(ROUNDDOWN(IF(VLOOKUP(S19,STATS!$C:$I,7,0),VLOOKUP(S19,STATS!$C:$F,4,0),MAX(VLOOKUP(S19,STATS!$C:$E,3,0),VLOOKUP(S19,STATS!$C:$F,4,0),VLOOKUP(S19,STATS!$C:$G,5,0))),0),"")</f>
        <v/>
      </c>
      <c r="V19" s="101">
        <f>ROUNDDOWN(IF(U19&lt;'DO NOT TOUCH'!$D$4,(('DO NOT TOUCH'!$D$4-U19)*'DO NOT TOUCH'!$B$4),0),0)</f>
        <v>0</v>
      </c>
      <c r="W19" s="82"/>
      <c r="X19" s="82"/>
      <c r="Y19" s="82"/>
      <c r="Z19" s="120">
        <f>SUM(W19:Y19)</f>
        <v>0</v>
      </c>
      <c r="AA19" s="121">
        <f>SUM(W18:Y21,N18:P21,E18:G21)/27</f>
        <v>0</v>
      </c>
    </row>
    <row r="20" spans="1:27">
      <c r="A20" s="63" t="s">
        <v>97</v>
      </c>
      <c r="B20" s="64"/>
      <c r="C20" s="65" t="e">
        <f t="array" ref="C20">INDEX(STATS!$A:$A,MATCH(B20&amp;$A$15,STATS!$C:$C&amp;STATS!$B:$B,0))</f>
        <v>#N/A</v>
      </c>
      <c r="D20" s="66" t="str">
        <f>IFERROR(ROUNDDOWN(IF(VLOOKUP(B20,STATS!$C:$I,7,0),VLOOKUP(B20,STATS!$C:$F,4,0),MAX(VLOOKUP(B20,STATS!$C:$E,3,0),VLOOKUP(B20,STATS!$C:$F,4,0),VLOOKUP(B20,STATS!$C:$G,5,0))),0),"")</f>
        <v/>
      </c>
      <c r="E20" s="82"/>
      <c r="F20" s="82"/>
      <c r="G20" s="82"/>
      <c r="H20" s="68">
        <f>SUM(E20:G20)</f>
        <v>0</v>
      </c>
      <c r="I20" s="63" t="s">
        <v>97</v>
      </c>
      <c r="J20" s="64"/>
      <c r="K20" s="65" t="e">
        <f t="array" ref="K20">INDEX(STATS!$A:$A,MATCH(J20&amp;$A$15,STATS!$C:$C&amp;STATS!$B:$B,0))</f>
        <v>#N/A</v>
      </c>
      <c r="L20" s="66" t="str">
        <f>IFERROR(ROUNDDOWN(IF(VLOOKUP(J20,STATS!$C:$I,7,0),VLOOKUP(J20,STATS!$C:$F,4,0),MAX(VLOOKUP(J20,STATS!$C:$E,3,0),VLOOKUP(J20,STATS!$C:$F,4,0),VLOOKUP(J20,STATS!$C:$G,5,0))),0),"")</f>
        <v/>
      </c>
      <c r="M20" s="101">
        <f>ROUNDDOWN(IF(L20&lt;'DO NOT TOUCH'!$D$4,(('DO NOT TOUCH'!$D$4-L20)*'DO NOT TOUCH'!$B$4),0),0)</f>
        <v>0</v>
      </c>
      <c r="N20" s="82"/>
      <c r="O20" s="82"/>
      <c r="P20" s="82"/>
      <c r="Q20" s="68">
        <f>SUM(N20:P20)</f>
        <v>0</v>
      </c>
      <c r="R20" s="63" t="s">
        <v>97</v>
      </c>
      <c r="S20" s="64"/>
      <c r="T20" s="65" t="e">
        <f t="array" ref="T20">INDEX(STATS!$A:$A,MATCH(S20&amp;$A$15,STATS!$C:$C&amp;STATS!$B:$B,0))</f>
        <v>#N/A</v>
      </c>
      <c r="U20" s="66" t="str">
        <f>IFERROR(ROUNDDOWN(IF(VLOOKUP(S20,STATS!$C:$I,7,0),VLOOKUP(S20,STATS!$C:$F,4,0),MAX(VLOOKUP(S20,STATS!$C:$E,3,0),VLOOKUP(S20,STATS!$C:$F,4,0),VLOOKUP(S20,STATS!$C:$G,5,0))),0),"")</f>
        <v/>
      </c>
      <c r="V20" s="101">
        <f>ROUNDDOWN(IF(U20&lt;'DO NOT TOUCH'!$D$4,(('DO NOT TOUCH'!$D$4-U20)*'DO NOT TOUCH'!$B$4),0),0)</f>
        <v>0</v>
      </c>
      <c r="W20" s="82"/>
      <c r="X20" s="82"/>
      <c r="Y20" s="82"/>
      <c r="Z20" s="120">
        <f>SUM(W20:Y20)</f>
        <v>0</v>
      </c>
      <c r="AA20" s="63" t="s">
        <v>93</v>
      </c>
    </row>
    <row r="21" spans="1:27">
      <c r="A21" s="69" t="s">
        <v>92</v>
      </c>
      <c r="B21" s="64"/>
      <c r="C21" s="65" t="e">
        <f t="array" ref="C21">INDEX(STATS!$A:$A,MATCH(B21&amp;$A$15,STATS!$C:$C&amp;STATS!$B:$B,0))</f>
        <v>#N/A</v>
      </c>
      <c r="D21" s="66" t="str">
        <f>IFERROR(ROUNDDOWN(IF(VLOOKUP(B21,STATS!$C:$I,7,0),VLOOKUP(B21,STATS!$C:$F,4,0),MAX(VLOOKUP(B21,STATS!$C:$E,3,0),VLOOKUP(B21,STATS!$C:$F,4,0),VLOOKUP(B21,STATS!$C:$G,5,0))),0),"")</f>
        <v/>
      </c>
      <c r="E21" s="82"/>
      <c r="F21" s="82"/>
      <c r="G21" s="82"/>
      <c r="H21" s="68">
        <f>SUM(E21:G21)</f>
        <v>0</v>
      </c>
      <c r="I21" s="69" t="s">
        <v>92</v>
      </c>
      <c r="J21" s="64"/>
      <c r="K21" s="65" t="e">
        <f t="array" ref="K21">INDEX(STATS!$A:$A,MATCH(J21&amp;$A$15,STATS!$C:$C&amp;STATS!$B:$B,0))</f>
        <v>#N/A</v>
      </c>
      <c r="L21" s="66" t="str">
        <f>IFERROR(ROUNDDOWN(IF(VLOOKUP(J21,STATS!$C:$I,7,0),VLOOKUP(J21,STATS!$C:$F,4,0),MAX(VLOOKUP(J21,STATS!$C:$E,3,0),VLOOKUP(J21,STATS!$C:$F,4,0),VLOOKUP(J21,STATS!$C:$G,5,0))),0),"")</f>
        <v/>
      </c>
      <c r="M21" s="101">
        <f>ROUNDDOWN(IF(L21&lt;'DO NOT TOUCH'!$D$4,(('DO NOT TOUCH'!$D$4-L21)*'DO NOT TOUCH'!$B$4),0),0)</f>
        <v>0</v>
      </c>
      <c r="N21" s="82"/>
      <c r="O21" s="82"/>
      <c r="P21" s="82"/>
      <c r="Q21" s="68">
        <f>SUM(N21:P21)</f>
        <v>0</v>
      </c>
      <c r="R21" s="69" t="s">
        <v>92</v>
      </c>
      <c r="S21" s="64"/>
      <c r="T21" s="65" t="e">
        <f t="array" ref="T21">INDEX(STATS!$A:$A,MATCH(S21&amp;$A$15,STATS!$C:$C&amp;STATS!$B:$B,0))</f>
        <v>#N/A</v>
      </c>
      <c r="U21" s="66" t="str">
        <f>IFERROR(ROUNDDOWN(IF(VLOOKUP(S21,STATS!$C:$I,7,0),VLOOKUP(S21,STATS!$C:$F,4,0),MAX(VLOOKUP(S21,STATS!$C:$E,3,0),VLOOKUP(S21,STATS!$C:$F,4,0),VLOOKUP(S21,STATS!$C:$G,5,0))),0),"")</f>
        <v/>
      </c>
      <c r="V21" s="101">
        <f>ROUNDDOWN(IF(U21&lt;'DO NOT TOUCH'!$D$4,(('DO NOT TOUCH'!$D$4-U21)*'DO NOT TOUCH'!$B$4),0),0)</f>
        <v>0</v>
      </c>
      <c r="W21" s="82"/>
      <c r="X21" s="82"/>
      <c r="Y21" s="82"/>
      <c r="Z21" s="120">
        <f>SUM(W21:Y21)</f>
        <v>0</v>
      </c>
      <c r="AA21" s="63" t="s">
        <v>93</v>
      </c>
    </row>
    <row r="22" spans="1:27">
      <c r="A22" s="83"/>
      <c r="B22" s="71"/>
      <c r="C22" s="83"/>
      <c r="D22" s="83"/>
      <c r="E22" s="84">
        <f>SUM(E18:E21)</f>
        <v>0</v>
      </c>
      <c r="F22" s="73">
        <f>SUM(F18:F21)</f>
        <v>0</v>
      </c>
      <c r="G22" s="73">
        <f>SUM(G18:G21)</f>
        <v>0</v>
      </c>
      <c r="H22" s="73">
        <f>SUM(H18:H21)</f>
        <v>0</v>
      </c>
      <c r="I22" s="70"/>
      <c r="J22" s="72"/>
      <c r="K22" s="83"/>
      <c r="L22" s="83"/>
      <c r="M22" s="102"/>
      <c r="N22" s="73">
        <f>SUM(N17:N21)</f>
        <v>0</v>
      </c>
      <c r="O22" s="73">
        <f>SUM(O17:O21)</f>
        <v>0</v>
      </c>
      <c r="P22" s="73">
        <f>SUM(P17:P21)</f>
        <v>0</v>
      </c>
      <c r="Q22" s="73">
        <f>SUM(N22:P22)</f>
        <v>0</v>
      </c>
      <c r="R22" s="116"/>
      <c r="S22" s="72"/>
      <c r="T22" s="83"/>
      <c r="U22" s="83"/>
      <c r="V22" s="71"/>
      <c r="W22" s="119">
        <f>SUM(W17:W21)</f>
        <v>0</v>
      </c>
      <c r="X22" s="73">
        <f>SUM(X17:X21)</f>
        <v>0</v>
      </c>
      <c r="Y22" s="73">
        <f>SUM(Y17:Y21)</f>
        <v>0</v>
      </c>
      <c r="Z22" s="73">
        <f>SUM(W22:Y22)</f>
        <v>0</v>
      </c>
      <c r="AA22" s="124">
        <f>SUM(E22:G22,N22:P22,W22:Y22)</f>
        <v>0</v>
      </c>
    </row>
    <row r="23" s="36" customFormat="1" ht="15.15" spans="1:27">
      <c r="A23" s="85"/>
      <c r="B23" s="86" t="s">
        <v>9</v>
      </c>
      <c r="C23" s="86"/>
      <c r="D23" s="86"/>
      <c r="E23" s="87">
        <f>IF((E22=0),0,(IF((E22=E11),1,IF((E22&gt;E11),2,0))))</f>
        <v>0</v>
      </c>
      <c r="F23" s="87">
        <f>IF((F22=0),0,(IF((F22=F11),1,IF((F22&gt;F11),2,0))))</f>
        <v>0</v>
      </c>
      <c r="G23" s="87">
        <f>IF((G22=0),0,(IF((G22=G11),1,IF((G22&gt;G11),2,0))))</f>
        <v>0</v>
      </c>
      <c r="H23" s="87">
        <f>IF((H22=0),0,(IF((H22=H11),2,IF((H22&gt;H11),4,0))))</f>
        <v>0</v>
      </c>
      <c r="I23" s="106"/>
      <c r="J23" s="85"/>
      <c r="K23" s="86"/>
      <c r="L23" s="107"/>
      <c r="M23" s="108"/>
      <c r="N23" s="87">
        <f>IF((N22=0),0,(IF((N22=N11),1,IF((N22&gt;N11),2,0))))</f>
        <v>0</v>
      </c>
      <c r="O23" s="87">
        <f>IF((O22=0),0,(IF((O22=O11),1,IF((O22&gt;O11),2,0))))</f>
        <v>0</v>
      </c>
      <c r="P23" s="87">
        <f>IF((P22=0),0,(IF((P22=P11),1,IF((P22&gt;P11),2,0))))</f>
        <v>0</v>
      </c>
      <c r="Q23" s="87">
        <f>IF((Q22=0),0,(IF((Q22=Q11),2,IF((Q22&gt;Q11),4,0))))</f>
        <v>0</v>
      </c>
      <c r="R23" s="106"/>
      <c r="S23" s="85"/>
      <c r="T23" s="86"/>
      <c r="U23" s="107"/>
      <c r="V23" s="107"/>
      <c r="W23" s="87">
        <f>IF((W22=0),0,(IF((W22=W11),1,IF((W22&gt;W11),2,0))))</f>
        <v>0</v>
      </c>
      <c r="X23" s="87">
        <f>IF((X22=0),0,(IF((X22=X11),1,IF((X22&gt;X11),2,0))))</f>
        <v>0</v>
      </c>
      <c r="Y23" s="87">
        <f>IF((Y22=0),0,(IF((Y22=Y11),1,IF((Y22&gt;Y11),2,0))))</f>
        <v>0</v>
      </c>
      <c r="Z23" s="87">
        <f>IF((Z22=0),0,(IF((Z22=Z11),2,IF((Z22&gt;Z11),4,0))))</f>
        <v>0</v>
      </c>
      <c r="AA23" s="125">
        <f>IF(AA22=0,0,(IF(AA22=AA11,5,(IF(AA22&gt;AA11,10,0)))))</f>
        <v>0</v>
      </c>
    </row>
  </sheetData>
  <sheetProtection selectLockedCells="1" formatCells="0"/>
  <mergeCells count="19">
    <mergeCell ref="E3:H3"/>
    <mergeCell ref="A4:H4"/>
    <mergeCell ref="I4:L4"/>
    <mergeCell ref="U4:V4"/>
    <mergeCell ref="A15:H15"/>
    <mergeCell ref="I15:L15"/>
    <mergeCell ref="U15:V15"/>
    <mergeCell ref="E13:E14"/>
    <mergeCell ref="F13:F14"/>
    <mergeCell ref="G13:G14"/>
    <mergeCell ref="N13:N14"/>
    <mergeCell ref="O13:O14"/>
    <mergeCell ref="P13:P14"/>
    <mergeCell ref="W13:W14"/>
    <mergeCell ref="X13:X14"/>
    <mergeCell ref="Y13:Y14"/>
    <mergeCell ref="A1:B2"/>
    <mergeCell ref="L1:AA3"/>
    <mergeCell ref="C1:K2"/>
  </mergeCells>
  <conditionalFormatting sqref="E7:G10 N7:P10 W7:Y10 E18:G21 N18:P21 W18:Y21">
    <cfRule type="cellIs" dxfId="9" priority="3" operator="greaterThan">
      <formula>250</formula>
    </cfRule>
    <cfRule type="cellIs" dxfId="10" priority="2" operator="greaterThan">
      <formula>250</formula>
    </cfRule>
    <cfRule type="cellIs" dxfId="11" priority="1" operator="greaterThan">
      <formula>290</formula>
    </cfRule>
  </conditionalFormatting>
  <conditionalFormatting sqref="E13:G13 H14:J14 N13:P13 W13:Y13 Q14:S14 L14:M14 U14:V14">
    <cfRule type="cellIs" dxfId="12" priority="4" operator="equal">
      <formula>0</formula>
    </cfRule>
  </conditionalFormatting>
  <dataValidations count="2">
    <dataValidation type="list" allowBlank="1" showInputMessage="1" showErrorMessage="1" sqref="B7:B10 J7:J10 S7:S10">
      <formula1>INDIRECT($A$4)</formula1>
    </dataValidation>
    <dataValidation type="list" allowBlank="1" showInputMessage="1" showErrorMessage="1" sqref="B18:B21 J18:J21 S18:S21">
      <formula1>INDIRECT($A$15)</formula1>
    </dataValidation>
  </dataValidations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3"/>
  <sheetViews>
    <sheetView zoomScale="80" zoomScaleNormal="80" workbookViewId="0">
      <selection activeCell="T18" sqref="T18:T21"/>
    </sheetView>
  </sheetViews>
  <sheetFormatPr defaultColWidth="9.13888888888889" defaultRowHeight="14.4"/>
  <cols>
    <col min="1" max="1" width="2.85185185185185" style="37" customWidth="1"/>
    <col min="2" max="2" width="24.712962962963" style="37" customWidth="1"/>
    <col min="3" max="3" width="9.71296296296296" style="37" customWidth="1"/>
    <col min="4" max="4" width="5.71296296296296" style="37" customWidth="1"/>
    <col min="5" max="5" width="6.85185185185185" style="37" customWidth="1"/>
    <col min="6" max="7" width="6.71296296296296" style="37" customWidth="1"/>
    <col min="8" max="8" width="7.28703703703704" style="37" customWidth="1"/>
    <col min="9" max="9" width="3.42592592592593" style="37" customWidth="1"/>
    <col min="10" max="10" width="24.712962962963" style="37" customWidth="1"/>
    <col min="11" max="11" width="11.5740740740741" style="37" customWidth="1"/>
    <col min="12" max="12" width="5.71296296296296" style="37" customWidth="1"/>
    <col min="13" max="13" width="5.85185185185185" style="38" customWidth="1"/>
    <col min="14" max="16" width="6.71296296296296" style="37" customWidth="1"/>
    <col min="17" max="17" width="7.28703703703704" style="37" customWidth="1"/>
    <col min="18" max="18" width="3.42592592592593" style="37" customWidth="1"/>
    <col min="19" max="19" width="24.712962962963" style="37" customWidth="1"/>
    <col min="20" max="20" width="9.71296296296296" style="37" customWidth="1"/>
    <col min="21" max="21" width="5.71296296296296" style="37" customWidth="1"/>
    <col min="22" max="22" width="6" style="37" customWidth="1"/>
    <col min="23" max="25" width="6.71296296296296" style="37" customWidth="1"/>
    <col min="26" max="26" width="7.28703703703704" style="37" customWidth="1"/>
    <col min="27" max="27" width="10" style="37" customWidth="1"/>
    <col min="28" max="16384" width="9.13888888888889" style="37"/>
  </cols>
  <sheetData>
    <row r="1" ht="15" customHeight="1" spans="1:27">
      <c r="A1" s="39" t="s">
        <v>77</v>
      </c>
      <c r="B1" s="40"/>
      <c r="C1" s="41" t="str">
        <f>'Match Information'!D2</f>
        <v>Enter district &amp; tour stop # here</v>
      </c>
      <c r="D1" s="42"/>
      <c r="E1" s="42"/>
      <c r="F1" s="42"/>
      <c r="G1" s="42"/>
      <c r="H1" s="42"/>
      <c r="I1" s="42"/>
      <c r="J1" s="42"/>
      <c r="K1" s="42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  <c r="AA1" s="88"/>
    </row>
    <row r="2" ht="15" customHeight="1" spans="1:27">
      <c r="A2" s="43"/>
      <c r="B2" s="44"/>
      <c r="C2" s="45"/>
      <c r="D2" s="46"/>
      <c r="E2" s="46"/>
      <c r="F2" s="46"/>
      <c r="G2" s="46"/>
      <c r="H2" s="46"/>
      <c r="I2" s="46"/>
      <c r="J2" s="46"/>
      <c r="K2" s="46"/>
      <c r="L2" s="89"/>
      <c r="M2" s="89"/>
      <c r="N2" s="89"/>
      <c r="O2" s="89"/>
      <c r="P2" s="89"/>
      <c r="Q2" s="89"/>
      <c r="R2" s="89"/>
      <c r="S2" s="89"/>
      <c r="T2" s="89"/>
      <c r="U2" s="89"/>
      <c r="V2" s="89"/>
      <c r="W2" s="89"/>
      <c r="X2" s="89"/>
      <c r="Y2" s="89"/>
      <c r="Z2" s="89"/>
      <c r="AA2" s="89"/>
    </row>
    <row r="3" ht="15" customHeight="1" spans="1:27">
      <c r="A3" s="47"/>
      <c r="B3" s="48"/>
      <c r="C3" s="49"/>
      <c r="D3" s="49"/>
      <c r="E3" s="50">
        <f>IF(AA14&gt;0,A4,A15)</f>
        <v>0</v>
      </c>
      <c r="F3" s="51"/>
      <c r="G3" s="51"/>
      <c r="H3" s="52"/>
      <c r="I3" s="90" t="s">
        <v>78</v>
      </c>
      <c r="J3" s="48">
        <f>ABS(AA14)</f>
        <v>0</v>
      </c>
      <c r="K3" s="49"/>
      <c r="L3" s="89"/>
      <c r="M3" s="89"/>
      <c r="N3" s="89"/>
      <c r="O3" s="89"/>
      <c r="P3" s="89"/>
      <c r="Q3" s="89"/>
      <c r="R3" s="89"/>
      <c r="S3" s="89"/>
      <c r="T3" s="89"/>
      <c r="U3" s="89"/>
      <c r="V3" s="89"/>
      <c r="W3" s="89"/>
      <c r="X3" s="89"/>
      <c r="Y3" s="89"/>
      <c r="Z3" s="89"/>
      <c r="AA3" s="89"/>
    </row>
    <row r="4" ht="18" customHeight="1" spans="1:27">
      <c r="A4" s="53">
        <f>'Match Information'!D11</f>
        <v>0</v>
      </c>
      <c r="B4" s="53"/>
      <c r="C4" s="53"/>
      <c r="D4" s="53"/>
      <c r="E4" s="53"/>
      <c r="F4" s="53"/>
      <c r="G4" s="53"/>
      <c r="H4" s="54"/>
      <c r="I4" s="91" t="s">
        <v>79</v>
      </c>
      <c r="J4" s="92"/>
      <c r="K4" s="92"/>
      <c r="L4" s="93"/>
      <c r="M4" s="94">
        <f>SUM(E12:AA12)</f>
        <v>0</v>
      </c>
      <c r="N4" s="95"/>
      <c r="O4" s="95"/>
      <c r="P4" s="96" t="s">
        <v>80</v>
      </c>
      <c r="Q4" s="109">
        <f>AA11/27</f>
        <v>0</v>
      </c>
      <c r="R4" s="110"/>
      <c r="S4" s="96" t="s">
        <v>14</v>
      </c>
      <c r="T4" s="111"/>
      <c r="U4" s="112">
        <f>AA11</f>
        <v>0</v>
      </c>
      <c r="V4" s="113"/>
      <c r="W4" s="114"/>
      <c r="X4" s="114"/>
      <c r="Y4" s="114"/>
      <c r="Z4" s="114"/>
      <c r="AA4" s="83"/>
    </row>
    <row r="5" spans="1:27">
      <c r="A5" s="55"/>
      <c r="B5" s="56" t="s">
        <v>81</v>
      </c>
      <c r="C5" s="57"/>
      <c r="D5" s="57"/>
      <c r="E5" s="58">
        <v>1</v>
      </c>
      <c r="F5" s="58">
        <v>2</v>
      </c>
      <c r="G5" s="58">
        <v>3</v>
      </c>
      <c r="H5" s="59" t="s">
        <v>82</v>
      </c>
      <c r="I5" s="97"/>
      <c r="J5" s="97" t="s">
        <v>83</v>
      </c>
      <c r="K5" s="57"/>
      <c r="L5" s="58"/>
      <c r="M5" s="98"/>
      <c r="N5" s="58">
        <v>1</v>
      </c>
      <c r="O5" s="58">
        <v>2</v>
      </c>
      <c r="P5" s="58">
        <v>3</v>
      </c>
      <c r="Q5" s="58" t="s">
        <v>82</v>
      </c>
      <c r="R5" s="105"/>
      <c r="S5" s="105" t="s">
        <v>84</v>
      </c>
      <c r="T5" s="57"/>
      <c r="U5" s="58"/>
      <c r="V5" s="58"/>
      <c r="W5" s="58">
        <v>1</v>
      </c>
      <c r="X5" s="58">
        <v>2</v>
      </c>
      <c r="Y5" s="58">
        <v>3</v>
      </c>
      <c r="Z5" s="59" t="s">
        <v>82</v>
      </c>
      <c r="AA5" s="70"/>
    </row>
    <row r="6" spans="1:27">
      <c r="A6" s="56"/>
      <c r="B6" s="60" t="s">
        <v>85</v>
      </c>
      <c r="C6" s="60" t="s">
        <v>86</v>
      </c>
      <c r="D6" s="58"/>
      <c r="E6" s="61"/>
      <c r="F6" s="61"/>
      <c r="G6" s="61"/>
      <c r="H6" s="62"/>
      <c r="I6" s="99"/>
      <c r="J6" s="63" t="s">
        <v>85</v>
      </c>
      <c r="K6" s="60" t="s">
        <v>86</v>
      </c>
      <c r="L6" s="63" t="s">
        <v>87</v>
      </c>
      <c r="M6" s="63" t="s">
        <v>88</v>
      </c>
      <c r="N6" s="100">
        <f>ROUNDDOWN(SUM($M7:$M9),0)</f>
        <v>0</v>
      </c>
      <c r="O6" s="100">
        <f>ROUNDDOWN(SUM($M7:$M9),0)</f>
        <v>0</v>
      </c>
      <c r="P6" s="100">
        <f>ROUNDDOWN(SUM($M7:$M9),0)</f>
        <v>0</v>
      </c>
      <c r="Q6" s="115"/>
      <c r="R6" s="99"/>
      <c r="S6" s="63" t="s">
        <v>85</v>
      </c>
      <c r="T6" s="60" t="s">
        <v>86</v>
      </c>
      <c r="U6" s="63" t="s">
        <v>87</v>
      </c>
      <c r="V6" s="63" t="s">
        <v>88</v>
      </c>
      <c r="W6" s="100">
        <f>ROUNDDOWN(SUM($V7:$V9),0)</f>
        <v>0</v>
      </c>
      <c r="X6" s="100">
        <f>ROUNDDOWN(SUM($V7:$V9),0)</f>
        <v>0</v>
      </c>
      <c r="Y6" s="100">
        <f>ROUNDDOWN(SUM($V7:$V9),0)</f>
        <v>0</v>
      </c>
      <c r="Z6" s="110"/>
      <c r="AA6" s="83"/>
    </row>
    <row r="7" spans="1:27">
      <c r="A7" s="63" t="s">
        <v>89</v>
      </c>
      <c r="B7" s="64"/>
      <c r="C7" s="65" t="e">
        <f t="array" ref="C7">INDEX(STATS!$A:$A,MATCH(B7&amp;$A$4,STATS!$C:$C&amp;STATS!$B:$B,0))</f>
        <v>#N/A</v>
      </c>
      <c r="D7" s="66" t="str">
        <f>IFERROR(ROUNDDOWN(IF(VLOOKUP(B7,STATS!$C:$I,7,0),VLOOKUP(B7,STATS!$C:$F,4,0),MAX(VLOOKUP(B7,STATS!$C:$E,3,0),VLOOKUP(B7,STATS!$C:$F,4,0),VLOOKUP(B7,STATS!$C:$G,5,0))),0),"")</f>
        <v/>
      </c>
      <c r="E7" s="67"/>
      <c r="F7" s="67"/>
      <c r="G7" s="67"/>
      <c r="H7" s="68">
        <f>SUM(E7:G7)</f>
        <v>0</v>
      </c>
      <c r="I7" s="63" t="s">
        <v>89</v>
      </c>
      <c r="J7" s="64"/>
      <c r="K7" s="65" t="e">
        <f t="array" ref="K7">INDEX(STATS!$A:$A,MATCH(J7&amp;$A$4,STATS!$C:$C&amp;STATS!$B:$B,0))</f>
        <v>#N/A</v>
      </c>
      <c r="L7" s="66" t="str">
        <f>IFERROR(ROUNDDOWN(IF(VLOOKUP(J7,STATS!$C:$I,7,0),VLOOKUP(J7,STATS!$C:$F,4,0),MAX(VLOOKUP(J7,STATS!$C:$E,3,0),VLOOKUP(J7,STATS!$C:$F,4,0),VLOOKUP(J7,STATS!$C:$G,5,0))),0),"")</f>
        <v/>
      </c>
      <c r="M7" s="101">
        <f>ROUNDDOWN(IF(L7&lt;'DO NOT TOUCH'!$D$4,(('DO NOT TOUCH'!$D$4-L7)*'DO NOT TOUCH'!$B$4),0),0)</f>
        <v>0</v>
      </c>
      <c r="N7" s="67"/>
      <c r="O7" s="67"/>
      <c r="P7" s="67"/>
      <c r="Q7" s="68">
        <f>SUM(N7:P7)</f>
        <v>0</v>
      </c>
      <c r="R7" s="63" t="s">
        <v>89</v>
      </c>
      <c r="S7" s="64"/>
      <c r="T7" s="65" t="e">
        <f t="array" ref="T7">INDEX(STATS!$A:$A,MATCH(S7&amp;$A$4,STATS!$C:$C&amp;STATS!$B:$B,0))</f>
        <v>#N/A</v>
      </c>
      <c r="U7" s="66" t="str">
        <f>IFERROR(ROUNDDOWN(IF(VLOOKUP(S7,STATS!$C:$I,7,0),VLOOKUP(S7,STATS!$C:$F,4,0),MAX(VLOOKUP(S7,STATS!$C:$E,3,0),VLOOKUP(S7,STATS!$C:$F,4,0),VLOOKUP(S7,STATS!$C:$G,5,0))),0),"")</f>
        <v/>
      </c>
      <c r="V7" s="101">
        <f>ROUNDDOWN(IF(U7&lt;'DO NOT TOUCH'!$D$4,(('DO NOT TOUCH'!$D$4-U7)*'DO NOT TOUCH'!$B$4),0),0)</f>
        <v>0</v>
      </c>
      <c r="W7" s="67"/>
      <c r="X7" s="67"/>
      <c r="Y7" s="67"/>
      <c r="Z7" s="120">
        <f>SUM(W7:Y7)</f>
        <v>0</v>
      </c>
      <c r="AA7" s="70"/>
    </row>
    <row r="8" spans="1:27">
      <c r="A8" s="63" t="s">
        <v>90</v>
      </c>
      <c r="B8" s="64"/>
      <c r="C8" s="65" t="e">
        <f t="array" ref="C8">INDEX(STATS!$A:$A,MATCH(B8&amp;$A$4,STATS!$C:$C&amp;STATS!$B:$B,0))</f>
        <v>#N/A</v>
      </c>
      <c r="D8" s="66" t="str">
        <f>IFERROR(ROUNDDOWN(IF(VLOOKUP(B8,STATS!$C:$I,7,0),VLOOKUP(B8,STATS!$C:$F,4,0),MAX(VLOOKUP(B8,STATS!$C:$E,3,0),VLOOKUP(B8,STATS!$C:$F,4,0),VLOOKUP(B8,STATS!$C:$G,5,0))),0),"")</f>
        <v/>
      </c>
      <c r="E8" s="67"/>
      <c r="F8" s="67"/>
      <c r="G8" s="67"/>
      <c r="H8" s="68">
        <f>SUM(E8:G8)</f>
        <v>0</v>
      </c>
      <c r="I8" s="63" t="s">
        <v>90</v>
      </c>
      <c r="J8" s="64"/>
      <c r="K8" s="65" t="e">
        <f t="array" ref="K8">INDEX(STATS!$A:$A,MATCH(J8&amp;$A$4,STATS!$C:$C&amp;STATS!$B:$B,0))</f>
        <v>#N/A</v>
      </c>
      <c r="L8" s="66" t="str">
        <f>IFERROR(ROUNDDOWN(IF(VLOOKUP(J8,STATS!$C:$I,7,0),VLOOKUP(J8,STATS!$C:$F,4,0),MAX(VLOOKUP(J8,STATS!$C:$E,3,0),VLOOKUP(J8,STATS!$C:$F,4,0),VLOOKUP(J8,STATS!$C:$G,5,0))),0),"")</f>
        <v/>
      </c>
      <c r="M8" s="101">
        <f>ROUNDDOWN(IF(L8&lt;'DO NOT TOUCH'!$D$4,(('DO NOT TOUCH'!$D$4-L8)*'DO NOT TOUCH'!$B$4),0),0)</f>
        <v>0</v>
      </c>
      <c r="N8" s="67"/>
      <c r="O8" s="67"/>
      <c r="P8" s="67"/>
      <c r="Q8" s="68">
        <f>SUM(N8:P8)</f>
        <v>0</v>
      </c>
      <c r="R8" s="63" t="s">
        <v>90</v>
      </c>
      <c r="S8" s="64"/>
      <c r="T8" s="65" t="e">
        <f t="array" ref="T8">INDEX(STATS!$A:$A,MATCH(S8&amp;$A$4,STATS!$C:$C&amp;STATS!$B:$B,0))</f>
        <v>#N/A</v>
      </c>
      <c r="U8" s="66" t="str">
        <f>IFERROR(ROUNDDOWN(IF(VLOOKUP(S8,STATS!$C:$I,7,0),VLOOKUP(S8,STATS!$C:$F,4,0),MAX(VLOOKUP(S8,STATS!$C:$E,3,0),VLOOKUP(S8,STATS!$C:$F,4,0),VLOOKUP(S8,STATS!$C:$G,5,0))),0),"")</f>
        <v/>
      </c>
      <c r="V8" s="101">
        <f>ROUNDDOWN(IF(U8&lt;'DO NOT TOUCH'!$D$4,(('DO NOT TOUCH'!$D$4-U8)*'DO NOT TOUCH'!$B$4),0),0)</f>
        <v>0</v>
      </c>
      <c r="W8" s="67"/>
      <c r="X8" s="67"/>
      <c r="Y8" s="67"/>
      <c r="Z8" s="120">
        <f>SUM(W8:Y8)</f>
        <v>0</v>
      </c>
      <c r="AA8" s="121">
        <f>SUM(W7:Y9,N7:P9,E7:G9)/27</f>
        <v>0</v>
      </c>
    </row>
    <row r="9" spans="1:27">
      <c r="A9" s="63" t="s">
        <v>91</v>
      </c>
      <c r="B9" s="64"/>
      <c r="C9" s="65" t="e">
        <f t="array" ref="C9">INDEX(STATS!$A:$A,MATCH(B9&amp;$A$4,STATS!$C:$C&amp;STATS!$B:$B,0))</f>
        <v>#N/A</v>
      </c>
      <c r="D9" s="66" t="str">
        <f>IFERROR(ROUNDDOWN(IF(VLOOKUP(B9,STATS!$C:$I,7,0),VLOOKUP(B9,STATS!$C:$F,4,0),MAX(VLOOKUP(B9,STATS!$C:$E,3,0),VLOOKUP(B9,STATS!$C:$F,4,0),VLOOKUP(B9,STATS!$C:$G,5,0))),0),"")</f>
        <v/>
      </c>
      <c r="E9" s="67"/>
      <c r="F9" s="67"/>
      <c r="G9" s="67"/>
      <c r="H9" s="68">
        <f>SUM(E9:G9)</f>
        <v>0</v>
      </c>
      <c r="I9" s="63" t="s">
        <v>91</v>
      </c>
      <c r="J9" s="64"/>
      <c r="K9" s="65" t="e">
        <f t="array" ref="K9">INDEX(STATS!$A:$A,MATCH(J9&amp;$A$4,STATS!$C:$C&amp;STATS!$B:$B,0))</f>
        <v>#N/A</v>
      </c>
      <c r="L9" s="66" t="str">
        <f>IFERROR(ROUNDDOWN(IF(VLOOKUP(J9,STATS!$C:$I,7,0),VLOOKUP(J9,STATS!$C:$F,4,0),MAX(VLOOKUP(J9,STATS!$C:$E,3,0),VLOOKUP(J9,STATS!$C:$F,4,0),VLOOKUP(J9,STATS!$C:$G,5,0))),0),"")</f>
        <v/>
      </c>
      <c r="M9" s="101">
        <f>ROUNDDOWN(IF(L9&lt;'DO NOT TOUCH'!$D$4,(('DO NOT TOUCH'!$D$4-L9)*'DO NOT TOUCH'!$B$4),0),0)</f>
        <v>0</v>
      </c>
      <c r="N9" s="67"/>
      <c r="O9" s="67"/>
      <c r="P9" s="67"/>
      <c r="Q9" s="68">
        <f>SUM(N9:P9)</f>
        <v>0</v>
      </c>
      <c r="R9" s="63" t="s">
        <v>91</v>
      </c>
      <c r="S9" s="64"/>
      <c r="T9" s="65" t="e">
        <f t="array" ref="T9">INDEX(STATS!$A:$A,MATCH(S9&amp;$A$4,STATS!$C:$C&amp;STATS!$B:$B,0))</f>
        <v>#N/A</v>
      </c>
      <c r="U9" s="66" t="str">
        <f>IFERROR(ROUNDDOWN(IF(VLOOKUP(S9,STATS!$C:$I,7,0),VLOOKUP(S9,STATS!$C:$F,4,0),MAX(VLOOKUP(S9,STATS!$C:$E,3,0),VLOOKUP(S9,STATS!$C:$F,4,0),VLOOKUP(S9,STATS!$C:$G,5,0))),0),"")</f>
        <v/>
      </c>
      <c r="V9" s="101">
        <f>ROUNDDOWN(IF(U9&lt;'DO NOT TOUCH'!$D$4,(('DO NOT TOUCH'!$D$4-U9)*'DO NOT TOUCH'!$B$4),0),0)</f>
        <v>0</v>
      </c>
      <c r="W9" s="67"/>
      <c r="X9" s="67"/>
      <c r="Y9" s="67"/>
      <c r="Z9" s="120">
        <f>SUM(W9:Y9)</f>
        <v>0</v>
      </c>
      <c r="AA9" s="63"/>
    </row>
    <row r="10" spans="1:27">
      <c r="A10" s="69" t="s">
        <v>92</v>
      </c>
      <c r="B10" s="64"/>
      <c r="C10" s="65" t="e">
        <f t="array" ref="C10">INDEX(STATS!$A:$A,MATCH(B10&amp;$A$4,STATS!$C:$C&amp;STATS!$B:$B,0))</f>
        <v>#N/A</v>
      </c>
      <c r="D10" s="66" t="str">
        <f>IFERROR(ROUNDDOWN(IF(VLOOKUP(B10,STATS!$C:$I,7,0),VLOOKUP(B10,STATS!$C:$F,4,0),MAX(VLOOKUP(B10,STATS!$C:$E,3,0),VLOOKUP(B10,STATS!$C:$F,4,0),VLOOKUP(B10,STATS!$C:$G,5,0))),0),"")</f>
        <v/>
      </c>
      <c r="E10" s="67"/>
      <c r="F10" s="67"/>
      <c r="G10" s="67"/>
      <c r="H10" s="68">
        <f>SUM(E10:G10)</f>
        <v>0</v>
      </c>
      <c r="I10" s="69" t="s">
        <v>92</v>
      </c>
      <c r="J10" s="64"/>
      <c r="K10" s="65" t="e">
        <f t="array" ref="K10">INDEX(STATS!$A:$A,MATCH(J10&amp;$A$4,STATS!$C:$C&amp;STATS!$B:$B,0))</f>
        <v>#N/A</v>
      </c>
      <c r="L10" s="66" t="str">
        <f>IFERROR(ROUNDDOWN(IF(VLOOKUP(J10,STATS!$C:$I,7,0),VLOOKUP(J10,STATS!$C:$F,4,0),MAX(VLOOKUP(J10,STATS!$C:$E,3,0),VLOOKUP(J10,STATS!$C:$F,4,0),VLOOKUP(J10,STATS!$C:$G,5,0))),0),"")</f>
        <v/>
      </c>
      <c r="M10" s="101">
        <f>ROUNDDOWN(IF(L10&lt;'DO NOT TOUCH'!$D$4,(('DO NOT TOUCH'!$D$4-L10)*'DO NOT TOUCH'!$B$4),0),0)</f>
        <v>0</v>
      </c>
      <c r="N10" s="67"/>
      <c r="O10" s="67"/>
      <c r="P10" s="67"/>
      <c r="Q10" s="68">
        <f>SUM(N10:P10)</f>
        <v>0</v>
      </c>
      <c r="R10" s="69" t="s">
        <v>92</v>
      </c>
      <c r="S10" s="64"/>
      <c r="T10" s="65" t="e">
        <f t="array" ref="T10">INDEX(STATS!$A:$A,MATCH(S10&amp;$A$4,STATS!$C:$C&amp;STATS!$B:$B,0))</f>
        <v>#N/A</v>
      </c>
      <c r="U10" s="66" t="str">
        <f>IFERROR(ROUNDDOWN(IF(VLOOKUP(S10,STATS!$C:$I,7,0),VLOOKUP(S10,STATS!$C:$F,4,0),MAX(VLOOKUP(S10,STATS!$C:$E,3,0),VLOOKUP(S10,STATS!$C:$F,4,0),VLOOKUP(S10,STATS!$C:$G,5,0))),0),"")</f>
        <v/>
      </c>
      <c r="V10" s="101">
        <f>ROUNDDOWN(IF(U10&lt;'DO NOT TOUCH'!$D$4,(('DO NOT TOUCH'!$D$4-U10)*'DO NOT TOUCH'!$B$4),0),0)</f>
        <v>0</v>
      </c>
      <c r="W10" s="67"/>
      <c r="X10" s="67"/>
      <c r="Y10" s="67"/>
      <c r="Z10" s="120">
        <f>SUM(W10:Y10)</f>
        <v>0</v>
      </c>
      <c r="AA10" s="63" t="s">
        <v>93</v>
      </c>
    </row>
    <row r="11" spans="1:27">
      <c r="A11" s="70"/>
      <c r="B11" s="71"/>
      <c r="C11" s="72"/>
      <c r="D11" s="72"/>
      <c r="E11" s="73">
        <f>SUM(E7:E10)</f>
        <v>0</v>
      </c>
      <c r="F11" s="73">
        <f>SUM(F7:F10)</f>
        <v>0</v>
      </c>
      <c r="G11" s="73">
        <f>SUM(G7:G10)</f>
        <v>0</v>
      </c>
      <c r="H11" s="73">
        <f>SUM(H7:H10)</f>
        <v>0</v>
      </c>
      <c r="I11" s="70"/>
      <c r="J11" s="83"/>
      <c r="K11" s="72"/>
      <c r="L11" s="72"/>
      <c r="M11" s="102"/>
      <c r="N11" s="103">
        <f>SUM(N6:N10)</f>
        <v>0</v>
      </c>
      <c r="O11" s="103">
        <f>SUM(O6:O10)</f>
        <v>0</v>
      </c>
      <c r="P11" s="103">
        <f>SUM(P6:P10)</f>
        <v>0</v>
      </c>
      <c r="Q11" s="103">
        <f>SUM(N11:P11)</f>
        <v>0</v>
      </c>
      <c r="R11" s="116"/>
      <c r="S11" s="72"/>
      <c r="T11" s="72"/>
      <c r="U11" s="72"/>
      <c r="V11" s="71"/>
      <c r="W11" s="103">
        <f>SUM(W6:W10)</f>
        <v>0</v>
      </c>
      <c r="X11" s="103">
        <f>SUM(X6:X10)</f>
        <v>0</v>
      </c>
      <c r="Y11" s="103">
        <f>SUM(Y6:Y10)</f>
        <v>0</v>
      </c>
      <c r="Z11" s="103">
        <f>SUM(W11:Y11)</f>
        <v>0</v>
      </c>
      <c r="AA11" s="122">
        <f>SUM(E11:G11,N11:P11,W11:Y11)</f>
        <v>0</v>
      </c>
    </row>
    <row r="12" spans="1:27">
      <c r="A12" s="74"/>
      <c r="B12" s="75" t="s">
        <v>9</v>
      </c>
      <c r="C12" s="75"/>
      <c r="D12" s="75"/>
      <c r="E12" s="76">
        <f>IF((E11=0),0,(IF((E11=E22),1,IF((E11&gt;E22),2,0))))</f>
        <v>0</v>
      </c>
      <c r="F12" s="76">
        <f>IF((F11=0),0,(IF((F11=F22),1,IF((F11&gt;F22),2,0))))</f>
        <v>0</v>
      </c>
      <c r="G12" s="76">
        <f>IF((G11=0),0,(IF((G11=G22),1,IF((G11&gt;G22),2,0))))</f>
        <v>0</v>
      </c>
      <c r="H12" s="76">
        <f>IF((G11=0),0,(IF((H11=H22),2,IF((H11&gt;H22),4,0))))</f>
        <v>0</v>
      </c>
      <c r="I12" s="74"/>
      <c r="J12" s="104"/>
      <c r="K12" s="75"/>
      <c r="L12" s="83"/>
      <c r="M12" s="102"/>
      <c r="N12" s="76">
        <f>IF((N11=0),0,(IF((N11=N22),1,IF((N11&gt;N22),2,0))))</f>
        <v>0</v>
      </c>
      <c r="O12" s="76">
        <f>IF((O11=0),0,(IF((O11=O22),1,IF((O11&gt;O22),2,0))))</f>
        <v>0</v>
      </c>
      <c r="P12" s="76">
        <f>IF((P11=0),0,(IF((P11=P22),1,IF((P11&gt;P22),2,0))))</f>
        <v>0</v>
      </c>
      <c r="Q12" s="76">
        <f>IF((P11=0),0,(IF((Q11=Q22),2,IF((Q11&gt;Q22),4,0))))</f>
        <v>0</v>
      </c>
      <c r="R12" s="70"/>
      <c r="S12" s="104"/>
      <c r="T12" s="75"/>
      <c r="U12" s="83"/>
      <c r="V12" s="83"/>
      <c r="W12" s="76">
        <f>IF((W11=0),0,(IF((W11=W22),1,IF((W11&gt;W22),2,0))))</f>
        <v>0</v>
      </c>
      <c r="X12" s="76">
        <f>IF((X11=0),0,(IF((X11=X22),1,IF((X11&gt;X22),2,0))))</f>
        <v>0</v>
      </c>
      <c r="Y12" s="76">
        <f>IF((Y11=0),0,(IF((Y11=Y22),1,IF((Y11&gt;Y22),2,0))))</f>
        <v>0</v>
      </c>
      <c r="Z12" s="76">
        <f>IF((Y11=0),0,(IF((Z11=Z22),2,IF((Z11&gt;Z22),4,0))))</f>
        <v>0</v>
      </c>
      <c r="AA12" s="76">
        <f>IF(AA11=0,0,(IF(AA11=AA22,5,(IF(AA11&gt;AA22,10,0)))))</f>
        <v>0</v>
      </c>
    </row>
    <row r="13" spans="1:27">
      <c r="A13" s="77"/>
      <c r="B13" s="77"/>
      <c r="C13" s="77"/>
      <c r="D13" s="77"/>
      <c r="E13" s="78">
        <f>IF(F9&gt;1,0,IF(E9=0,0,E11-E22))</f>
        <v>0</v>
      </c>
      <c r="F13" s="78">
        <f>IF(G9&gt;0.1,0,IF(F9=0,0,SUM(E11:F11)-SUM(E22:F22)))</f>
        <v>0</v>
      </c>
      <c r="G13" s="78">
        <f>IF(G9&gt;0.1,SUM(E11:G11)-SUM(E22:G22),0)</f>
        <v>0</v>
      </c>
      <c r="H13" s="79"/>
      <c r="I13" s="79"/>
      <c r="J13" s="79"/>
      <c r="K13" s="77"/>
      <c r="L13" s="79"/>
      <c r="M13" s="79"/>
      <c r="N13" s="78">
        <f>IF(O9&gt;1,0,IF(N9=0,0,N11-N22))</f>
        <v>0</v>
      </c>
      <c r="O13" s="78">
        <f>IF(P9&gt;0.1,0,IF(O9=0,0,SUM(N11:O11)-SUM(N22:O22)))</f>
        <v>0</v>
      </c>
      <c r="P13" s="78">
        <f>IF(P9&gt;0.1,SUM(N11:P11)-SUM(N22:P22),0)</f>
        <v>0</v>
      </c>
      <c r="Q13" s="79"/>
      <c r="R13" s="79"/>
      <c r="S13" s="79"/>
      <c r="T13" s="77"/>
      <c r="U13" s="79"/>
      <c r="V13" s="79"/>
      <c r="W13" s="78">
        <f>IF(X9&gt;1,0,IF(W9=0,0,W11-W22))</f>
        <v>0</v>
      </c>
      <c r="X13" s="78">
        <f>IF(Y9&gt;0.1,0,IF(X9=0,0,SUM(W11:X11)-SUM(W22:X22)))</f>
        <v>0</v>
      </c>
      <c r="Y13" s="78">
        <f>IF(Y9&gt;0.1,SUM(W11:Y11)-SUM(W22:Y22),0)</f>
        <v>0</v>
      </c>
      <c r="Z13" s="77"/>
      <c r="AA13" s="77"/>
    </row>
    <row r="14" spans="1:27">
      <c r="A14" s="77"/>
      <c r="B14" s="77"/>
      <c r="C14" s="77"/>
      <c r="D14" s="77"/>
      <c r="E14" s="80"/>
      <c r="F14" s="80"/>
      <c r="G14" s="80"/>
      <c r="H14" s="81"/>
      <c r="I14" s="81"/>
      <c r="J14" s="81"/>
      <c r="K14" s="77"/>
      <c r="L14" s="81"/>
      <c r="M14" s="81"/>
      <c r="N14" s="80"/>
      <c r="O14" s="80"/>
      <c r="P14" s="80"/>
      <c r="Q14" s="81"/>
      <c r="R14" s="117"/>
      <c r="S14" s="81"/>
      <c r="T14" s="77"/>
      <c r="U14" s="81"/>
      <c r="V14" s="81"/>
      <c r="W14" s="118"/>
      <c r="X14" s="118"/>
      <c r="Y14" s="118"/>
      <c r="Z14" s="63" t="s">
        <v>94</v>
      </c>
      <c r="AA14" s="123">
        <f>SUM(E11:G11,N11:P11,W11:Y11)-SUM(E22:G22,N22:P22,W22:Y22)</f>
        <v>0</v>
      </c>
    </row>
    <row r="15" ht="18" customHeight="1" spans="1:27">
      <c r="A15" s="53">
        <f>'Match Information'!E11</f>
        <v>0</v>
      </c>
      <c r="B15" s="53"/>
      <c r="C15" s="53"/>
      <c r="D15" s="53"/>
      <c r="E15" s="53"/>
      <c r="F15" s="53"/>
      <c r="G15" s="53"/>
      <c r="H15" s="54"/>
      <c r="I15" s="91" t="s">
        <v>79</v>
      </c>
      <c r="J15" s="92"/>
      <c r="K15" s="92"/>
      <c r="L15" s="93"/>
      <c r="M15" s="94">
        <f>SUM(E23:AA23)</f>
        <v>0</v>
      </c>
      <c r="N15" s="95"/>
      <c r="O15" s="95"/>
      <c r="P15" s="96" t="s">
        <v>80</v>
      </c>
      <c r="Q15" s="109">
        <f>AA22/27</f>
        <v>0</v>
      </c>
      <c r="R15" s="110"/>
      <c r="S15" s="96" t="s">
        <v>14</v>
      </c>
      <c r="T15" s="111"/>
      <c r="U15" s="112">
        <f>AA22</f>
        <v>0</v>
      </c>
      <c r="V15" s="113"/>
      <c r="W15" s="104"/>
      <c r="X15" s="104"/>
      <c r="Y15" s="104"/>
      <c r="Z15" s="104"/>
      <c r="AA15" s="104"/>
    </row>
    <row r="16" spans="1:27">
      <c r="A16" s="55"/>
      <c r="B16" s="56" t="s">
        <v>81</v>
      </c>
      <c r="C16" s="57"/>
      <c r="D16" s="57"/>
      <c r="E16" s="58">
        <v>1</v>
      </c>
      <c r="F16" s="58">
        <v>2</v>
      </c>
      <c r="G16" s="58">
        <v>3</v>
      </c>
      <c r="H16" s="59" t="s">
        <v>82</v>
      </c>
      <c r="I16" s="105"/>
      <c r="J16" s="97" t="s">
        <v>83</v>
      </c>
      <c r="K16" s="57"/>
      <c r="L16" s="58"/>
      <c r="M16" s="98"/>
      <c r="N16" s="58">
        <v>1</v>
      </c>
      <c r="O16" s="58">
        <v>2</v>
      </c>
      <c r="P16" s="58">
        <v>3</v>
      </c>
      <c r="Q16" s="58" t="s">
        <v>82</v>
      </c>
      <c r="R16" s="105"/>
      <c r="S16" s="105" t="s">
        <v>84</v>
      </c>
      <c r="T16" s="57"/>
      <c r="U16" s="58"/>
      <c r="V16" s="58"/>
      <c r="W16" s="58">
        <v>1</v>
      </c>
      <c r="X16" s="58">
        <v>2</v>
      </c>
      <c r="Y16" s="58">
        <v>3</v>
      </c>
      <c r="Z16" s="59" t="s">
        <v>82</v>
      </c>
      <c r="AA16" s="104"/>
    </row>
    <row r="17" spans="1:27">
      <c r="A17" s="56"/>
      <c r="B17" s="60" t="s">
        <v>85</v>
      </c>
      <c r="C17" s="60" t="s">
        <v>86</v>
      </c>
      <c r="D17" s="58"/>
      <c r="E17" s="61"/>
      <c r="F17" s="61"/>
      <c r="G17" s="61"/>
      <c r="H17" s="62"/>
      <c r="I17" s="99"/>
      <c r="J17" s="63" t="s">
        <v>85</v>
      </c>
      <c r="K17" s="60" t="s">
        <v>86</v>
      </c>
      <c r="L17" s="63" t="s">
        <v>87</v>
      </c>
      <c r="M17" s="63" t="s">
        <v>88</v>
      </c>
      <c r="N17" s="100">
        <f>ROUNDDOWN(SUM($M18:$M20),0)</f>
        <v>0</v>
      </c>
      <c r="O17" s="100">
        <f>ROUNDDOWN(SUM($M18:$M20),0)</f>
        <v>0</v>
      </c>
      <c r="P17" s="100">
        <f>ROUNDDOWN(SUM($M18:$M20),0)</f>
        <v>0</v>
      </c>
      <c r="Q17" s="110"/>
      <c r="R17" s="99"/>
      <c r="S17" s="63" t="s">
        <v>85</v>
      </c>
      <c r="T17" s="60" t="s">
        <v>86</v>
      </c>
      <c r="U17" s="63" t="s">
        <v>87</v>
      </c>
      <c r="V17" s="63" t="s">
        <v>88</v>
      </c>
      <c r="W17" s="100">
        <f>ROUNDDOWN(SUM($V18:$V20),0)</f>
        <v>0</v>
      </c>
      <c r="X17" s="100">
        <f>ROUNDDOWN(SUM($V18:$V20),0)</f>
        <v>0</v>
      </c>
      <c r="Y17" s="100">
        <f>ROUNDDOWN(SUM($V18:$V20),0)</f>
        <v>0</v>
      </c>
      <c r="Z17" s="110"/>
      <c r="AA17" s="83"/>
    </row>
    <row r="18" spans="1:27">
      <c r="A18" s="63" t="s">
        <v>95</v>
      </c>
      <c r="B18" s="64"/>
      <c r="C18" s="65" t="e">
        <f t="array" ref="C18">INDEX(STATS!$A:$A,MATCH(B18&amp;$A$15,STATS!$C:$C&amp;STATS!$B:$B,0))</f>
        <v>#N/A</v>
      </c>
      <c r="D18" s="66" t="str">
        <f>IFERROR(ROUNDDOWN(IF(VLOOKUP(B18,STATS!$C:$I,7,0),VLOOKUP(B18,STATS!$C:$F,4,0),MAX(VLOOKUP(B18,STATS!$C:$E,3,0),VLOOKUP(B18,STATS!$C:$F,4,0),VLOOKUP(B18,STATS!$C:$G,5,0))),0),"")</f>
        <v/>
      </c>
      <c r="E18" s="82"/>
      <c r="F18" s="82"/>
      <c r="G18" s="82"/>
      <c r="H18" s="68">
        <f>SUM(E18:G18)</f>
        <v>0</v>
      </c>
      <c r="I18" s="63" t="s">
        <v>95</v>
      </c>
      <c r="J18" s="64"/>
      <c r="K18" s="65" t="e">
        <f t="array" ref="K18">INDEX(STATS!$A:$A,MATCH(J18&amp;$A$15,STATS!$C:$C&amp;STATS!$B:$B,0))</f>
        <v>#N/A</v>
      </c>
      <c r="L18" s="66" t="str">
        <f>IFERROR(ROUNDDOWN(IF(VLOOKUP(J18,STATS!$C:$I,7,0),VLOOKUP(J18,STATS!$C:$F,4,0),MAX(VLOOKUP(J18,STATS!$C:$E,3,0),VLOOKUP(J18,STATS!$C:$F,4,0),VLOOKUP(J18,STATS!$C:$G,5,0))),0),"")</f>
        <v/>
      </c>
      <c r="M18" s="101">
        <f>ROUNDDOWN(IF(L18&lt;'DO NOT TOUCH'!$D$4,(('DO NOT TOUCH'!$D$4-L18)*'DO NOT TOUCH'!$B$4),0),0)</f>
        <v>0</v>
      </c>
      <c r="N18" s="82"/>
      <c r="O18" s="82"/>
      <c r="P18" s="82"/>
      <c r="Q18" s="68">
        <f>SUM(N18:P18)</f>
        <v>0</v>
      </c>
      <c r="R18" s="63" t="s">
        <v>95</v>
      </c>
      <c r="S18" s="64"/>
      <c r="T18" s="65" t="e">
        <f t="array" ref="T18">INDEX(STATS!$A:$A,MATCH(S18&amp;$A$15,STATS!$C:$C&amp;STATS!$B:$B,0))</f>
        <v>#N/A</v>
      </c>
      <c r="U18" s="66" t="str">
        <f>IFERROR(ROUNDDOWN(IF(VLOOKUP(S18,STATS!$C:$I,7,0),VLOOKUP(S18,STATS!$C:$F,4,0),MAX(VLOOKUP(S18,STATS!$C:$E,3,0),VLOOKUP(S18,STATS!$C:$F,4,0),VLOOKUP(S18,STATS!$C:$G,5,0))),0),"")</f>
        <v/>
      </c>
      <c r="V18" s="101">
        <f>ROUNDDOWN(IF(U18&lt;'DO NOT TOUCH'!$D$4,(('DO NOT TOUCH'!$D$4-U18)*'DO NOT TOUCH'!$B$4),0),0)</f>
        <v>0</v>
      </c>
      <c r="W18" s="82"/>
      <c r="X18" s="82"/>
      <c r="Y18" s="82"/>
      <c r="Z18" s="120">
        <f>SUM(W18:Y18)</f>
        <v>0</v>
      </c>
      <c r="AA18" s="70"/>
    </row>
    <row r="19" spans="1:27">
      <c r="A19" s="63" t="s">
        <v>96</v>
      </c>
      <c r="B19" s="64"/>
      <c r="C19" s="65" t="e">
        <f t="array" ref="C19">INDEX(STATS!$A:$A,MATCH(B19&amp;$A$15,STATS!$C:$C&amp;STATS!$B:$B,0))</f>
        <v>#N/A</v>
      </c>
      <c r="D19" s="66" t="str">
        <f>IFERROR(ROUNDDOWN(IF(VLOOKUP(B19,STATS!$C:$I,7,0),VLOOKUP(B19,STATS!$C:$F,4,0),MAX(VLOOKUP(B19,STATS!$C:$E,3,0),VLOOKUP(B19,STATS!$C:$F,4,0),VLOOKUP(B19,STATS!$C:$G,5,0))),0),"")</f>
        <v/>
      </c>
      <c r="E19" s="82"/>
      <c r="F19" s="82"/>
      <c r="G19" s="82"/>
      <c r="H19" s="68">
        <f>SUM(E19:G19)</f>
        <v>0</v>
      </c>
      <c r="I19" s="63" t="s">
        <v>96</v>
      </c>
      <c r="J19" s="64"/>
      <c r="K19" s="65" t="e">
        <f t="array" ref="K19">INDEX(STATS!$A:$A,MATCH(J19&amp;$A$15,STATS!$C:$C&amp;STATS!$B:$B,0))</f>
        <v>#N/A</v>
      </c>
      <c r="L19" s="66" t="str">
        <f>IFERROR(ROUNDDOWN(IF(VLOOKUP(J19,STATS!$C:$I,7,0),VLOOKUP(J19,STATS!$C:$F,4,0),MAX(VLOOKUP(J19,STATS!$C:$E,3,0),VLOOKUP(J19,STATS!$C:$F,4,0),VLOOKUP(J19,STATS!$C:$G,5,0))),0),"")</f>
        <v/>
      </c>
      <c r="M19" s="101">
        <f>ROUNDDOWN(IF(L19&lt;'DO NOT TOUCH'!$D$4,(('DO NOT TOUCH'!$D$4-L19)*'DO NOT TOUCH'!$B$4),0),0)</f>
        <v>0</v>
      </c>
      <c r="N19" s="82"/>
      <c r="O19" s="82"/>
      <c r="P19" s="82"/>
      <c r="Q19" s="68">
        <f>SUM(N19:P19)</f>
        <v>0</v>
      </c>
      <c r="R19" s="63" t="s">
        <v>96</v>
      </c>
      <c r="S19" s="64"/>
      <c r="T19" s="65" t="e">
        <f t="array" ref="T19">INDEX(STATS!$A:$A,MATCH(S19&amp;$A$15,STATS!$C:$C&amp;STATS!$B:$B,0))</f>
        <v>#N/A</v>
      </c>
      <c r="U19" s="66" t="str">
        <f>IFERROR(ROUNDDOWN(IF(VLOOKUP(S19,STATS!$C:$I,7,0),VLOOKUP(S19,STATS!$C:$F,4,0),MAX(VLOOKUP(S19,STATS!$C:$E,3,0),VLOOKUP(S19,STATS!$C:$F,4,0),VLOOKUP(S19,STATS!$C:$G,5,0))),0),"")</f>
        <v/>
      </c>
      <c r="V19" s="101">
        <f>ROUNDDOWN(IF(U19&lt;'DO NOT TOUCH'!$D$4,(('DO NOT TOUCH'!$D$4-U19)*'DO NOT TOUCH'!$B$4),0),0)</f>
        <v>0</v>
      </c>
      <c r="W19" s="82"/>
      <c r="X19" s="82"/>
      <c r="Y19" s="82"/>
      <c r="Z19" s="120">
        <f>SUM(W19:Y19)</f>
        <v>0</v>
      </c>
      <c r="AA19" s="121">
        <f>SUM(W18:Y21,N18:P21,E18:G21)/27</f>
        <v>0</v>
      </c>
    </row>
    <row r="20" spans="1:27">
      <c r="A20" s="63" t="s">
        <v>97</v>
      </c>
      <c r="B20" s="64"/>
      <c r="C20" s="65" t="e">
        <f t="array" ref="C20">INDEX(STATS!$A:$A,MATCH(B20&amp;$A$15,STATS!$C:$C&amp;STATS!$B:$B,0))</f>
        <v>#N/A</v>
      </c>
      <c r="D20" s="66" t="str">
        <f>IFERROR(ROUNDDOWN(IF(VLOOKUP(B20,STATS!$C:$I,7,0),VLOOKUP(B20,STATS!$C:$F,4,0),MAX(VLOOKUP(B20,STATS!$C:$E,3,0),VLOOKUP(B20,STATS!$C:$F,4,0),VLOOKUP(B20,STATS!$C:$G,5,0))),0),"")</f>
        <v/>
      </c>
      <c r="E20" s="82"/>
      <c r="F20" s="82"/>
      <c r="G20" s="82"/>
      <c r="H20" s="68">
        <f>SUM(E20:G20)</f>
        <v>0</v>
      </c>
      <c r="I20" s="63" t="s">
        <v>97</v>
      </c>
      <c r="J20" s="64"/>
      <c r="K20" s="65" t="e">
        <f t="array" ref="K20">INDEX(STATS!$A:$A,MATCH(J20&amp;$A$15,STATS!$C:$C&amp;STATS!$B:$B,0))</f>
        <v>#N/A</v>
      </c>
      <c r="L20" s="66" t="str">
        <f>IFERROR(ROUNDDOWN(IF(VLOOKUP(J20,STATS!$C:$I,7,0),VLOOKUP(J20,STATS!$C:$F,4,0),MAX(VLOOKUP(J20,STATS!$C:$E,3,0),VLOOKUP(J20,STATS!$C:$F,4,0),VLOOKUP(J20,STATS!$C:$G,5,0))),0),"")</f>
        <v/>
      </c>
      <c r="M20" s="101">
        <f>ROUNDDOWN(IF(L20&lt;'DO NOT TOUCH'!$D$4,(('DO NOT TOUCH'!$D$4-L20)*'DO NOT TOUCH'!$B$4),0),0)</f>
        <v>0</v>
      </c>
      <c r="N20" s="82"/>
      <c r="O20" s="82"/>
      <c r="P20" s="82"/>
      <c r="Q20" s="68">
        <f>SUM(N20:P20)</f>
        <v>0</v>
      </c>
      <c r="R20" s="63" t="s">
        <v>97</v>
      </c>
      <c r="S20" s="64"/>
      <c r="T20" s="65" t="e">
        <f t="array" ref="T20">INDEX(STATS!$A:$A,MATCH(S20&amp;$A$15,STATS!$C:$C&amp;STATS!$B:$B,0))</f>
        <v>#N/A</v>
      </c>
      <c r="U20" s="66" t="str">
        <f>IFERROR(ROUNDDOWN(IF(VLOOKUP(S20,STATS!$C:$I,7,0),VLOOKUP(S20,STATS!$C:$F,4,0),MAX(VLOOKUP(S20,STATS!$C:$E,3,0),VLOOKUP(S20,STATS!$C:$F,4,0),VLOOKUP(S20,STATS!$C:$G,5,0))),0),"")</f>
        <v/>
      </c>
      <c r="V20" s="101">
        <f>ROUNDDOWN(IF(U20&lt;'DO NOT TOUCH'!$D$4,(('DO NOT TOUCH'!$D$4-U20)*'DO NOT TOUCH'!$B$4),0),0)</f>
        <v>0</v>
      </c>
      <c r="W20" s="82"/>
      <c r="X20" s="82"/>
      <c r="Y20" s="82"/>
      <c r="Z20" s="120">
        <f>SUM(W20:Y20)</f>
        <v>0</v>
      </c>
      <c r="AA20" s="63" t="s">
        <v>93</v>
      </c>
    </row>
    <row r="21" spans="1:27">
      <c r="A21" s="69" t="s">
        <v>92</v>
      </c>
      <c r="B21" s="64"/>
      <c r="C21" s="65" t="e">
        <f t="array" ref="C21">INDEX(STATS!$A:$A,MATCH(B21&amp;$A$15,STATS!$C:$C&amp;STATS!$B:$B,0))</f>
        <v>#N/A</v>
      </c>
      <c r="D21" s="66" t="str">
        <f>IFERROR(ROUNDDOWN(IF(VLOOKUP(B21,STATS!$C:$I,7,0),VLOOKUP(B21,STATS!$C:$F,4,0),MAX(VLOOKUP(B21,STATS!$C:$E,3,0),VLOOKUP(B21,STATS!$C:$F,4,0),VLOOKUP(B21,STATS!$C:$G,5,0))),0),"")</f>
        <v/>
      </c>
      <c r="E21" s="82"/>
      <c r="F21" s="82"/>
      <c r="G21" s="82"/>
      <c r="H21" s="68">
        <f>SUM(E21:G21)</f>
        <v>0</v>
      </c>
      <c r="I21" s="69" t="s">
        <v>92</v>
      </c>
      <c r="J21" s="64"/>
      <c r="K21" s="65" t="e">
        <f t="array" ref="K21">INDEX(STATS!$A:$A,MATCH(J21&amp;$A$15,STATS!$C:$C&amp;STATS!$B:$B,0))</f>
        <v>#N/A</v>
      </c>
      <c r="L21" s="66" t="str">
        <f>IFERROR(ROUNDDOWN(IF(VLOOKUP(J21,STATS!$C:$I,7,0),VLOOKUP(J21,STATS!$C:$F,4,0),MAX(VLOOKUP(J21,STATS!$C:$E,3,0),VLOOKUP(J21,STATS!$C:$F,4,0),VLOOKUP(J21,STATS!$C:$G,5,0))),0),"")</f>
        <v/>
      </c>
      <c r="M21" s="101">
        <f>ROUNDDOWN(IF(L21&lt;'DO NOT TOUCH'!$D$4,(('DO NOT TOUCH'!$D$4-L21)*'DO NOT TOUCH'!$B$4),0),0)</f>
        <v>0</v>
      </c>
      <c r="N21" s="82"/>
      <c r="O21" s="82"/>
      <c r="P21" s="82"/>
      <c r="Q21" s="68">
        <f>SUM(N21:P21)</f>
        <v>0</v>
      </c>
      <c r="R21" s="69" t="s">
        <v>92</v>
      </c>
      <c r="S21" s="64"/>
      <c r="T21" s="65" t="e">
        <f t="array" ref="T21">INDEX(STATS!$A:$A,MATCH(S21&amp;$A$15,STATS!$C:$C&amp;STATS!$B:$B,0))</f>
        <v>#N/A</v>
      </c>
      <c r="U21" s="66" t="str">
        <f>IFERROR(ROUNDDOWN(IF(VLOOKUP(S21,STATS!$C:$I,7,0),VLOOKUP(S21,STATS!$C:$F,4,0),MAX(VLOOKUP(S21,STATS!$C:$E,3,0),VLOOKUP(S21,STATS!$C:$F,4,0),VLOOKUP(S21,STATS!$C:$G,5,0))),0),"")</f>
        <v/>
      </c>
      <c r="V21" s="101">
        <f>ROUNDDOWN(IF(U21&lt;'DO NOT TOUCH'!$D$4,(('DO NOT TOUCH'!$D$4-U21)*'DO NOT TOUCH'!$B$4),0),0)</f>
        <v>0</v>
      </c>
      <c r="W21" s="82"/>
      <c r="X21" s="82"/>
      <c r="Y21" s="82"/>
      <c r="Z21" s="120">
        <f>SUM(W21:Y21)</f>
        <v>0</v>
      </c>
      <c r="AA21" s="63" t="s">
        <v>93</v>
      </c>
    </row>
    <row r="22" spans="1:27">
      <c r="A22" s="83"/>
      <c r="B22" s="71"/>
      <c r="C22" s="83"/>
      <c r="D22" s="83"/>
      <c r="E22" s="84">
        <f>SUM(E18:E21)</f>
        <v>0</v>
      </c>
      <c r="F22" s="73">
        <f>SUM(F18:F21)</f>
        <v>0</v>
      </c>
      <c r="G22" s="73">
        <f>SUM(G18:G21)</f>
        <v>0</v>
      </c>
      <c r="H22" s="73">
        <f>SUM(H18:H21)</f>
        <v>0</v>
      </c>
      <c r="I22" s="70"/>
      <c r="J22" s="72"/>
      <c r="K22" s="83"/>
      <c r="L22" s="83"/>
      <c r="M22" s="102"/>
      <c r="N22" s="73">
        <f>SUM(N17:N21)</f>
        <v>0</v>
      </c>
      <c r="O22" s="73">
        <f>SUM(O17:O21)</f>
        <v>0</v>
      </c>
      <c r="P22" s="73">
        <f>SUM(P17:P21)</f>
        <v>0</v>
      </c>
      <c r="Q22" s="73">
        <f>SUM(N22:P22)</f>
        <v>0</v>
      </c>
      <c r="R22" s="116"/>
      <c r="S22" s="72"/>
      <c r="T22" s="83"/>
      <c r="U22" s="83"/>
      <c r="V22" s="71"/>
      <c r="W22" s="119">
        <f>SUM(W17:W21)</f>
        <v>0</v>
      </c>
      <c r="X22" s="73">
        <f>SUM(X17:X21)</f>
        <v>0</v>
      </c>
      <c r="Y22" s="73">
        <f>SUM(Y17:Y21)</f>
        <v>0</v>
      </c>
      <c r="Z22" s="73">
        <f>SUM(W22:Y22)</f>
        <v>0</v>
      </c>
      <c r="AA22" s="124">
        <f>SUM(E22:G22,N22:P22,W22:Y22)</f>
        <v>0</v>
      </c>
    </row>
    <row r="23" s="36" customFormat="1" ht="15.15" spans="1:27">
      <c r="A23" s="85"/>
      <c r="B23" s="86" t="s">
        <v>9</v>
      </c>
      <c r="C23" s="86"/>
      <c r="D23" s="86"/>
      <c r="E23" s="87">
        <f>IF((E22=0),0,(IF((E22=E11),1,IF((E22&gt;E11),2,0))))</f>
        <v>0</v>
      </c>
      <c r="F23" s="87">
        <f>IF((F22=0),0,(IF((F22=F11),1,IF((F22&gt;F11),2,0))))</f>
        <v>0</v>
      </c>
      <c r="G23" s="87">
        <f>IF((G22=0),0,(IF((G22=G11),1,IF((G22&gt;G11),2,0))))</f>
        <v>0</v>
      </c>
      <c r="H23" s="87">
        <f>IF((H22=0),0,(IF((H22=H11),2,IF((H22&gt;H11),4,0))))</f>
        <v>0</v>
      </c>
      <c r="I23" s="106"/>
      <c r="J23" s="85"/>
      <c r="K23" s="86"/>
      <c r="L23" s="107"/>
      <c r="M23" s="108"/>
      <c r="N23" s="87">
        <f>IF((N22=0),0,(IF((N22=N11),1,IF((N22&gt;N11),2,0))))</f>
        <v>0</v>
      </c>
      <c r="O23" s="87">
        <f>IF((O22=0),0,(IF((O22=O11),1,IF((O22&gt;O11),2,0))))</f>
        <v>0</v>
      </c>
      <c r="P23" s="87">
        <f>IF((P22=0),0,(IF((P22=P11),1,IF((P22&gt;P11),2,0))))</f>
        <v>0</v>
      </c>
      <c r="Q23" s="87">
        <f>IF((Q22=0),0,(IF((Q22=Q11),2,IF((Q22&gt;Q11),4,0))))</f>
        <v>0</v>
      </c>
      <c r="R23" s="106"/>
      <c r="S23" s="85"/>
      <c r="T23" s="86"/>
      <c r="U23" s="107"/>
      <c r="V23" s="107"/>
      <c r="W23" s="87">
        <f>IF((W22=0),0,(IF((W22=W11),1,IF((W22&gt;W11),2,0))))</f>
        <v>0</v>
      </c>
      <c r="X23" s="87">
        <f>IF((X22=0),0,(IF((X22=X11),1,IF((X22&gt;X11),2,0))))</f>
        <v>0</v>
      </c>
      <c r="Y23" s="87">
        <f>IF((Y22=0),0,(IF((Y22=Y11),1,IF((Y22&gt;Y11),2,0))))</f>
        <v>0</v>
      </c>
      <c r="Z23" s="87">
        <f>IF((Z22=0),0,(IF((Z22=Z11),2,IF((Z22&gt;Z11),4,0))))</f>
        <v>0</v>
      </c>
      <c r="AA23" s="125">
        <f>IF(AA22=0,0,(IF(AA22=AA11,5,(IF(AA22&gt;AA11,10,0)))))</f>
        <v>0</v>
      </c>
    </row>
  </sheetData>
  <sheetProtection selectLockedCells="1" formatCells="0"/>
  <mergeCells count="19">
    <mergeCell ref="E3:H3"/>
    <mergeCell ref="A4:H4"/>
    <mergeCell ref="I4:L4"/>
    <mergeCell ref="U4:V4"/>
    <mergeCell ref="A15:H15"/>
    <mergeCell ref="I15:L15"/>
    <mergeCell ref="U15:V15"/>
    <mergeCell ref="E13:E14"/>
    <mergeCell ref="F13:F14"/>
    <mergeCell ref="G13:G14"/>
    <mergeCell ref="N13:N14"/>
    <mergeCell ref="O13:O14"/>
    <mergeCell ref="P13:P14"/>
    <mergeCell ref="W13:W14"/>
    <mergeCell ref="X13:X14"/>
    <mergeCell ref="Y13:Y14"/>
    <mergeCell ref="A1:B2"/>
    <mergeCell ref="L1:AA3"/>
    <mergeCell ref="C1:K2"/>
  </mergeCells>
  <conditionalFormatting sqref="E7:G10 N7:P10 W7:Y10 E18:G21 N18:P21 W18:Y21">
    <cfRule type="cellIs" dxfId="9" priority="3" operator="greaterThan">
      <formula>250</formula>
    </cfRule>
    <cfRule type="cellIs" dxfId="10" priority="2" operator="greaterThan">
      <formula>250</formula>
    </cfRule>
    <cfRule type="cellIs" dxfId="11" priority="1" operator="greaterThan">
      <formula>290</formula>
    </cfRule>
  </conditionalFormatting>
  <conditionalFormatting sqref="E13:G13 H14:J14 N13:P13 W13:Y13 Q14:S14 L14:M14 U14:V14">
    <cfRule type="cellIs" dxfId="12" priority="4" operator="equal">
      <formula>0</formula>
    </cfRule>
  </conditionalFormatting>
  <dataValidations count="2">
    <dataValidation type="list" allowBlank="1" showInputMessage="1" showErrorMessage="1" sqref="B7:B10 J7:J10 S7:S10">
      <formula1>INDIRECT($A$4)</formula1>
    </dataValidation>
    <dataValidation type="list" allowBlank="1" showInputMessage="1" showErrorMessage="1" sqref="B18:B21 J18:J21 S18:S21">
      <formula1>INDIRECT($A$15)</formula1>
    </dataValidation>
  </dataValidations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3"/>
  <sheetViews>
    <sheetView zoomScale="80" zoomScaleNormal="80" workbookViewId="0">
      <selection activeCell="T18" sqref="T18:T21"/>
    </sheetView>
  </sheetViews>
  <sheetFormatPr defaultColWidth="9.13888888888889" defaultRowHeight="14.4"/>
  <cols>
    <col min="1" max="1" width="2.85185185185185" style="37" customWidth="1"/>
    <col min="2" max="2" width="24.712962962963" style="37" customWidth="1"/>
    <col min="3" max="3" width="9.71296296296296" style="37" customWidth="1"/>
    <col min="4" max="4" width="5.71296296296296" style="37" customWidth="1"/>
    <col min="5" max="5" width="6.85185185185185" style="37" customWidth="1"/>
    <col min="6" max="7" width="6.71296296296296" style="37" customWidth="1"/>
    <col min="8" max="8" width="7.28703703703704" style="37" customWidth="1"/>
    <col min="9" max="9" width="3.42592592592593" style="37" customWidth="1"/>
    <col min="10" max="10" width="24.712962962963" style="37" customWidth="1"/>
    <col min="11" max="11" width="11.5740740740741" style="37" customWidth="1"/>
    <col min="12" max="12" width="5.71296296296296" style="37" customWidth="1"/>
    <col min="13" max="13" width="5.85185185185185" style="38" customWidth="1"/>
    <col min="14" max="16" width="6.71296296296296" style="37" customWidth="1"/>
    <col min="17" max="17" width="7.28703703703704" style="37" customWidth="1"/>
    <col min="18" max="18" width="3.42592592592593" style="37" customWidth="1"/>
    <col min="19" max="19" width="24.712962962963" style="37" customWidth="1"/>
    <col min="20" max="20" width="9.71296296296296" style="37" customWidth="1"/>
    <col min="21" max="21" width="5.71296296296296" style="37" customWidth="1"/>
    <col min="22" max="22" width="6" style="37" customWidth="1"/>
    <col min="23" max="25" width="6.71296296296296" style="37" customWidth="1"/>
    <col min="26" max="26" width="7.28703703703704" style="37" customWidth="1"/>
    <col min="27" max="27" width="10" style="37" customWidth="1"/>
    <col min="28" max="16384" width="9.13888888888889" style="37"/>
  </cols>
  <sheetData>
    <row r="1" ht="15" customHeight="1" spans="1:27">
      <c r="A1" s="39" t="s">
        <v>77</v>
      </c>
      <c r="B1" s="40"/>
      <c r="C1" s="41" t="str">
        <f>'Match Information'!D2</f>
        <v>Enter district &amp; tour stop # here</v>
      </c>
      <c r="D1" s="42"/>
      <c r="E1" s="42"/>
      <c r="F1" s="42"/>
      <c r="G1" s="42"/>
      <c r="H1" s="42"/>
      <c r="I1" s="42"/>
      <c r="J1" s="42"/>
      <c r="K1" s="42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  <c r="AA1" s="88"/>
    </row>
    <row r="2" ht="15" customHeight="1" spans="1:27">
      <c r="A2" s="43"/>
      <c r="B2" s="44"/>
      <c r="C2" s="45"/>
      <c r="D2" s="46"/>
      <c r="E2" s="46"/>
      <c r="F2" s="46"/>
      <c r="G2" s="46"/>
      <c r="H2" s="46"/>
      <c r="I2" s="46"/>
      <c r="J2" s="46"/>
      <c r="K2" s="46"/>
      <c r="L2" s="89"/>
      <c r="M2" s="89"/>
      <c r="N2" s="89"/>
      <c r="O2" s="89"/>
      <c r="P2" s="89"/>
      <c r="Q2" s="89"/>
      <c r="R2" s="89"/>
      <c r="S2" s="89"/>
      <c r="T2" s="89"/>
      <c r="U2" s="89"/>
      <c r="V2" s="89"/>
      <c r="W2" s="89"/>
      <c r="X2" s="89"/>
      <c r="Y2" s="89"/>
      <c r="Z2" s="89"/>
      <c r="AA2" s="89"/>
    </row>
    <row r="3" ht="15" customHeight="1" spans="1:27">
      <c r="A3" s="47"/>
      <c r="B3" s="48"/>
      <c r="C3" s="49"/>
      <c r="D3" s="49"/>
      <c r="E3" s="50">
        <f>IF(AA14&gt;0,A4,A15)</f>
        <v>0</v>
      </c>
      <c r="F3" s="51"/>
      <c r="G3" s="51"/>
      <c r="H3" s="52"/>
      <c r="I3" s="90" t="s">
        <v>78</v>
      </c>
      <c r="J3" s="48">
        <f>ABS(AA14)</f>
        <v>0</v>
      </c>
      <c r="K3" s="49"/>
      <c r="L3" s="89"/>
      <c r="M3" s="89"/>
      <c r="N3" s="89"/>
      <c r="O3" s="89"/>
      <c r="P3" s="89"/>
      <c r="Q3" s="89"/>
      <c r="R3" s="89"/>
      <c r="S3" s="89"/>
      <c r="T3" s="89"/>
      <c r="U3" s="89"/>
      <c r="V3" s="89"/>
      <c r="W3" s="89"/>
      <c r="X3" s="89"/>
      <c r="Y3" s="89"/>
      <c r="Z3" s="89"/>
      <c r="AA3" s="89"/>
    </row>
    <row r="4" ht="18" customHeight="1" spans="1:27">
      <c r="A4" s="53">
        <f>'Match Information'!D12</f>
        <v>0</v>
      </c>
      <c r="B4" s="53"/>
      <c r="C4" s="53"/>
      <c r="D4" s="53"/>
      <c r="E4" s="53"/>
      <c r="F4" s="53"/>
      <c r="G4" s="53"/>
      <c r="H4" s="54"/>
      <c r="I4" s="91" t="s">
        <v>79</v>
      </c>
      <c r="J4" s="92"/>
      <c r="K4" s="92"/>
      <c r="L4" s="93"/>
      <c r="M4" s="94">
        <f>SUM(E12:AA12)</f>
        <v>0</v>
      </c>
      <c r="N4" s="95"/>
      <c r="O4" s="95"/>
      <c r="P4" s="96" t="s">
        <v>80</v>
      </c>
      <c r="Q4" s="109">
        <f>AA11/27</f>
        <v>0</v>
      </c>
      <c r="R4" s="110"/>
      <c r="S4" s="96" t="s">
        <v>14</v>
      </c>
      <c r="T4" s="111"/>
      <c r="U4" s="112">
        <f>AA11</f>
        <v>0</v>
      </c>
      <c r="V4" s="113"/>
      <c r="W4" s="114"/>
      <c r="X4" s="114"/>
      <c r="Y4" s="114"/>
      <c r="Z4" s="114"/>
      <c r="AA4" s="83"/>
    </row>
    <row r="5" spans="1:27">
      <c r="A5" s="55"/>
      <c r="B5" s="56" t="s">
        <v>81</v>
      </c>
      <c r="C5" s="57"/>
      <c r="D5" s="57"/>
      <c r="E5" s="58">
        <v>1</v>
      </c>
      <c r="F5" s="58">
        <v>2</v>
      </c>
      <c r="G5" s="58">
        <v>3</v>
      </c>
      <c r="H5" s="59" t="s">
        <v>82</v>
      </c>
      <c r="I5" s="97"/>
      <c r="J5" s="97" t="s">
        <v>83</v>
      </c>
      <c r="K5" s="57"/>
      <c r="L5" s="58"/>
      <c r="M5" s="98"/>
      <c r="N5" s="58">
        <v>1</v>
      </c>
      <c r="O5" s="58">
        <v>2</v>
      </c>
      <c r="P5" s="58">
        <v>3</v>
      </c>
      <c r="Q5" s="58" t="s">
        <v>82</v>
      </c>
      <c r="R5" s="105"/>
      <c r="S5" s="105" t="s">
        <v>84</v>
      </c>
      <c r="T5" s="57"/>
      <c r="U5" s="58"/>
      <c r="V5" s="58"/>
      <c r="W5" s="58">
        <v>1</v>
      </c>
      <c r="X5" s="58">
        <v>2</v>
      </c>
      <c r="Y5" s="58">
        <v>3</v>
      </c>
      <c r="Z5" s="59" t="s">
        <v>82</v>
      </c>
      <c r="AA5" s="70"/>
    </row>
    <row r="6" spans="1:27">
      <c r="A6" s="56"/>
      <c r="B6" s="60" t="s">
        <v>85</v>
      </c>
      <c r="C6" s="60" t="s">
        <v>86</v>
      </c>
      <c r="D6" s="58"/>
      <c r="E6" s="61"/>
      <c r="F6" s="61"/>
      <c r="G6" s="61"/>
      <c r="H6" s="62"/>
      <c r="I6" s="99"/>
      <c r="J6" s="63" t="s">
        <v>85</v>
      </c>
      <c r="K6" s="60" t="s">
        <v>86</v>
      </c>
      <c r="L6" s="63" t="s">
        <v>87</v>
      </c>
      <c r="M6" s="63" t="s">
        <v>88</v>
      </c>
      <c r="N6" s="100">
        <f>ROUNDDOWN(SUM($M7:$M9),0)</f>
        <v>0</v>
      </c>
      <c r="O6" s="100">
        <f>ROUNDDOWN(SUM($M7:$M9),0)</f>
        <v>0</v>
      </c>
      <c r="P6" s="100">
        <f>ROUNDDOWN(SUM($M7:$M9),0)</f>
        <v>0</v>
      </c>
      <c r="Q6" s="115"/>
      <c r="R6" s="99"/>
      <c r="S6" s="63" t="s">
        <v>85</v>
      </c>
      <c r="T6" s="60" t="s">
        <v>86</v>
      </c>
      <c r="U6" s="63" t="s">
        <v>87</v>
      </c>
      <c r="V6" s="63" t="s">
        <v>88</v>
      </c>
      <c r="W6" s="100">
        <f>ROUNDDOWN(SUM($V7:$V9),0)</f>
        <v>0</v>
      </c>
      <c r="X6" s="100">
        <f>ROUNDDOWN(SUM($V7:$V9),0)</f>
        <v>0</v>
      </c>
      <c r="Y6" s="100">
        <f>ROUNDDOWN(SUM($V7:$V9),0)</f>
        <v>0</v>
      </c>
      <c r="Z6" s="110"/>
      <c r="AA6" s="83"/>
    </row>
    <row r="7" spans="1:27">
      <c r="A7" s="63" t="s">
        <v>89</v>
      </c>
      <c r="B7" s="64"/>
      <c r="C7" s="65" t="e">
        <f t="array" ref="C7">INDEX(STATS!$A:$A,MATCH(B7&amp;$A$4,STATS!$C:$C&amp;STATS!$B:$B,0))</f>
        <v>#N/A</v>
      </c>
      <c r="D7" s="66" t="str">
        <f>IFERROR(ROUNDDOWN(IF(VLOOKUP(B7,STATS!$C:$I,7,0),VLOOKUP(B7,STATS!$C:$F,4,0),MAX(VLOOKUP(B7,STATS!$C:$E,3,0),VLOOKUP(B7,STATS!$C:$F,4,0),VLOOKUP(B7,STATS!$C:$G,5,0))),0),"")</f>
        <v/>
      </c>
      <c r="E7" s="67"/>
      <c r="F7" s="67"/>
      <c r="G7" s="67"/>
      <c r="H7" s="68">
        <f>SUM(E7:G7)</f>
        <v>0</v>
      </c>
      <c r="I7" s="63" t="s">
        <v>89</v>
      </c>
      <c r="J7" s="64"/>
      <c r="K7" s="65" t="e">
        <f t="array" ref="K7">INDEX(STATS!$A:$A,MATCH(J7&amp;$A$4,STATS!$C:$C&amp;STATS!$B:$B,0))</f>
        <v>#N/A</v>
      </c>
      <c r="L7" s="66" t="str">
        <f>IFERROR(ROUNDDOWN(IF(VLOOKUP(J7,STATS!$C:$I,7,0),VLOOKUP(J7,STATS!$C:$F,4,0),MAX(VLOOKUP(J7,STATS!$C:$E,3,0),VLOOKUP(J7,STATS!$C:$F,4,0),VLOOKUP(J7,STATS!$C:$G,5,0))),0),"")</f>
        <v/>
      </c>
      <c r="M7" s="101">
        <f>ROUNDDOWN(IF(L7&lt;'DO NOT TOUCH'!$D$4,(('DO NOT TOUCH'!$D$4-L7)*'DO NOT TOUCH'!$B$4),0),0)</f>
        <v>0</v>
      </c>
      <c r="N7" s="67"/>
      <c r="O7" s="67"/>
      <c r="P7" s="67"/>
      <c r="Q7" s="68">
        <f>SUM(N7:P7)</f>
        <v>0</v>
      </c>
      <c r="R7" s="63" t="s">
        <v>89</v>
      </c>
      <c r="S7" s="64"/>
      <c r="T7" s="65" t="e">
        <f t="array" ref="T7">INDEX(STATS!$A:$A,MATCH(S7&amp;$A$4,STATS!$C:$C&amp;STATS!$B:$B,0))</f>
        <v>#N/A</v>
      </c>
      <c r="U7" s="66" t="str">
        <f>IFERROR(ROUNDDOWN(IF(VLOOKUP(S7,STATS!$C:$I,7,0),VLOOKUP(S7,STATS!$C:$F,4,0),MAX(VLOOKUP(S7,STATS!$C:$E,3,0),VLOOKUP(S7,STATS!$C:$F,4,0),VLOOKUP(S7,STATS!$C:$G,5,0))),0),"")</f>
        <v/>
      </c>
      <c r="V7" s="101">
        <f>ROUNDDOWN(IF(U7&lt;'DO NOT TOUCH'!$D$4,(('DO NOT TOUCH'!$D$4-U7)*'DO NOT TOUCH'!$B$4),0),0)</f>
        <v>0</v>
      </c>
      <c r="W7" s="67"/>
      <c r="X7" s="67"/>
      <c r="Y7" s="67"/>
      <c r="Z7" s="120">
        <f>SUM(W7:Y7)</f>
        <v>0</v>
      </c>
      <c r="AA7" s="70"/>
    </row>
    <row r="8" spans="1:27">
      <c r="A8" s="63" t="s">
        <v>90</v>
      </c>
      <c r="B8" s="64"/>
      <c r="C8" s="65" t="e">
        <f t="array" ref="C8">INDEX(STATS!$A:$A,MATCH(B8&amp;$A$4,STATS!$C:$C&amp;STATS!$B:$B,0))</f>
        <v>#N/A</v>
      </c>
      <c r="D8" s="66" t="str">
        <f>IFERROR(ROUNDDOWN(IF(VLOOKUP(B8,STATS!$C:$I,7,0),VLOOKUP(B8,STATS!$C:$F,4,0),MAX(VLOOKUP(B8,STATS!$C:$E,3,0),VLOOKUP(B8,STATS!$C:$F,4,0),VLOOKUP(B8,STATS!$C:$G,5,0))),0),"")</f>
        <v/>
      </c>
      <c r="E8" s="67"/>
      <c r="F8" s="67"/>
      <c r="G8" s="67"/>
      <c r="H8" s="68">
        <f>SUM(E8:G8)</f>
        <v>0</v>
      </c>
      <c r="I8" s="63" t="s">
        <v>90</v>
      </c>
      <c r="J8" s="64"/>
      <c r="K8" s="65" t="e">
        <f t="array" ref="K8">INDEX(STATS!$A:$A,MATCH(J8&amp;$A$4,STATS!$C:$C&amp;STATS!$B:$B,0))</f>
        <v>#N/A</v>
      </c>
      <c r="L8" s="66" t="str">
        <f>IFERROR(ROUNDDOWN(IF(VLOOKUP(J8,STATS!$C:$I,7,0),VLOOKUP(J8,STATS!$C:$F,4,0),MAX(VLOOKUP(J8,STATS!$C:$E,3,0),VLOOKUP(J8,STATS!$C:$F,4,0),VLOOKUP(J8,STATS!$C:$G,5,0))),0),"")</f>
        <v/>
      </c>
      <c r="M8" s="101">
        <f>ROUNDDOWN(IF(L8&lt;'DO NOT TOUCH'!$D$4,(('DO NOT TOUCH'!$D$4-L8)*'DO NOT TOUCH'!$B$4),0),0)</f>
        <v>0</v>
      </c>
      <c r="N8" s="67"/>
      <c r="O8" s="67"/>
      <c r="P8" s="67"/>
      <c r="Q8" s="68">
        <f>SUM(N8:P8)</f>
        <v>0</v>
      </c>
      <c r="R8" s="63" t="s">
        <v>90</v>
      </c>
      <c r="S8" s="64"/>
      <c r="T8" s="65" t="e">
        <f t="array" ref="T8">INDEX(STATS!$A:$A,MATCH(S8&amp;$A$4,STATS!$C:$C&amp;STATS!$B:$B,0))</f>
        <v>#N/A</v>
      </c>
      <c r="U8" s="66" t="str">
        <f>IFERROR(ROUNDDOWN(IF(VLOOKUP(S8,STATS!$C:$I,7,0),VLOOKUP(S8,STATS!$C:$F,4,0),MAX(VLOOKUP(S8,STATS!$C:$E,3,0),VLOOKUP(S8,STATS!$C:$F,4,0),VLOOKUP(S8,STATS!$C:$G,5,0))),0),"")</f>
        <v/>
      </c>
      <c r="V8" s="101">
        <f>ROUNDDOWN(IF(U8&lt;'DO NOT TOUCH'!$D$4,(('DO NOT TOUCH'!$D$4-U8)*'DO NOT TOUCH'!$B$4),0),0)</f>
        <v>0</v>
      </c>
      <c r="W8" s="67"/>
      <c r="X8" s="67"/>
      <c r="Y8" s="67"/>
      <c r="Z8" s="120">
        <f>SUM(W8:Y8)</f>
        <v>0</v>
      </c>
      <c r="AA8" s="121">
        <f>SUM(W7:Y9,N7:P9,E7:G9)/27</f>
        <v>0</v>
      </c>
    </row>
    <row r="9" spans="1:27">
      <c r="A9" s="63" t="s">
        <v>91</v>
      </c>
      <c r="B9" s="64"/>
      <c r="C9" s="65" t="e">
        <f t="array" ref="C9">INDEX(STATS!$A:$A,MATCH(B9&amp;$A$4,STATS!$C:$C&amp;STATS!$B:$B,0))</f>
        <v>#N/A</v>
      </c>
      <c r="D9" s="66" t="str">
        <f>IFERROR(ROUNDDOWN(IF(VLOOKUP(B9,STATS!$C:$I,7,0),VLOOKUP(B9,STATS!$C:$F,4,0),MAX(VLOOKUP(B9,STATS!$C:$E,3,0),VLOOKUP(B9,STATS!$C:$F,4,0),VLOOKUP(B9,STATS!$C:$G,5,0))),0),"")</f>
        <v/>
      </c>
      <c r="E9" s="67"/>
      <c r="F9" s="67"/>
      <c r="G9" s="67"/>
      <c r="H9" s="68">
        <f>SUM(E9:G9)</f>
        <v>0</v>
      </c>
      <c r="I9" s="63" t="s">
        <v>91</v>
      </c>
      <c r="J9" s="64"/>
      <c r="K9" s="65" t="e">
        <f t="array" ref="K9">INDEX(STATS!$A:$A,MATCH(J9&amp;$A$4,STATS!$C:$C&amp;STATS!$B:$B,0))</f>
        <v>#N/A</v>
      </c>
      <c r="L9" s="66" t="str">
        <f>IFERROR(ROUNDDOWN(IF(VLOOKUP(J9,STATS!$C:$I,7,0),VLOOKUP(J9,STATS!$C:$F,4,0),MAX(VLOOKUP(J9,STATS!$C:$E,3,0),VLOOKUP(J9,STATS!$C:$F,4,0),VLOOKUP(J9,STATS!$C:$G,5,0))),0),"")</f>
        <v/>
      </c>
      <c r="M9" s="101">
        <f>ROUNDDOWN(IF(L9&lt;'DO NOT TOUCH'!$D$4,(('DO NOT TOUCH'!$D$4-L9)*'DO NOT TOUCH'!$B$4),0),0)</f>
        <v>0</v>
      </c>
      <c r="N9" s="67"/>
      <c r="O9" s="67"/>
      <c r="P9" s="67"/>
      <c r="Q9" s="68">
        <f>SUM(N9:P9)</f>
        <v>0</v>
      </c>
      <c r="R9" s="63" t="s">
        <v>91</v>
      </c>
      <c r="S9" s="64"/>
      <c r="T9" s="65" t="e">
        <f t="array" ref="T9">INDEX(STATS!$A:$A,MATCH(S9&amp;$A$4,STATS!$C:$C&amp;STATS!$B:$B,0))</f>
        <v>#N/A</v>
      </c>
      <c r="U9" s="66" t="str">
        <f>IFERROR(ROUNDDOWN(IF(VLOOKUP(S9,STATS!$C:$I,7,0),VLOOKUP(S9,STATS!$C:$F,4,0),MAX(VLOOKUP(S9,STATS!$C:$E,3,0),VLOOKUP(S9,STATS!$C:$F,4,0),VLOOKUP(S9,STATS!$C:$G,5,0))),0),"")</f>
        <v/>
      </c>
      <c r="V9" s="101">
        <f>ROUNDDOWN(IF(U9&lt;'DO NOT TOUCH'!$D$4,(('DO NOT TOUCH'!$D$4-U9)*'DO NOT TOUCH'!$B$4),0),0)</f>
        <v>0</v>
      </c>
      <c r="W9" s="67"/>
      <c r="X9" s="67"/>
      <c r="Y9" s="67"/>
      <c r="Z9" s="120">
        <f>SUM(W9:Y9)</f>
        <v>0</v>
      </c>
      <c r="AA9" s="63"/>
    </row>
    <row r="10" spans="1:27">
      <c r="A10" s="69" t="s">
        <v>92</v>
      </c>
      <c r="B10" s="64"/>
      <c r="C10" s="65" t="e">
        <f t="array" ref="C10">INDEX(STATS!$A:$A,MATCH(B10&amp;$A$4,STATS!$C:$C&amp;STATS!$B:$B,0))</f>
        <v>#N/A</v>
      </c>
      <c r="D10" s="66" t="str">
        <f>IFERROR(ROUNDDOWN(IF(VLOOKUP(B10,STATS!$C:$I,7,0),VLOOKUP(B10,STATS!$C:$F,4,0),MAX(VLOOKUP(B10,STATS!$C:$E,3,0),VLOOKUP(B10,STATS!$C:$F,4,0),VLOOKUP(B10,STATS!$C:$G,5,0))),0),"")</f>
        <v/>
      </c>
      <c r="E10" s="67"/>
      <c r="F10" s="67"/>
      <c r="G10" s="67"/>
      <c r="H10" s="68">
        <f>SUM(E10:G10)</f>
        <v>0</v>
      </c>
      <c r="I10" s="69" t="s">
        <v>92</v>
      </c>
      <c r="J10" s="64"/>
      <c r="K10" s="65" t="e">
        <f t="array" ref="K10">INDEX(STATS!$A:$A,MATCH(J10&amp;$A$4,STATS!$C:$C&amp;STATS!$B:$B,0))</f>
        <v>#N/A</v>
      </c>
      <c r="L10" s="66" t="str">
        <f>IFERROR(ROUNDDOWN(IF(VLOOKUP(J10,STATS!$C:$I,7,0),VLOOKUP(J10,STATS!$C:$F,4,0),MAX(VLOOKUP(J10,STATS!$C:$E,3,0),VLOOKUP(J10,STATS!$C:$F,4,0),VLOOKUP(J10,STATS!$C:$G,5,0))),0),"")</f>
        <v/>
      </c>
      <c r="M10" s="101">
        <f>ROUNDDOWN(IF(L10&lt;'DO NOT TOUCH'!$D$4,(('DO NOT TOUCH'!$D$4-L10)*'DO NOT TOUCH'!$B$4),0),0)</f>
        <v>0</v>
      </c>
      <c r="N10" s="67"/>
      <c r="O10" s="67"/>
      <c r="P10" s="67"/>
      <c r="Q10" s="68">
        <f>SUM(N10:P10)</f>
        <v>0</v>
      </c>
      <c r="R10" s="69" t="s">
        <v>92</v>
      </c>
      <c r="S10" s="64"/>
      <c r="T10" s="65" t="e">
        <f t="array" ref="T10">INDEX(STATS!$A:$A,MATCH(S10&amp;$A$4,STATS!$C:$C&amp;STATS!$B:$B,0))</f>
        <v>#N/A</v>
      </c>
      <c r="U10" s="66" t="str">
        <f>IFERROR(ROUNDDOWN(IF(VLOOKUP(S10,STATS!$C:$I,7,0),VLOOKUP(S10,STATS!$C:$F,4,0),MAX(VLOOKUP(S10,STATS!$C:$E,3,0),VLOOKUP(S10,STATS!$C:$F,4,0),VLOOKUP(S10,STATS!$C:$G,5,0))),0),"")</f>
        <v/>
      </c>
      <c r="V10" s="101">
        <f>ROUNDDOWN(IF(U10&lt;'DO NOT TOUCH'!$D$4,(('DO NOT TOUCH'!$D$4-U10)*'DO NOT TOUCH'!$B$4),0),0)</f>
        <v>0</v>
      </c>
      <c r="W10" s="67"/>
      <c r="X10" s="67"/>
      <c r="Y10" s="67"/>
      <c r="Z10" s="120">
        <f>SUM(W10:Y10)</f>
        <v>0</v>
      </c>
      <c r="AA10" s="63" t="s">
        <v>93</v>
      </c>
    </row>
    <row r="11" spans="1:27">
      <c r="A11" s="70"/>
      <c r="B11" s="71"/>
      <c r="C11" s="72"/>
      <c r="D11" s="72"/>
      <c r="E11" s="73">
        <f>SUM(E7:E10)</f>
        <v>0</v>
      </c>
      <c r="F11" s="73">
        <f>SUM(F7:F10)</f>
        <v>0</v>
      </c>
      <c r="G11" s="73">
        <f>SUM(G7:G10)</f>
        <v>0</v>
      </c>
      <c r="H11" s="73">
        <f>SUM(H7:H10)</f>
        <v>0</v>
      </c>
      <c r="I11" s="70"/>
      <c r="J11" s="83"/>
      <c r="K11" s="72"/>
      <c r="L11" s="72"/>
      <c r="M11" s="102"/>
      <c r="N11" s="103">
        <f>SUM(N6:N10)</f>
        <v>0</v>
      </c>
      <c r="O11" s="103">
        <f>SUM(O6:O10)</f>
        <v>0</v>
      </c>
      <c r="P11" s="103">
        <f>SUM(P6:P10)</f>
        <v>0</v>
      </c>
      <c r="Q11" s="103">
        <f>SUM(N11:P11)</f>
        <v>0</v>
      </c>
      <c r="R11" s="116"/>
      <c r="S11" s="72"/>
      <c r="T11" s="72"/>
      <c r="U11" s="72"/>
      <c r="V11" s="71"/>
      <c r="W11" s="103">
        <f>SUM(W6:W10)</f>
        <v>0</v>
      </c>
      <c r="X11" s="103">
        <f>SUM(X6:X10)</f>
        <v>0</v>
      </c>
      <c r="Y11" s="103">
        <f>SUM(Y6:Y10)</f>
        <v>0</v>
      </c>
      <c r="Z11" s="103">
        <f>SUM(W11:Y11)</f>
        <v>0</v>
      </c>
      <c r="AA11" s="122">
        <f>SUM(E11:G11,N11:P11,W11:Y11)</f>
        <v>0</v>
      </c>
    </row>
    <row r="12" spans="1:27">
      <c r="A12" s="74"/>
      <c r="B12" s="75" t="s">
        <v>9</v>
      </c>
      <c r="C12" s="75"/>
      <c r="D12" s="75"/>
      <c r="E12" s="76">
        <f>IF((E11=0),0,(IF((E11=E22),1,IF((E11&gt;E22),2,0))))</f>
        <v>0</v>
      </c>
      <c r="F12" s="76">
        <f>IF((F11=0),0,(IF((F11=F22),1,IF((F11&gt;F22),2,0))))</f>
        <v>0</v>
      </c>
      <c r="G12" s="76">
        <f>IF((G11=0),0,(IF((G11=G22),1,IF((G11&gt;G22),2,0))))</f>
        <v>0</v>
      </c>
      <c r="H12" s="76">
        <f>IF((G11=0),0,(IF((H11=H22),2,IF((H11&gt;H22),4,0))))</f>
        <v>0</v>
      </c>
      <c r="I12" s="74"/>
      <c r="J12" s="104"/>
      <c r="K12" s="75"/>
      <c r="L12" s="83"/>
      <c r="M12" s="102"/>
      <c r="N12" s="76">
        <f>IF((N11=0),0,(IF((N11=N22),1,IF((N11&gt;N22),2,0))))</f>
        <v>0</v>
      </c>
      <c r="O12" s="76">
        <f>IF((O11=0),0,(IF((O11=O22),1,IF((O11&gt;O22),2,0))))</f>
        <v>0</v>
      </c>
      <c r="P12" s="76">
        <f>IF((P11=0),0,(IF((P11=P22),1,IF((P11&gt;P22),2,0))))</f>
        <v>0</v>
      </c>
      <c r="Q12" s="76">
        <f>IF((P11=0),0,(IF((Q11=Q22),2,IF((Q11&gt;Q22),4,0))))</f>
        <v>0</v>
      </c>
      <c r="R12" s="70"/>
      <c r="S12" s="104"/>
      <c r="T12" s="75"/>
      <c r="U12" s="83"/>
      <c r="V12" s="83"/>
      <c r="W12" s="76">
        <f>IF((W11=0),0,(IF((W11=W22),1,IF((W11&gt;W22),2,0))))</f>
        <v>0</v>
      </c>
      <c r="X12" s="76">
        <f>IF((X11=0),0,(IF((X11=X22),1,IF((X11&gt;X22),2,0))))</f>
        <v>0</v>
      </c>
      <c r="Y12" s="76">
        <f>IF((Y11=0),0,(IF((Y11=Y22),1,IF((Y11&gt;Y22),2,0))))</f>
        <v>0</v>
      </c>
      <c r="Z12" s="76">
        <f>IF((Y11=0),0,(IF((Z11=Z22),2,IF((Z11&gt;Z22),4,0))))</f>
        <v>0</v>
      </c>
      <c r="AA12" s="76">
        <f>IF(AA11=0,0,(IF(AA11=AA22,5,(IF(AA11&gt;AA22,10,0)))))</f>
        <v>0</v>
      </c>
    </row>
    <row r="13" spans="1:27">
      <c r="A13" s="77"/>
      <c r="B13" s="77"/>
      <c r="C13" s="77"/>
      <c r="D13" s="77"/>
      <c r="E13" s="78">
        <f>IF(F9&gt;1,0,IF(E9=0,0,E11-E22))</f>
        <v>0</v>
      </c>
      <c r="F13" s="78">
        <f>IF(G9&gt;0.1,0,IF(F9=0,0,SUM(E11:F11)-SUM(E22:F22)))</f>
        <v>0</v>
      </c>
      <c r="G13" s="78">
        <f>IF(G9&gt;0.1,SUM(E11:G11)-SUM(E22:G22),0)</f>
        <v>0</v>
      </c>
      <c r="H13" s="79"/>
      <c r="I13" s="79"/>
      <c r="J13" s="79"/>
      <c r="K13" s="77"/>
      <c r="L13" s="79"/>
      <c r="M13" s="79"/>
      <c r="N13" s="78">
        <f>IF(O9&gt;1,0,IF(N9=0,0,N11-N22))</f>
        <v>0</v>
      </c>
      <c r="O13" s="78">
        <f>IF(P9&gt;0.1,0,IF(O9=0,0,SUM(N11:O11)-SUM(N22:O22)))</f>
        <v>0</v>
      </c>
      <c r="P13" s="78">
        <f>IF(P9&gt;0.1,SUM(N11:P11)-SUM(N22:P22),0)</f>
        <v>0</v>
      </c>
      <c r="Q13" s="79"/>
      <c r="R13" s="79"/>
      <c r="S13" s="79"/>
      <c r="T13" s="77"/>
      <c r="U13" s="79"/>
      <c r="V13" s="79"/>
      <c r="W13" s="78">
        <f>IF(X9&gt;1,0,IF(W9=0,0,W11-W22))</f>
        <v>0</v>
      </c>
      <c r="X13" s="78">
        <f>IF(Y9&gt;0.1,0,IF(X9=0,0,SUM(W11:X11)-SUM(W22:X22)))</f>
        <v>0</v>
      </c>
      <c r="Y13" s="78">
        <f>IF(Y9&gt;0.1,SUM(W11:Y11)-SUM(W22:Y22),0)</f>
        <v>0</v>
      </c>
      <c r="Z13" s="77"/>
      <c r="AA13" s="77"/>
    </row>
    <row r="14" spans="1:27">
      <c r="A14" s="77"/>
      <c r="B14" s="77"/>
      <c r="C14" s="77"/>
      <c r="D14" s="77"/>
      <c r="E14" s="80"/>
      <c r="F14" s="80"/>
      <c r="G14" s="80"/>
      <c r="H14" s="81"/>
      <c r="I14" s="81"/>
      <c r="J14" s="81"/>
      <c r="K14" s="77"/>
      <c r="L14" s="81"/>
      <c r="M14" s="81"/>
      <c r="N14" s="80"/>
      <c r="O14" s="80"/>
      <c r="P14" s="80"/>
      <c r="Q14" s="81"/>
      <c r="R14" s="117"/>
      <c r="S14" s="81"/>
      <c r="T14" s="77"/>
      <c r="U14" s="81"/>
      <c r="V14" s="81"/>
      <c r="W14" s="118"/>
      <c r="X14" s="118"/>
      <c r="Y14" s="118"/>
      <c r="Z14" s="63" t="s">
        <v>94</v>
      </c>
      <c r="AA14" s="123">
        <f>SUM(E11:G11,N11:P11,W11:Y11)-SUM(E22:G22,N22:P22,W22:Y22)</f>
        <v>0</v>
      </c>
    </row>
    <row r="15" ht="18" customHeight="1" spans="1:27">
      <c r="A15" s="53">
        <f>'Match Information'!E12</f>
        <v>0</v>
      </c>
      <c r="B15" s="53"/>
      <c r="C15" s="53"/>
      <c r="D15" s="53"/>
      <c r="E15" s="53"/>
      <c r="F15" s="53"/>
      <c r="G15" s="53"/>
      <c r="H15" s="54"/>
      <c r="I15" s="91" t="s">
        <v>79</v>
      </c>
      <c r="J15" s="92"/>
      <c r="K15" s="92"/>
      <c r="L15" s="93"/>
      <c r="M15" s="94">
        <f>SUM(E23:AA23)</f>
        <v>0</v>
      </c>
      <c r="N15" s="95"/>
      <c r="O15" s="95"/>
      <c r="P15" s="96" t="s">
        <v>80</v>
      </c>
      <c r="Q15" s="109">
        <f>AA22/27</f>
        <v>0</v>
      </c>
      <c r="R15" s="110"/>
      <c r="S15" s="96" t="s">
        <v>14</v>
      </c>
      <c r="T15" s="111"/>
      <c r="U15" s="112">
        <f>AA22</f>
        <v>0</v>
      </c>
      <c r="V15" s="113"/>
      <c r="W15" s="104"/>
      <c r="X15" s="104"/>
      <c r="Y15" s="104"/>
      <c r="Z15" s="104"/>
      <c r="AA15" s="104"/>
    </row>
    <row r="16" spans="1:27">
      <c r="A16" s="55"/>
      <c r="B16" s="56" t="s">
        <v>81</v>
      </c>
      <c r="C16" s="57"/>
      <c r="D16" s="57"/>
      <c r="E16" s="58">
        <v>1</v>
      </c>
      <c r="F16" s="58">
        <v>2</v>
      </c>
      <c r="G16" s="58">
        <v>3</v>
      </c>
      <c r="H16" s="59" t="s">
        <v>82</v>
      </c>
      <c r="I16" s="105"/>
      <c r="J16" s="97" t="s">
        <v>83</v>
      </c>
      <c r="K16" s="57"/>
      <c r="L16" s="58"/>
      <c r="M16" s="98"/>
      <c r="N16" s="58">
        <v>1</v>
      </c>
      <c r="O16" s="58">
        <v>2</v>
      </c>
      <c r="P16" s="58">
        <v>3</v>
      </c>
      <c r="Q16" s="58" t="s">
        <v>82</v>
      </c>
      <c r="R16" s="105"/>
      <c r="S16" s="105" t="s">
        <v>84</v>
      </c>
      <c r="T16" s="57"/>
      <c r="U16" s="58"/>
      <c r="V16" s="58"/>
      <c r="W16" s="58">
        <v>1</v>
      </c>
      <c r="X16" s="58">
        <v>2</v>
      </c>
      <c r="Y16" s="58">
        <v>3</v>
      </c>
      <c r="Z16" s="59" t="s">
        <v>82</v>
      </c>
      <c r="AA16" s="104"/>
    </row>
    <row r="17" spans="1:27">
      <c r="A17" s="56"/>
      <c r="B17" s="60" t="s">
        <v>85</v>
      </c>
      <c r="C17" s="60" t="s">
        <v>86</v>
      </c>
      <c r="D17" s="58"/>
      <c r="E17" s="61"/>
      <c r="F17" s="61"/>
      <c r="G17" s="61"/>
      <c r="H17" s="62"/>
      <c r="I17" s="99"/>
      <c r="J17" s="63" t="s">
        <v>85</v>
      </c>
      <c r="K17" s="60" t="s">
        <v>86</v>
      </c>
      <c r="L17" s="63" t="s">
        <v>87</v>
      </c>
      <c r="M17" s="63" t="s">
        <v>88</v>
      </c>
      <c r="N17" s="100">
        <f>ROUNDDOWN(SUM($M18:$M20),0)</f>
        <v>0</v>
      </c>
      <c r="O17" s="100">
        <f>ROUNDDOWN(SUM($M18:$M20),0)</f>
        <v>0</v>
      </c>
      <c r="P17" s="100">
        <f>ROUNDDOWN(SUM($M18:$M20),0)</f>
        <v>0</v>
      </c>
      <c r="Q17" s="110"/>
      <c r="R17" s="99"/>
      <c r="S17" s="63" t="s">
        <v>85</v>
      </c>
      <c r="T17" s="60" t="s">
        <v>86</v>
      </c>
      <c r="U17" s="63" t="s">
        <v>87</v>
      </c>
      <c r="V17" s="63" t="s">
        <v>88</v>
      </c>
      <c r="W17" s="100">
        <f>ROUNDDOWN(SUM($V18:$V20),0)</f>
        <v>0</v>
      </c>
      <c r="X17" s="100">
        <f>ROUNDDOWN(SUM($V18:$V20),0)</f>
        <v>0</v>
      </c>
      <c r="Y17" s="100">
        <f>ROUNDDOWN(SUM($V18:$V20),0)</f>
        <v>0</v>
      </c>
      <c r="Z17" s="110"/>
      <c r="AA17" s="83"/>
    </row>
    <row r="18" spans="1:27">
      <c r="A18" s="63" t="s">
        <v>95</v>
      </c>
      <c r="B18" s="64"/>
      <c r="C18" s="65" t="e">
        <f t="array" ref="C18">INDEX(STATS!$A:$A,MATCH(B18&amp;$A$15,STATS!$C:$C&amp;STATS!$B:$B,0))</f>
        <v>#N/A</v>
      </c>
      <c r="D18" s="66" t="str">
        <f>IFERROR(ROUNDDOWN(IF(VLOOKUP(B18,STATS!$C:$I,7,0),VLOOKUP(B18,STATS!$C:$F,4,0),MAX(VLOOKUP(B18,STATS!$C:$E,3,0),VLOOKUP(B18,STATS!$C:$F,4,0),VLOOKUP(B18,STATS!$C:$G,5,0))),0),"")</f>
        <v/>
      </c>
      <c r="E18" s="82"/>
      <c r="F18" s="82"/>
      <c r="G18" s="82"/>
      <c r="H18" s="68">
        <f>SUM(E18:G18)</f>
        <v>0</v>
      </c>
      <c r="I18" s="63" t="s">
        <v>95</v>
      </c>
      <c r="J18" s="64"/>
      <c r="K18" s="65" t="e">
        <f t="array" ref="K18">INDEX(STATS!$A:$A,MATCH(J18&amp;$A$15,STATS!$C:$C&amp;STATS!$B:$B,0))</f>
        <v>#N/A</v>
      </c>
      <c r="L18" s="66" t="str">
        <f>IFERROR(ROUNDDOWN(IF(VLOOKUP(J18,STATS!$C:$I,7,0),VLOOKUP(J18,STATS!$C:$F,4,0),MAX(VLOOKUP(J18,STATS!$C:$E,3,0),VLOOKUP(J18,STATS!$C:$F,4,0),VLOOKUP(J18,STATS!$C:$G,5,0))),0),"")</f>
        <v/>
      </c>
      <c r="M18" s="101">
        <f>ROUNDDOWN(IF(L18&lt;'DO NOT TOUCH'!$D$4,(('DO NOT TOUCH'!$D$4-L18)*'DO NOT TOUCH'!$B$4),0),0)</f>
        <v>0</v>
      </c>
      <c r="N18" s="82"/>
      <c r="O18" s="82"/>
      <c r="P18" s="82"/>
      <c r="Q18" s="68">
        <f>SUM(N18:P18)</f>
        <v>0</v>
      </c>
      <c r="R18" s="63" t="s">
        <v>95</v>
      </c>
      <c r="S18" s="64"/>
      <c r="T18" s="65" t="e">
        <f t="array" ref="T18">INDEX(STATS!$A:$A,MATCH(S18&amp;$A$15,STATS!$C:$C&amp;STATS!$B:$B,0))</f>
        <v>#N/A</v>
      </c>
      <c r="U18" s="66" t="str">
        <f>IFERROR(ROUNDDOWN(IF(VLOOKUP(S18,STATS!$C:$I,7,0),VLOOKUP(S18,STATS!$C:$F,4,0),MAX(VLOOKUP(S18,STATS!$C:$E,3,0),VLOOKUP(S18,STATS!$C:$F,4,0),VLOOKUP(S18,STATS!$C:$G,5,0))),0),"")</f>
        <v/>
      </c>
      <c r="V18" s="101">
        <f>ROUNDDOWN(IF(U18&lt;'DO NOT TOUCH'!$D$4,(('DO NOT TOUCH'!$D$4-U18)*'DO NOT TOUCH'!$B$4),0),0)</f>
        <v>0</v>
      </c>
      <c r="W18" s="82"/>
      <c r="X18" s="82"/>
      <c r="Y18" s="82"/>
      <c r="Z18" s="120">
        <f>SUM(W18:Y18)</f>
        <v>0</v>
      </c>
      <c r="AA18" s="70"/>
    </row>
    <row r="19" spans="1:27">
      <c r="A19" s="63" t="s">
        <v>96</v>
      </c>
      <c r="B19" s="64"/>
      <c r="C19" s="65" t="e">
        <f t="array" ref="C19">INDEX(STATS!$A:$A,MATCH(B19&amp;$A$15,STATS!$C:$C&amp;STATS!$B:$B,0))</f>
        <v>#N/A</v>
      </c>
      <c r="D19" s="66" t="str">
        <f>IFERROR(ROUNDDOWN(IF(VLOOKUP(B19,STATS!$C:$I,7,0),VLOOKUP(B19,STATS!$C:$F,4,0),MAX(VLOOKUP(B19,STATS!$C:$E,3,0),VLOOKUP(B19,STATS!$C:$F,4,0),VLOOKUP(B19,STATS!$C:$G,5,0))),0),"")</f>
        <v/>
      </c>
      <c r="E19" s="82"/>
      <c r="F19" s="82"/>
      <c r="G19" s="82"/>
      <c r="H19" s="68">
        <f>SUM(E19:G19)</f>
        <v>0</v>
      </c>
      <c r="I19" s="63" t="s">
        <v>96</v>
      </c>
      <c r="J19" s="64"/>
      <c r="K19" s="65" t="e">
        <f t="array" ref="K19">INDEX(STATS!$A:$A,MATCH(J19&amp;$A$15,STATS!$C:$C&amp;STATS!$B:$B,0))</f>
        <v>#N/A</v>
      </c>
      <c r="L19" s="66" t="str">
        <f>IFERROR(ROUNDDOWN(IF(VLOOKUP(J19,STATS!$C:$I,7,0),VLOOKUP(J19,STATS!$C:$F,4,0),MAX(VLOOKUP(J19,STATS!$C:$E,3,0),VLOOKUP(J19,STATS!$C:$F,4,0),VLOOKUP(J19,STATS!$C:$G,5,0))),0),"")</f>
        <v/>
      </c>
      <c r="M19" s="101">
        <f>ROUNDDOWN(IF(L19&lt;'DO NOT TOUCH'!$D$4,(('DO NOT TOUCH'!$D$4-L19)*'DO NOT TOUCH'!$B$4),0),0)</f>
        <v>0</v>
      </c>
      <c r="N19" s="82"/>
      <c r="O19" s="82"/>
      <c r="P19" s="82"/>
      <c r="Q19" s="68">
        <f>SUM(N19:P19)</f>
        <v>0</v>
      </c>
      <c r="R19" s="63" t="s">
        <v>96</v>
      </c>
      <c r="S19" s="64"/>
      <c r="T19" s="65" t="e">
        <f t="array" ref="T19">INDEX(STATS!$A:$A,MATCH(S19&amp;$A$15,STATS!$C:$C&amp;STATS!$B:$B,0))</f>
        <v>#N/A</v>
      </c>
      <c r="U19" s="66" t="str">
        <f>IFERROR(ROUNDDOWN(IF(VLOOKUP(S19,STATS!$C:$I,7,0),VLOOKUP(S19,STATS!$C:$F,4,0),MAX(VLOOKUP(S19,STATS!$C:$E,3,0),VLOOKUP(S19,STATS!$C:$F,4,0),VLOOKUP(S19,STATS!$C:$G,5,0))),0),"")</f>
        <v/>
      </c>
      <c r="V19" s="101">
        <f>ROUNDDOWN(IF(U19&lt;'DO NOT TOUCH'!$D$4,(('DO NOT TOUCH'!$D$4-U19)*'DO NOT TOUCH'!$B$4),0),0)</f>
        <v>0</v>
      </c>
      <c r="W19" s="82"/>
      <c r="X19" s="82"/>
      <c r="Y19" s="82"/>
      <c r="Z19" s="120">
        <f>SUM(W19:Y19)</f>
        <v>0</v>
      </c>
      <c r="AA19" s="121">
        <f>SUM(W18:Y21,N18:P21,E18:G21)/27</f>
        <v>0</v>
      </c>
    </row>
    <row r="20" spans="1:27">
      <c r="A20" s="63" t="s">
        <v>97</v>
      </c>
      <c r="B20" s="64"/>
      <c r="C20" s="65" t="e">
        <f t="array" ref="C20">INDEX(STATS!$A:$A,MATCH(B20&amp;$A$15,STATS!$C:$C&amp;STATS!$B:$B,0))</f>
        <v>#N/A</v>
      </c>
      <c r="D20" s="66" t="str">
        <f>IFERROR(ROUNDDOWN(IF(VLOOKUP(B20,STATS!$C:$I,7,0),VLOOKUP(B20,STATS!$C:$F,4,0),MAX(VLOOKUP(B20,STATS!$C:$E,3,0),VLOOKUP(B20,STATS!$C:$F,4,0),VLOOKUP(B20,STATS!$C:$G,5,0))),0),"")</f>
        <v/>
      </c>
      <c r="E20" s="82"/>
      <c r="F20" s="82"/>
      <c r="G20" s="82"/>
      <c r="H20" s="68">
        <f>SUM(E20:G20)</f>
        <v>0</v>
      </c>
      <c r="I20" s="63" t="s">
        <v>97</v>
      </c>
      <c r="J20" s="64"/>
      <c r="K20" s="65" t="e">
        <f t="array" ref="K20">INDEX(STATS!$A:$A,MATCH(J20&amp;$A$15,STATS!$C:$C&amp;STATS!$B:$B,0))</f>
        <v>#N/A</v>
      </c>
      <c r="L20" s="66" t="str">
        <f>IFERROR(ROUNDDOWN(IF(VLOOKUP(J20,STATS!$C:$I,7,0),VLOOKUP(J20,STATS!$C:$F,4,0),MAX(VLOOKUP(J20,STATS!$C:$E,3,0),VLOOKUP(J20,STATS!$C:$F,4,0),VLOOKUP(J20,STATS!$C:$G,5,0))),0),"")</f>
        <v/>
      </c>
      <c r="M20" s="101">
        <f>ROUNDDOWN(IF(L20&lt;'DO NOT TOUCH'!$D$4,(('DO NOT TOUCH'!$D$4-L20)*'DO NOT TOUCH'!$B$4),0),0)</f>
        <v>0</v>
      </c>
      <c r="N20" s="82"/>
      <c r="O20" s="82"/>
      <c r="P20" s="82"/>
      <c r="Q20" s="68">
        <f>SUM(N20:P20)</f>
        <v>0</v>
      </c>
      <c r="R20" s="63" t="s">
        <v>97</v>
      </c>
      <c r="S20" s="64"/>
      <c r="T20" s="65" t="e">
        <f t="array" ref="T20">INDEX(STATS!$A:$A,MATCH(S20&amp;$A$15,STATS!$C:$C&amp;STATS!$B:$B,0))</f>
        <v>#N/A</v>
      </c>
      <c r="U20" s="66" t="str">
        <f>IFERROR(ROUNDDOWN(IF(VLOOKUP(S20,STATS!$C:$I,7,0),VLOOKUP(S20,STATS!$C:$F,4,0),MAX(VLOOKUP(S20,STATS!$C:$E,3,0),VLOOKUP(S20,STATS!$C:$F,4,0),VLOOKUP(S20,STATS!$C:$G,5,0))),0),"")</f>
        <v/>
      </c>
      <c r="V20" s="101">
        <f>ROUNDDOWN(IF(U20&lt;'DO NOT TOUCH'!$D$4,(('DO NOT TOUCH'!$D$4-U20)*'DO NOT TOUCH'!$B$4),0),0)</f>
        <v>0</v>
      </c>
      <c r="W20" s="82"/>
      <c r="X20" s="82"/>
      <c r="Y20" s="82"/>
      <c r="Z20" s="120">
        <f>SUM(W20:Y20)</f>
        <v>0</v>
      </c>
      <c r="AA20" s="63" t="s">
        <v>93</v>
      </c>
    </row>
    <row r="21" spans="1:27">
      <c r="A21" s="69" t="s">
        <v>92</v>
      </c>
      <c r="B21" s="64"/>
      <c r="C21" s="65" t="e">
        <f t="array" ref="C21">INDEX(STATS!$A:$A,MATCH(B21&amp;$A$15,STATS!$C:$C&amp;STATS!$B:$B,0))</f>
        <v>#N/A</v>
      </c>
      <c r="D21" s="66" t="str">
        <f>IFERROR(ROUNDDOWN(IF(VLOOKUP(B21,STATS!$C:$I,7,0),VLOOKUP(B21,STATS!$C:$F,4,0),MAX(VLOOKUP(B21,STATS!$C:$E,3,0),VLOOKUP(B21,STATS!$C:$F,4,0),VLOOKUP(B21,STATS!$C:$G,5,0))),0),"")</f>
        <v/>
      </c>
      <c r="E21" s="82"/>
      <c r="F21" s="82"/>
      <c r="G21" s="82"/>
      <c r="H21" s="68">
        <f>SUM(E21:G21)</f>
        <v>0</v>
      </c>
      <c r="I21" s="69" t="s">
        <v>92</v>
      </c>
      <c r="J21" s="64"/>
      <c r="K21" s="65" t="e">
        <f t="array" ref="K21">INDEX(STATS!$A:$A,MATCH(J21&amp;$A$15,STATS!$C:$C&amp;STATS!$B:$B,0))</f>
        <v>#N/A</v>
      </c>
      <c r="L21" s="66" t="str">
        <f>IFERROR(ROUNDDOWN(IF(VLOOKUP(J21,STATS!$C:$I,7,0),VLOOKUP(J21,STATS!$C:$F,4,0),MAX(VLOOKUP(J21,STATS!$C:$E,3,0),VLOOKUP(J21,STATS!$C:$F,4,0),VLOOKUP(J21,STATS!$C:$G,5,0))),0),"")</f>
        <v/>
      </c>
      <c r="M21" s="101">
        <f>ROUNDDOWN(IF(L21&lt;'DO NOT TOUCH'!$D$4,(('DO NOT TOUCH'!$D$4-L21)*'DO NOT TOUCH'!$B$4),0),0)</f>
        <v>0</v>
      </c>
      <c r="N21" s="82"/>
      <c r="O21" s="82"/>
      <c r="P21" s="82"/>
      <c r="Q21" s="68">
        <f>SUM(N21:P21)</f>
        <v>0</v>
      </c>
      <c r="R21" s="69" t="s">
        <v>92</v>
      </c>
      <c r="S21" s="64"/>
      <c r="T21" s="65" t="e">
        <f t="array" ref="T21">INDEX(STATS!$A:$A,MATCH(S21&amp;$A$15,STATS!$C:$C&amp;STATS!$B:$B,0))</f>
        <v>#N/A</v>
      </c>
      <c r="U21" s="66" t="str">
        <f>IFERROR(ROUNDDOWN(IF(VLOOKUP(S21,STATS!$C:$I,7,0),VLOOKUP(S21,STATS!$C:$F,4,0),MAX(VLOOKUP(S21,STATS!$C:$E,3,0),VLOOKUP(S21,STATS!$C:$F,4,0),VLOOKUP(S21,STATS!$C:$G,5,0))),0),"")</f>
        <v/>
      </c>
      <c r="V21" s="101">
        <f>ROUNDDOWN(IF(U21&lt;'DO NOT TOUCH'!$D$4,(('DO NOT TOUCH'!$D$4-U21)*'DO NOT TOUCH'!$B$4),0),0)</f>
        <v>0</v>
      </c>
      <c r="W21" s="82"/>
      <c r="X21" s="82"/>
      <c r="Y21" s="82"/>
      <c r="Z21" s="120">
        <f>SUM(W21:Y21)</f>
        <v>0</v>
      </c>
      <c r="AA21" s="63" t="s">
        <v>93</v>
      </c>
    </row>
    <row r="22" spans="1:27">
      <c r="A22" s="83"/>
      <c r="B22" s="71"/>
      <c r="C22" s="83"/>
      <c r="D22" s="83"/>
      <c r="E22" s="84">
        <f>SUM(E18:E21)</f>
        <v>0</v>
      </c>
      <c r="F22" s="73">
        <f>SUM(F18:F21)</f>
        <v>0</v>
      </c>
      <c r="G22" s="73">
        <f>SUM(G18:G21)</f>
        <v>0</v>
      </c>
      <c r="H22" s="73">
        <f>SUM(H18:H21)</f>
        <v>0</v>
      </c>
      <c r="I22" s="70"/>
      <c r="J22" s="72"/>
      <c r="K22" s="83"/>
      <c r="L22" s="83"/>
      <c r="M22" s="102"/>
      <c r="N22" s="73">
        <f>SUM(N17:N21)</f>
        <v>0</v>
      </c>
      <c r="O22" s="73">
        <f>SUM(O17:O21)</f>
        <v>0</v>
      </c>
      <c r="P22" s="73">
        <f>SUM(P17:P21)</f>
        <v>0</v>
      </c>
      <c r="Q22" s="73">
        <f>SUM(N22:P22)</f>
        <v>0</v>
      </c>
      <c r="R22" s="116"/>
      <c r="S22" s="72"/>
      <c r="T22" s="83"/>
      <c r="U22" s="83"/>
      <c r="V22" s="71"/>
      <c r="W22" s="119">
        <f>SUM(W17:W21)</f>
        <v>0</v>
      </c>
      <c r="X22" s="73">
        <f>SUM(X17:X21)</f>
        <v>0</v>
      </c>
      <c r="Y22" s="73">
        <f>SUM(Y17:Y21)</f>
        <v>0</v>
      </c>
      <c r="Z22" s="73">
        <f>SUM(W22:Y22)</f>
        <v>0</v>
      </c>
      <c r="AA22" s="124">
        <f>SUM(E22:G22,N22:P22,W22:Y22)</f>
        <v>0</v>
      </c>
    </row>
    <row r="23" s="36" customFormat="1" ht="15.15" spans="1:27">
      <c r="A23" s="85"/>
      <c r="B23" s="86" t="s">
        <v>9</v>
      </c>
      <c r="C23" s="86"/>
      <c r="D23" s="86"/>
      <c r="E23" s="87">
        <f>IF((E22=0),0,(IF((E22=E11),1,IF((E22&gt;E11),2,0))))</f>
        <v>0</v>
      </c>
      <c r="F23" s="87">
        <f>IF((F22=0),0,(IF((F22=F11),1,IF((F22&gt;F11),2,0))))</f>
        <v>0</v>
      </c>
      <c r="G23" s="87">
        <f>IF((G22=0),0,(IF((G22=G11),1,IF((G22&gt;G11),2,0))))</f>
        <v>0</v>
      </c>
      <c r="H23" s="87">
        <f>IF((H22=0),0,(IF((H22=H11),2,IF((H22&gt;H11),4,0))))</f>
        <v>0</v>
      </c>
      <c r="I23" s="106"/>
      <c r="J23" s="85"/>
      <c r="K23" s="86"/>
      <c r="L23" s="107"/>
      <c r="M23" s="108"/>
      <c r="N23" s="87">
        <f>IF((N22=0),0,(IF((N22=N11),1,IF((N22&gt;N11),2,0))))</f>
        <v>0</v>
      </c>
      <c r="O23" s="87">
        <f>IF((O22=0),0,(IF((O22=O11),1,IF((O22&gt;O11),2,0))))</f>
        <v>0</v>
      </c>
      <c r="P23" s="87">
        <f>IF((P22=0),0,(IF((P22=P11),1,IF((P22&gt;P11),2,0))))</f>
        <v>0</v>
      </c>
      <c r="Q23" s="87">
        <f>IF((Q22=0),0,(IF((Q22=Q11),2,IF((Q22&gt;Q11),4,0))))</f>
        <v>0</v>
      </c>
      <c r="R23" s="106"/>
      <c r="S23" s="85"/>
      <c r="T23" s="86"/>
      <c r="U23" s="107"/>
      <c r="V23" s="107"/>
      <c r="W23" s="87">
        <f>IF((W22=0),0,(IF((W22=W11),1,IF((W22&gt;W11),2,0))))</f>
        <v>0</v>
      </c>
      <c r="X23" s="87">
        <f>IF((X22=0),0,(IF((X22=X11),1,IF((X22&gt;X11),2,0))))</f>
        <v>0</v>
      </c>
      <c r="Y23" s="87">
        <f>IF((Y22=0),0,(IF((Y22=Y11),1,IF((Y22&gt;Y11),2,0))))</f>
        <v>0</v>
      </c>
      <c r="Z23" s="87">
        <f>IF((Z22=0),0,(IF((Z22=Z11),2,IF((Z22&gt;Z11),4,0))))</f>
        <v>0</v>
      </c>
      <c r="AA23" s="125">
        <f>IF(AA22=0,0,(IF(AA22=AA11,5,(IF(AA22&gt;AA11,10,0)))))</f>
        <v>0</v>
      </c>
    </row>
  </sheetData>
  <sheetProtection selectLockedCells="1" formatCells="0"/>
  <mergeCells count="19">
    <mergeCell ref="E3:H3"/>
    <mergeCell ref="A4:H4"/>
    <mergeCell ref="I4:L4"/>
    <mergeCell ref="U4:V4"/>
    <mergeCell ref="A15:H15"/>
    <mergeCell ref="I15:L15"/>
    <mergeCell ref="U15:V15"/>
    <mergeCell ref="E13:E14"/>
    <mergeCell ref="F13:F14"/>
    <mergeCell ref="G13:G14"/>
    <mergeCell ref="N13:N14"/>
    <mergeCell ref="O13:O14"/>
    <mergeCell ref="P13:P14"/>
    <mergeCell ref="W13:W14"/>
    <mergeCell ref="X13:X14"/>
    <mergeCell ref="Y13:Y14"/>
    <mergeCell ref="A1:B2"/>
    <mergeCell ref="L1:AA3"/>
    <mergeCell ref="C1:K2"/>
  </mergeCells>
  <conditionalFormatting sqref="E7:G10 N7:P10 W7:Y10 E18:G21 N18:P21 W18:Y21">
    <cfRule type="cellIs" dxfId="9" priority="3" operator="greaterThan">
      <formula>250</formula>
    </cfRule>
    <cfRule type="cellIs" dxfId="10" priority="2" operator="greaterThan">
      <formula>250</formula>
    </cfRule>
    <cfRule type="cellIs" dxfId="11" priority="1" operator="greaterThan">
      <formula>290</formula>
    </cfRule>
  </conditionalFormatting>
  <conditionalFormatting sqref="E13:G13 H14:J14 N13:P13 W13:Y13 Q14:S14 L14:M14 U14:V14">
    <cfRule type="cellIs" dxfId="12" priority="4" operator="equal">
      <formula>0</formula>
    </cfRule>
  </conditionalFormatting>
  <dataValidations count="2">
    <dataValidation type="list" allowBlank="1" showInputMessage="1" showErrorMessage="1" sqref="B7:B10 J7:J10 S7:S10">
      <formula1>INDIRECT($A$4)</formula1>
    </dataValidation>
    <dataValidation type="list" allowBlank="1" showInputMessage="1" showErrorMessage="1" sqref="B18:B21 J18:J21 S18:S21">
      <formula1>INDIRECT($A$15)</formula1>
    </dataValidation>
  </dataValidations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3"/>
  <sheetViews>
    <sheetView zoomScale="80" zoomScaleNormal="80" workbookViewId="0">
      <selection activeCell="K18" sqref="K18"/>
    </sheetView>
  </sheetViews>
  <sheetFormatPr defaultColWidth="9.13888888888889" defaultRowHeight="14.4"/>
  <cols>
    <col min="1" max="1" width="2.85185185185185" style="37" customWidth="1"/>
    <col min="2" max="2" width="24.712962962963" style="37" customWidth="1"/>
    <col min="3" max="3" width="9.71296296296296" style="37" customWidth="1"/>
    <col min="4" max="4" width="5.71296296296296" style="37" customWidth="1"/>
    <col min="5" max="5" width="6.85185185185185" style="37" customWidth="1"/>
    <col min="6" max="7" width="6.71296296296296" style="37" customWidth="1"/>
    <col min="8" max="8" width="7.28703703703704" style="37" customWidth="1"/>
    <col min="9" max="9" width="3.42592592592593" style="37" customWidth="1"/>
    <col min="10" max="10" width="24.712962962963" style="37" customWidth="1"/>
    <col min="11" max="11" width="11.5740740740741" style="37" customWidth="1"/>
    <col min="12" max="12" width="5.71296296296296" style="37" customWidth="1"/>
    <col min="13" max="13" width="5.85185185185185" style="38" customWidth="1"/>
    <col min="14" max="16" width="6.71296296296296" style="37" customWidth="1"/>
    <col min="17" max="17" width="7.28703703703704" style="37" customWidth="1"/>
    <col min="18" max="18" width="3.42592592592593" style="37" customWidth="1"/>
    <col min="19" max="19" width="24.712962962963" style="37" customWidth="1"/>
    <col min="20" max="20" width="9.71296296296296" style="37" customWidth="1"/>
    <col min="21" max="21" width="5.71296296296296" style="37" customWidth="1"/>
    <col min="22" max="22" width="6" style="37" customWidth="1"/>
    <col min="23" max="25" width="6.71296296296296" style="37" customWidth="1"/>
    <col min="26" max="26" width="7.28703703703704" style="37" customWidth="1"/>
    <col min="27" max="27" width="10" style="37" customWidth="1"/>
    <col min="28" max="16384" width="9.13888888888889" style="37"/>
  </cols>
  <sheetData>
    <row r="1" ht="15" customHeight="1" spans="1:27">
      <c r="A1" s="39" t="s">
        <v>77</v>
      </c>
      <c r="B1" s="40"/>
      <c r="C1" s="41" t="str">
        <f>'Match Information'!D2</f>
        <v>Enter district &amp; tour stop # here</v>
      </c>
      <c r="D1" s="42"/>
      <c r="E1" s="42"/>
      <c r="F1" s="42"/>
      <c r="G1" s="42"/>
      <c r="H1" s="42"/>
      <c r="I1" s="42"/>
      <c r="J1" s="42"/>
      <c r="K1" s="42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  <c r="AA1" s="88"/>
    </row>
    <row r="2" ht="15" customHeight="1" spans="1:27">
      <c r="A2" s="43"/>
      <c r="B2" s="44"/>
      <c r="C2" s="45"/>
      <c r="D2" s="46"/>
      <c r="E2" s="46"/>
      <c r="F2" s="46"/>
      <c r="G2" s="46"/>
      <c r="H2" s="46"/>
      <c r="I2" s="46"/>
      <c r="J2" s="46"/>
      <c r="K2" s="46"/>
      <c r="L2" s="89"/>
      <c r="M2" s="89"/>
      <c r="N2" s="89"/>
      <c r="O2" s="89"/>
      <c r="P2" s="89"/>
      <c r="Q2" s="89"/>
      <c r="R2" s="89"/>
      <c r="S2" s="89"/>
      <c r="T2" s="89"/>
      <c r="U2" s="89"/>
      <c r="V2" s="89"/>
      <c r="W2" s="89"/>
      <c r="X2" s="89"/>
      <c r="Y2" s="89"/>
      <c r="Z2" s="89"/>
      <c r="AA2" s="89"/>
    </row>
    <row r="3" ht="15" customHeight="1" spans="1:27">
      <c r="A3" s="47"/>
      <c r="B3" s="48"/>
      <c r="C3" s="49"/>
      <c r="D3" s="49"/>
      <c r="E3" s="50">
        <f>IF(AA14&gt;0,A4,A15)</f>
        <v>0</v>
      </c>
      <c r="F3" s="51"/>
      <c r="G3" s="51"/>
      <c r="H3" s="52"/>
      <c r="I3" s="90" t="s">
        <v>78</v>
      </c>
      <c r="J3" s="48">
        <f>ABS(AA14)</f>
        <v>0</v>
      </c>
      <c r="K3" s="49"/>
      <c r="L3" s="89"/>
      <c r="M3" s="89"/>
      <c r="N3" s="89"/>
      <c r="O3" s="89"/>
      <c r="P3" s="89"/>
      <c r="Q3" s="89"/>
      <c r="R3" s="89"/>
      <c r="S3" s="89"/>
      <c r="T3" s="89"/>
      <c r="U3" s="89"/>
      <c r="V3" s="89"/>
      <c r="W3" s="89"/>
      <c r="X3" s="89"/>
      <c r="Y3" s="89"/>
      <c r="Z3" s="89"/>
      <c r="AA3" s="89"/>
    </row>
    <row r="4" ht="18" customHeight="1" spans="1:27">
      <c r="A4" s="53">
        <f>'Match Information'!D13</f>
        <v>0</v>
      </c>
      <c r="B4" s="53"/>
      <c r="C4" s="53"/>
      <c r="D4" s="53"/>
      <c r="E4" s="53"/>
      <c r="F4" s="53"/>
      <c r="G4" s="53"/>
      <c r="H4" s="54"/>
      <c r="I4" s="91" t="s">
        <v>79</v>
      </c>
      <c r="J4" s="92"/>
      <c r="K4" s="92"/>
      <c r="L4" s="93"/>
      <c r="M4" s="94">
        <f>SUM(E12:AA12)</f>
        <v>0</v>
      </c>
      <c r="N4" s="95"/>
      <c r="O4" s="95"/>
      <c r="P4" s="96" t="s">
        <v>80</v>
      </c>
      <c r="Q4" s="109">
        <f>AA11/27</f>
        <v>0</v>
      </c>
      <c r="R4" s="110"/>
      <c r="S4" s="96" t="s">
        <v>14</v>
      </c>
      <c r="T4" s="111"/>
      <c r="U4" s="112">
        <f>AA11</f>
        <v>0</v>
      </c>
      <c r="V4" s="113"/>
      <c r="W4" s="114"/>
      <c r="X4" s="114"/>
      <c r="Y4" s="114"/>
      <c r="Z4" s="114"/>
      <c r="AA4" s="83"/>
    </row>
    <row r="5" spans="1:27">
      <c r="A5" s="55"/>
      <c r="B5" s="56" t="s">
        <v>81</v>
      </c>
      <c r="C5" s="57"/>
      <c r="D5" s="57"/>
      <c r="E5" s="58">
        <v>1</v>
      </c>
      <c r="F5" s="58">
        <v>2</v>
      </c>
      <c r="G5" s="58">
        <v>3</v>
      </c>
      <c r="H5" s="59" t="s">
        <v>82</v>
      </c>
      <c r="I5" s="97"/>
      <c r="J5" s="97" t="s">
        <v>83</v>
      </c>
      <c r="K5" s="57"/>
      <c r="L5" s="58"/>
      <c r="M5" s="98"/>
      <c r="N5" s="58">
        <v>1</v>
      </c>
      <c r="O5" s="58">
        <v>2</v>
      </c>
      <c r="P5" s="58">
        <v>3</v>
      </c>
      <c r="Q5" s="58" t="s">
        <v>82</v>
      </c>
      <c r="R5" s="105"/>
      <c r="S5" s="105" t="s">
        <v>84</v>
      </c>
      <c r="T5" s="57"/>
      <c r="U5" s="58"/>
      <c r="V5" s="58"/>
      <c r="W5" s="58">
        <v>1</v>
      </c>
      <c r="X5" s="58">
        <v>2</v>
      </c>
      <c r="Y5" s="58">
        <v>3</v>
      </c>
      <c r="Z5" s="59" t="s">
        <v>82</v>
      </c>
      <c r="AA5" s="70"/>
    </row>
    <row r="6" spans="1:27">
      <c r="A6" s="56"/>
      <c r="B6" s="60" t="s">
        <v>85</v>
      </c>
      <c r="C6" s="60" t="s">
        <v>86</v>
      </c>
      <c r="D6" s="58"/>
      <c r="E6" s="61"/>
      <c r="F6" s="61"/>
      <c r="G6" s="61"/>
      <c r="H6" s="62"/>
      <c r="I6" s="99"/>
      <c r="J6" s="63" t="s">
        <v>85</v>
      </c>
      <c r="K6" s="60" t="s">
        <v>86</v>
      </c>
      <c r="L6" s="63" t="s">
        <v>87</v>
      </c>
      <c r="M6" s="63" t="s">
        <v>88</v>
      </c>
      <c r="N6" s="100">
        <f>ROUNDDOWN(SUM($M7:$M9),0)</f>
        <v>0</v>
      </c>
      <c r="O6" s="100">
        <f>ROUNDDOWN(SUM($M7:$M9),0)</f>
        <v>0</v>
      </c>
      <c r="P6" s="100">
        <f>ROUNDDOWN(SUM($M7:$M9),0)</f>
        <v>0</v>
      </c>
      <c r="Q6" s="115"/>
      <c r="R6" s="99"/>
      <c r="S6" s="63" t="s">
        <v>85</v>
      </c>
      <c r="T6" s="60" t="s">
        <v>86</v>
      </c>
      <c r="U6" s="63" t="s">
        <v>87</v>
      </c>
      <c r="V6" s="63" t="s">
        <v>88</v>
      </c>
      <c r="W6" s="100">
        <f>ROUNDDOWN(SUM($V7:$V9),0)</f>
        <v>0</v>
      </c>
      <c r="X6" s="100">
        <f>ROUNDDOWN(SUM($V7:$V9),0)</f>
        <v>0</v>
      </c>
      <c r="Y6" s="100">
        <f>ROUNDDOWN(SUM($V7:$V9),0)</f>
        <v>0</v>
      </c>
      <c r="Z6" s="110"/>
      <c r="AA6" s="83"/>
    </row>
    <row r="7" spans="1:27">
      <c r="A7" s="63" t="s">
        <v>89</v>
      </c>
      <c r="B7" s="64"/>
      <c r="C7" s="65" t="e">
        <f t="array" ref="C7">INDEX(STATS!$A:$A,MATCH(B7&amp;$A$4,STATS!$C:$C&amp;STATS!$B:$B,0))</f>
        <v>#N/A</v>
      </c>
      <c r="D7" s="66" t="str">
        <f>IFERROR(ROUNDDOWN(IF(VLOOKUP(B7,STATS!$C:$I,7,0),VLOOKUP(B7,STATS!$C:$F,4,0),MAX(VLOOKUP(B7,STATS!$C:$E,3,0),VLOOKUP(B7,STATS!$C:$F,4,0),VLOOKUP(B7,STATS!$C:$G,5,0))),0),"")</f>
        <v/>
      </c>
      <c r="E7" s="67"/>
      <c r="F7" s="67"/>
      <c r="G7" s="67"/>
      <c r="H7" s="68">
        <f>SUM(E7:G7)</f>
        <v>0</v>
      </c>
      <c r="I7" s="63" t="s">
        <v>89</v>
      </c>
      <c r="J7" s="64"/>
      <c r="K7" s="65" t="e">
        <f t="array" ref="K7">INDEX(STATS!$A:$A,MATCH(J7&amp;$A$4,STATS!$C:$C&amp;STATS!$B:$B,0))</f>
        <v>#N/A</v>
      </c>
      <c r="L7" s="66" t="str">
        <f>IFERROR(ROUNDDOWN(IF(VLOOKUP(J7,STATS!$C:$I,7,0),VLOOKUP(J7,STATS!$C:$F,4,0),MAX(VLOOKUP(J7,STATS!$C:$E,3,0),VLOOKUP(J7,STATS!$C:$F,4,0),VLOOKUP(J7,STATS!$C:$G,5,0))),0),"")</f>
        <v/>
      </c>
      <c r="M7" s="101">
        <f>ROUNDDOWN(IF(L7&lt;'DO NOT TOUCH'!$D$4,(('DO NOT TOUCH'!$D$4-L7)*'DO NOT TOUCH'!$B$4),0),0)</f>
        <v>0</v>
      </c>
      <c r="N7" s="67"/>
      <c r="O7" s="67"/>
      <c r="P7" s="67"/>
      <c r="Q7" s="68">
        <f>SUM(N7:P7)</f>
        <v>0</v>
      </c>
      <c r="R7" s="63" t="s">
        <v>89</v>
      </c>
      <c r="S7" s="64"/>
      <c r="T7" s="65" t="e">
        <f t="array" ref="T7">INDEX(STATS!$A:$A,MATCH(S7&amp;$A$4,STATS!$C:$C&amp;STATS!$B:$B,0))</f>
        <v>#N/A</v>
      </c>
      <c r="U7" s="66" t="str">
        <f>IFERROR(ROUNDDOWN(IF(VLOOKUP(S7,STATS!$C:$I,7,0),VLOOKUP(S7,STATS!$C:$F,4,0),MAX(VLOOKUP(S7,STATS!$C:$E,3,0),VLOOKUP(S7,STATS!$C:$F,4,0),VLOOKUP(S7,STATS!$C:$G,5,0))),0),"")</f>
        <v/>
      </c>
      <c r="V7" s="101">
        <f>ROUNDDOWN(IF(U7&lt;'DO NOT TOUCH'!$D$4,(('DO NOT TOUCH'!$D$4-U7)*'DO NOT TOUCH'!$B$4),0),0)</f>
        <v>0</v>
      </c>
      <c r="W7" s="67"/>
      <c r="X7" s="67"/>
      <c r="Y7" s="67"/>
      <c r="Z7" s="120">
        <f>SUM(W7:Y7)</f>
        <v>0</v>
      </c>
      <c r="AA7" s="70"/>
    </row>
    <row r="8" spans="1:27">
      <c r="A8" s="63" t="s">
        <v>90</v>
      </c>
      <c r="B8" s="64"/>
      <c r="C8" s="65" t="e">
        <f t="array" ref="C8">INDEX(STATS!$A:$A,MATCH(B8&amp;$A$4,STATS!$C:$C&amp;STATS!$B:$B,0))</f>
        <v>#N/A</v>
      </c>
      <c r="D8" s="66" t="str">
        <f>IFERROR(ROUNDDOWN(IF(VLOOKUP(B8,STATS!$C:$I,7,0),VLOOKUP(B8,STATS!$C:$F,4,0),MAX(VLOOKUP(B8,STATS!$C:$E,3,0),VLOOKUP(B8,STATS!$C:$F,4,0),VLOOKUP(B8,STATS!$C:$G,5,0))),0),"")</f>
        <v/>
      </c>
      <c r="E8" s="67"/>
      <c r="F8" s="67"/>
      <c r="G8" s="67"/>
      <c r="H8" s="68">
        <f>SUM(E8:G8)</f>
        <v>0</v>
      </c>
      <c r="I8" s="63" t="s">
        <v>90</v>
      </c>
      <c r="J8" s="64"/>
      <c r="K8" s="65" t="e">
        <f t="array" ref="K8">INDEX(STATS!$A:$A,MATCH(J8&amp;$A$4,STATS!$C:$C&amp;STATS!$B:$B,0))</f>
        <v>#N/A</v>
      </c>
      <c r="L8" s="66" t="str">
        <f>IFERROR(ROUNDDOWN(IF(VLOOKUP(J8,STATS!$C:$I,7,0),VLOOKUP(J8,STATS!$C:$F,4,0),MAX(VLOOKUP(J8,STATS!$C:$E,3,0),VLOOKUP(J8,STATS!$C:$F,4,0),VLOOKUP(J8,STATS!$C:$G,5,0))),0),"")</f>
        <v/>
      </c>
      <c r="M8" s="101">
        <f>ROUNDDOWN(IF(L8&lt;'DO NOT TOUCH'!$D$4,(('DO NOT TOUCH'!$D$4-L8)*'DO NOT TOUCH'!$B$4),0),0)</f>
        <v>0</v>
      </c>
      <c r="N8" s="67"/>
      <c r="O8" s="67"/>
      <c r="P8" s="67"/>
      <c r="Q8" s="68">
        <f>SUM(N8:P8)</f>
        <v>0</v>
      </c>
      <c r="R8" s="63" t="s">
        <v>90</v>
      </c>
      <c r="S8" s="64"/>
      <c r="T8" s="65" t="e">
        <f t="array" ref="T8">INDEX(STATS!$A:$A,MATCH(S8&amp;$A$4,STATS!$C:$C&amp;STATS!$B:$B,0))</f>
        <v>#N/A</v>
      </c>
      <c r="U8" s="66" t="str">
        <f>IFERROR(ROUNDDOWN(IF(VLOOKUP(S8,STATS!$C:$I,7,0),VLOOKUP(S8,STATS!$C:$F,4,0),MAX(VLOOKUP(S8,STATS!$C:$E,3,0),VLOOKUP(S8,STATS!$C:$F,4,0),VLOOKUP(S8,STATS!$C:$G,5,0))),0),"")</f>
        <v/>
      </c>
      <c r="V8" s="101">
        <f>ROUNDDOWN(IF(U8&lt;'DO NOT TOUCH'!$D$4,(('DO NOT TOUCH'!$D$4-U8)*'DO NOT TOUCH'!$B$4),0),0)</f>
        <v>0</v>
      </c>
      <c r="W8" s="67"/>
      <c r="X8" s="67"/>
      <c r="Y8" s="67"/>
      <c r="Z8" s="120">
        <f>SUM(W8:Y8)</f>
        <v>0</v>
      </c>
      <c r="AA8" s="121">
        <f>SUM(W7:Y9,N7:P9,E7:G9)/27</f>
        <v>0</v>
      </c>
    </row>
    <row r="9" spans="1:27">
      <c r="A9" s="63" t="s">
        <v>91</v>
      </c>
      <c r="B9" s="64"/>
      <c r="C9" s="65" t="e">
        <f t="array" ref="C9">INDEX(STATS!$A:$A,MATCH(B9&amp;$A$4,STATS!$C:$C&amp;STATS!$B:$B,0))</f>
        <v>#N/A</v>
      </c>
      <c r="D9" s="66" t="str">
        <f>IFERROR(ROUNDDOWN(IF(VLOOKUP(B9,STATS!$C:$I,7,0),VLOOKUP(B9,STATS!$C:$F,4,0),MAX(VLOOKUP(B9,STATS!$C:$E,3,0),VLOOKUP(B9,STATS!$C:$F,4,0),VLOOKUP(B9,STATS!$C:$G,5,0))),0),"")</f>
        <v/>
      </c>
      <c r="E9" s="67"/>
      <c r="F9" s="67"/>
      <c r="G9" s="67"/>
      <c r="H9" s="68">
        <f>SUM(E9:G9)</f>
        <v>0</v>
      </c>
      <c r="I9" s="63" t="s">
        <v>91</v>
      </c>
      <c r="J9" s="64"/>
      <c r="K9" s="65" t="e">
        <f t="array" ref="K9">INDEX(STATS!$A:$A,MATCH(J9&amp;$A$4,STATS!$C:$C&amp;STATS!$B:$B,0))</f>
        <v>#N/A</v>
      </c>
      <c r="L9" s="66" t="str">
        <f>IFERROR(ROUNDDOWN(IF(VLOOKUP(J9,STATS!$C:$I,7,0),VLOOKUP(J9,STATS!$C:$F,4,0),MAX(VLOOKUP(J9,STATS!$C:$E,3,0),VLOOKUP(J9,STATS!$C:$F,4,0),VLOOKUP(J9,STATS!$C:$G,5,0))),0),"")</f>
        <v/>
      </c>
      <c r="M9" s="101">
        <f>ROUNDDOWN(IF(L9&lt;'DO NOT TOUCH'!$D$4,(('DO NOT TOUCH'!$D$4-L9)*'DO NOT TOUCH'!$B$4),0),0)</f>
        <v>0</v>
      </c>
      <c r="N9" s="67"/>
      <c r="O9" s="67"/>
      <c r="P9" s="67"/>
      <c r="Q9" s="68">
        <f>SUM(N9:P9)</f>
        <v>0</v>
      </c>
      <c r="R9" s="63" t="s">
        <v>91</v>
      </c>
      <c r="S9" s="64"/>
      <c r="T9" s="65" t="e">
        <f t="array" ref="T9">INDEX(STATS!$A:$A,MATCH(S9&amp;$A$4,STATS!$C:$C&amp;STATS!$B:$B,0))</f>
        <v>#N/A</v>
      </c>
      <c r="U9" s="66" t="str">
        <f>IFERROR(ROUNDDOWN(IF(VLOOKUP(S9,STATS!$C:$I,7,0),VLOOKUP(S9,STATS!$C:$F,4,0),MAX(VLOOKUP(S9,STATS!$C:$E,3,0),VLOOKUP(S9,STATS!$C:$F,4,0),VLOOKUP(S9,STATS!$C:$G,5,0))),0),"")</f>
        <v/>
      </c>
      <c r="V9" s="101">
        <f>ROUNDDOWN(IF(U9&lt;'DO NOT TOUCH'!$D$4,(('DO NOT TOUCH'!$D$4-U9)*'DO NOT TOUCH'!$B$4),0),0)</f>
        <v>0</v>
      </c>
      <c r="W9" s="67"/>
      <c r="X9" s="67"/>
      <c r="Y9" s="67"/>
      <c r="Z9" s="120">
        <f>SUM(W9:Y9)</f>
        <v>0</v>
      </c>
      <c r="AA9" s="63"/>
    </row>
    <row r="10" spans="1:27">
      <c r="A10" s="69" t="s">
        <v>92</v>
      </c>
      <c r="B10" s="64"/>
      <c r="C10" s="65" t="e">
        <f t="array" ref="C10">INDEX(STATS!$A:$A,MATCH(B10&amp;$A$4,STATS!$C:$C&amp;STATS!$B:$B,0))</f>
        <v>#N/A</v>
      </c>
      <c r="D10" s="66" t="str">
        <f>IFERROR(ROUNDDOWN(IF(VLOOKUP(B10,STATS!$C:$I,7,0),VLOOKUP(B10,STATS!$C:$F,4,0),MAX(VLOOKUP(B10,STATS!$C:$E,3,0),VLOOKUP(B10,STATS!$C:$F,4,0),VLOOKUP(B10,STATS!$C:$G,5,0))),0),"")</f>
        <v/>
      </c>
      <c r="E10" s="67"/>
      <c r="F10" s="67"/>
      <c r="G10" s="67"/>
      <c r="H10" s="68">
        <f>SUM(E10:G10)</f>
        <v>0</v>
      </c>
      <c r="I10" s="69" t="s">
        <v>92</v>
      </c>
      <c r="J10" s="64"/>
      <c r="K10" s="65" t="e">
        <f t="array" ref="K10">INDEX(STATS!$A:$A,MATCH(J10&amp;$A$4,STATS!$C:$C&amp;STATS!$B:$B,0))</f>
        <v>#N/A</v>
      </c>
      <c r="L10" s="66" t="str">
        <f>IFERROR(ROUNDDOWN(IF(VLOOKUP(J10,STATS!$C:$I,7,0),VLOOKUP(J10,STATS!$C:$F,4,0),MAX(VLOOKUP(J10,STATS!$C:$E,3,0),VLOOKUP(J10,STATS!$C:$F,4,0),VLOOKUP(J10,STATS!$C:$G,5,0))),0),"")</f>
        <v/>
      </c>
      <c r="M10" s="101">
        <f>ROUNDDOWN(IF(L10&lt;'DO NOT TOUCH'!$D$4,(('DO NOT TOUCH'!$D$4-L10)*'DO NOT TOUCH'!$B$4),0),0)</f>
        <v>0</v>
      </c>
      <c r="N10" s="67"/>
      <c r="O10" s="67"/>
      <c r="P10" s="67"/>
      <c r="Q10" s="68">
        <f>SUM(N10:P10)</f>
        <v>0</v>
      </c>
      <c r="R10" s="69" t="s">
        <v>92</v>
      </c>
      <c r="S10" s="64"/>
      <c r="T10" s="65" t="e">
        <f t="array" ref="T10">INDEX(STATS!$A:$A,MATCH(S10&amp;$A$4,STATS!$C:$C&amp;STATS!$B:$B,0))</f>
        <v>#N/A</v>
      </c>
      <c r="U10" s="66" t="str">
        <f>IFERROR(ROUNDDOWN(IF(VLOOKUP(S10,STATS!$C:$I,7,0),VLOOKUP(S10,STATS!$C:$F,4,0),MAX(VLOOKUP(S10,STATS!$C:$E,3,0),VLOOKUP(S10,STATS!$C:$F,4,0),VLOOKUP(S10,STATS!$C:$G,5,0))),0),"")</f>
        <v/>
      </c>
      <c r="V10" s="101">
        <f>ROUNDDOWN(IF(U10&lt;'DO NOT TOUCH'!$D$4,(('DO NOT TOUCH'!$D$4-U10)*'DO NOT TOUCH'!$B$4),0),0)</f>
        <v>0</v>
      </c>
      <c r="W10" s="67"/>
      <c r="X10" s="67"/>
      <c r="Y10" s="67"/>
      <c r="Z10" s="120">
        <f>SUM(W10:Y10)</f>
        <v>0</v>
      </c>
      <c r="AA10" s="63" t="s">
        <v>93</v>
      </c>
    </row>
    <row r="11" spans="1:27">
      <c r="A11" s="70"/>
      <c r="B11" s="71"/>
      <c r="C11" s="72"/>
      <c r="D11" s="72"/>
      <c r="E11" s="73">
        <f>SUM(E7:E10)</f>
        <v>0</v>
      </c>
      <c r="F11" s="73">
        <f>SUM(F7:F10)</f>
        <v>0</v>
      </c>
      <c r="G11" s="73">
        <f>SUM(G7:G10)</f>
        <v>0</v>
      </c>
      <c r="H11" s="73">
        <f>SUM(H7:H10)</f>
        <v>0</v>
      </c>
      <c r="I11" s="70"/>
      <c r="J11" s="83"/>
      <c r="K11" s="72"/>
      <c r="L11" s="72"/>
      <c r="M11" s="102"/>
      <c r="N11" s="103">
        <f>SUM(N6:N10)</f>
        <v>0</v>
      </c>
      <c r="O11" s="103">
        <f>SUM(O6:O10)</f>
        <v>0</v>
      </c>
      <c r="P11" s="103">
        <f>SUM(P6:P10)</f>
        <v>0</v>
      </c>
      <c r="Q11" s="103">
        <f>SUM(N11:P11)</f>
        <v>0</v>
      </c>
      <c r="R11" s="116"/>
      <c r="S11" s="72"/>
      <c r="T11" s="72"/>
      <c r="U11" s="72"/>
      <c r="V11" s="71"/>
      <c r="W11" s="103">
        <f>SUM(W6:W10)</f>
        <v>0</v>
      </c>
      <c r="X11" s="103">
        <f>SUM(X6:X10)</f>
        <v>0</v>
      </c>
      <c r="Y11" s="103">
        <f>SUM(Y6:Y10)</f>
        <v>0</v>
      </c>
      <c r="Z11" s="103">
        <f>SUM(W11:Y11)</f>
        <v>0</v>
      </c>
      <c r="AA11" s="122">
        <f>SUM(E11:G11,N11:P11,W11:Y11)</f>
        <v>0</v>
      </c>
    </row>
    <row r="12" spans="1:27">
      <c r="A12" s="74"/>
      <c r="B12" s="75" t="s">
        <v>9</v>
      </c>
      <c r="C12" s="75"/>
      <c r="D12" s="75"/>
      <c r="E12" s="76">
        <f>IF((E11=0),0,(IF((E11=E22),1,IF((E11&gt;E22),2,0))))</f>
        <v>0</v>
      </c>
      <c r="F12" s="76">
        <f>IF((F11=0),0,(IF((F11=F22),1,IF((F11&gt;F22),2,0))))</f>
        <v>0</v>
      </c>
      <c r="G12" s="76">
        <f>IF((G11=0),0,(IF((G11=G22),1,IF((G11&gt;G22),2,0))))</f>
        <v>0</v>
      </c>
      <c r="H12" s="76">
        <f>IF((G11=0),0,(IF((H11=H22),2,IF((H11&gt;H22),4,0))))</f>
        <v>0</v>
      </c>
      <c r="I12" s="74"/>
      <c r="J12" s="104"/>
      <c r="K12" s="75"/>
      <c r="L12" s="83"/>
      <c r="M12" s="102"/>
      <c r="N12" s="76">
        <f>IF((N11=0),0,(IF((N11=N22),1,IF((N11&gt;N22),2,0))))</f>
        <v>0</v>
      </c>
      <c r="O12" s="76">
        <f>IF((O11=0),0,(IF((O11=O22),1,IF((O11&gt;O22),2,0))))</f>
        <v>0</v>
      </c>
      <c r="P12" s="76">
        <f>IF((P11=0),0,(IF((P11=P22),1,IF((P11&gt;P22),2,0))))</f>
        <v>0</v>
      </c>
      <c r="Q12" s="76">
        <f>IF((P11=0),0,(IF((Q11=Q22),2,IF((Q11&gt;Q22),4,0))))</f>
        <v>0</v>
      </c>
      <c r="R12" s="70"/>
      <c r="S12" s="104"/>
      <c r="T12" s="75"/>
      <c r="U12" s="83"/>
      <c r="V12" s="83"/>
      <c r="W12" s="76">
        <f>IF((W11=0),0,(IF((W11=W22),1,IF((W11&gt;W22),2,0))))</f>
        <v>0</v>
      </c>
      <c r="X12" s="76">
        <f>IF((X11=0),0,(IF((X11=X22),1,IF((X11&gt;X22),2,0))))</f>
        <v>0</v>
      </c>
      <c r="Y12" s="76">
        <f>IF((Y11=0),0,(IF((Y11=Y22),1,IF((Y11&gt;Y22),2,0))))</f>
        <v>0</v>
      </c>
      <c r="Z12" s="76">
        <f>IF((Y11=0),0,(IF((Z11=Z22),2,IF((Z11&gt;Z22),4,0))))</f>
        <v>0</v>
      </c>
      <c r="AA12" s="76">
        <f>IF(AA11=0,0,(IF(AA11=AA22,5,(IF(AA11&gt;AA22,10,0)))))</f>
        <v>0</v>
      </c>
    </row>
    <row r="13" spans="1:27">
      <c r="A13" s="77"/>
      <c r="B13" s="77"/>
      <c r="C13" s="77"/>
      <c r="D13" s="77"/>
      <c r="E13" s="78">
        <f>IF(F9&gt;1,0,IF(E9=0,0,E11-E22))</f>
        <v>0</v>
      </c>
      <c r="F13" s="78">
        <f>IF(G9&gt;0.1,0,IF(F9=0,0,SUM(E11:F11)-SUM(E22:F22)))</f>
        <v>0</v>
      </c>
      <c r="G13" s="78">
        <f>IF(G9&gt;0.1,SUM(E11:G11)-SUM(E22:G22),0)</f>
        <v>0</v>
      </c>
      <c r="H13" s="79"/>
      <c r="I13" s="79"/>
      <c r="J13" s="79"/>
      <c r="K13" s="77"/>
      <c r="L13" s="79"/>
      <c r="M13" s="79"/>
      <c r="N13" s="78">
        <f>IF(O9&gt;1,0,IF(N9=0,0,N11-N22))</f>
        <v>0</v>
      </c>
      <c r="O13" s="78">
        <f>IF(P9&gt;0.1,0,IF(O9=0,0,SUM(N11:O11)-SUM(N22:O22)))</f>
        <v>0</v>
      </c>
      <c r="P13" s="78">
        <f>IF(P9&gt;0.1,SUM(N11:P11)-SUM(N22:P22),0)</f>
        <v>0</v>
      </c>
      <c r="Q13" s="79"/>
      <c r="R13" s="79"/>
      <c r="S13" s="79"/>
      <c r="T13" s="77"/>
      <c r="U13" s="79"/>
      <c r="V13" s="79"/>
      <c r="W13" s="78">
        <f>IF(X9&gt;1,0,IF(W9=0,0,W11-W22))</f>
        <v>0</v>
      </c>
      <c r="X13" s="78">
        <f>IF(Y9&gt;0.1,0,IF(X9=0,0,SUM(W11:X11)-SUM(W22:X22)))</f>
        <v>0</v>
      </c>
      <c r="Y13" s="78">
        <f>IF(Y9&gt;0.1,SUM(W11:Y11)-SUM(W22:Y22),0)</f>
        <v>0</v>
      </c>
      <c r="Z13" s="77"/>
      <c r="AA13" s="77"/>
    </row>
    <row r="14" spans="1:27">
      <c r="A14" s="77"/>
      <c r="B14" s="77"/>
      <c r="C14" s="77"/>
      <c r="D14" s="77"/>
      <c r="E14" s="80"/>
      <c r="F14" s="80"/>
      <c r="G14" s="80"/>
      <c r="H14" s="81"/>
      <c r="I14" s="81"/>
      <c r="J14" s="81"/>
      <c r="K14" s="77"/>
      <c r="L14" s="81"/>
      <c r="M14" s="81"/>
      <c r="N14" s="80"/>
      <c r="O14" s="80"/>
      <c r="P14" s="80"/>
      <c r="Q14" s="81"/>
      <c r="R14" s="117"/>
      <c r="S14" s="81"/>
      <c r="T14" s="77"/>
      <c r="U14" s="81"/>
      <c r="V14" s="81"/>
      <c r="W14" s="118"/>
      <c r="X14" s="118"/>
      <c r="Y14" s="118"/>
      <c r="Z14" s="63" t="s">
        <v>94</v>
      </c>
      <c r="AA14" s="123">
        <f>SUM(E11:G11,N11:P11,W11:Y11)-SUM(E22:G22,N22:P22,W22:Y22)</f>
        <v>0</v>
      </c>
    </row>
    <row r="15" ht="18" customHeight="1" spans="1:27">
      <c r="A15" s="53">
        <f>'Match Information'!E13</f>
        <v>0</v>
      </c>
      <c r="B15" s="53"/>
      <c r="C15" s="53"/>
      <c r="D15" s="53"/>
      <c r="E15" s="53"/>
      <c r="F15" s="53"/>
      <c r="G15" s="53"/>
      <c r="H15" s="54"/>
      <c r="I15" s="91" t="s">
        <v>79</v>
      </c>
      <c r="J15" s="92"/>
      <c r="K15" s="92"/>
      <c r="L15" s="93"/>
      <c r="M15" s="94">
        <f>SUM(E23:AA23)</f>
        <v>0</v>
      </c>
      <c r="N15" s="95"/>
      <c r="O15" s="95"/>
      <c r="P15" s="96" t="s">
        <v>80</v>
      </c>
      <c r="Q15" s="109">
        <f>AA22/27</f>
        <v>0</v>
      </c>
      <c r="R15" s="110"/>
      <c r="S15" s="96" t="s">
        <v>14</v>
      </c>
      <c r="T15" s="111"/>
      <c r="U15" s="112">
        <f>AA22</f>
        <v>0</v>
      </c>
      <c r="V15" s="113"/>
      <c r="W15" s="104"/>
      <c r="X15" s="104"/>
      <c r="Y15" s="104"/>
      <c r="Z15" s="104"/>
      <c r="AA15" s="104"/>
    </row>
    <row r="16" spans="1:27">
      <c r="A16" s="55"/>
      <c r="B16" s="56" t="s">
        <v>81</v>
      </c>
      <c r="C16" s="57"/>
      <c r="D16" s="57"/>
      <c r="E16" s="58">
        <v>1</v>
      </c>
      <c r="F16" s="58">
        <v>2</v>
      </c>
      <c r="G16" s="58">
        <v>3</v>
      </c>
      <c r="H16" s="59" t="s">
        <v>82</v>
      </c>
      <c r="I16" s="105"/>
      <c r="J16" s="97" t="s">
        <v>83</v>
      </c>
      <c r="K16" s="57"/>
      <c r="L16" s="58"/>
      <c r="M16" s="98"/>
      <c r="N16" s="58">
        <v>1</v>
      </c>
      <c r="O16" s="58">
        <v>2</v>
      </c>
      <c r="P16" s="58">
        <v>3</v>
      </c>
      <c r="Q16" s="58" t="s">
        <v>82</v>
      </c>
      <c r="R16" s="105"/>
      <c r="S16" s="105" t="s">
        <v>84</v>
      </c>
      <c r="T16" s="57"/>
      <c r="U16" s="58"/>
      <c r="V16" s="58"/>
      <c r="W16" s="58">
        <v>1</v>
      </c>
      <c r="X16" s="58">
        <v>2</v>
      </c>
      <c r="Y16" s="58">
        <v>3</v>
      </c>
      <c r="Z16" s="59" t="s">
        <v>82</v>
      </c>
      <c r="AA16" s="104"/>
    </row>
    <row r="17" spans="1:27">
      <c r="A17" s="56"/>
      <c r="B17" s="60" t="s">
        <v>85</v>
      </c>
      <c r="C17" s="60" t="s">
        <v>86</v>
      </c>
      <c r="D17" s="58"/>
      <c r="E17" s="61"/>
      <c r="F17" s="61"/>
      <c r="G17" s="61"/>
      <c r="H17" s="62"/>
      <c r="I17" s="99"/>
      <c r="J17" s="63" t="s">
        <v>85</v>
      </c>
      <c r="K17" s="60" t="s">
        <v>86</v>
      </c>
      <c r="L17" s="63" t="s">
        <v>87</v>
      </c>
      <c r="M17" s="63" t="s">
        <v>88</v>
      </c>
      <c r="N17" s="100">
        <f>ROUNDDOWN(SUM($M18:$M20),0)</f>
        <v>0</v>
      </c>
      <c r="O17" s="100">
        <f>ROUNDDOWN(SUM($M18:$M20),0)</f>
        <v>0</v>
      </c>
      <c r="P17" s="100">
        <f>ROUNDDOWN(SUM($M18:$M20),0)</f>
        <v>0</v>
      </c>
      <c r="Q17" s="110"/>
      <c r="R17" s="99"/>
      <c r="S17" s="63" t="s">
        <v>85</v>
      </c>
      <c r="T17" s="60" t="s">
        <v>86</v>
      </c>
      <c r="U17" s="63" t="s">
        <v>87</v>
      </c>
      <c r="V17" s="63" t="s">
        <v>88</v>
      </c>
      <c r="W17" s="100">
        <f>ROUNDDOWN(SUM($V18:$V20),0)</f>
        <v>0</v>
      </c>
      <c r="X17" s="100">
        <f>ROUNDDOWN(SUM($V18:$V20),0)</f>
        <v>0</v>
      </c>
      <c r="Y17" s="100">
        <f>ROUNDDOWN(SUM($V18:$V20),0)</f>
        <v>0</v>
      </c>
      <c r="Z17" s="110"/>
      <c r="AA17" s="83"/>
    </row>
    <row r="18" spans="1:27">
      <c r="A18" s="63" t="s">
        <v>95</v>
      </c>
      <c r="B18" s="64"/>
      <c r="C18" s="65" t="e">
        <f t="array" ref="C18">INDEX(STATS!$A:$A,MATCH(B18&amp;$A$15,STATS!$C:$C&amp;STATS!$B:$B,0))</f>
        <v>#N/A</v>
      </c>
      <c r="D18" s="66" t="str">
        <f>IFERROR(ROUNDDOWN(IF(VLOOKUP(B18,STATS!$C:$I,7,0),VLOOKUP(B18,STATS!$C:$F,4,0),MAX(VLOOKUP(B18,STATS!$C:$E,3,0),VLOOKUP(B18,STATS!$C:$F,4,0),VLOOKUP(B18,STATS!$C:$G,5,0))),0),"")</f>
        <v/>
      </c>
      <c r="E18" s="82"/>
      <c r="F18" s="82"/>
      <c r="G18" s="82"/>
      <c r="H18" s="68">
        <f>SUM(E18:G18)</f>
        <v>0</v>
      </c>
      <c r="I18" s="63" t="s">
        <v>95</v>
      </c>
      <c r="J18" s="64"/>
      <c r="K18" s="65" t="e">
        <f t="array" ref="K18">INDEX(STATS!$A:$A,MATCH(J18&amp;$A$15,STATS!$C:$C&amp;STATS!$B:$B,0))</f>
        <v>#N/A</v>
      </c>
      <c r="L18" s="66" t="str">
        <f>IFERROR(ROUNDDOWN(IF(VLOOKUP(J18,STATS!$C:$I,7,0),VLOOKUP(J18,STATS!$C:$F,4,0),MAX(VLOOKUP(J18,STATS!$C:$E,3,0),VLOOKUP(J18,STATS!$C:$F,4,0),VLOOKUP(J18,STATS!$C:$G,5,0))),0),"")</f>
        <v/>
      </c>
      <c r="M18" s="101">
        <f>ROUNDDOWN(IF(L18&lt;'DO NOT TOUCH'!$D$4,(('DO NOT TOUCH'!$D$4-L18)*'DO NOT TOUCH'!$B$4),0),0)</f>
        <v>0</v>
      </c>
      <c r="N18" s="82"/>
      <c r="O18" s="82"/>
      <c r="P18" s="82"/>
      <c r="Q18" s="68">
        <f>SUM(N18:P18)</f>
        <v>0</v>
      </c>
      <c r="R18" s="63" t="s">
        <v>95</v>
      </c>
      <c r="S18" s="64"/>
      <c r="T18" s="65" t="e">
        <f t="array" ref="T18">INDEX(STATS!$A:$A,MATCH(S18&amp;$A$15,STATS!$C:$C&amp;STATS!$B:$B,0))</f>
        <v>#N/A</v>
      </c>
      <c r="U18" s="66" t="str">
        <f>IFERROR(ROUNDDOWN(IF(VLOOKUP(S18,STATS!$C:$I,7,0),VLOOKUP(S18,STATS!$C:$F,4,0),MAX(VLOOKUP(S18,STATS!$C:$E,3,0),VLOOKUP(S18,STATS!$C:$F,4,0),VLOOKUP(S18,STATS!$C:$G,5,0))),0),"")</f>
        <v/>
      </c>
      <c r="V18" s="101">
        <f>ROUNDDOWN(IF(U18&lt;'DO NOT TOUCH'!$D$4,(('DO NOT TOUCH'!$D$4-U18)*'DO NOT TOUCH'!$B$4),0),0)</f>
        <v>0</v>
      </c>
      <c r="W18" s="82"/>
      <c r="X18" s="82"/>
      <c r="Y18" s="82"/>
      <c r="Z18" s="120">
        <f>SUM(W18:Y18)</f>
        <v>0</v>
      </c>
      <c r="AA18" s="70"/>
    </row>
    <row r="19" spans="1:27">
      <c r="A19" s="63" t="s">
        <v>96</v>
      </c>
      <c r="B19" s="64"/>
      <c r="C19" s="65" t="e">
        <f t="array" ref="C19">INDEX(STATS!$A:$A,MATCH(B19&amp;$A$15,STATS!$C:$C&amp;STATS!$B:$B,0))</f>
        <v>#N/A</v>
      </c>
      <c r="D19" s="66" t="str">
        <f>IFERROR(ROUNDDOWN(IF(VLOOKUP(B19,STATS!$C:$I,7,0),VLOOKUP(B19,STATS!$C:$F,4,0),MAX(VLOOKUP(B19,STATS!$C:$E,3,0),VLOOKUP(B19,STATS!$C:$F,4,0),VLOOKUP(B19,STATS!$C:$G,5,0))),0),"")</f>
        <v/>
      </c>
      <c r="E19" s="82"/>
      <c r="F19" s="82"/>
      <c r="G19" s="82"/>
      <c r="H19" s="68">
        <f>SUM(E19:G19)</f>
        <v>0</v>
      </c>
      <c r="I19" s="63" t="s">
        <v>96</v>
      </c>
      <c r="J19" s="64"/>
      <c r="K19" s="65" t="e">
        <f t="array" ref="K19">INDEX(STATS!$A:$A,MATCH(J19&amp;$A$15,STATS!$C:$C&amp;STATS!$B:$B,0))</f>
        <v>#N/A</v>
      </c>
      <c r="L19" s="66" t="str">
        <f>IFERROR(ROUNDDOWN(IF(VLOOKUP(J19,STATS!$C:$I,7,0),VLOOKUP(J19,STATS!$C:$F,4,0),MAX(VLOOKUP(J19,STATS!$C:$E,3,0),VLOOKUP(J19,STATS!$C:$F,4,0),VLOOKUP(J19,STATS!$C:$G,5,0))),0),"")</f>
        <v/>
      </c>
      <c r="M19" s="101">
        <f>ROUNDDOWN(IF(L19&lt;'DO NOT TOUCH'!$D$4,(('DO NOT TOUCH'!$D$4-L19)*'DO NOT TOUCH'!$B$4),0),0)</f>
        <v>0</v>
      </c>
      <c r="N19" s="82"/>
      <c r="O19" s="82"/>
      <c r="P19" s="82"/>
      <c r="Q19" s="68">
        <f>SUM(N19:P19)</f>
        <v>0</v>
      </c>
      <c r="R19" s="63" t="s">
        <v>96</v>
      </c>
      <c r="S19" s="64"/>
      <c r="T19" s="65" t="e">
        <f t="array" ref="T19">INDEX(STATS!$A:$A,MATCH(S19&amp;$A$15,STATS!$C:$C&amp;STATS!$B:$B,0))</f>
        <v>#N/A</v>
      </c>
      <c r="U19" s="66" t="str">
        <f>IFERROR(ROUNDDOWN(IF(VLOOKUP(S19,STATS!$C:$I,7,0),VLOOKUP(S19,STATS!$C:$F,4,0),MAX(VLOOKUP(S19,STATS!$C:$E,3,0),VLOOKUP(S19,STATS!$C:$F,4,0),VLOOKUP(S19,STATS!$C:$G,5,0))),0),"")</f>
        <v/>
      </c>
      <c r="V19" s="101">
        <f>ROUNDDOWN(IF(U19&lt;'DO NOT TOUCH'!$D$4,(('DO NOT TOUCH'!$D$4-U19)*'DO NOT TOUCH'!$B$4),0),0)</f>
        <v>0</v>
      </c>
      <c r="W19" s="82"/>
      <c r="X19" s="82"/>
      <c r="Y19" s="82"/>
      <c r="Z19" s="120">
        <f>SUM(W19:Y19)</f>
        <v>0</v>
      </c>
      <c r="AA19" s="121">
        <f>SUM(W18:Y21,N18:P21,E18:G21)/27</f>
        <v>0</v>
      </c>
    </row>
    <row r="20" spans="1:27">
      <c r="A20" s="63" t="s">
        <v>97</v>
      </c>
      <c r="B20" s="64"/>
      <c r="C20" s="65" t="e">
        <f t="array" ref="C20">INDEX(STATS!$A:$A,MATCH(B20&amp;$A$15,STATS!$C:$C&amp;STATS!$B:$B,0))</f>
        <v>#N/A</v>
      </c>
      <c r="D20" s="66" t="str">
        <f>IFERROR(ROUNDDOWN(IF(VLOOKUP(B20,STATS!$C:$I,7,0),VLOOKUP(B20,STATS!$C:$F,4,0),MAX(VLOOKUP(B20,STATS!$C:$E,3,0),VLOOKUP(B20,STATS!$C:$F,4,0),VLOOKUP(B20,STATS!$C:$G,5,0))),0),"")</f>
        <v/>
      </c>
      <c r="E20" s="82"/>
      <c r="F20" s="82"/>
      <c r="G20" s="82"/>
      <c r="H20" s="68">
        <f>SUM(E20:G20)</f>
        <v>0</v>
      </c>
      <c r="I20" s="63" t="s">
        <v>97</v>
      </c>
      <c r="J20" s="64"/>
      <c r="K20" s="65" t="e">
        <f t="array" ref="K20">INDEX(STATS!$A:$A,MATCH(J20&amp;$A$15,STATS!$C:$C&amp;STATS!$B:$B,0))</f>
        <v>#N/A</v>
      </c>
      <c r="L20" s="66" t="str">
        <f>IFERROR(ROUNDDOWN(IF(VLOOKUP(J20,STATS!$C:$I,7,0),VLOOKUP(J20,STATS!$C:$F,4,0),MAX(VLOOKUP(J20,STATS!$C:$E,3,0),VLOOKUP(J20,STATS!$C:$F,4,0),VLOOKUP(J20,STATS!$C:$G,5,0))),0),"")</f>
        <v/>
      </c>
      <c r="M20" s="101">
        <f>ROUNDDOWN(IF(L20&lt;'DO NOT TOUCH'!$D$4,(('DO NOT TOUCH'!$D$4-L20)*'DO NOT TOUCH'!$B$4),0),0)</f>
        <v>0</v>
      </c>
      <c r="N20" s="82"/>
      <c r="O20" s="82"/>
      <c r="P20" s="82"/>
      <c r="Q20" s="68">
        <f>SUM(N20:P20)</f>
        <v>0</v>
      </c>
      <c r="R20" s="63" t="s">
        <v>97</v>
      </c>
      <c r="S20" s="64"/>
      <c r="T20" s="65" t="e">
        <f t="array" ref="T20">INDEX(STATS!$A:$A,MATCH(S20&amp;$A$15,STATS!$C:$C&amp;STATS!$B:$B,0))</f>
        <v>#N/A</v>
      </c>
      <c r="U20" s="66" t="str">
        <f>IFERROR(ROUNDDOWN(IF(VLOOKUP(S20,STATS!$C:$I,7,0),VLOOKUP(S20,STATS!$C:$F,4,0),MAX(VLOOKUP(S20,STATS!$C:$E,3,0),VLOOKUP(S20,STATS!$C:$F,4,0),VLOOKUP(S20,STATS!$C:$G,5,0))),0),"")</f>
        <v/>
      </c>
      <c r="V20" s="101">
        <f>ROUNDDOWN(IF(U20&lt;'DO NOT TOUCH'!$D$4,(('DO NOT TOUCH'!$D$4-U20)*'DO NOT TOUCH'!$B$4),0),0)</f>
        <v>0</v>
      </c>
      <c r="W20" s="82"/>
      <c r="X20" s="82"/>
      <c r="Y20" s="82"/>
      <c r="Z20" s="120">
        <f>SUM(W20:Y20)</f>
        <v>0</v>
      </c>
      <c r="AA20" s="63" t="s">
        <v>93</v>
      </c>
    </row>
    <row r="21" spans="1:27">
      <c r="A21" s="69" t="s">
        <v>92</v>
      </c>
      <c r="B21" s="64"/>
      <c r="C21" s="65" t="e">
        <f t="array" ref="C21">INDEX(STATS!$A:$A,MATCH(B21&amp;$A$15,STATS!$C:$C&amp;STATS!$B:$B,0))</f>
        <v>#N/A</v>
      </c>
      <c r="D21" s="66" t="str">
        <f>IFERROR(ROUNDDOWN(IF(VLOOKUP(B21,STATS!$C:$I,7,0),VLOOKUP(B21,STATS!$C:$F,4,0),MAX(VLOOKUP(B21,STATS!$C:$E,3,0),VLOOKUP(B21,STATS!$C:$F,4,0),VLOOKUP(B21,STATS!$C:$G,5,0))),0),"")</f>
        <v/>
      </c>
      <c r="E21" s="82"/>
      <c r="F21" s="82"/>
      <c r="G21" s="82"/>
      <c r="H21" s="68">
        <f>SUM(E21:G21)</f>
        <v>0</v>
      </c>
      <c r="I21" s="69" t="s">
        <v>92</v>
      </c>
      <c r="J21" s="64"/>
      <c r="K21" s="65" t="e">
        <f t="array" ref="K21">INDEX(STATS!$A:$A,MATCH(J21&amp;$A$15,STATS!$C:$C&amp;STATS!$B:$B,0))</f>
        <v>#N/A</v>
      </c>
      <c r="L21" s="66" t="str">
        <f>IFERROR(ROUNDDOWN(IF(VLOOKUP(J21,STATS!$C:$I,7,0),VLOOKUP(J21,STATS!$C:$F,4,0),MAX(VLOOKUP(J21,STATS!$C:$E,3,0),VLOOKUP(J21,STATS!$C:$F,4,0),VLOOKUP(J21,STATS!$C:$G,5,0))),0),"")</f>
        <v/>
      </c>
      <c r="M21" s="101">
        <f>ROUNDDOWN(IF(L21&lt;'DO NOT TOUCH'!$D$4,(('DO NOT TOUCH'!$D$4-L21)*'DO NOT TOUCH'!$B$4),0),0)</f>
        <v>0</v>
      </c>
      <c r="N21" s="82"/>
      <c r="O21" s="82"/>
      <c r="P21" s="82"/>
      <c r="Q21" s="68">
        <f>SUM(N21:P21)</f>
        <v>0</v>
      </c>
      <c r="R21" s="69" t="s">
        <v>92</v>
      </c>
      <c r="S21" s="64"/>
      <c r="T21" s="65" t="e">
        <f t="array" ref="T21">INDEX(STATS!$A:$A,MATCH(S21&amp;$A$15,STATS!$C:$C&amp;STATS!$B:$B,0))</f>
        <v>#N/A</v>
      </c>
      <c r="U21" s="66" t="str">
        <f>IFERROR(ROUNDDOWN(IF(VLOOKUP(S21,STATS!$C:$I,7,0),VLOOKUP(S21,STATS!$C:$F,4,0),MAX(VLOOKUP(S21,STATS!$C:$E,3,0),VLOOKUP(S21,STATS!$C:$F,4,0),VLOOKUP(S21,STATS!$C:$G,5,0))),0),"")</f>
        <v/>
      </c>
      <c r="V21" s="101">
        <f>ROUNDDOWN(IF(U21&lt;'DO NOT TOUCH'!$D$4,(('DO NOT TOUCH'!$D$4-U21)*'DO NOT TOUCH'!$B$4),0),0)</f>
        <v>0</v>
      </c>
      <c r="W21" s="82"/>
      <c r="X21" s="82"/>
      <c r="Y21" s="82"/>
      <c r="Z21" s="120">
        <f>SUM(W21:Y21)</f>
        <v>0</v>
      </c>
      <c r="AA21" s="63" t="s">
        <v>93</v>
      </c>
    </row>
    <row r="22" spans="1:27">
      <c r="A22" s="83"/>
      <c r="B22" s="71"/>
      <c r="C22" s="83"/>
      <c r="D22" s="83"/>
      <c r="E22" s="84">
        <f>SUM(E18:E21)</f>
        <v>0</v>
      </c>
      <c r="F22" s="73">
        <f>SUM(F18:F21)</f>
        <v>0</v>
      </c>
      <c r="G22" s="73">
        <f>SUM(G18:G21)</f>
        <v>0</v>
      </c>
      <c r="H22" s="73">
        <f>SUM(H18:H21)</f>
        <v>0</v>
      </c>
      <c r="I22" s="70"/>
      <c r="J22" s="72"/>
      <c r="K22" s="83"/>
      <c r="L22" s="83"/>
      <c r="M22" s="102"/>
      <c r="N22" s="73">
        <f>SUM(N17:N21)</f>
        <v>0</v>
      </c>
      <c r="O22" s="73">
        <f>SUM(O17:O21)</f>
        <v>0</v>
      </c>
      <c r="P22" s="73">
        <f>SUM(P17:P21)</f>
        <v>0</v>
      </c>
      <c r="Q22" s="73">
        <f>SUM(N22:P22)</f>
        <v>0</v>
      </c>
      <c r="R22" s="116"/>
      <c r="S22" s="72"/>
      <c r="T22" s="83"/>
      <c r="U22" s="83"/>
      <c r="V22" s="71"/>
      <c r="W22" s="119">
        <f>SUM(W17:W21)</f>
        <v>0</v>
      </c>
      <c r="X22" s="73">
        <f>SUM(X17:X21)</f>
        <v>0</v>
      </c>
      <c r="Y22" s="73">
        <f>SUM(Y17:Y21)</f>
        <v>0</v>
      </c>
      <c r="Z22" s="73">
        <f>SUM(W22:Y22)</f>
        <v>0</v>
      </c>
      <c r="AA22" s="124">
        <f>SUM(E22:G22,N22:P22,W22:Y22)</f>
        <v>0</v>
      </c>
    </row>
    <row r="23" s="36" customFormat="1" ht="15.15" spans="1:27">
      <c r="A23" s="85"/>
      <c r="B23" s="86" t="s">
        <v>9</v>
      </c>
      <c r="C23" s="86"/>
      <c r="D23" s="86"/>
      <c r="E23" s="87">
        <f>IF((E22=0),0,(IF((E22=E11),1,IF((E22&gt;E11),2,0))))</f>
        <v>0</v>
      </c>
      <c r="F23" s="87">
        <f>IF((F22=0),0,(IF((F22=F11),1,IF((F22&gt;F11),2,0))))</f>
        <v>0</v>
      </c>
      <c r="G23" s="87">
        <f>IF((G22=0),0,(IF((G22=G11),1,IF((G22&gt;G11),2,0))))</f>
        <v>0</v>
      </c>
      <c r="H23" s="87">
        <f>IF((H22=0),0,(IF((H22=H11),2,IF((H22&gt;H11),4,0))))</f>
        <v>0</v>
      </c>
      <c r="I23" s="106"/>
      <c r="J23" s="85"/>
      <c r="K23" s="86"/>
      <c r="L23" s="107"/>
      <c r="M23" s="108"/>
      <c r="N23" s="87">
        <f>IF((N22=0),0,(IF((N22=N11),1,IF((N22&gt;N11),2,0))))</f>
        <v>0</v>
      </c>
      <c r="O23" s="87">
        <f>IF((O22=0),0,(IF((O22=O11),1,IF((O22&gt;O11),2,0))))</f>
        <v>0</v>
      </c>
      <c r="P23" s="87">
        <f>IF((P22=0),0,(IF((P22=P11),1,IF((P22&gt;P11),2,0))))</f>
        <v>0</v>
      </c>
      <c r="Q23" s="87">
        <f>IF((Q22=0),0,(IF((Q22=Q11),2,IF((Q22&gt;Q11),4,0))))</f>
        <v>0</v>
      </c>
      <c r="R23" s="106"/>
      <c r="S23" s="85"/>
      <c r="T23" s="86"/>
      <c r="U23" s="107"/>
      <c r="V23" s="107"/>
      <c r="W23" s="87">
        <f>IF((W22=0),0,(IF((W22=W11),1,IF((W22&gt;W11),2,0))))</f>
        <v>0</v>
      </c>
      <c r="X23" s="87">
        <f>IF((X22=0),0,(IF((X22=X11),1,IF((X22&gt;X11),2,0))))</f>
        <v>0</v>
      </c>
      <c r="Y23" s="87">
        <f>IF((Y22=0),0,(IF((Y22=Y11),1,IF((Y22&gt;Y11),2,0))))</f>
        <v>0</v>
      </c>
      <c r="Z23" s="87">
        <f>IF((Z22=0),0,(IF((Z22=Z11),2,IF((Z22&gt;Z11),4,0))))</f>
        <v>0</v>
      </c>
      <c r="AA23" s="125">
        <f>IF(AA22=0,0,(IF(AA22=AA11,5,(IF(AA22&gt;AA11,10,0)))))</f>
        <v>0</v>
      </c>
    </row>
  </sheetData>
  <sheetProtection selectLockedCells="1" formatCells="0"/>
  <mergeCells count="19">
    <mergeCell ref="E3:H3"/>
    <mergeCell ref="A4:H4"/>
    <mergeCell ref="I4:L4"/>
    <mergeCell ref="U4:V4"/>
    <mergeCell ref="A15:H15"/>
    <mergeCell ref="I15:L15"/>
    <mergeCell ref="U15:V15"/>
    <mergeCell ref="E13:E14"/>
    <mergeCell ref="F13:F14"/>
    <mergeCell ref="G13:G14"/>
    <mergeCell ref="N13:N14"/>
    <mergeCell ref="O13:O14"/>
    <mergeCell ref="P13:P14"/>
    <mergeCell ref="W13:W14"/>
    <mergeCell ref="X13:X14"/>
    <mergeCell ref="Y13:Y14"/>
    <mergeCell ref="A1:B2"/>
    <mergeCell ref="L1:AA3"/>
    <mergeCell ref="C1:K2"/>
  </mergeCells>
  <conditionalFormatting sqref="E7:G10 N7:P10 W7:Y10 E18:G21 N18:P21 W18:Y21">
    <cfRule type="cellIs" dxfId="9" priority="3" operator="greaterThan">
      <formula>250</formula>
    </cfRule>
    <cfRule type="cellIs" dxfId="10" priority="2" operator="greaterThan">
      <formula>250</formula>
    </cfRule>
    <cfRule type="cellIs" dxfId="11" priority="1" operator="greaterThan">
      <formula>290</formula>
    </cfRule>
  </conditionalFormatting>
  <conditionalFormatting sqref="E13:G13 H14:J14 N13:P13 W13:Y13 Q14:S14 L14:M14 U14:V14">
    <cfRule type="cellIs" dxfId="12" priority="4" operator="equal">
      <formula>0</formula>
    </cfRule>
  </conditionalFormatting>
  <dataValidations count="2">
    <dataValidation type="list" allowBlank="1" showInputMessage="1" showErrorMessage="1" sqref="B7:B10 J7:J10 S7:S10">
      <formula1>INDIRECT($A$4)</formula1>
    </dataValidation>
    <dataValidation type="list" allowBlank="1" showInputMessage="1" showErrorMessage="1" sqref="B18:B21 J18:J21 S18:S21">
      <formula1>INDIRECT($A$15)</formula1>
    </dataValidation>
  </dataValidations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K57"/>
  <sheetViews>
    <sheetView workbookViewId="0">
      <selection activeCell="A1" sqref="A1:J2"/>
    </sheetView>
  </sheetViews>
  <sheetFormatPr defaultColWidth="9.13888888888889" defaultRowHeight="15.6"/>
  <cols>
    <col min="1" max="1" width="9.13888888888889" style="8"/>
    <col min="2" max="2" width="27.5740740740741" style="9" customWidth="1"/>
    <col min="3" max="3" width="2.42592592592593" style="8" customWidth="1"/>
    <col min="4" max="4" width="9.13888888888889" style="10"/>
    <col min="5" max="5" width="9.71296296296296" style="10" customWidth="1"/>
    <col min="6" max="6" width="9.13888888888889" style="8"/>
    <col min="7" max="9" width="9" style="8" customWidth="1"/>
    <col min="10" max="10" width="8.71296296296296" style="8" customWidth="1"/>
    <col min="11" max="16384" width="9.13888888888889" style="8"/>
  </cols>
  <sheetData>
    <row r="1" ht="14.4" spans="1:10">
      <c r="A1" s="11" t="s">
        <v>98</v>
      </c>
      <c r="B1" s="11"/>
      <c r="C1" s="11"/>
      <c r="D1" s="11"/>
      <c r="E1" s="11"/>
      <c r="F1" s="11"/>
      <c r="G1" s="11"/>
      <c r="H1" s="11"/>
      <c r="I1" s="11"/>
      <c r="J1" s="11"/>
    </row>
    <row r="2" ht="14.4" spans="1:10">
      <c r="A2" s="11"/>
      <c r="B2" s="11"/>
      <c r="C2" s="11"/>
      <c r="D2" s="11"/>
      <c r="E2" s="11"/>
      <c r="F2" s="11"/>
      <c r="G2" s="11"/>
      <c r="H2" s="11"/>
      <c r="I2" s="11"/>
      <c r="J2" s="11"/>
    </row>
    <row r="3" spans="2:6">
      <c r="B3" s="12" t="s">
        <v>99</v>
      </c>
      <c r="F3" s="13" t="s">
        <v>100</v>
      </c>
    </row>
    <row r="4" spans="2:6">
      <c r="B4" s="12"/>
      <c r="F4" s="13"/>
    </row>
    <row r="5" spans="2:10">
      <c r="B5" s="9">
        <f>Match1!A4</f>
        <v>0</v>
      </c>
      <c r="C5" s="14"/>
      <c r="D5" s="15" t="s">
        <v>101</v>
      </c>
      <c r="E5" s="15" t="s">
        <v>88</v>
      </c>
      <c r="F5" s="15" t="s">
        <v>102</v>
      </c>
      <c r="G5" s="15" t="s">
        <v>103</v>
      </c>
      <c r="H5" s="15" t="s">
        <v>104</v>
      </c>
      <c r="I5" s="15" t="s">
        <v>105</v>
      </c>
      <c r="J5" s="26"/>
    </row>
    <row r="6" spans="1:9">
      <c r="A6" s="16" t="s">
        <v>106</v>
      </c>
      <c r="B6" s="17">
        <f>Match1!B7</f>
        <v>0</v>
      </c>
      <c r="C6" s="16" t="s">
        <v>89</v>
      </c>
      <c r="D6" s="17" t="str">
        <f>Match1!D7</f>
        <v/>
      </c>
      <c r="E6" s="17" t="s">
        <v>107</v>
      </c>
      <c r="F6" s="18"/>
      <c r="G6" s="18"/>
      <c r="H6" s="18"/>
      <c r="I6" s="18"/>
    </row>
    <row r="7" ht="16.35" spans="1:11">
      <c r="A7" s="16"/>
      <c r="B7" s="17">
        <f>Match1!B8</f>
        <v>0</v>
      </c>
      <c r="C7" s="16" t="s">
        <v>90</v>
      </c>
      <c r="D7" s="17" t="str">
        <f>Match1!D8</f>
        <v/>
      </c>
      <c r="E7" s="17" t="s">
        <v>107</v>
      </c>
      <c r="F7" s="18"/>
      <c r="G7" s="18"/>
      <c r="H7" s="18"/>
      <c r="I7" s="18"/>
      <c r="J7" s="27" t="s">
        <v>108</v>
      </c>
      <c r="K7" s="28"/>
    </row>
    <row r="8" spans="1:11">
      <c r="A8" s="16"/>
      <c r="B8" s="17">
        <f>Match1!B9</f>
        <v>0</v>
      </c>
      <c r="C8" s="16" t="s">
        <v>91</v>
      </c>
      <c r="D8" s="17" t="str">
        <f>Match1!D9</f>
        <v/>
      </c>
      <c r="E8" s="17" t="s">
        <v>107</v>
      </c>
      <c r="F8" s="18"/>
      <c r="G8" s="18"/>
      <c r="H8" s="18"/>
      <c r="I8" s="29"/>
      <c r="J8" s="30"/>
      <c r="K8" s="31"/>
    </row>
    <row r="9" spans="1:11">
      <c r="A9" s="19" t="s">
        <v>109</v>
      </c>
      <c r="B9" s="20"/>
      <c r="C9" s="16"/>
      <c r="D9" s="17"/>
      <c r="E9" s="17" t="s">
        <v>107</v>
      </c>
      <c r="F9" s="18"/>
      <c r="G9" s="18"/>
      <c r="H9" s="18"/>
      <c r="I9" s="29"/>
      <c r="J9" s="32"/>
      <c r="K9" s="33"/>
    </row>
    <row r="10" ht="16.35" spans="1:11">
      <c r="A10" s="21"/>
      <c r="B10" s="22"/>
      <c r="C10" s="23"/>
      <c r="D10" s="17"/>
      <c r="E10" s="17" t="s">
        <v>105</v>
      </c>
      <c r="F10" s="18"/>
      <c r="G10" s="18"/>
      <c r="H10" s="18"/>
      <c r="I10" s="29"/>
      <c r="J10" s="34"/>
      <c r="K10" s="35"/>
    </row>
    <row r="11" spans="1:9">
      <c r="A11" s="21"/>
      <c r="B11" s="22"/>
      <c r="C11" s="23"/>
      <c r="D11" s="17" t="s">
        <v>110</v>
      </c>
      <c r="E11" s="17"/>
      <c r="F11" s="18"/>
      <c r="G11" s="18"/>
      <c r="H11" s="18"/>
      <c r="I11" s="18"/>
    </row>
    <row r="12" spans="3:9">
      <c r="C12" s="14"/>
      <c r="D12" s="9"/>
      <c r="E12" s="9"/>
      <c r="F12" s="14"/>
      <c r="G12" s="14"/>
      <c r="H12" s="14"/>
      <c r="I12" s="14"/>
    </row>
    <row r="13" spans="2:10">
      <c r="B13" s="24">
        <f>Match1!A15</f>
        <v>0</v>
      </c>
      <c r="C13" s="14"/>
      <c r="D13" s="15" t="s">
        <v>101</v>
      </c>
      <c r="E13" s="15" t="s">
        <v>111</v>
      </c>
      <c r="F13" s="15" t="s">
        <v>102</v>
      </c>
      <c r="G13" s="15" t="s">
        <v>103</v>
      </c>
      <c r="H13" s="15" t="s">
        <v>104</v>
      </c>
      <c r="I13" s="15" t="s">
        <v>105</v>
      </c>
      <c r="J13" s="26"/>
    </row>
    <row r="14" spans="1:10">
      <c r="A14" s="16" t="s">
        <v>106</v>
      </c>
      <c r="B14" s="17">
        <f>Match1!B18</f>
        <v>0</v>
      </c>
      <c r="C14" s="16" t="s">
        <v>95</v>
      </c>
      <c r="D14" s="17" t="str">
        <f>Match1!D18</f>
        <v/>
      </c>
      <c r="E14" s="17" t="s">
        <v>107</v>
      </c>
      <c r="F14" s="18"/>
      <c r="G14" s="18"/>
      <c r="H14" s="18"/>
      <c r="I14" s="18"/>
      <c r="J14" s="15"/>
    </row>
    <row r="15" ht="16.35" spans="1:11">
      <c r="A15" s="16"/>
      <c r="B15" s="17">
        <f>Match1!B19</f>
        <v>0</v>
      </c>
      <c r="C15" s="16" t="s">
        <v>96</v>
      </c>
      <c r="D15" s="17" t="str">
        <f>Match1!D19</f>
        <v/>
      </c>
      <c r="E15" s="17" t="s">
        <v>107</v>
      </c>
      <c r="F15" s="18"/>
      <c r="G15" s="18"/>
      <c r="H15" s="18"/>
      <c r="I15" s="18"/>
      <c r="J15" s="27" t="s">
        <v>108</v>
      </c>
      <c r="K15" s="28"/>
    </row>
    <row r="16" spans="1:11">
      <c r="A16" s="16"/>
      <c r="B16" s="17">
        <f>Match1!B20</f>
        <v>0</v>
      </c>
      <c r="C16" s="16" t="s">
        <v>97</v>
      </c>
      <c r="D16" s="17" t="str">
        <f>Match1!D20</f>
        <v/>
      </c>
      <c r="E16" s="17" t="s">
        <v>107</v>
      </c>
      <c r="F16" s="18"/>
      <c r="G16" s="18"/>
      <c r="H16" s="18"/>
      <c r="I16" s="18"/>
      <c r="J16" s="30"/>
      <c r="K16" s="31"/>
    </row>
    <row r="17" spans="1:11">
      <c r="A17" s="19" t="s">
        <v>109</v>
      </c>
      <c r="B17" s="17"/>
      <c r="C17" s="18"/>
      <c r="D17" s="17"/>
      <c r="E17" s="17" t="s">
        <v>107</v>
      </c>
      <c r="F17" s="18"/>
      <c r="G17" s="18"/>
      <c r="H17" s="18"/>
      <c r="I17" s="18"/>
      <c r="J17" s="32"/>
      <c r="K17" s="33"/>
    </row>
    <row r="18" ht="16.35" spans="3:11">
      <c r="C18" s="14"/>
      <c r="D18" s="9"/>
      <c r="E18" s="17" t="s">
        <v>105</v>
      </c>
      <c r="F18" s="18"/>
      <c r="G18" s="18"/>
      <c r="H18" s="18"/>
      <c r="I18" s="18"/>
      <c r="J18" s="34"/>
      <c r="K18" s="35"/>
    </row>
    <row r="19" spans="1:9">
      <c r="A19" s="21"/>
      <c r="B19" s="22"/>
      <c r="C19" s="23"/>
      <c r="D19" s="17" t="s">
        <v>110</v>
      </c>
      <c r="E19" s="17"/>
      <c r="F19" s="18"/>
      <c r="G19" s="18"/>
      <c r="H19" s="18"/>
      <c r="I19" s="18"/>
    </row>
    <row r="20" spans="3:9">
      <c r="C20" s="14"/>
      <c r="D20" s="9"/>
      <c r="E20" s="9"/>
      <c r="F20" s="14"/>
      <c r="G20" s="14"/>
      <c r="H20" s="14"/>
      <c r="I20" s="14"/>
    </row>
    <row r="21" spans="2:10">
      <c r="B21" s="9">
        <f>B5</f>
        <v>0</v>
      </c>
      <c r="C21" s="14"/>
      <c r="D21" s="15" t="s">
        <v>101</v>
      </c>
      <c r="E21" s="15" t="s">
        <v>111</v>
      </c>
      <c r="F21" s="15" t="s">
        <v>102</v>
      </c>
      <c r="G21" s="15" t="s">
        <v>103</v>
      </c>
      <c r="H21" s="15" t="s">
        <v>104</v>
      </c>
      <c r="I21" s="15" t="s">
        <v>105</v>
      </c>
      <c r="J21" s="26"/>
    </row>
    <row r="22" spans="1:10">
      <c r="A22" s="16" t="s">
        <v>106</v>
      </c>
      <c r="B22" s="17">
        <f>Match1!J7</f>
        <v>0</v>
      </c>
      <c r="C22" s="16" t="s">
        <v>89</v>
      </c>
      <c r="D22" s="25" t="str">
        <f>Match1!L7</f>
        <v/>
      </c>
      <c r="E22" s="17" t="e">
        <f>TRUNC((250-D22)*0.7)</f>
        <v>#VALUE!</v>
      </c>
      <c r="F22" s="18"/>
      <c r="G22" s="18"/>
      <c r="H22" s="18"/>
      <c r="I22" s="18"/>
      <c r="J22" s="15"/>
    </row>
    <row r="23" ht="16.35" spans="1:11">
      <c r="A23" s="16"/>
      <c r="B23" s="17">
        <f>Match1!J8</f>
        <v>0</v>
      </c>
      <c r="C23" s="16" t="s">
        <v>90</v>
      </c>
      <c r="D23" s="25" t="str">
        <f>Match1!L8</f>
        <v/>
      </c>
      <c r="E23" s="17" t="e">
        <f t="shared" ref="E23:E24" si="0">TRUNC((250-D23)*0.7)</f>
        <v>#VALUE!</v>
      </c>
      <c r="F23" s="18"/>
      <c r="G23" s="18"/>
      <c r="H23" s="18"/>
      <c r="I23" s="18"/>
      <c r="J23" s="27" t="s">
        <v>108</v>
      </c>
      <c r="K23" s="28"/>
    </row>
    <row r="24" spans="1:11">
      <c r="A24" s="16"/>
      <c r="B24" s="17">
        <f>Match1!J9</f>
        <v>0</v>
      </c>
      <c r="C24" s="16" t="s">
        <v>91</v>
      </c>
      <c r="D24" s="25" t="str">
        <f>Match1!L9</f>
        <v/>
      </c>
      <c r="E24" s="17" t="e">
        <f t="shared" si="0"/>
        <v>#VALUE!</v>
      </c>
      <c r="F24" s="18"/>
      <c r="G24" s="18"/>
      <c r="H24" s="18"/>
      <c r="I24" s="18"/>
      <c r="J24" s="30"/>
      <c r="K24" s="31"/>
    </row>
    <row r="25" spans="1:11">
      <c r="A25" s="19" t="s">
        <v>109</v>
      </c>
      <c r="B25" s="17"/>
      <c r="C25" s="18"/>
      <c r="D25" s="17" t="str">
        <f>Match1!L10</f>
        <v/>
      </c>
      <c r="E25" s="17"/>
      <c r="F25" s="18"/>
      <c r="G25" s="18"/>
      <c r="H25" s="18"/>
      <c r="I25" s="14"/>
      <c r="J25" s="32"/>
      <c r="K25" s="33"/>
    </row>
    <row r="26" ht="16.35" spans="3:11">
      <c r="C26" s="14"/>
      <c r="D26" s="9"/>
      <c r="E26" s="17" t="e">
        <f>SUM(E22:E24)</f>
        <v>#VALUE!</v>
      </c>
      <c r="F26" s="18" t="e">
        <f>E26</f>
        <v>#VALUE!</v>
      </c>
      <c r="G26" s="18" t="e">
        <f>E26</f>
        <v>#VALUE!</v>
      </c>
      <c r="H26" s="18" t="e">
        <f>E26</f>
        <v>#VALUE!</v>
      </c>
      <c r="I26" s="18" t="e">
        <f>SUM(F26:H26)</f>
        <v>#VALUE!</v>
      </c>
      <c r="J26" s="34"/>
      <c r="K26" s="35"/>
    </row>
    <row r="27" spans="3:9">
      <c r="C27" s="14"/>
      <c r="D27" s="9"/>
      <c r="E27" s="17" t="s">
        <v>105</v>
      </c>
      <c r="F27" s="18"/>
      <c r="G27" s="18"/>
      <c r="H27" s="18"/>
      <c r="I27" s="18"/>
    </row>
    <row r="28" spans="1:9">
      <c r="A28" s="21"/>
      <c r="B28" s="22"/>
      <c r="C28" s="23"/>
      <c r="D28" s="17" t="s">
        <v>110</v>
      </c>
      <c r="E28" s="17"/>
      <c r="F28" s="18"/>
      <c r="G28" s="18"/>
      <c r="H28" s="18"/>
      <c r="I28" s="18"/>
    </row>
    <row r="29" spans="3:9">
      <c r="C29" s="14"/>
      <c r="D29" s="9"/>
      <c r="E29" s="9"/>
      <c r="F29" s="14"/>
      <c r="G29" s="14"/>
      <c r="H29" s="14"/>
      <c r="I29" s="14"/>
    </row>
    <row r="30" spans="2:10">
      <c r="B30" s="9">
        <f>B13</f>
        <v>0</v>
      </c>
      <c r="C30" s="14"/>
      <c r="D30" s="15" t="s">
        <v>101</v>
      </c>
      <c r="E30" s="15" t="s">
        <v>111</v>
      </c>
      <c r="F30" s="15" t="s">
        <v>102</v>
      </c>
      <c r="G30" s="15" t="s">
        <v>103</v>
      </c>
      <c r="H30" s="15" t="s">
        <v>104</v>
      </c>
      <c r="I30" s="15" t="s">
        <v>105</v>
      </c>
      <c r="J30" s="26"/>
    </row>
    <row r="31" spans="1:10">
      <c r="A31" s="16" t="s">
        <v>106</v>
      </c>
      <c r="B31" s="17">
        <f>Match1!J18</f>
        <v>0</v>
      </c>
      <c r="C31" s="16" t="s">
        <v>95</v>
      </c>
      <c r="D31" s="25" t="str">
        <f>Match1!L18</f>
        <v/>
      </c>
      <c r="E31" s="17" t="e">
        <f>TRUNC((250-D31)*0.7)</f>
        <v>#VALUE!</v>
      </c>
      <c r="F31" s="18"/>
      <c r="G31" s="18"/>
      <c r="H31" s="18"/>
      <c r="I31" s="18"/>
      <c r="J31" s="15"/>
    </row>
    <row r="32" ht="16.35" spans="1:11">
      <c r="A32" s="16"/>
      <c r="B32" s="17">
        <f>Match1!J19</f>
        <v>0</v>
      </c>
      <c r="C32" s="16" t="s">
        <v>96</v>
      </c>
      <c r="D32" s="25" t="str">
        <f>Match1!L19</f>
        <v/>
      </c>
      <c r="E32" s="17" t="e">
        <f t="shared" ref="E32:E33" si="1">TRUNC((250-D32)*0.7)</f>
        <v>#VALUE!</v>
      </c>
      <c r="F32" s="18"/>
      <c r="G32" s="18"/>
      <c r="H32" s="18"/>
      <c r="I32" s="18"/>
      <c r="J32" s="27" t="s">
        <v>108</v>
      </c>
      <c r="K32" s="28"/>
    </row>
    <row r="33" spans="1:11">
      <c r="A33" s="16"/>
      <c r="B33" s="17">
        <f>Match1!J20</f>
        <v>0</v>
      </c>
      <c r="C33" s="16" t="s">
        <v>97</v>
      </c>
      <c r="D33" s="25" t="str">
        <f>Match1!L20</f>
        <v/>
      </c>
      <c r="E33" s="17" t="e">
        <f t="shared" si="1"/>
        <v>#VALUE!</v>
      </c>
      <c r="F33" s="18"/>
      <c r="G33" s="18"/>
      <c r="H33" s="18"/>
      <c r="I33" s="18"/>
      <c r="J33" s="30"/>
      <c r="K33" s="31"/>
    </row>
    <row r="34" spans="1:11">
      <c r="A34" s="19" t="s">
        <v>109</v>
      </c>
      <c r="B34" s="17"/>
      <c r="C34" s="18"/>
      <c r="D34" s="17" t="str">
        <f>Match1!L21</f>
        <v/>
      </c>
      <c r="E34" s="17"/>
      <c r="F34" s="18"/>
      <c r="G34" s="18"/>
      <c r="H34" s="18"/>
      <c r="I34" s="14"/>
      <c r="J34" s="32"/>
      <c r="K34" s="33"/>
    </row>
    <row r="35" ht="16.35" spans="3:11">
      <c r="C35" s="14"/>
      <c r="D35" s="9"/>
      <c r="E35" s="17" t="e">
        <f>SUM(E31:E33)</f>
        <v>#VALUE!</v>
      </c>
      <c r="F35" s="18" t="e">
        <f>E35</f>
        <v>#VALUE!</v>
      </c>
      <c r="G35" s="18" t="e">
        <f>E35</f>
        <v>#VALUE!</v>
      </c>
      <c r="H35" s="18" t="e">
        <f>E35</f>
        <v>#VALUE!</v>
      </c>
      <c r="I35" s="18" t="e">
        <f>SUM(F35:H35)</f>
        <v>#VALUE!</v>
      </c>
      <c r="J35" s="34"/>
      <c r="K35" s="35"/>
    </row>
    <row r="36" spans="3:9">
      <c r="C36" s="14"/>
      <c r="D36" s="9"/>
      <c r="E36" s="17" t="s">
        <v>105</v>
      </c>
      <c r="F36" s="18"/>
      <c r="G36" s="18"/>
      <c r="H36" s="18"/>
      <c r="I36" s="18"/>
    </row>
    <row r="37" spans="1:9">
      <c r="A37" s="21"/>
      <c r="B37" s="22"/>
      <c r="C37" s="23"/>
      <c r="D37" s="17" t="s">
        <v>110</v>
      </c>
      <c r="E37" s="17"/>
      <c r="F37" s="18"/>
      <c r="G37" s="18"/>
      <c r="H37" s="18"/>
      <c r="I37" s="18"/>
    </row>
    <row r="38" spans="3:9">
      <c r="C38" s="14"/>
      <c r="D38" s="9"/>
      <c r="E38" s="9"/>
      <c r="F38" s="14"/>
      <c r="G38" s="14"/>
      <c r="H38" s="14"/>
      <c r="I38" s="14"/>
    </row>
    <row r="39" spans="2:10">
      <c r="B39" s="9">
        <f>B5</f>
        <v>0</v>
      </c>
      <c r="C39" s="14"/>
      <c r="D39" s="15" t="s">
        <v>101</v>
      </c>
      <c r="E39" s="15" t="s">
        <v>111</v>
      </c>
      <c r="F39" s="15" t="s">
        <v>102</v>
      </c>
      <c r="G39" s="15" t="s">
        <v>103</v>
      </c>
      <c r="H39" s="15" t="s">
        <v>104</v>
      </c>
      <c r="I39" s="15" t="s">
        <v>105</v>
      </c>
      <c r="J39" s="26"/>
    </row>
    <row r="40" spans="1:10">
      <c r="A40" s="16" t="s">
        <v>106</v>
      </c>
      <c r="B40" s="17">
        <f>Match1!S7</f>
        <v>0</v>
      </c>
      <c r="C40" s="16" t="s">
        <v>89</v>
      </c>
      <c r="D40" s="17" t="str">
        <f>Match1!U7</f>
        <v/>
      </c>
      <c r="E40" s="17" t="e">
        <f>TRUNC((250-D40)*0.7)</f>
        <v>#VALUE!</v>
      </c>
      <c r="F40" s="18"/>
      <c r="G40" s="18"/>
      <c r="H40" s="18"/>
      <c r="I40" s="18"/>
      <c r="J40" s="15"/>
    </row>
    <row r="41" ht="16.35" spans="1:11">
      <c r="A41" s="16"/>
      <c r="B41" s="17">
        <f>Match1!S8</f>
        <v>0</v>
      </c>
      <c r="C41" s="16" t="s">
        <v>90</v>
      </c>
      <c r="D41" s="17" t="str">
        <f>Match1!U8</f>
        <v/>
      </c>
      <c r="E41" s="17" t="e">
        <f t="shared" ref="E41:E42" si="2">TRUNC((250-D41)*0.7)</f>
        <v>#VALUE!</v>
      </c>
      <c r="F41" s="18"/>
      <c r="G41" s="18"/>
      <c r="H41" s="18"/>
      <c r="I41" s="18"/>
      <c r="J41" s="27" t="s">
        <v>108</v>
      </c>
      <c r="K41" s="28"/>
    </row>
    <row r="42" spans="1:11">
      <c r="A42" s="16"/>
      <c r="B42" s="17">
        <f>Match1!S9</f>
        <v>0</v>
      </c>
      <c r="C42" s="16" t="s">
        <v>91</v>
      </c>
      <c r="D42" s="17" t="str">
        <f>Match1!U9</f>
        <v/>
      </c>
      <c r="E42" s="17" t="e">
        <f t="shared" si="2"/>
        <v>#VALUE!</v>
      </c>
      <c r="F42" s="18"/>
      <c r="G42" s="18"/>
      <c r="H42" s="18"/>
      <c r="I42" s="18"/>
      <c r="J42" s="30"/>
      <c r="K42" s="31"/>
    </row>
    <row r="43" spans="1:11">
      <c r="A43" s="19" t="s">
        <v>109</v>
      </c>
      <c r="B43" s="17"/>
      <c r="C43" s="18"/>
      <c r="D43" s="17" t="str">
        <f>Match1!U10</f>
        <v/>
      </c>
      <c r="E43" s="17"/>
      <c r="F43" s="18"/>
      <c r="G43" s="18"/>
      <c r="H43" s="18"/>
      <c r="I43" s="18"/>
      <c r="J43" s="32"/>
      <c r="K43" s="33"/>
    </row>
    <row r="44" ht="16.35" spans="3:11">
      <c r="C44" s="14"/>
      <c r="D44" s="9"/>
      <c r="E44" s="17" t="e">
        <f>SUM(E40:E42)</f>
        <v>#VALUE!</v>
      </c>
      <c r="F44" s="18" t="e">
        <f>E44</f>
        <v>#VALUE!</v>
      </c>
      <c r="G44" s="18" t="e">
        <f>E44</f>
        <v>#VALUE!</v>
      </c>
      <c r="H44" s="18" t="e">
        <f>E44</f>
        <v>#VALUE!</v>
      </c>
      <c r="I44" s="18" t="e">
        <f>SUM(F44:H44)</f>
        <v>#VALUE!</v>
      </c>
      <c r="J44" s="34"/>
      <c r="K44" s="35"/>
    </row>
    <row r="45" spans="3:9">
      <c r="C45" s="14"/>
      <c r="D45" s="9"/>
      <c r="E45" s="17" t="s">
        <v>105</v>
      </c>
      <c r="F45" s="18"/>
      <c r="G45" s="18"/>
      <c r="H45" s="18"/>
      <c r="I45" s="18"/>
    </row>
    <row r="46" spans="1:9">
      <c r="A46" s="21"/>
      <c r="B46" s="22"/>
      <c r="C46" s="23"/>
      <c r="D46" s="17" t="s">
        <v>110</v>
      </c>
      <c r="E46" s="17"/>
      <c r="F46" s="18"/>
      <c r="G46" s="18"/>
      <c r="H46" s="18"/>
      <c r="I46" s="18"/>
    </row>
    <row r="47" spans="3:9">
      <c r="C47" s="14"/>
      <c r="D47" s="9"/>
      <c r="E47" s="9"/>
      <c r="F47" s="14"/>
      <c r="G47" s="14"/>
      <c r="H47" s="14"/>
      <c r="I47" s="14"/>
    </row>
    <row r="48" spans="2:10">
      <c r="B48" s="9">
        <f>B13</f>
        <v>0</v>
      </c>
      <c r="C48" s="14"/>
      <c r="D48" s="15" t="s">
        <v>101</v>
      </c>
      <c r="E48" s="15" t="s">
        <v>111</v>
      </c>
      <c r="F48" s="15" t="s">
        <v>102</v>
      </c>
      <c r="G48" s="15" t="s">
        <v>103</v>
      </c>
      <c r="H48" s="15" t="s">
        <v>104</v>
      </c>
      <c r="I48" s="15" t="s">
        <v>105</v>
      </c>
      <c r="J48" s="26"/>
    </row>
    <row r="49" spans="1:10">
      <c r="A49" s="16" t="s">
        <v>106</v>
      </c>
      <c r="B49" s="17">
        <f>Match1!S18</f>
        <v>0</v>
      </c>
      <c r="C49" s="16" t="s">
        <v>95</v>
      </c>
      <c r="D49" s="17" t="str">
        <f>Match1!U18</f>
        <v/>
      </c>
      <c r="E49" s="17" t="e">
        <f>TRUNC((250-D49)*0.7)</f>
        <v>#VALUE!</v>
      </c>
      <c r="F49" s="18"/>
      <c r="G49" s="18"/>
      <c r="H49" s="18"/>
      <c r="I49" s="18"/>
      <c r="J49" s="15"/>
    </row>
    <row r="50" ht="16.35" spans="1:11">
      <c r="A50" s="16"/>
      <c r="B50" s="17">
        <f>Match1!S19</f>
        <v>0</v>
      </c>
      <c r="C50" s="16" t="s">
        <v>96</v>
      </c>
      <c r="D50" s="17" t="str">
        <f>Match1!U19</f>
        <v/>
      </c>
      <c r="E50" s="17" t="e">
        <f t="shared" ref="E50:E51" si="3">TRUNC((250-D50)*0.7)</f>
        <v>#VALUE!</v>
      </c>
      <c r="F50" s="18"/>
      <c r="G50" s="18"/>
      <c r="H50" s="18"/>
      <c r="I50" s="18"/>
      <c r="J50" s="27" t="s">
        <v>108</v>
      </c>
      <c r="K50" s="28"/>
    </row>
    <row r="51" spans="1:11">
      <c r="A51" s="16"/>
      <c r="B51" s="17">
        <f>Match1!S20</f>
        <v>0</v>
      </c>
      <c r="C51" s="16" t="s">
        <v>97</v>
      </c>
      <c r="D51" s="17" t="str">
        <f>Match1!U20</f>
        <v/>
      </c>
      <c r="E51" s="17" t="e">
        <f t="shared" si="3"/>
        <v>#VALUE!</v>
      </c>
      <c r="F51" s="18"/>
      <c r="G51" s="18"/>
      <c r="H51" s="18"/>
      <c r="I51" s="18"/>
      <c r="J51" s="30"/>
      <c r="K51" s="31"/>
    </row>
    <row r="52" spans="1:11">
      <c r="A52" s="19" t="s">
        <v>109</v>
      </c>
      <c r="B52" s="17"/>
      <c r="C52" s="18"/>
      <c r="D52" s="17" t="str">
        <f>Match1!U21</f>
        <v/>
      </c>
      <c r="E52" s="17"/>
      <c r="F52" s="18"/>
      <c r="G52" s="18"/>
      <c r="H52" s="18"/>
      <c r="I52" s="18"/>
      <c r="J52" s="32"/>
      <c r="K52" s="33"/>
    </row>
    <row r="53" ht="16.35" spans="3:11">
      <c r="C53" s="14"/>
      <c r="D53" s="9"/>
      <c r="E53" s="17" t="e">
        <f>SUM(E49:E51)</f>
        <v>#VALUE!</v>
      </c>
      <c r="F53" s="18" t="e">
        <f>E53</f>
        <v>#VALUE!</v>
      </c>
      <c r="G53" s="18" t="e">
        <f>E53</f>
        <v>#VALUE!</v>
      </c>
      <c r="H53" s="18" t="e">
        <f>E53</f>
        <v>#VALUE!</v>
      </c>
      <c r="I53" s="18" t="e">
        <f>SUM(F53:H53)</f>
        <v>#VALUE!</v>
      </c>
      <c r="J53" s="34"/>
      <c r="K53" s="35"/>
    </row>
    <row r="54" spans="3:9">
      <c r="C54" s="14"/>
      <c r="D54" s="9"/>
      <c r="E54" s="17" t="s">
        <v>105</v>
      </c>
      <c r="F54" s="18"/>
      <c r="G54" s="18"/>
      <c r="H54" s="18"/>
      <c r="I54" s="18"/>
    </row>
    <row r="55" spans="1:9">
      <c r="A55" s="21"/>
      <c r="B55" s="22"/>
      <c r="C55" s="23"/>
      <c r="D55" s="17" t="s">
        <v>110</v>
      </c>
      <c r="E55" s="17"/>
      <c r="F55" s="18"/>
      <c r="G55" s="18"/>
      <c r="H55" s="18"/>
      <c r="I55" s="18"/>
    </row>
    <row r="57" spans="2:5">
      <c r="B57" s="9" t="s">
        <v>112</v>
      </c>
      <c r="E57" s="9" t="s">
        <v>113</v>
      </c>
    </row>
  </sheetData>
  <mergeCells count="25">
    <mergeCell ref="J7:K7"/>
    <mergeCell ref="D11:E11"/>
    <mergeCell ref="J15:K15"/>
    <mergeCell ref="D19:E19"/>
    <mergeCell ref="J23:K23"/>
    <mergeCell ref="D28:E28"/>
    <mergeCell ref="J32:K32"/>
    <mergeCell ref="D37:E37"/>
    <mergeCell ref="J41:K41"/>
    <mergeCell ref="D46:E46"/>
    <mergeCell ref="J50:K50"/>
    <mergeCell ref="D55:E55"/>
    <mergeCell ref="A7:A8"/>
    <mergeCell ref="A15:A16"/>
    <mergeCell ref="A23:A24"/>
    <mergeCell ref="A32:A33"/>
    <mergeCell ref="A41:A42"/>
    <mergeCell ref="A50:A51"/>
    <mergeCell ref="J24:K26"/>
    <mergeCell ref="J33:K35"/>
    <mergeCell ref="J42:K44"/>
    <mergeCell ref="J51:K53"/>
    <mergeCell ref="A1:J2"/>
    <mergeCell ref="J8:K10"/>
    <mergeCell ref="J16:K18"/>
  </mergeCells>
  <pageMargins left="0" right="0" top="0" bottom="0" header="0.3" footer="0.3"/>
  <pageSetup paperSize="1" scale="8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K57"/>
  <sheetViews>
    <sheetView workbookViewId="0">
      <selection activeCell="E49" sqref="E49:E51"/>
    </sheetView>
  </sheetViews>
  <sheetFormatPr defaultColWidth="9.13888888888889" defaultRowHeight="15.6"/>
  <cols>
    <col min="1" max="1" width="9.13888888888889" style="8"/>
    <col min="2" max="2" width="27.5740740740741" style="9" customWidth="1"/>
    <col min="3" max="3" width="2.42592592592593" style="8" customWidth="1"/>
    <col min="4" max="4" width="9.13888888888889" style="10"/>
    <col min="5" max="5" width="9.71296296296296" style="10" customWidth="1"/>
    <col min="6" max="6" width="9.13888888888889" style="8"/>
    <col min="7" max="9" width="9" style="8" customWidth="1"/>
    <col min="10" max="10" width="8.71296296296296" style="8" customWidth="1"/>
    <col min="11" max="16384" width="9.13888888888889" style="8"/>
  </cols>
  <sheetData>
    <row r="1" ht="14.4" spans="1:10">
      <c r="A1" s="11" t="s">
        <v>114</v>
      </c>
      <c r="B1" s="11"/>
      <c r="C1" s="11"/>
      <c r="D1" s="11"/>
      <c r="E1" s="11"/>
      <c r="F1" s="11"/>
      <c r="G1" s="11"/>
      <c r="H1" s="11"/>
      <c r="I1" s="11"/>
      <c r="J1" s="11"/>
    </row>
    <row r="2" ht="14.4" spans="1:10">
      <c r="A2" s="11"/>
      <c r="B2" s="11"/>
      <c r="C2" s="11"/>
      <c r="D2" s="11"/>
      <c r="E2" s="11"/>
      <c r="F2" s="11"/>
      <c r="G2" s="11"/>
      <c r="H2" s="11"/>
      <c r="I2" s="11"/>
      <c r="J2" s="11"/>
    </row>
    <row r="3" spans="2:6">
      <c r="B3" s="12" t="s">
        <v>99</v>
      </c>
      <c r="F3" s="13" t="s">
        <v>100</v>
      </c>
    </row>
    <row r="4" spans="2:6">
      <c r="B4" s="12"/>
      <c r="F4" s="13"/>
    </row>
    <row r="5" spans="2:10">
      <c r="B5" s="9">
        <f>Match2!A4</f>
        <v>0</v>
      </c>
      <c r="C5" s="14"/>
      <c r="D5" s="15" t="s">
        <v>101</v>
      </c>
      <c r="E5" s="15" t="s">
        <v>88</v>
      </c>
      <c r="F5" s="15" t="s">
        <v>102</v>
      </c>
      <c r="G5" s="15" t="s">
        <v>103</v>
      </c>
      <c r="H5" s="15" t="s">
        <v>104</v>
      </c>
      <c r="I5" s="15" t="s">
        <v>105</v>
      </c>
      <c r="J5" s="26"/>
    </row>
    <row r="6" spans="1:9">
      <c r="A6" s="16" t="s">
        <v>106</v>
      </c>
      <c r="B6" s="17">
        <f>Match2!B7</f>
        <v>0</v>
      </c>
      <c r="C6" s="16" t="s">
        <v>89</v>
      </c>
      <c r="D6" s="17" t="str">
        <f>Match2!D7</f>
        <v/>
      </c>
      <c r="E6" s="17" t="s">
        <v>107</v>
      </c>
      <c r="F6" s="18"/>
      <c r="G6" s="18"/>
      <c r="H6" s="18"/>
      <c r="I6" s="18"/>
    </row>
    <row r="7" ht="16.35" spans="1:11">
      <c r="A7" s="16"/>
      <c r="B7" s="17">
        <f>Match2!B8</f>
        <v>0</v>
      </c>
      <c r="C7" s="16" t="s">
        <v>90</v>
      </c>
      <c r="D7" s="17" t="str">
        <f>Match2!D8</f>
        <v/>
      </c>
      <c r="E7" s="17" t="s">
        <v>107</v>
      </c>
      <c r="F7" s="18"/>
      <c r="G7" s="18"/>
      <c r="H7" s="18"/>
      <c r="I7" s="18"/>
      <c r="J7" s="27" t="s">
        <v>108</v>
      </c>
      <c r="K7" s="28"/>
    </row>
    <row r="8" spans="1:11">
      <c r="A8" s="16"/>
      <c r="B8" s="17">
        <f>Match2!B9</f>
        <v>0</v>
      </c>
      <c r="C8" s="16" t="s">
        <v>91</v>
      </c>
      <c r="D8" s="17" t="str">
        <f>Match2!D9</f>
        <v/>
      </c>
      <c r="E8" s="17" t="s">
        <v>107</v>
      </c>
      <c r="F8" s="18"/>
      <c r="G8" s="18"/>
      <c r="H8" s="18"/>
      <c r="I8" s="29"/>
      <c r="J8" s="30"/>
      <c r="K8" s="31"/>
    </row>
    <row r="9" spans="1:11">
      <c r="A9" s="19" t="s">
        <v>109</v>
      </c>
      <c r="B9" s="20"/>
      <c r="C9" s="16"/>
      <c r="D9" s="17"/>
      <c r="E9" s="17" t="s">
        <v>107</v>
      </c>
      <c r="F9" s="18"/>
      <c r="G9" s="18"/>
      <c r="H9" s="18"/>
      <c r="I9" s="29"/>
      <c r="J9" s="32"/>
      <c r="K9" s="33"/>
    </row>
    <row r="10" ht="16.35" spans="1:11">
      <c r="A10" s="21"/>
      <c r="B10" s="22"/>
      <c r="C10" s="23"/>
      <c r="D10" s="17"/>
      <c r="E10" s="17" t="s">
        <v>105</v>
      </c>
      <c r="F10" s="18"/>
      <c r="G10" s="18"/>
      <c r="H10" s="18"/>
      <c r="I10" s="29"/>
      <c r="J10" s="34"/>
      <c r="K10" s="35"/>
    </row>
    <row r="11" spans="1:9">
      <c r="A11" s="21"/>
      <c r="B11" s="22"/>
      <c r="C11" s="23"/>
      <c r="D11" s="17" t="s">
        <v>110</v>
      </c>
      <c r="E11" s="17"/>
      <c r="F11" s="18"/>
      <c r="G11" s="18"/>
      <c r="H11" s="18"/>
      <c r="I11" s="18"/>
    </row>
    <row r="12" spans="3:9">
      <c r="C12" s="14"/>
      <c r="D12" s="9"/>
      <c r="E12" s="9"/>
      <c r="F12" s="14"/>
      <c r="G12" s="14"/>
      <c r="H12" s="14"/>
      <c r="I12" s="14"/>
    </row>
    <row r="13" spans="2:10">
      <c r="B13" s="24">
        <f>Match2!A15</f>
        <v>0</v>
      </c>
      <c r="C13" s="14"/>
      <c r="D13" s="15" t="s">
        <v>101</v>
      </c>
      <c r="E13" s="15" t="s">
        <v>111</v>
      </c>
      <c r="F13" s="15" t="s">
        <v>102</v>
      </c>
      <c r="G13" s="15" t="s">
        <v>103</v>
      </c>
      <c r="H13" s="15" t="s">
        <v>104</v>
      </c>
      <c r="I13" s="15" t="s">
        <v>105</v>
      </c>
      <c r="J13" s="26"/>
    </row>
    <row r="14" spans="1:10">
      <c r="A14" s="16" t="s">
        <v>106</v>
      </c>
      <c r="B14" s="17">
        <f>Match2!B18</f>
        <v>0</v>
      </c>
      <c r="C14" s="16" t="s">
        <v>95</v>
      </c>
      <c r="D14" s="17" t="str">
        <f>Match2!D18</f>
        <v/>
      </c>
      <c r="E14" s="17" t="s">
        <v>107</v>
      </c>
      <c r="F14" s="18"/>
      <c r="G14" s="18"/>
      <c r="H14" s="18"/>
      <c r="I14" s="18"/>
      <c r="J14" s="15"/>
    </row>
    <row r="15" ht="16.35" spans="1:11">
      <c r="A15" s="16"/>
      <c r="B15" s="17">
        <f>Match2!B19</f>
        <v>0</v>
      </c>
      <c r="C15" s="16" t="s">
        <v>96</v>
      </c>
      <c r="D15" s="17" t="str">
        <f>Match2!D19</f>
        <v/>
      </c>
      <c r="E15" s="17" t="s">
        <v>107</v>
      </c>
      <c r="F15" s="18"/>
      <c r="G15" s="18"/>
      <c r="H15" s="18"/>
      <c r="I15" s="18"/>
      <c r="J15" s="27" t="s">
        <v>108</v>
      </c>
      <c r="K15" s="28"/>
    </row>
    <row r="16" spans="1:11">
      <c r="A16" s="16"/>
      <c r="B16" s="17">
        <f>Match2!B20</f>
        <v>0</v>
      </c>
      <c r="C16" s="16" t="s">
        <v>97</v>
      </c>
      <c r="D16" s="17" t="str">
        <f>Match2!D20</f>
        <v/>
      </c>
      <c r="E16" s="17" t="s">
        <v>107</v>
      </c>
      <c r="F16" s="18"/>
      <c r="G16" s="18"/>
      <c r="H16" s="18"/>
      <c r="I16" s="18"/>
      <c r="J16" s="30"/>
      <c r="K16" s="31"/>
    </row>
    <row r="17" spans="1:11">
      <c r="A17" s="19" t="s">
        <v>109</v>
      </c>
      <c r="B17" s="17"/>
      <c r="C17" s="18"/>
      <c r="D17" s="17"/>
      <c r="E17" s="17" t="s">
        <v>107</v>
      </c>
      <c r="F17" s="18"/>
      <c r="G17" s="18"/>
      <c r="H17" s="18"/>
      <c r="I17" s="18"/>
      <c r="J17" s="32"/>
      <c r="K17" s="33"/>
    </row>
    <row r="18" ht="16.35" spans="3:11">
      <c r="C18" s="14"/>
      <c r="D18" s="9"/>
      <c r="E18" s="17" t="s">
        <v>105</v>
      </c>
      <c r="F18" s="18"/>
      <c r="G18" s="18"/>
      <c r="H18" s="18"/>
      <c r="I18" s="18"/>
      <c r="J18" s="34"/>
      <c r="K18" s="35"/>
    </row>
    <row r="19" spans="1:9">
      <c r="A19" s="21"/>
      <c r="B19" s="22"/>
      <c r="C19" s="23"/>
      <c r="D19" s="17" t="s">
        <v>110</v>
      </c>
      <c r="E19" s="17"/>
      <c r="F19" s="18"/>
      <c r="G19" s="18"/>
      <c r="H19" s="18"/>
      <c r="I19" s="18"/>
    </row>
    <row r="20" spans="3:9">
      <c r="C20" s="14"/>
      <c r="D20" s="9"/>
      <c r="E20" s="9"/>
      <c r="F20" s="14"/>
      <c r="G20" s="14"/>
      <c r="H20" s="14"/>
      <c r="I20" s="14"/>
    </row>
    <row r="21" spans="2:10">
      <c r="B21" s="9">
        <f>B5</f>
        <v>0</v>
      </c>
      <c r="C21" s="14"/>
      <c r="D21" s="15" t="s">
        <v>101</v>
      </c>
      <c r="E21" s="15" t="s">
        <v>111</v>
      </c>
      <c r="F21" s="15" t="s">
        <v>102</v>
      </c>
      <c r="G21" s="15" t="s">
        <v>103</v>
      </c>
      <c r="H21" s="15" t="s">
        <v>104</v>
      </c>
      <c r="I21" s="15" t="s">
        <v>105</v>
      </c>
      <c r="J21" s="26"/>
    </row>
    <row r="22" spans="1:10">
      <c r="A22" s="16" t="s">
        <v>106</v>
      </c>
      <c r="B22" s="17">
        <f>Match2!J7</f>
        <v>0</v>
      </c>
      <c r="C22" s="16" t="s">
        <v>89</v>
      </c>
      <c r="D22" s="25" t="str">
        <f>Match2!L7</f>
        <v/>
      </c>
      <c r="E22" s="17" t="e">
        <f>TRUNC((250-D22)*0.7)</f>
        <v>#VALUE!</v>
      </c>
      <c r="F22" s="18"/>
      <c r="G22" s="18"/>
      <c r="H22" s="18"/>
      <c r="I22" s="18"/>
      <c r="J22" s="15"/>
    </row>
    <row r="23" ht="16.35" spans="1:11">
      <c r="A23" s="16"/>
      <c r="B23" s="17">
        <f>Match2!J8</f>
        <v>0</v>
      </c>
      <c r="C23" s="16" t="s">
        <v>90</v>
      </c>
      <c r="D23" s="25" t="str">
        <f>Match2!L8</f>
        <v/>
      </c>
      <c r="E23" s="17" t="e">
        <f t="shared" ref="E23:E24" si="0">TRUNC((250-D23)*0.7)</f>
        <v>#VALUE!</v>
      </c>
      <c r="F23" s="18"/>
      <c r="G23" s="18"/>
      <c r="H23" s="18"/>
      <c r="I23" s="18"/>
      <c r="J23" s="27" t="s">
        <v>108</v>
      </c>
      <c r="K23" s="28"/>
    </row>
    <row r="24" spans="1:11">
      <c r="A24" s="16"/>
      <c r="B24" s="17">
        <f>Match2!J9</f>
        <v>0</v>
      </c>
      <c r="C24" s="16" t="s">
        <v>91</v>
      </c>
      <c r="D24" s="25" t="str">
        <f>Match2!L9</f>
        <v/>
      </c>
      <c r="E24" s="17" t="e">
        <f t="shared" si="0"/>
        <v>#VALUE!</v>
      </c>
      <c r="F24" s="18"/>
      <c r="G24" s="18"/>
      <c r="H24" s="18"/>
      <c r="I24" s="18"/>
      <c r="J24" s="30"/>
      <c r="K24" s="31"/>
    </row>
    <row r="25" spans="1:11">
      <c r="A25" s="19" t="s">
        <v>109</v>
      </c>
      <c r="B25" s="17"/>
      <c r="C25" s="18"/>
      <c r="D25" s="17" t="str">
        <f>Match1!L10</f>
        <v/>
      </c>
      <c r="E25" s="17"/>
      <c r="F25" s="18"/>
      <c r="G25" s="18"/>
      <c r="H25" s="18"/>
      <c r="I25" s="14"/>
      <c r="J25" s="32"/>
      <c r="K25" s="33"/>
    </row>
    <row r="26" ht="16.35" spans="3:11">
      <c r="C26" s="14"/>
      <c r="D26" s="9"/>
      <c r="E26" s="17" t="e">
        <f>SUM(E22:E24)</f>
        <v>#VALUE!</v>
      </c>
      <c r="F26" s="18" t="e">
        <f>E26</f>
        <v>#VALUE!</v>
      </c>
      <c r="G26" s="18" t="e">
        <f>E26</f>
        <v>#VALUE!</v>
      </c>
      <c r="H26" s="18" t="e">
        <f>E26</f>
        <v>#VALUE!</v>
      </c>
      <c r="I26" s="18" t="e">
        <f>SUM(F26:H26)</f>
        <v>#VALUE!</v>
      </c>
      <c r="J26" s="34"/>
      <c r="K26" s="35"/>
    </row>
    <row r="27" spans="3:9">
      <c r="C27" s="14"/>
      <c r="D27" s="9"/>
      <c r="E27" s="17" t="s">
        <v>105</v>
      </c>
      <c r="F27" s="18"/>
      <c r="G27" s="18"/>
      <c r="H27" s="18"/>
      <c r="I27" s="18"/>
    </row>
    <row r="28" spans="1:9">
      <c r="A28" s="21"/>
      <c r="B28" s="22"/>
      <c r="C28" s="23"/>
      <c r="D28" s="17" t="s">
        <v>110</v>
      </c>
      <c r="E28" s="17"/>
      <c r="F28" s="18"/>
      <c r="G28" s="18"/>
      <c r="H28" s="18"/>
      <c r="I28" s="18"/>
    </row>
    <row r="29" spans="3:9">
      <c r="C29" s="14"/>
      <c r="D29" s="9"/>
      <c r="E29" s="9"/>
      <c r="F29" s="14"/>
      <c r="G29" s="14"/>
      <c r="H29" s="14"/>
      <c r="I29" s="14"/>
    </row>
    <row r="30" spans="2:10">
      <c r="B30" s="9">
        <f>B13</f>
        <v>0</v>
      </c>
      <c r="C30" s="14"/>
      <c r="D30" s="15" t="s">
        <v>101</v>
      </c>
      <c r="E30" s="15" t="s">
        <v>111</v>
      </c>
      <c r="F30" s="15" t="s">
        <v>102</v>
      </c>
      <c r="G30" s="15" t="s">
        <v>103</v>
      </c>
      <c r="H30" s="15" t="s">
        <v>104</v>
      </c>
      <c r="I30" s="15" t="s">
        <v>105</v>
      </c>
      <c r="J30" s="26"/>
    </row>
    <row r="31" spans="1:10">
      <c r="A31" s="16" t="s">
        <v>106</v>
      </c>
      <c r="B31" s="17">
        <f>Match2!J18</f>
        <v>0</v>
      </c>
      <c r="C31" s="16" t="s">
        <v>95</v>
      </c>
      <c r="D31" s="25" t="str">
        <f>Match2!L18</f>
        <v/>
      </c>
      <c r="E31" s="17" t="e">
        <f>TRUNC((250-D31)*0.7)</f>
        <v>#VALUE!</v>
      </c>
      <c r="F31" s="18"/>
      <c r="G31" s="18"/>
      <c r="H31" s="18"/>
      <c r="I31" s="18"/>
      <c r="J31" s="15"/>
    </row>
    <row r="32" ht="16.35" spans="1:11">
      <c r="A32" s="16"/>
      <c r="B32" s="17">
        <f>Match2!J19</f>
        <v>0</v>
      </c>
      <c r="C32" s="16" t="s">
        <v>96</v>
      </c>
      <c r="D32" s="25" t="str">
        <f>Match2!L19</f>
        <v/>
      </c>
      <c r="E32" s="17" t="e">
        <f t="shared" ref="E32:E33" si="1">TRUNC((250-D32)*0.7)</f>
        <v>#VALUE!</v>
      </c>
      <c r="F32" s="18"/>
      <c r="G32" s="18"/>
      <c r="H32" s="18"/>
      <c r="I32" s="18"/>
      <c r="J32" s="27" t="s">
        <v>108</v>
      </c>
      <c r="K32" s="28"/>
    </row>
    <row r="33" spans="1:11">
      <c r="A33" s="16"/>
      <c r="B33" s="17">
        <f>Match2!J20</f>
        <v>0</v>
      </c>
      <c r="C33" s="16" t="s">
        <v>97</v>
      </c>
      <c r="D33" s="25" t="str">
        <f>Match2!L20</f>
        <v/>
      </c>
      <c r="E33" s="17" t="e">
        <f t="shared" si="1"/>
        <v>#VALUE!</v>
      </c>
      <c r="F33" s="18"/>
      <c r="G33" s="18"/>
      <c r="H33" s="18"/>
      <c r="I33" s="18"/>
      <c r="J33" s="30"/>
      <c r="K33" s="31"/>
    </row>
    <row r="34" spans="1:11">
      <c r="A34" s="19" t="s">
        <v>109</v>
      </c>
      <c r="B34" s="17"/>
      <c r="C34" s="18"/>
      <c r="D34" s="17" t="str">
        <f>Match1!L21</f>
        <v/>
      </c>
      <c r="E34" s="17"/>
      <c r="F34" s="18"/>
      <c r="G34" s="18"/>
      <c r="H34" s="18"/>
      <c r="I34" s="14"/>
      <c r="J34" s="32"/>
      <c r="K34" s="33"/>
    </row>
    <row r="35" ht="16.35" spans="3:11">
      <c r="C35" s="14"/>
      <c r="D35" s="9"/>
      <c r="E35" s="17" t="e">
        <f>SUM(E31:E33)</f>
        <v>#VALUE!</v>
      </c>
      <c r="F35" s="18" t="e">
        <f>E35</f>
        <v>#VALUE!</v>
      </c>
      <c r="G35" s="18" t="e">
        <f>E35</f>
        <v>#VALUE!</v>
      </c>
      <c r="H35" s="18" t="e">
        <f>E35</f>
        <v>#VALUE!</v>
      </c>
      <c r="I35" s="18" t="e">
        <f>SUM(F35:H35)</f>
        <v>#VALUE!</v>
      </c>
      <c r="J35" s="34"/>
      <c r="K35" s="35"/>
    </row>
    <row r="36" spans="3:9">
      <c r="C36" s="14"/>
      <c r="D36" s="9"/>
      <c r="E36" s="17" t="s">
        <v>105</v>
      </c>
      <c r="F36" s="18"/>
      <c r="G36" s="18"/>
      <c r="H36" s="18"/>
      <c r="I36" s="18"/>
    </row>
    <row r="37" spans="1:9">
      <c r="A37" s="21"/>
      <c r="B37" s="22"/>
      <c r="C37" s="23"/>
      <c r="D37" s="17" t="s">
        <v>110</v>
      </c>
      <c r="E37" s="17"/>
      <c r="F37" s="18"/>
      <c r="G37" s="18"/>
      <c r="H37" s="18"/>
      <c r="I37" s="18"/>
    </row>
    <row r="38" spans="3:9">
      <c r="C38" s="14"/>
      <c r="D38" s="9"/>
      <c r="E38" s="9"/>
      <c r="F38" s="14"/>
      <c r="G38" s="14"/>
      <c r="H38" s="14"/>
      <c r="I38" s="14"/>
    </row>
    <row r="39" spans="2:10">
      <c r="B39" s="9">
        <f>B5</f>
        <v>0</v>
      </c>
      <c r="C39" s="14"/>
      <c r="D39" s="15" t="s">
        <v>101</v>
      </c>
      <c r="E39" s="15" t="s">
        <v>111</v>
      </c>
      <c r="F39" s="15" t="s">
        <v>102</v>
      </c>
      <c r="G39" s="15" t="s">
        <v>103</v>
      </c>
      <c r="H39" s="15" t="s">
        <v>104</v>
      </c>
      <c r="I39" s="15" t="s">
        <v>105</v>
      </c>
      <c r="J39" s="26"/>
    </row>
    <row r="40" spans="1:10">
      <c r="A40" s="16" t="s">
        <v>106</v>
      </c>
      <c r="B40" s="17">
        <f>Match2!S7</f>
        <v>0</v>
      </c>
      <c r="C40" s="16" t="s">
        <v>89</v>
      </c>
      <c r="D40" s="17" t="str">
        <f>Match2!U7</f>
        <v/>
      </c>
      <c r="E40" s="17" t="e">
        <f>TRUNC((250-D40)*0.7)</f>
        <v>#VALUE!</v>
      </c>
      <c r="F40" s="18"/>
      <c r="G40" s="18"/>
      <c r="H40" s="18"/>
      <c r="I40" s="18"/>
      <c r="J40" s="15"/>
    </row>
    <row r="41" ht="16.35" spans="1:11">
      <c r="A41" s="16"/>
      <c r="B41" s="17">
        <f>Match2!S8</f>
        <v>0</v>
      </c>
      <c r="C41" s="16" t="s">
        <v>90</v>
      </c>
      <c r="D41" s="17" t="str">
        <f>Match2!U8</f>
        <v/>
      </c>
      <c r="E41" s="17" t="e">
        <f t="shared" ref="E41:E42" si="2">TRUNC((250-D41)*0.7)</f>
        <v>#VALUE!</v>
      </c>
      <c r="F41" s="18"/>
      <c r="G41" s="18"/>
      <c r="H41" s="18"/>
      <c r="I41" s="18"/>
      <c r="J41" s="27" t="s">
        <v>108</v>
      </c>
      <c r="K41" s="28"/>
    </row>
    <row r="42" spans="1:11">
      <c r="A42" s="16"/>
      <c r="B42" s="17">
        <f>Match2!S9</f>
        <v>0</v>
      </c>
      <c r="C42" s="16" t="s">
        <v>91</v>
      </c>
      <c r="D42" s="17" t="str">
        <f>Match2!U9</f>
        <v/>
      </c>
      <c r="E42" s="17" t="e">
        <f t="shared" si="2"/>
        <v>#VALUE!</v>
      </c>
      <c r="F42" s="18"/>
      <c r="G42" s="18"/>
      <c r="H42" s="18"/>
      <c r="I42" s="18"/>
      <c r="J42" s="30"/>
      <c r="K42" s="31"/>
    </row>
    <row r="43" spans="1:11">
      <c r="A43" s="19" t="s">
        <v>109</v>
      </c>
      <c r="B43" s="17"/>
      <c r="C43" s="18"/>
      <c r="D43" s="17" t="str">
        <f>Match1!U10</f>
        <v/>
      </c>
      <c r="E43" s="17"/>
      <c r="F43" s="18"/>
      <c r="G43" s="18"/>
      <c r="H43" s="18"/>
      <c r="I43" s="18"/>
      <c r="J43" s="32"/>
      <c r="K43" s="33"/>
    </row>
    <row r="44" ht="16.35" spans="3:11">
      <c r="C44" s="14"/>
      <c r="D44" s="9"/>
      <c r="E44" s="17" t="e">
        <f>SUM(E40:E42)</f>
        <v>#VALUE!</v>
      </c>
      <c r="F44" s="18" t="e">
        <f>E44</f>
        <v>#VALUE!</v>
      </c>
      <c r="G44" s="18" t="e">
        <f>E44</f>
        <v>#VALUE!</v>
      </c>
      <c r="H44" s="18" t="e">
        <f>E44</f>
        <v>#VALUE!</v>
      </c>
      <c r="I44" s="18" t="e">
        <f>SUM(F44:H44)</f>
        <v>#VALUE!</v>
      </c>
      <c r="J44" s="34"/>
      <c r="K44" s="35"/>
    </row>
    <row r="45" spans="3:9">
      <c r="C45" s="14"/>
      <c r="D45" s="9"/>
      <c r="E45" s="17" t="s">
        <v>105</v>
      </c>
      <c r="F45" s="18"/>
      <c r="G45" s="18"/>
      <c r="H45" s="18"/>
      <c r="I45" s="18"/>
    </row>
    <row r="46" spans="1:9">
      <c r="A46" s="21"/>
      <c r="B46" s="22"/>
      <c r="C46" s="23"/>
      <c r="D46" s="17" t="s">
        <v>110</v>
      </c>
      <c r="E46" s="17"/>
      <c r="F46" s="18"/>
      <c r="G46" s="18"/>
      <c r="H46" s="18"/>
      <c r="I46" s="18"/>
    </row>
    <row r="47" spans="3:9">
      <c r="C47" s="14"/>
      <c r="D47" s="9"/>
      <c r="E47" s="9"/>
      <c r="F47" s="14"/>
      <c r="G47" s="14"/>
      <c r="H47" s="14"/>
      <c r="I47" s="14"/>
    </row>
    <row r="48" spans="2:10">
      <c r="B48" s="9">
        <f>B13</f>
        <v>0</v>
      </c>
      <c r="C48" s="14"/>
      <c r="D48" s="15" t="s">
        <v>101</v>
      </c>
      <c r="E48" s="15" t="s">
        <v>111</v>
      </c>
      <c r="F48" s="15" t="s">
        <v>102</v>
      </c>
      <c r="G48" s="15" t="s">
        <v>103</v>
      </c>
      <c r="H48" s="15" t="s">
        <v>104</v>
      </c>
      <c r="I48" s="15" t="s">
        <v>105</v>
      </c>
      <c r="J48" s="26"/>
    </row>
    <row r="49" spans="1:10">
      <c r="A49" s="16" t="s">
        <v>106</v>
      </c>
      <c r="B49" s="17">
        <f>Match2!S18</f>
        <v>0</v>
      </c>
      <c r="C49" s="16" t="s">
        <v>95</v>
      </c>
      <c r="D49" s="17" t="str">
        <f>Match2!U18</f>
        <v/>
      </c>
      <c r="E49" s="17" t="e">
        <f>TRUNC((250-D49)*0.7)</f>
        <v>#VALUE!</v>
      </c>
      <c r="F49" s="18"/>
      <c r="G49" s="18"/>
      <c r="H49" s="18"/>
      <c r="I49" s="18"/>
      <c r="J49" s="15"/>
    </row>
    <row r="50" ht="16.35" spans="1:11">
      <c r="A50" s="16"/>
      <c r="B50" s="17">
        <f>Match2!S19</f>
        <v>0</v>
      </c>
      <c r="C50" s="16" t="s">
        <v>96</v>
      </c>
      <c r="D50" s="17" t="str">
        <f>Match2!U19</f>
        <v/>
      </c>
      <c r="E50" s="17" t="e">
        <f t="shared" ref="E50:E51" si="3">TRUNC((250-D50)*0.7)</f>
        <v>#VALUE!</v>
      </c>
      <c r="F50" s="18"/>
      <c r="G50" s="18"/>
      <c r="H50" s="18"/>
      <c r="I50" s="18"/>
      <c r="J50" s="27" t="s">
        <v>108</v>
      </c>
      <c r="K50" s="28"/>
    </row>
    <row r="51" spans="1:11">
      <c r="A51" s="16"/>
      <c r="B51" s="17">
        <f>Match2!S20</f>
        <v>0</v>
      </c>
      <c r="C51" s="16" t="s">
        <v>97</v>
      </c>
      <c r="D51" s="17" t="str">
        <f>Match2!U20</f>
        <v/>
      </c>
      <c r="E51" s="17" t="e">
        <f t="shared" si="3"/>
        <v>#VALUE!</v>
      </c>
      <c r="F51" s="18"/>
      <c r="G51" s="18"/>
      <c r="H51" s="18"/>
      <c r="I51" s="18"/>
      <c r="J51" s="30"/>
      <c r="K51" s="31"/>
    </row>
    <row r="52" spans="1:11">
      <c r="A52" s="19" t="s">
        <v>109</v>
      </c>
      <c r="B52" s="17"/>
      <c r="C52" s="18"/>
      <c r="D52" s="17" t="str">
        <f>Match1!U21</f>
        <v/>
      </c>
      <c r="E52" s="17"/>
      <c r="F52" s="18"/>
      <c r="G52" s="18"/>
      <c r="H52" s="18"/>
      <c r="I52" s="18"/>
      <c r="J52" s="32"/>
      <c r="K52" s="33"/>
    </row>
    <row r="53" ht="16.35" spans="3:11">
      <c r="C53" s="14"/>
      <c r="D53" s="9"/>
      <c r="E53" s="17" t="e">
        <f>SUM(E49:E51)</f>
        <v>#VALUE!</v>
      </c>
      <c r="F53" s="18" t="e">
        <f>E53</f>
        <v>#VALUE!</v>
      </c>
      <c r="G53" s="18" t="e">
        <f>E53</f>
        <v>#VALUE!</v>
      </c>
      <c r="H53" s="18" t="e">
        <f>E53</f>
        <v>#VALUE!</v>
      </c>
      <c r="I53" s="18" t="e">
        <f>SUM(F53:H53)</f>
        <v>#VALUE!</v>
      </c>
      <c r="J53" s="34"/>
      <c r="K53" s="35"/>
    </row>
    <row r="54" spans="3:9">
      <c r="C54" s="14"/>
      <c r="D54" s="9"/>
      <c r="E54" s="17" t="s">
        <v>105</v>
      </c>
      <c r="F54" s="18"/>
      <c r="G54" s="18"/>
      <c r="H54" s="18"/>
      <c r="I54" s="18"/>
    </row>
    <row r="55" spans="1:9">
      <c r="A55" s="21"/>
      <c r="B55" s="22"/>
      <c r="C55" s="23"/>
      <c r="D55" s="17" t="s">
        <v>110</v>
      </c>
      <c r="E55" s="17"/>
      <c r="F55" s="18"/>
      <c r="G55" s="18"/>
      <c r="H55" s="18"/>
      <c r="I55" s="18"/>
    </row>
    <row r="57" spans="2:5">
      <c r="B57" s="9" t="s">
        <v>112</v>
      </c>
      <c r="E57" s="9" t="s">
        <v>113</v>
      </c>
    </row>
  </sheetData>
  <mergeCells count="25">
    <mergeCell ref="J7:K7"/>
    <mergeCell ref="D11:E11"/>
    <mergeCell ref="J15:K15"/>
    <mergeCell ref="D19:E19"/>
    <mergeCell ref="J23:K23"/>
    <mergeCell ref="D28:E28"/>
    <mergeCell ref="J32:K32"/>
    <mergeCell ref="D37:E37"/>
    <mergeCell ref="J41:K41"/>
    <mergeCell ref="D46:E46"/>
    <mergeCell ref="J50:K50"/>
    <mergeCell ref="D55:E55"/>
    <mergeCell ref="A7:A8"/>
    <mergeCell ref="A15:A16"/>
    <mergeCell ref="A23:A24"/>
    <mergeCell ref="A32:A33"/>
    <mergeCell ref="A41:A42"/>
    <mergeCell ref="A50:A51"/>
    <mergeCell ref="A1:J2"/>
    <mergeCell ref="J8:K10"/>
    <mergeCell ref="J16:K18"/>
    <mergeCell ref="J24:K26"/>
    <mergeCell ref="J33:K35"/>
    <mergeCell ref="J42:K44"/>
    <mergeCell ref="J51:K53"/>
  </mergeCells>
  <pageMargins left="0" right="0" top="0" bottom="0" header="0.3" footer="0.3"/>
  <pageSetup paperSize="1" scale="91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K57"/>
  <sheetViews>
    <sheetView workbookViewId="0">
      <selection activeCell="E49" sqref="E49:E51"/>
    </sheetView>
  </sheetViews>
  <sheetFormatPr defaultColWidth="9.13888888888889" defaultRowHeight="15.6"/>
  <cols>
    <col min="1" max="1" width="9.13888888888889" style="8"/>
    <col min="2" max="2" width="27.5740740740741" style="9" customWidth="1"/>
    <col min="3" max="3" width="2.42592592592593" style="8" customWidth="1"/>
    <col min="4" max="4" width="9.13888888888889" style="10"/>
    <col min="5" max="5" width="9.71296296296296" style="10" customWidth="1"/>
    <col min="6" max="6" width="9.13888888888889" style="8"/>
    <col min="7" max="9" width="9" style="8" customWidth="1"/>
    <col min="10" max="10" width="8.71296296296296" style="8" customWidth="1"/>
    <col min="11" max="16384" width="9.13888888888889" style="8"/>
  </cols>
  <sheetData>
    <row r="1" ht="14.4" spans="1:10">
      <c r="A1" s="11" t="s">
        <v>115</v>
      </c>
      <c r="B1" s="11"/>
      <c r="C1" s="11"/>
      <c r="D1" s="11"/>
      <c r="E1" s="11"/>
      <c r="F1" s="11"/>
      <c r="G1" s="11"/>
      <c r="H1" s="11"/>
      <c r="I1" s="11"/>
      <c r="J1" s="11"/>
    </row>
    <row r="2" ht="14.4" spans="1:10">
      <c r="A2" s="11"/>
      <c r="B2" s="11"/>
      <c r="C2" s="11"/>
      <c r="D2" s="11"/>
      <c r="E2" s="11"/>
      <c r="F2" s="11"/>
      <c r="G2" s="11"/>
      <c r="H2" s="11"/>
      <c r="I2" s="11"/>
      <c r="J2" s="11"/>
    </row>
    <row r="3" spans="2:6">
      <c r="B3" s="12" t="s">
        <v>99</v>
      </c>
      <c r="F3" s="13" t="s">
        <v>100</v>
      </c>
    </row>
    <row r="4" spans="2:6">
      <c r="B4" s="12"/>
      <c r="F4" s="13"/>
    </row>
    <row r="5" spans="2:10">
      <c r="B5" s="9">
        <f>Match3!A4</f>
        <v>0</v>
      </c>
      <c r="C5" s="14"/>
      <c r="D5" s="15" t="s">
        <v>101</v>
      </c>
      <c r="E5" s="15" t="s">
        <v>88</v>
      </c>
      <c r="F5" s="15" t="s">
        <v>102</v>
      </c>
      <c r="G5" s="15" t="s">
        <v>103</v>
      </c>
      <c r="H5" s="15" t="s">
        <v>104</v>
      </c>
      <c r="I5" s="15" t="s">
        <v>105</v>
      </c>
      <c r="J5" s="26"/>
    </row>
    <row r="6" spans="1:9">
      <c r="A6" s="16" t="s">
        <v>106</v>
      </c>
      <c r="B6" s="17">
        <f>Match3!B7</f>
        <v>0</v>
      </c>
      <c r="C6" s="16" t="s">
        <v>89</v>
      </c>
      <c r="D6" s="17" t="str">
        <f>Match3!D7</f>
        <v/>
      </c>
      <c r="E6" s="17" t="s">
        <v>107</v>
      </c>
      <c r="F6" s="18"/>
      <c r="G6" s="18"/>
      <c r="H6" s="18"/>
      <c r="I6" s="18"/>
    </row>
    <row r="7" ht="16.35" spans="1:11">
      <c r="A7" s="16"/>
      <c r="B7" s="17">
        <f>Match3!B8</f>
        <v>0</v>
      </c>
      <c r="C7" s="16" t="s">
        <v>90</v>
      </c>
      <c r="D7" s="17" t="str">
        <f>Match3!D8</f>
        <v/>
      </c>
      <c r="E7" s="17" t="s">
        <v>107</v>
      </c>
      <c r="F7" s="18"/>
      <c r="G7" s="18"/>
      <c r="H7" s="18"/>
      <c r="I7" s="18"/>
      <c r="J7" s="27" t="s">
        <v>108</v>
      </c>
      <c r="K7" s="28"/>
    </row>
    <row r="8" spans="1:11">
      <c r="A8" s="16"/>
      <c r="B8" s="17">
        <f>Match3!B9</f>
        <v>0</v>
      </c>
      <c r="C8" s="16" t="s">
        <v>91</v>
      </c>
      <c r="D8" s="17" t="str">
        <f>Match3!D9</f>
        <v/>
      </c>
      <c r="E8" s="17" t="s">
        <v>107</v>
      </c>
      <c r="F8" s="18"/>
      <c r="G8" s="18"/>
      <c r="H8" s="18"/>
      <c r="I8" s="29"/>
      <c r="J8" s="30"/>
      <c r="K8" s="31"/>
    </row>
    <row r="9" spans="1:11">
      <c r="A9" s="19" t="s">
        <v>109</v>
      </c>
      <c r="B9" s="20"/>
      <c r="C9" s="16"/>
      <c r="D9" s="17"/>
      <c r="E9" s="17" t="s">
        <v>107</v>
      </c>
      <c r="F9" s="18"/>
      <c r="G9" s="18"/>
      <c r="H9" s="18"/>
      <c r="I9" s="29"/>
      <c r="J9" s="32"/>
      <c r="K9" s="33"/>
    </row>
    <row r="10" ht="16.35" spans="1:11">
      <c r="A10" s="21"/>
      <c r="B10" s="22"/>
      <c r="C10" s="23"/>
      <c r="D10" s="17"/>
      <c r="E10" s="17" t="s">
        <v>105</v>
      </c>
      <c r="F10" s="18"/>
      <c r="G10" s="18"/>
      <c r="H10" s="18"/>
      <c r="I10" s="29"/>
      <c r="J10" s="34"/>
      <c r="K10" s="35"/>
    </row>
    <row r="11" spans="1:9">
      <c r="A11" s="21"/>
      <c r="B11" s="22"/>
      <c r="C11" s="23"/>
      <c r="D11" s="17" t="s">
        <v>110</v>
      </c>
      <c r="E11" s="17"/>
      <c r="F11" s="18"/>
      <c r="G11" s="18"/>
      <c r="H11" s="18"/>
      <c r="I11" s="18"/>
    </row>
    <row r="12" spans="3:9">
      <c r="C12" s="14"/>
      <c r="D12" s="9"/>
      <c r="E12" s="9"/>
      <c r="F12" s="14"/>
      <c r="G12" s="14"/>
      <c r="H12" s="14"/>
      <c r="I12" s="14"/>
    </row>
    <row r="13" spans="2:10">
      <c r="B13" s="24">
        <f>Match3!A15</f>
        <v>0</v>
      </c>
      <c r="C13" s="14"/>
      <c r="D13" s="15" t="s">
        <v>101</v>
      </c>
      <c r="E13" s="15" t="s">
        <v>111</v>
      </c>
      <c r="F13" s="15" t="s">
        <v>102</v>
      </c>
      <c r="G13" s="15" t="s">
        <v>103</v>
      </c>
      <c r="H13" s="15" t="s">
        <v>104</v>
      </c>
      <c r="I13" s="15" t="s">
        <v>105</v>
      </c>
      <c r="J13" s="26"/>
    </row>
    <row r="14" spans="1:10">
      <c r="A14" s="16" t="s">
        <v>106</v>
      </c>
      <c r="B14" s="17">
        <f>Match3!B18</f>
        <v>0</v>
      </c>
      <c r="C14" s="16" t="s">
        <v>95</v>
      </c>
      <c r="D14" s="17" t="str">
        <f>Match3!D18</f>
        <v/>
      </c>
      <c r="E14" s="17" t="s">
        <v>107</v>
      </c>
      <c r="F14" s="18"/>
      <c r="G14" s="18"/>
      <c r="H14" s="18"/>
      <c r="I14" s="18"/>
      <c r="J14" s="15"/>
    </row>
    <row r="15" ht="16.35" spans="1:11">
      <c r="A15" s="16"/>
      <c r="B15" s="17">
        <f>Match3!B19</f>
        <v>0</v>
      </c>
      <c r="C15" s="16" t="s">
        <v>96</v>
      </c>
      <c r="D15" s="17" t="str">
        <f>Match3!D19</f>
        <v/>
      </c>
      <c r="E15" s="17" t="s">
        <v>107</v>
      </c>
      <c r="F15" s="18"/>
      <c r="G15" s="18"/>
      <c r="H15" s="18"/>
      <c r="I15" s="18"/>
      <c r="J15" s="27" t="s">
        <v>108</v>
      </c>
      <c r="K15" s="28"/>
    </row>
    <row r="16" spans="1:11">
      <c r="A16" s="16"/>
      <c r="B16" s="17">
        <f>Match3!B20</f>
        <v>0</v>
      </c>
      <c r="C16" s="16" t="s">
        <v>97</v>
      </c>
      <c r="D16" s="17" t="str">
        <f>Match3!D20</f>
        <v/>
      </c>
      <c r="E16" s="17" t="s">
        <v>107</v>
      </c>
      <c r="F16" s="18"/>
      <c r="G16" s="18"/>
      <c r="H16" s="18"/>
      <c r="I16" s="18"/>
      <c r="J16" s="30"/>
      <c r="K16" s="31"/>
    </row>
    <row r="17" spans="1:11">
      <c r="A17" s="19" t="s">
        <v>109</v>
      </c>
      <c r="B17" s="17"/>
      <c r="C17" s="18"/>
      <c r="D17" s="17"/>
      <c r="E17" s="17" t="s">
        <v>107</v>
      </c>
      <c r="F17" s="18"/>
      <c r="G17" s="18"/>
      <c r="H17" s="18"/>
      <c r="I17" s="18"/>
      <c r="J17" s="32"/>
      <c r="K17" s="33"/>
    </row>
    <row r="18" ht="16.35" spans="3:11">
      <c r="C18" s="14"/>
      <c r="D18" s="9"/>
      <c r="E18" s="17" t="s">
        <v>105</v>
      </c>
      <c r="F18" s="18"/>
      <c r="G18" s="18"/>
      <c r="H18" s="18"/>
      <c r="I18" s="18"/>
      <c r="J18" s="34"/>
      <c r="K18" s="35"/>
    </row>
    <row r="19" spans="1:9">
      <c r="A19" s="21"/>
      <c r="B19" s="22"/>
      <c r="C19" s="23"/>
      <c r="D19" s="17" t="s">
        <v>110</v>
      </c>
      <c r="E19" s="17"/>
      <c r="F19" s="18"/>
      <c r="G19" s="18"/>
      <c r="H19" s="18"/>
      <c r="I19" s="18"/>
    </row>
    <row r="20" spans="3:9">
      <c r="C20" s="14"/>
      <c r="D20" s="9"/>
      <c r="E20" s="9"/>
      <c r="F20" s="14"/>
      <c r="G20" s="14"/>
      <c r="H20" s="14"/>
      <c r="I20" s="14"/>
    </row>
    <row r="21" spans="2:10">
      <c r="B21" s="9">
        <f>B5</f>
        <v>0</v>
      </c>
      <c r="C21" s="14"/>
      <c r="D21" s="15" t="s">
        <v>101</v>
      </c>
      <c r="E21" s="15" t="s">
        <v>111</v>
      </c>
      <c r="F21" s="15" t="s">
        <v>102</v>
      </c>
      <c r="G21" s="15" t="s">
        <v>103</v>
      </c>
      <c r="H21" s="15" t="s">
        <v>104</v>
      </c>
      <c r="I21" s="15" t="s">
        <v>105</v>
      </c>
      <c r="J21" s="26"/>
    </row>
    <row r="22" spans="1:10">
      <c r="A22" s="16" t="s">
        <v>106</v>
      </c>
      <c r="B22" s="17">
        <f>Match3!J7</f>
        <v>0</v>
      </c>
      <c r="C22" s="16" t="s">
        <v>89</v>
      </c>
      <c r="D22" s="25" t="str">
        <f>Match3!L7</f>
        <v/>
      </c>
      <c r="E22" s="17" t="e">
        <f>TRUNC((250-D22)*0.7)</f>
        <v>#VALUE!</v>
      </c>
      <c r="F22" s="18"/>
      <c r="G22" s="18"/>
      <c r="H22" s="18"/>
      <c r="I22" s="18"/>
      <c r="J22" s="15"/>
    </row>
    <row r="23" ht="16.35" spans="1:11">
      <c r="A23" s="16"/>
      <c r="B23" s="17">
        <f>Match3!J8</f>
        <v>0</v>
      </c>
      <c r="C23" s="16" t="s">
        <v>90</v>
      </c>
      <c r="D23" s="25" t="str">
        <f>Match3!L8</f>
        <v/>
      </c>
      <c r="E23" s="17" t="e">
        <f t="shared" ref="E23:E24" si="0">TRUNC((250-D23)*0.7)</f>
        <v>#VALUE!</v>
      </c>
      <c r="F23" s="18"/>
      <c r="G23" s="18"/>
      <c r="H23" s="18"/>
      <c r="I23" s="18"/>
      <c r="J23" s="27" t="s">
        <v>108</v>
      </c>
      <c r="K23" s="28"/>
    </row>
    <row r="24" spans="1:11">
      <c r="A24" s="16"/>
      <c r="B24" s="17">
        <f>Match3!J9</f>
        <v>0</v>
      </c>
      <c r="C24" s="16" t="s">
        <v>91</v>
      </c>
      <c r="D24" s="25" t="str">
        <f>Match3!L9</f>
        <v/>
      </c>
      <c r="E24" s="17" t="e">
        <f t="shared" si="0"/>
        <v>#VALUE!</v>
      </c>
      <c r="F24" s="18"/>
      <c r="G24" s="18"/>
      <c r="H24" s="18"/>
      <c r="I24" s="18"/>
      <c r="J24" s="30"/>
      <c r="K24" s="31"/>
    </row>
    <row r="25" spans="1:11">
      <c r="A25" s="19" t="s">
        <v>109</v>
      </c>
      <c r="B25" s="17"/>
      <c r="C25" s="18"/>
      <c r="D25" s="17" t="str">
        <f>Match1!L10</f>
        <v/>
      </c>
      <c r="E25" s="17"/>
      <c r="F25" s="18"/>
      <c r="G25" s="18"/>
      <c r="H25" s="18"/>
      <c r="I25" s="14"/>
      <c r="J25" s="32"/>
      <c r="K25" s="33"/>
    </row>
    <row r="26" ht="16.35" spans="3:11">
      <c r="C26" s="14"/>
      <c r="D26" s="9"/>
      <c r="E26" s="17" t="e">
        <f>SUM(E22:E24)</f>
        <v>#VALUE!</v>
      </c>
      <c r="F26" s="18" t="e">
        <f>E26</f>
        <v>#VALUE!</v>
      </c>
      <c r="G26" s="18" t="e">
        <f>E26</f>
        <v>#VALUE!</v>
      </c>
      <c r="H26" s="18" t="e">
        <f>E26</f>
        <v>#VALUE!</v>
      </c>
      <c r="I26" s="18" t="e">
        <f>SUM(F26:H26)</f>
        <v>#VALUE!</v>
      </c>
      <c r="J26" s="34"/>
      <c r="K26" s="35"/>
    </row>
    <row r="27" spans="3:9">
      <c r="C27" s="14"/>
      <c r="D27" s="9"/>
      <c r="E27" s="17" t="s">
        <v>105</v>
      </c>
      <c r="F27" s="18"/>
      <c r="G27" s="18"/>
      <c r="H27" s="18"/>
      <c r="I27" s="18"/>
    </row>
    <row r="28" spans="1:9">
      <c r="A28" s="21"/>
      <c r="B28" s="22"/>
      <c r="C28" s="23"/>
      <c r="D28" s="17" t="s">
        <v>110</v>
      </c>
      <c r="E28" s="17"/>
      <c r="F28" s="18"/>
      <c r="G28" s="18"/>
      <c r="H28" s="18"/>
      <c r="I28" s="18"/>
    </row>
    <row r="29" spans="3:9">
      <c r="C29" s="14"/>
      <c r="D29" s="9"/>
      <c r="E29" s="9"/>
      <c r="F29" s="14"/>
      <c r="G29" s="14"/>
      <c r="H29" s="14"/>
      <c r="I29" s="14"/>
    </row>
    <row r="30" spans="2:10">
      <c r="B30" s="9">
        <f>B13</f>
        <v>0</v>
      </c>
      <c r="C30" s="14"/>
      <c r="D30" s="15" t="s">
        <v>101</v>
      </c>
      <c r="E30" s="15" t="s">
        <v>111</v>
      </c>
      <c r="F30" s="15" t="s">
        <v>102</v>
      </c>
      <c r="G30" s="15" t="s">
        <v>103</v>
      </c>
      <c r="H30" s="15" t="s">
        <v>104</v>
      </c>
      <c r="I30" s="15" t="s">
        <v>105</v>
      </c>
      <c r="J30" s="26"/>
    </row>
    <row r="31" spans="1:10">
      <c r="A31" s="16" t="s">
        <v>106</v>
      </c>
      <c r="B31" s="17">
        <f>Match3!J18</f>
        <v>0</v>
      </c>
      <c r="C31" s="16" t="s">
        <v>95</v>
      </c>
      <c r="D31" s="25" t="str">
        <f>Match3!L18</f>
        <v/>
      </c>
      <c r="E31" s="17" t="e">
        <f>TRUNC((250-D31)*0.7)</f>
        <v>#VALUE!</v>
      </c>
      <c r="F31" s="18"/>
      <c r="G31" s="18"/>
      <c r="H31" s="18"/>
      <c r="I31" s="18"/>
      <c r="J31" s="15"/>
    </row>
    <row r="32" ht="16.35" spans="1:11">
      <c r="A32" s="16"/>
      <c r="B32" s="17">
        <f>Match3!J19</f>
        <v>0</v>
      </c>
      <c r="C32" s="16" t="s">
        <v>96</v>
      </c>
      <c r="D32" s="25" t="str">
        <f>Match3!L19</f>
        <v/>
      </c>
      <c r="E32" s="17" t="e">
        <f t="shared" ref="E32:E33" si="1">TRUNC((250-D32)*0.7)</f>
        <v>#VALUE!</v>
      </c>
      <c r="F32" s="18"/>
      <c r="G32" s="18"/>
      <c r="H32" s="18"/>
      <c r="I32" s="18"/>
      <c r="J32" s="27" t="s">
        <v>108</v>
      </c>
      <c r="K32" s="28"/>
    </row>
    <row r="33" spans="1:11">
      <c r="A33" s="16"/>
      <c r="B33" s="17">
        <f>Match3!J20</f>
        <v>0</v>
      </c>
      <c r="C33" s="16" t="s">
        <v>97</v>
      </c>
      <c r="D33" s="25" t="str">
        <f>Match3!L20</f>
        <v/>
      </c>
      <c r="E33" s="17" t="e">
        <f t="shared" si="1"/>
        <v>#VALUE!</v>
      </c>
      <c r="F33" s="18"/>
      <c r="G33" s="18"/>
      <c r="H33" s="18"/>
      <c r="I33" s="18"/>
      <c r="J33" s="30"/>
      <c r="K33" s="31"/>
    </row>
    <row r="34" spans="1:11">
      <c r="A34" s="19" t="s">
        <v>109</v>
      </c>
      <c r="B34" s="17"/>
      <c r="C34" s="18"/>
      <c r="D34" s="17" t="str">
        <f>Match1!L21</f>
        <v/>
      </c>
      <c r="E34" s="17"/>
      <c r="F34" s="18"/>
      <c r="G34" s="18"/>
      <c r="H34" s="18"/>
      <c r="I34" s="14"/>
      <c r="J34" s="32"/>
      <c r="K34" s="33"/>
    </row>
    <row r="35" ht="16.35" spans="3:11">
      <c r="C35" s="14"/>
      <c r="D35" s="9"/>
      <c r="E35" s="17" t="e">
        <f>SUM(E31:E33)</f>
        <v>#VALUE!</v>
      </c>
      <c r="F35" s="18" t="e">
        <f>E35</f>
        <v>#VALUE!</v>
      </c>
      <c r="G35" s="18" t="e">
        <f>E35</f>
        <v>#VALUE!</v>
      </c>
      <c r="H35" s="18" t="e">
        <f>E35</f>
        <v>#VALUE!</v>
      </c>
      <c r="I35" s="18" t="e">
        <f>SUM(F35:H35)</f>
        <v>#VALUE!</v>
      </c>
      <c r="J35" s="34"/>
      <c r="K35" s="35"/>
    </row>
    <row r="36" spans="3:9">
      <c r="C36" s="14"/>
      <c r="D36" s="9"/>
      <c r="E36" s="17" t="s">
        <v>105</v>
      </c>
      <c r="F36" s="18"/>
      <c r="G36" s="18"/>
      <c r="H36" s="18"/>
      <c r="I36" s="18"/>
    </row>
    <row r="37" spans="1:9">
      <c r="A37" s="21"/>
      <c r="B37" s="22"/>
      <c r="C37" s="23"/>
      <c r="D37" s="17" t="s">
        <v>110</v>
      </c>
      <c r="E37" s="17"/>
      <c r="F37" s="18"/>
      <c r="G37" s="18"/>
      <c r="H37" s="18"/>
      <c r="I37" s="18"/>
    </row>
    <row r="38" spans="3:9">
      <c r="C38" s="14"/>
      <c r="D38" s="9"/>
      <c r="E38" s="9"/>
      <c r="F38" s="14"/>
      <c r="G38" s="14"/>
      <c r="H38" s="14"/>
      <c r="I38" s="14"/>
    </row>
    <row r="39" spans="2:10">
      <c r="B39" s="9">
        <f>B5</f>
        <v>0</v>
      </c>
      <c r="C39" s="14"/>
      <c r="D39" s="15" t="s">
        <v>101</v>
      </c>
      <c r="E39" s="15" t="s">
        <v>111</v>
      </c>
      <c r="F39" s="15" t="s">
        <v>102</v>
      </c>
      <c r="G39" s="15" t="s">
        <v>103</v>
      </c>
      <c r="H39" s="15" t="s">
        <v>104</v>
      </c>
      <c r="I39" s="15" t="s">
        <v>105</v>
      </c>
      <c r="J39" s="26"/>
    </row>
    <row r="40" spans="1:10">
      <c r="A40" s="16" t="s">
        <v>106</v>
      </c>
      <c r="B40" s="17">
        <f>Match3!S7</f>
        <v>0</v>
      </c>
      <c r="C40" s="16" t="s">
        <v>89</v>
      </c>
      <c r="D40" s="17" t="str">
        <f>Match3!U7</f>
        <v/>
      </c>
      <c r="E40" s="17" t="e">
        <f>TRUNC((250-D40)*0.7)</f>
        <v>#VALUE!</v>
      </c>
      <c r="F40" s="18"/>
      <c r="G40" s="18"/>
      <c r="H40" s="18"/>
      <c r="I40" s="18"/>
      <c r="J40" s="15"/>
    </row>
    <row r="41" ht="16.35" spans="1:11">
      <c r="A41" s="16"/>
      <c r="B41" s="17">
        <f>Match3!S8</f>
        <v>0</v>
      </c>
      <c r="C41" s="16" t="s">
        <v>90</v>
      </c>
      <c r="D41" s="17" t="str">
        <f>Match3!U8</f>
        <v/>
      </c>
      <c r="E41" s="17" t="e">
        <f t="shared" ref="E41:E42" si="2">TRUNC((250-D41)*0.7)</f>
        <v>#VALUE!</v>
      </c>
      <c r="F41" s="18"/>
      <c r="G41" s="18"/>
      <c r="H41" s="18"/>
      <c r="I41" s="18"/>
      <c r="J41" s="27" t="s">
        <v>108</v>
      </c>
      <c r="K41" s="28"/>
    </row>
    <row r="42" spans="1:11">
      <c r="A42" s="16"/>
      <c r="B42" s="17">
        <f>Match3!S9</f>
        <v>0</v>
      </c>
      <c r="C42" s="16" t="s">
        <v>91</v>
      </c>
      <c r="D42" s="17" t="str">
        <f>Match3!U9</f>
        <v/>
      </c>
      <c r="E42" s="17" t="e">
        <f t="shared" si="2"/>
        <v>#VALUE!</v>
      </c>
      <c r="F42" s="18"/>
      <c r="G42" s="18"/>
      <c r="H42" s="18"/>
      <c r="I42" s="18"/>
      <c r="J42" s="30"/>
      <c r="K42" s="31"/>
    </row>
    <row r="43" spans="1:11">
      <c r="A43" s="19" t="s">
        <v>109</v>
      </c>
      <c r="B43" s="17"/>
      <c r="C43" s="18"/>
      <c r="D43" s="17" t="str">
        <f>Match1!U10</f>
        <v/>
      </c>
      <c r="E43" s="17"/>
      <c r="F43" s="18"/>
      <c r="G43" s="18"/>
      <c r="H43" s="18"/>
      <c r="I43" s="18"/>
      <c r="J43" s="32"/>
      <c r="K43" s="33"/>
    </row>
    <row r="44" ht="16.35" spans="3:11">
      <c r="C44" s="14"/>
      <c r="D44" s="9"/>
      <c r="E44" s="17" t="e">
        <f>SUM(E40:E42)</f>
        <v>#VALUE!</v>
      </c>
      <c r="F44" s="18" t="e">
        <f>E44</f>
        <v>#VALUE!</v>
      </c>
      <c r="G44" s="18" t="e">
        <f>E44</f>
        <v>#VALUE!</v>
      </c>
      <c r="H44" s="18" t="e">
        <f>E44</f>
        <v>#VALUE!</v>
      </c>
      <c r="I44" s="18" t="e">
        <f>SUM(F44:H44)</f>
        <v>#VALUE!</v>
      </c>
      <c r="J44" s="34"/>
      <c r="K44" s="35"/>
    </row>
    <row r="45" spans="3:9">
      <c r="C45" s="14"/>
      <c r="D45" s="9"/>
      <c r="E45" s="17" t="s">
        <v>105</v>
      </c>
      <c r="F45" s="18"/>
      <c r="G45" s="18"/>
      <c r="H45" s="18"/>
      <c r="I45" s="18"/>
    </row>
    <row r="46" spans="1:9">
      <c r="A46" s="21"/>
      <c r="B46" s="22"/>
      <c r="C46" s="23"/>
      <c r="D46" s="17" t="s">
        <v>110</v>
      </c>
      <c r="E46" s="17"/>
      <c r="F46" s="18"/>
      <c r="G46" s="18"/>
      <c r="H46" s="18"/>
      <c r="I46" s="18"/>
    </row>
    <row r="47" spans="3:9">
      <c r="C47" s="14"/>
      <c r="D47" s="9"/>
      <c r="E47" s="9"/>
      <c r="F47" s="14"/>
      <c r="G47" s="14"/>
      <c r="H47" s="14"/>
      <c r="I47" s="14"/>
    </row>
    <row r="48" spans="2:10">
      <c r="B48" s="9">
        <f>B13</f>
        <v>0</v>
      </c>
      <c r="C48" s="14"/>
      <c r="D48" s="15" t="s">
        <v>101</v>
      </c>
      <c r="E48" s="15" t="s">
        <v>111</v>
      </c>
      <c r="F48" s="15" t="s">
        <v>102</v>
      </c>
      <c r="G48" s="15" t="s">
        <v>103</v>
      </c>
      <c r="H48" s="15" t="s">
        <v>104</v>
      </c>
      <c r="I48" s="15" t="s">
        <v>105</v>
      </c>
      <c r="J48" s="26"/>
    </row>
    <row r="49" spans="1:10">
      <c r="A49" s="16" t="s">
        <v>106</v>
      </c>
      <c r="B49" s="17">
        <f>Match3!S18</f>
        <v>0</v>
      </c>
      <c r="C49" s="16" t="s">
        <v>95</v>
      </c>
      <c r="D49" s="17" t="str">
        <f>Match3!U18</f>
        <v/>
      </c>
      <c r="E49" s="17" t="e">
        <f>TRUNC((250-D49)*0.7)</f>
        <v>#VALUE!</v>
      </c>
      <c r="F49" s="18"/>
      <c r="G49" s="18"/>
      <c r="H49" s="18"/>
      <c r="I49" s="18"/>
      <c r="J49" s="15"/>
    </row>
    <row r="50" ht="16.35" spans="1:11">
      <c r="A50" s="16"/>
      <c r="B50" s="17">
        <f>Match3!S19</f>
        <v>0</v>
      </c>
      <c r="C50" s="16" t="s">
        <v>96</v>
      </c>
      <c r="D50" s="17" t="str">
        <f>Match3!U19</f>
        <v/>
      </c>
      <c r="E50" s="17" t="e">
        <f t="shared" ref="E50:E51" si="3">TRUNC((250-D50)*0.7)</f>
        <v>#VALUE!</v>
      </c>
      <c r="F50" s="18"/>
      <c r="G50" s="18"/>
      <c r="H50" s="18"/>
      <c r="I50" s="18"/>
      <c r="J50" s="27" t="s">
        <v>108</v>
      </c>
      <c r="K50" s="28"/>
    </row>
    <row r="51" spans="1:11">
      <c r="A51" s="16"/>
      <c r="B51" s="17">
        <f>Match3!S20</f>
        <v>0</v>
      </c>
      <c r="C51" s="16" t="s">
        <v>97</v>
      </c>
      <c r="D51" s="17" t="str">
        <f>Match3!U20</f>
        <v/>
      </c>
      <c r="E51" s="17" t="e">
        <f t="shared" si="3"/>
        <v>#VALUE!</v>
      </c>
      <c r="F51" s="18"/>
      <c r="G51" s="18"/>
      <c r="H51" s="18"/>
      <c r="I51" s="18"/>
      <c r="J51" s="30"/>
      <c r="K51" s="31"/>
    </row>
    <row r="52" spans="1:11">
      <c r="A52" s="19" t="s">
        <v>109</v>
      </c>
      <c r="B52" s="17"/>
      <c r="C52" s="18"/>
      <c r="D52" s="17" t="str">
        <f>Match1!U21</f>
        <v/>
      </c>
      <c r="E52" s="17"/>
      <c r="F52" s="18"/>
      <c r="G52" s="18"/>
      <c r="H52" s="18"/>
      <c r="I52" s="18"/>
      <c r="J52" s="32"/>
      <c r="K52" s="33"/>
    </row>
    <row r="53" ht="16.35" spans="3:11">
      <c r="C53" s="14"/>
      <c r="D53" s="9"/>
      <c r="E53" s="17" t="e">
        <f>SUM(E49:E51)</f>
        <v>#VALUE!</v>
      </c>
      <c r="F53" s="18" t="e">
        <f>E53</f>
        <v>#VALUE!</v>
      </c>
      <c r="G53" s="18" t="e">
        <f>E53</f>
        <v>#VALUE!</v>
      </c>
      <c r="H53" s="18" t="e">
        <f>E53</f>
        <v>#VALUE!</v>
      </c>
      <c r="I53" s="18" t="e">
        <f>SUM(F53:H53)</f>
        <v>#VALUE!</v>
      </c>
      <c r="J53" s="34"/>
      <c r="K53" s="35"/>
    </row>
    <row r="54" spans="3:9">
      <c r="C54" s="14"/>
      <c r="D54" s="9"/>
      <c r="E54" s="17" t="s">
        <v>105</v>
      </c>
      <c r="F54" s="18"/>
      <c r="G54" s="18"/>
      <c r="H54" s="18"/>
      <c r="I54" s="18"/>
    </row>
    <row r="55" spans="1:9">
      <c r="A55" s="21"/>
      <c r="B55" s="22"/>
      <c r="C55" s="23"/>
      <c r="D55" s="17" t="s">
        <v>110</v>
      </c>
      <c r="E55" s="17"/>
      <c r="F55" s="18"/>
      <c r="G55" s="18"/>
      <c r="H55" s="18"/>
      <c r="I55" s="18"/>
    </row>
    <row r="57" spans="2:5">
      <c r="B57" s="9" t="s">
        <v>112</v>
      </c>
      <c r="E57" s="9" t="s">
        <v>113</v>
      </c>
    </row>
  </sheetData>
  <mergeCells count="25">
    <mergeCell ref="J7:K7"/>
    <mergeCell ref="D11:E11"/>
    <mergeCell ref="J15:K15"/>
    <mergeCell ref="D19:E19"/>
    <mergeCell ref="J23:K23"/>
    <mergeCell ref="D28:E28"/>
    <mergeCell ref="J32:K32"/>
    <mergeCell ref="D37:E37"/>
    <mergeCell ref="J41:K41"/>
    <mergeCell ref="D46:E46"/>
    <mergeCell ref="J50:K50"/>
    <mergeCell ref="D55:E55"/>
    <mergeCell ref="A7:A8"/>
    <mergeCell ref="A15:A16"/>
    <mergeCell ref="A23:A24"/>
    <mergeCell ref="A32:A33"/>
    <mergeCell ref="A41:A42"/>
    <mergeCell ref="A50:A51"/>
    <mergeCell ref="A1:J2"/>
    <mergeCell ref="J8:K10"/>
    <mergeCell ref="J16:K18"/>
    <mergeCell ref="J24:K26"/>
    <mergeCell ref="J33:K35"/>
    <mergeCell ref="J42:K44"/>
    <mergeCell ref="J51:K53"/>
  </mergeCells>
  <pageMargins left="0" right="0" top="0" bottom="0" header="0.3" footer="0.3"/>
  <pageSetup paperSize="1" scale="91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K57"/>
  <sheetViews>
    <sheetView workbookViewId="0">
      <selection activeCell="O8" sqref="O8"/>
    </sheetView>
  </sheetViews>
  <sheetFormatPr defaultColWidth="9.13888888888889" defaultRowHeight="15.6"/>
  <cols>
    <col min="1" max="1" width="9.13888888888889" style="8"/>
    <col min="2" max="2" width="27.5740740740741" style="9" customWidth="1"/>
    <col min="3" max="3" width="2.42592592592593" style="8" customWidth="1"/>
    <col min="4" max="4" width="9.13888888888889" style="10"/>
    <col min="5" max="5" width="9.71296296296296" style="10" customWidth="1"/>
    <col min="6" max="6" width="9.13888888888889" style="8"/>
    <col min="7" max="9" width="9" style="8" customWidth="1"/>
    <col min="10" max="10" width="8.71296296296296" style="8" customWidth="1"/>
    <col min="11" max="16384" width="9.13888888888889" style="8"/>
  </cols>
  <sheetData>
    <row r="1" ht="14.4" spans="1:10">
      <c r="A1" s="11" t="s">
        <v>116</v>
      </c>
      <c r="B1" s="11"/>
      <c r="C1" s="11"/>
      <c r="D1" s="11"/>
      <c r="E1" s="11"/>
      <c r="F1" s="11"/>
      <c r="G1" s="11"/>
      <c r="H1" s="11"/>
      <c r="I1" s="11"/>
      <c r="J1" s="11"/>
    </row>
    <row r="2" ht="14.4" spans="1:10">
      <c r="A2" s="11"/>
      <c r="B2" s="11"/>
      <c r="C2" s="11"/>
      <c r="D2" s="11"/>
      <c r="E2" s="11"/>
      <c r="F2" s="11"/>
      <c r="G2" s="11"/>
      <c r="H2" s="11"/>
      <c r="I2" s="11"/>
      <c r="J2" s="11"/>
    </row>
    <row r="3" spans="2:6">
      <c r="B3" s="12" t="s">
        <v>99</v>
      </c>
      <c r="F3" s="13" t="s">
        <v>100</v>
      </c>
    </row>
    <row r="4" spans="2:6">
      <c r="B4" s="12"/>
      <c r="F4" s="13"/>
    </row>
    <row r="5" spans="2:10">
      <c r="B5" s="9">
        <f>Match4!A4</f>
        <v>0</v>
      </c>
      <c r="C5" s="14"/>
      <c r="D5" s="15" t="s">
        <v>101</v>
      </c>
      <c r="E5" s="15" t="s">
        <v>88</v>
      </c>
      <c r="F5" s="15" t="s">
        <v>102</v>
      </c>
      <c r="G5" s="15" t="s">
        <v>103</v>
      </c>
      <c r="H5" s="15" t="s">
        <v>104</v>
      </c>
      <c r="I5" s="15" t="s">
        <v>105</v>
      </c>
      <c r="J5" s="26"/>
    </row>
    <row r="6" spans="1:9">
      <c r="A6" s="16" t="s">
        <v>106</v>
      </c>
      <c r="B6" s="17">
        <f>Match4!B7</f>
        <v>0</v>
      </c>
      <c r="C6" s="16" t="s">
        <v>89</v>
      </c>
      <c r="D6" s="17" t="str">
        <f>Match4!D7</f>
        <v/>
      </c>
      <c r="E6" s="17" t="s">
        <v>107</v>
      </c>
      <c r="F6" s="18"/>
      <c r="G6" s="18"/>
      <c r="H6" s="18"/>
      <c r="I6" s="18"/>
    </row>
    <row r="7" ht="16.35" spans="1:11">
      <c r="A7" s="16"/>
      <c r="B7" s="17">
        <f>Match4!B8</f>
        <v>0</v>
      </c>
      <c r="C7" s="16" t="s">
        <v>90</v>
      </c>
      <c r="D7" s="17" t="str">
        <f>Match4!D8</f>
        <v/>
      </c>
      <c r="E7" s="17" t="s">
        <v>107</v>
      </c>
      <c r="F7" s="18"/>
      <c r="G7" s="18"/>
      <c r="H7" s="18"/>
      <c r="I7" s="18"/>
      <c r="J7" s="27" t="s">
        <v>108</v>
      </c>
      <c r="K7" s="28"/>
    </row>
    <row r="8" spans="1:11">
      <c r="A8" s="16"/>
      <c r="B8" s="17">
        <f>Match4!B9</f>
        <v>0</v>
      </c>
      <c r="C8" s="16" t="s">
        <v>91</v>
      </c>
      <c r="D8" s="17" t="str">
        <f>Match4!D9</f>
        <v/>
      </c>
      <c r="E8" s="17" t="s">
        <v>107</v>
      </c>
      <c r="F8" s="18"/>
      <c r="G8" s="18"/>
      <c r="H8" s="18"/>
      <c r="I8" s="29"/>
      <c r="J8" s="30"/>
      <c r="K8" s="31"/>
    </row>
    <row r="9" spans="1:11">
      <c r="A9" s="19" t="s">
        <v>109</v>
      </c>
      <c r="B9" s="20"/>
      <c r="C9" s="16"/>
      <c r="D9" s="17"/>
      <c r="E9" s="17" t="s">
        <v>107</v>
      </c>
      <c r="F9" s="18"/>
      <c r="G9" s="18"/>
      <c r="H9" s="18"/>
      <c r="I9" s="29"/>
      <c r="J9" s="32"/>
      <c r="K9" s="33"/>
    </row>
    <row r="10" ht="16.35" spans="1:11">
      <c r="A10" s="21"/>
      <c r="B10" s="22"/>
      <c r="C10" s="23"/>
      <c r="D10" s="17"/>
      <c r="E10" s="17" t="s">
        <v>105</v>
      </c>
      <c r="F10" s="18"/>
      <c r="G10" s="18"/>
      <c r="H10" s="18"/>
      <c r="I10" s="29"/>
      <c r="J10" s="34"/>
      <c r="K10" s="35"/>
    </row>
    <row r="11" spans="1:9">
      <c r="A11" s="21"/>
      <c r="B11" s="22"/>
      <c r="C11" s="23"/>
      <c r="D11" s="17" t="s">
        <v>110</v>
      </c>
      <c r="E11" s="17"/>
      <c r="F11" s="18"/>
      <c r="G11" s="18"/>
      <c r="H11" s="18"/>
      <c r="I11" s="18"/>
    </row>
    <row r="12" spans="3:9">
      <c r="C12" s="14"/>
      <c r="D12" s="9"/>
      <c r="E12" s="9"/>
      <c r="F12" s="14"/>
      <c r="G12" s="14"/>
      <c r="H12" s="14"/>
      <c r="I12" s="14"/>
    </row>
    <row r="13" spans="2:10">
      <c r="B13" s="24">
        <f>Match4!A15</f>
        <v>0</v>
      </c>
      <c r="C13" s="14"/>
      <c r="D13" s="15" t="s">
        <v>101</v>
      </c>
      <c r="E13" s="15" t="s">
        <v>111</v>
      </c>
      <c r="F13" s="15" t="s">
        <v>102</v>
      </c>
      <c r="G13" s="15" t="s">
        <v>103</v>
      </c>
      <c r="H13" s="15" t="s">
        <v>104</v>
      </c>
      <c r="I13" s="15" t="s">
        <v>105</v>
      </c>
      <c r="J13" s="26"/>
    </row>
    <row r="14" spans="1:10">
      <c r="A14" s="16" t="s">
        <v>106</v>
      </c>
      <c r="B14" s="17">
        <f>Match4!B18</f>
        <v>0</v>
      </c>
      <c r="C14" s="16" t="s">
        <v>95</v>
      </c>
      <c r="D14" s="17" t="str">
        <f>Match4!D18</f>
        <v/>
      </c>
      <c r="E14" s="17" t="s">
        <v>107</v>
      </c>
      <c r="F14" s="18"/>
      <c r="G14" s="18"/>
      <c r="H14" s="18"/>
      <c r="I14" s="18"/>
      <c r="J14" s="15"/>
    </row>
    <row r="15" ht="16.35" spans="1:11">
      <c r="A15" s="16"/>
      <c r="B15" s="17">
        <f>Match4!B19</f>
        <v>0</v>
      </c>
      <c r="C15" s="16" t="s">
        <v>96</v>
      </c>
      <c r="D15" s="17" t="str">
        <f>Match4!D19</f>
        <v/>
      </c>
      <c r="E15" s="17" t="s">
        <v>107</v>
      </c>
      <c r="F15" s="18"/>
      <c r="G15" s="18"/>
      <c r="H15" s="18"/>
      <c r="I15" s="18"/>
      <c r="J15" s="27" t="s">
        <v>108</v>
      </c>
      <c r="K15" s="28"/>
    </row>
    <row r="16" spans="1:11">
      <c r="A16" s="16"/>
      <c r="B16" s="17">
        <f>Match4!B20</f>
        <v>0</v>
      </c>
      <c r="C16" s="16" t="s">
        <v>97</v>
      </c>
      <c r="D16" s="17" t="str">
        <f>Match4!D20</f>
        <v/>
      </c>
      <c r="E16" s="17" t="s">
        <v>107</v>
      </c>
      <c r="F16" s="18"/>
      <c r="G16" s="18"/>
      <c r="H16" s="18"/>
      <c r="I16" s="18"/>
      <c r="J16" s="30"/>
      <c r="K16" s="31"/>
    </row>
    <row r="17" spans="1:11">
      <c r="A17" s="19" t="s">
        <v>109</v>
      </c>
      <c r="B17" s="17"/>
      <c r="C17" s="18"/>
      <c r="D17" s="17"/>
      <c r="E17" s="17" t="s">
        <v>107</v>
      </c>
      <c r="F17" s="18"/>
      <c r="G17" s="18"/>
      <c r="H17" s="18"/>
      <c r="I17" s="18"/>
      <c r="J17" s="32"/>
      <c r="K17" s="33"/>
    </row>
    <row r="18" ht="16.35" spans="3:11">
      <c r="C18" s="14"/>
      <c r="D18" s="9"/>
      <c r="E18" s="17" t="s">
        <v>105</v>
      </c>
      <c r="F18" s="18"/>
      <c r="G18" s="18"/>
      <c r="H18" s="18"/>
      <c r="I18" s="18"/>
      <c r="J18" s="34"/>
      <c r="K18" s="35"/>
    </row>
    <row r="19" spans="1:9">
      <c r="A19" s="21"/>
      <c r="B19" s="22"/>
      <c r="C19" s="23"/>
      <c r="D19" s="17" t="s">
        <v>110</v>
      </c>
      <c r="E19" s="17"/>
      <c r="F19" s="18"/>
      <c r="G19" s="18"/>
      <c r="H19" s="18"/>
      <c r="I19" s="18"/>
    </row>
    <row r="20" spans="3:9">
      <c r="C20" s="14"/>
      <c r="D20" s="9"/>
      <c r="E20" s="9"/>
      <c r="F20" s="14"/>
      <c r="G20" s="14"/>
      <c r="H20" s="14"/>
      <c r="I20" s="14"/>
    </row>
    <row r="21" spans="2:10">
      <c r="B21" s="9">
        <f>B5</f>
        <v>0</v>
      </c>
      <c r="C21" s="14"/>
      <c r="D21" s="15" t="s">
        <v>101</v>
      </c>
      <c r="E21" s="15" t="s">
        <v>111</v>
      </c>
      <c r="F21" s="15" t="s">
        <v>102</v>
      </c>
      <c r="G21" s="15" t="s">
        <v>103</v>
      </c>
      <c r="H21" s="15" t="s">
        <v>104</v>
      </c>
      <c r="I21" s="15" t="s">
        <v>105</v>
      </c>
      <c r="J21" s="26"/>
    </row>
    <row r="22" spans="1:10">
      <c r="A22" s="16" t="s">
        <v>106</v>
      </c>
      <c r="B22" s="17">
        <f>Match4!J7</f>
        <v>0</v>
      </c>
      <c r="C22" s="16" t="s">
        <v>89</v>
      </c>
      <c r="D22" s="25" t="str">
        <f>Match4!L7</f>
        <v/>
      </c>
      <c r="E22" s="17" t="e">
        <f>TRUNC((250-D22)*0.7)</f>
        <v>#VALUE!</v>
      </c>
      <c r="F22" s="18"/>
      <c r="G22" s="18"/>
      <c r="H22" s="18"/>
      <c r="I22" s="18"/>
      <c r="J22" s="15"/>
    </row>
    <row r="23" ht="16.35" spans="1:11">
      <c r="A23" s="16"/>
      <c r="B23" s="17">
        <f>Match4!J8</f>
        <v>0</v>
      </c>
      <c r="C23" s="16" t="s">
        <v>90</v>
      </c>
      <c r="D23" s="25" t="str">
        <f>Match4!L8</f>
        <v/>
      </c>
      <c r="E23" s="17" t="e">
        <f t="shared" ref="E23:E24" si="0">TRUNC((250-D23)*0.7)</f>
        <v>#VALUE!</v>
      </c>
      <c r="F23" s="18"/>
      <c r="G23" s="18"/>
      <c r="H23" s="18"/>
      <c r="I23" s="18"/>
      <c r="J23" s="27" t="s">
        <v>108</v>
      </c>
      <c r="K23" s="28"/>
    </row>
    <row r="24" spans="1:11">
      <c r="A24" s="16"/>
      <c r="B24" s="17">
        <f>Match4!J9</f>
        <v>0</v>
      </c>
      <c r="C24" s="16" t="s">
        <v>91</v>
      </c>
      <c r="D24" s="25" t="str">
        <f>Match4!L9</f>
        <v/>
      </c>
      <c r="E24" s="17" t="e">
        <f t="shared" si="0"/>
        <v>#VALUE!</v>
      </c>
      <c r="F24" s="18"/>
      <c r="G24" s="18"/>
      <c r="H24" s="18"/>
      <c r="I24" s="18"/>
      <c r="J24" s="30"/>
      <c r="K24" s="31"/>
    </row>
    <row r="25" spans="1:11">
      <c r="A25" s="19" t="s">
        <v>109</v>
      </c>
      <c r="B25" s="17"/>
      <c r="C25" s="18"/>
      <c r="D25" s="17" t="str">
        <f>Match1!L10</f>
        <v/>
      </c>
      <c r="E25" s="17"/>
      <c r="F25" s="18"/>
      <c r="G25" s="18"/>
      <c r="H25" s="18"/>
      <c r="I25" s="14"/>
      <c r="J25" s="32"/>
      <c r="K25" s="33"/>
    </row>
    <row r="26" ht="16.35" spans="3:11">
      <c r="C26" s="14"/>
      <c r="D26" s="9"/>
      <c r="E26" s="17" t="e">
        <f>SUM(E22:E24)</f>
        <v>#VALUE!</v>
      </c>
      <c r="F26" s="18" t="e">
        <f>E26</f>
        <v>#VALUE!</v>
      </c>
      <c r="G26" s="18" t="e">
        <f>E26</f>
        <v>#VALUE!</v>
      </c>
      <c r="H26" s="18" t="e">
        <f>E26</f>
        <v>#VALUE!</v>
      </c>
      <c r="I26" s="18" t="e">
        <f>SUM(F26:H26)</f>
        <v>#VALUE!</v>
      </c>
      <c r="J26" s="34"/>
      <c r="K26" s="35"/>
    </row>
    <row r="27" spans="3:9">
      <c r="C27" s="14"/>
      <c r="D27" s="9"/>
      <c r="E27" s="17" t="s">
        <v>105</v>
      </c>
      <c r="F27" s="18"/>
      <c r="G27" s="18"/>
      <c r="H27" s="18"/>
      <c r="I27" s="18"/>
    </row>
    <row r="28" spans="1:9">
      <c r="A28" s="21"/>
      <c r="B28" s="22"/>
      <c r="C28" s="23"/>
      <c r="D28" s="17" t="s">
        <v>110</v>
      </c>
      <c r="E28" s="17"/>
      <c r="F28" s="18"/>
      <c r="G28" s="18"/>
      <c r="H28" s="18"/>
      <c r="I28" s="18"/>
    </row>
    <row r="29" spans="3:9">
      <c r="C29" s="14"/>
      <c r="D29" s="9"/>
      <c r="E29" s="9"/>
      <c r="F29" s="14"/>
      <c r="G29" s="14"/>
      <c r="H29" s="14"/>
      <c r="I29" s="14"/>
    </row>
    <row r="30" spans="2:10">
      <c r="B30" s="9">
        <f>B13</f>
        <v>0</v>
      </c>
      <c r="C30" s="14"/>
      <c r="D30" s="15" t="s">
        <v>101</v>
      </c>
      <c r="E30" s="15" t="s">
        <v>111</v>
      </c>
      <c r="F30" s="15" t="s">
        <v>102</v>
      </c>
      <c r="G30" s="15" t="s">
        <v>103</v>
      </c>
      <c r="H30" s="15" t="s">
        <v>104</v>
      </c>
      <c r="I30" s="15" t="s">
        <v>105</v>
      </c>
      <c r="J30" s="26"/>
    </row>
    <row r="31" spans="1:10">
      <c r="A31" s="16" t="s">
        <v>106</v>
      </c>
      <c r="B31" s="17">
        <f>Match4!J18</f>
        <v>0</v>
      </c>
      <c r="C31" s="16" t="s">
        <v>95</v>
      </c>
      <c r="D31" s="25" t="str">
        <f>Match4!L18</f>
        <v/>
      </c>
      <c r="E31" s="17" t="e">
        <f>TRUNC((250-D31)*0.7)</f>
        <v>#VALUE!</v>
      </c>
      <c r="F31" s="18"/>
      <c r="G31" s="18"/>
      <c r="H31" s="18"/>
      <c r="I31" s="18"/>
      <c r="J31" s="15"/>
    </row>
    <row r="32" ht="16.35" spans="1:11">
      <c r="A32" s="16"/>
      <c r="B32" s="17">
        <f>Match4!J19</f>
        <v>0</v>
      </c>
      <c r="C32" s="16" t="s">
        <v>96</v>
      </c>
      <c r="D32" s="25" t="str">
        <f>Match4!L19</f>
        <v/>
      </c>
      <c r="E32" s="17" t="e">
        <f t="shared" ref="E32:E33" si="1">TRUNC((250-D32)*0.7)</f>
        <v>#VALUE!</v>
      </c>
      <c r="F32" s="18"/>
      <c r="G32" s="18"/>
      <c r="H32" s="18"/>
      <c r="I32" s="18"/>
      <c r="J32" s="27" t="s">
        <v>108</v>
      </c>
      <c r="K32" s="28"/>
    </row>
    <row r="33" spans="1:11">
      <c r="A33" s="16"/>
      <c r="B33" s="17">
        <f>Match4!J20</f>
        <v>0</v>
      </c>
      <c r="C33" s="16" t="s">
        <v>97</v>
      </c>
      <c r="D33" s="25" t="str">
        <f>Match4!L20</f>
        <v/>
      </c>
      <c r="E33" s="17" t="e">
        <f t="shared" si="1"/>
        <v>#VALUE!</v>
      </c>
      <c r="F33" s="18"/>
      <c r="G33" s="18"/>
      <c r="H33" s="18"/>
      <c r="I33" s="18"/>
      <c r="J33" s="30"/>
      <c r="K33" s="31"/>
    </row>
    <row r="34" spans="1:11">
      <c r="A34" s="19" t="s">
        <v>109</v>
      </c>
      <c r="B34" s="17"/>
      <c r="C34" s="18"/>
      <c r="D34" s="17" t="str">
        <f>Match1!L21</f>
        <v/>
      </c>
      <c r="E34" s="17"/>
      <c r="F34" s="18"/>
      <c r="G34" s="18"/>
      <c r="H34" s="18"/>
      <c r="I34" s="14"/>
      <c r="J34" s="32"/>
      <c r="K34" s="33"/>
    </row>
    <row r="35" ht="16.35" spans="3:11">
      <c r="C35" s="14"/>
      <c r="D35" s="9"/>
      <c r="E35" s="17" t="e">
        <f>SUM(E31:E33)</f>
        <v>#VALUE!</v>
      </c>
      <c r="F35" s="18" t="e">
        <f>E35</f>
        <v>#VALUE!</v>
      </c>
      <c r="G35" s="18" t="e">
        <f>E35</f>
        <v>#VALUE!</v>
      </c>
      <c r="H35" s="18" t="e">
        <f>E35</f>
        <v>#VALUE!</v>
      </c>
      <c r="I35" s="18" t="e">
        <f>SUM(F35:H35)</f>
        <v>#VALUE!</v>
      </c>
      <c r="J35" s="34"/>
      <c r="K35" s="35"/>
    </row>
    <row r="36" spans="3:9">
      <c r="C36" s="14"/>
      <c r="D36" s="9"/>
      <c r="E36" s="17" t="s">
        <v>105</v>
      </c>
      <c r="F36" s="18"/>
      <c r="G36" s="18"/>
      <c r="H36" s="18"/>
      <c r="I36" s="18"/>
    </row>
    <row r="37" spans="1:9">
      <c r="A37" s="21"/>
      <c r="B37" s="22"/>
      <c r="C37" s="23"/>
      <c r="D37" s="17" t="s">
        <v>110</v>
      </c>
      <c r="E37" s="17"/>
      <c r="F37" s="18"/>
      <c r="G37" s="18"/>
      <c r="H37" s="18"/>
      <c r="I37" s="18"/>
    </row>
    <row r="38" spans="3:9">
      <c r="C38" s="14"/>
      <c r="D38" s="9"/>
      <c r="E38" s="9"/>
      <c r="F38" s="14"/>
      <c r="G38" s="14"/>
      <c r="H38" s="14"/>
      <c r="I38" s="14"/>
    </row>
    <row r="39" spans="2:10">
      <c r="B39" s="9">
        <f>B5</f>
        <v>0</v>
      </c>
      <c r="C39" s="14"/>
      <c r="D39" s="15" t="s">
        <v>101</v>
      </c>
      <c r="E39" s="15" t="s">
        <v>111</v>
      </c>
      <c r="F39" s="15" t="s">
        <v>102</v>
      </c>
      <c r="G39" s="15" t="s">
        <v>103</v>
      </c>
      <c r="H39" s="15" t="s">
        <v>104</v>
      </c>
      <c r="I39" s="15" t="s">
        <v>105</v>
      </c>
      <c r="J39" s="26"/>
    </row>
    <row r="40" spans="1:10">
      <c r="A40" s="16" t="s">
        <v>106</v>
      </c>
      <c r="B40" s="17">
        <f>Match4!S7</f>
        <v>0</v>
      </c>
      <c r="C40" s="16" t="s">
        <v>89</v>
      </c>
      <c r="D40" s="17" t="str">
        <f>Match4!U7</f>
        <v/>
      </c>
      <c r="E40" s="17" t="e">
        <f>TRUNC((250-D40)*0.7)</f>
        <v>#VALUE!</v>
      </c>
      <c r="F40" s="18"/>
      <c r="G40" s="18"/>
      <c r="H40" s="18"/>
      <c r="I40" s="18"/>
      <c r="J40" s="15"/>
    </row>
    <row r="41" ht="16.35" spans="1:11">
      <c r="A41" s="16"/>
      <c r="B41" s="17">
        <f>Match4!S8</f>
        <v>0</v>
      </c>
      <c r="C41" s="16" t="s">
        <v>90</v>
      </c>
      <c r="D41" s="17" t="str">
        <f>Match4!U8</f>
        <v/>
      </c>
      <c r="E41" s="17" t="e">
        <f t="shared" ref="E41:E42" si="2">TRUNC((250-D41)*0.7)</f>
        <v>#VALUE!</v>
      </c>
      <c r="F41" s="18"/>
      <c r="G41" s="18"/>
      <c r="H41" s="18"/>
      <c r="I41" s="18"/>
      <c r="J41" s="27" t="s">
        <v>108</v>
      </c>
      <c r="K41" s="28"/>
    </row>
    <row r="42" spans="1:11">
      <c r="A42" s="16"/>
      <c r="B42" s="17">
        <f>Match4!S9</f>
        <v>0</v>
      </c>
      <c r="C42" s="16" t="s">
        <v>91</v>
      </c>
      <c r="D42" s="17" t="str">
        <f>Match4!U9</f>
        <v/>
      </c>
      <c r="E42" s="17" t="e">
        <f t="shared" si="2"/>
        <v>#VALUE!</v>
      </c>
      <c r="F42" s="18"/>
      <c r="G42" s="18"/>
      <c r="H42" s="18"/>
      <c r="I42" s="18"/>
      <c r="J42" s="30"/>
      <c r="K42" s="31"/>
    </row>
    <row r="43" spans="1:11">
      <c r="A43" s="19" t="s">
        <v>109</v>
      </c>
      <c r="B43" s="17"/>
      <c r="C43" s="18"/>
      <c r="D43" s="17" t="str">
        <f>Match1!U10</f>
        <v/>
      </c>
      <c r="E43" s="17"/>
      <c r="F43" s="18"/>
      <c r="G43" s="18"/>
      <c r="H43" s="18"/>
      <c r="I43" s="18"/>
      <c r="J43" s="32"/>
      <c r="K43" s="33"/>
    </row>
    <row r="44" ht="16.35" spans="3:11">
      <c r="C44" s="14"/>
      <c r="D44" s="9"/>
      <c r="E44" s="17" t="e">
        <f>SUM(E40:E42)</f>
        <v>#VALUE!</v>
      </c>
      <c r="F44" s="18" t="e">
        <f>E44</f>
        <v>#VALUE!</v>
      </c>
      <c r="G44" s="18" t="e">
        <f>E44</f>
        <v>#VALUE!</v>
      </c>
      <c r="H44" s="18" t="e">
        <f>E44</f>
        <v>#VALUE!</v>
      </c>
      <c r="I44" s="18" t="e">
        <f>SUM(F44:H44)</f>
        <v>#VALUE!</v>
      </c>
      <c r="J44" s="34"/>
      <c r="K44" s="35"/>
    </row>
    <row r="45" spans="3:9">
      <c r="C45" s="14"/>
      <c r="D45" s="9"/>
      <c r="E45" s="17" t="s">
        <v>105</v>
      </c>
      <c r="F45" s="18"/>
      <c r="G45" s="18"/>
      <c r="H45" s="18"/>
      <c r="I45" s="18"/>
    </row>
    <row r="46" spans="1:9">
      <c r="A46" s="21"/>
      <c r="B46" s="22"/>
      <c r="C46" s="23"/>
      <c r="D46" s="17" t="s">
        <v>110</v>
      </c>
      <c r="E46" s="17"/>
      <c r="F46" s="18"/>
      <c r="G46" s="18"/>
      <c r="H46" s="18"/>
      <c r="I46" s="18"/>
    </row>
    <row r="47" spans="3:9">
      <c r="C47" s="14"/>
      <c r="D47" s="9"/>
      <c r="E47" s="9"/>
      <c r="F47" s="14"/>
      <c r="G47" s="14"/>
      <c r="H47" s="14"/>
      <c r="I47" s="14"/>
    </row>
    <row r="48" spans="2:10">
      <c r="B48" s="9">
        <f>B13</f>
        <v>0</v>
      </c>
      <c r="C48" s="14"/>
      <c r="D48" s="15" t="s">
        <v>101</v>
      </c>
      <c r="E48" s="15" t="s">
        <v>111</v>
      </c>
      <c r="F48" s="15" t="s">
        <v>102</v>
      </c>
      <c r="G48" s="15" t="s">
        <v>103</v>
      </c>
      <c r="H48" s="15" t="s">
        <v>104</v>
      </c>
      <c r="I48" s="15" t="s">
        <v>105</v>
      </c>
      <c r="J48" s="26"/>
    </row>
    <row r="49" spans="1:10">
      <c r="A49" s="16" t="s">
        <v>106</v>
      </c>
      <c r="B49" s="17">
        <f>Match4!S18</f>
        <v>0</v>
      </c>
      <c r="C49" s="16" t="s">
        <v>95</v>
      </c>
      <c r="D49" s="17" t="str">
        <f>Match4!U18</f>
        <v/>
      </c>
      <c r="E49" s="17" t="e">
        <f>TRUNC((250-D49)*0.7)</f>
        <v>#VALUE!</v>
      </c>
      <c r="F49" s="18"/>
      <c r="G49" s="18"/>
      <c r="H49" s="18"/>
      <c r="I49" s="18"/>
      <c r="J49" s="15"/>
    </row>
    <row r="50" ht="16.35" spans="1:11">
      <c r="A50" s="16"/>
      <c r="B50" s="17">
        <f>Match4!S19</f>
        <v>0</v>
      </c>
      <c r="C50" s="16" t="s">
        <v>96</v>
      </c>
      <c r="D50" s="17" t="str">
        <f>Match4!U19</f>
        <v/>
      </c>
      <c r="E50" s="17" t="e">
        <f t="shared" ref="E50:E51" si="3">TRUNC((250-D50)*0.7)</f>
        <v>#VALUE!</v>
      </c>
      <c r="F50" s="18"/>
      <c r="G50" s="18"/>
      <c r="H50" s="18"/>
      <c r="I50" s="18"/>
      <c r="J50" s="27" t="s">
        <v>108</v>
      </c>
      <c r="K50" s="28"/>
    </row>
    <row r="51" spans="1:11">
      <c r="A51" s="16"/>
      <c r="B51" s="17">
        <f>Match4!S20</f>
        <v>0</v>
      </c>
      <c r="C51" s="16" t="s">
        <v>97</v>
      </c>
      <c r="D51" s="17" t="str">
        <f>Match4!U20</f>
        <v/>
      </c>
      <c r="E51" s="17" t="e">
        <f t="shared" si="3"/>
        <v>#VALUE!</v>
      </c>
      <c r="F51" s="18"/>
      <c r="G51" s="18"/>
      <c r="H51" s="18"/>
      <c r="I51" s="18"/>
      <c r="J51" s="30"/>
      <c r="K51" s="31"/>
    </row>
    <row r="52" spans="1:11">
      <c r="A52" s="19" t="s">
        <v>109</v>
      </c>
      <c r="B52" s="17"/>
      <c r="C52" s="18"/>
      <c r="D52" s="17" t="str">
        <f>Match1!U21</f>
        <v/>
      </c>
      <c r="E52" s="17"/>
      <c r="F52" s="18"/>
      <c r="G52" s="18"/>
      <c r="H52" s="18"/>
      <c r="I52" s="18"/>
      <c r="J52" s="32"/>
      <c r="K52" s="33"/>
    </row>
    <row r="53" ht="16.35" spans="3:11">
      <c r="C53" s="14"/>
      <c r="D53" s="9"/>
      <c r="E53" s="17" t="e">
        <f>SUM(E49:E51)</f>
        <v>#VALUE!</v>
      </c>
      <c r="F53" s="18" t="e">
        <f>E53</f>
        <v>#VALUE!</v>
      </c>
      <c r="G53" s="18" t="e">
        <f>E53</f>
        <v>#VALUE!</v>
      </c>
      <c r="H53" s="18" t="e">
        <f>E53</f>
        <v>#VALUE!</v>
      </c>
      <c r="I53" s="18" t="e">
        <f>SUM(F53:H53)</f>
        <v>#VALUE!</v>
      </c>
      <c r="J53" s="34"/>
      <c r="K53" s="35"/>
    </row>
    <row r="54" spans="3:9">
      <c r="C54" s="14"/>
      <c r="D54" s="9"/>
      <c r="E54" s="17" t="s">
        <v>105</v>
      </c>
      <c r="F54" s="18"/>
      <c r="G54" s="18"/>
      <c r="H54" s="18"/>
      <c r="I54" s="18"/>
    </row>
    <row r="55" spans="1:9">
      <c r="A55" s="21"/>
      <c r="B55" s="22"/>
      <c r="C55" s="23"/>
      <c r="D55" s="17" t="s">
        <v>110</v>
      </c>
      <c r="E55" s="17"/>
      <c r="F55" s="18"/>
      <c r="G55" s="18"/>
      <c r="H55" s="18"/>
      <c r="I55" s="18"/>
    </row>
    <row r="57" spans="2:5">
      <c r="B57" s="9" t="s">
        <v>112</v>
      </c>
      <c r="E57" s="9" t="s">
        <v>113</v>
      </c>
    </row>
  </sheetData>
  <mergeCells count="25">
    <mergeCell ref="J7:K7"/>
    <mergeCell ref="D11:E11"/>
    <mergeCell ref="J15:K15"/>
    <mergeCell ref="D19:E19"/>
    <mergeCell ref="J23:K23"/>
    <mergeCell ref="D28:E28"/>
    <mergeCell ref="J32:K32"/>
    <mergeCell ref="D37:E37"/>
    <mergeCell ref="J41:K41"/>
    <mergeCell ref="D46:E46"/>
    <mergeCell ref="J50:K50"/>
    <mergeCell ref="D55:E55"/>
    <mergeCell ref="A7:A8"/>
    <mergeCell ref="A15:A16"/>
    <mergeCell ref="A23:A24"/>
    <mergeCell ref="A32:A33"/>
    <mergeCell ref="A41:A42"/>
    <mergeCell ref="A50:A51"/>
    <mergeCell ref="A1:J2"/>
    <mergeCell ref="J8:K10"/>
    <mergeCell ref="J16:K18"/>
    <mergeCell ref="J24:K26"/>
    <mergeCell ref="J33:K35"/>
    <mergeCell ref="J42:K44"/>
    <mergeCell ref="J51:K53"/>
  </mergeCells>
  <pageMargins left="0" right="0" top="0" bottom="0" header="0.3" footer="0.3"/>
  <pageSetup paperSize="1" scale="91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K57"/>
  <sheetViews>
    <sheetView workbookViewId="0">
      <selection activeCell="E61" sqref="E61"/>
    </sheetView>
  </sheetViews>
  <sheetFormatPr defaultColWidth="9.13888888888889" defaultRowHeight="15.6"/>
  <cols>
    <col min="1" max="1" width="9.13888888888889" style="8"/>
    <col min="2" max="2" width="27.5740740740741" style="9" customWidth="1"/>
    <col min="3" max="3" width="2.42592592592593" style="8" customWidth="1"/>
    <col min="4" max="4" width="9.13888888888889" style="10"/>
    <col min="5" max="5" width="9.71296296296296" style="10" customWidth="1"/>
    <col min="6" max="6" width="9.13888888888889" style="8"/>
    <col min="7" max="9" width="9" style="8" customWidth="1"/>
    <col min="10" max="10" width="8.71296296296296" style="8" customWidth="1"/>
    <col min="11" max="16384" width="9.13888888888889" style="8"/>
  </cols>
  <sheetData>
    <row r="1" ht="14.4" spans="1:10">
      <c r="A1" s="11" t="s">
        <v>117</v>
      </c>
      <c r="B1" s="11"/>
      <c r="C1" s="11"/>
      <c r="D1" s="11"/>
      <c r="E1" s="11"/>
      <c r="F1" s="11"/>
      <c r="G1" s="11"/>
      <c r="H1" s="11"/>
      <c r="I1" s="11"/>
      <c r="J1" s="11"/>
    </row>
    <row r="2" ht="14.4" spans="1:10">
      <c r="A2" s="11"/>
      <c r="B2" s="11"/>
      <c r="C2" s="11"/>
      <c r="D2" s="11"/>
      <c r="E2" s="11"/>
      <c r="F2" s="11"/>
      <c r="G2" s="11"/>
      <c r="H2" s="11"/>
      <c r="I2" s="11"/>
      <c r="J2" s="11"/>
    </row>
    <row r="3" spans="2:6">
      <c r="B3" s="12" t="s">
        <v>99</v>
      </c>
      <c r="F3" s="13" t="s">
        <v>100</v>
      </c>
    </row>
    <row r="4" spans="2:6">
      <c r="B4" s="12"/>
      <c r="F4" s="13"/>
    </row>
    <row r="5" spans="2:10">
      <c r="B5" s="9">
        <f>Match5!A4</f>
        <v>0</v>
      </c>
      <c r="C5" s="14"/>
      <c r="D5" s="15" t="s">
        <v>101</v>
      </c>
      <c r="E5" s="15" t="s">
        <v>88</v>
      </c>
      <c r="F5" s="15" t="s">
        <v>102</v>
      </c>
      <c r="G5" s="15" t="s">
        <v>103</v>
      </c>
      <c r="H5" s="15" t="s">
        <v>104</v>
      </c>
      <c r="I5" s="15" t="s">
        <v>105</v>
      </c>
      <c r="J5" s="26"/>
    </row>
    <row r="6" spans="1:9">
      <c r="A6" s="16" t="s">
        <v>106</v>
      </c>
      <c r="B6" s="17">
        <f>Match5!B7</f>
        <v>0</v>
      </c>
      <c r="C6" s="16" t="s">
        <v>89</v>
      </c>
      <c r="D6" s="17" t="str">
        <f>Match5!D7</f>
        <v/>
      </c>
      <c r="E6" s="17" t="s">
        <v>107</v>
      </c>
      <c r="F6" s="18"/>
      <c r="G6" s="18"/>
      <c r="H6" s="18"/>
      <c r="I6" s="18"/>
    </row>
    <row r="7" ht="16.35" spans="1:11">
      <c r="A7" s="16"/>
      <c r="B7" s="17">
        <f>Match5!B8</f>
        <v>0</v>
      </c>
      <c r="C7" s="16" t="s">
        <v>90</v>
      </c>
      <c r="D7" s="17" t="str">
        <f>Match5!D8</f>
        <v/>
      </c>
      <c r="E7" s="17" t="s">
        <v>107</v>
      </c>
      <c r="F7" s="18"/>
      <c r="G7" s="18"/>
      <c r="H7" s="18"/>
      <c r="I7" s="18"/>
      <c r="J7" s="27" t="s">
        <v>108</v>
      </c>
      <c r="K7" s="28"/>
    </row>
    <row r="8" spans="1:11">
      <c r="A8" s="16"/>
      <c r="B8" s="17">
        <f>Match5!B9</f>
        <v>0</v>
      </c>
      <c r="C8" s="16" t="s">
        <v>91</v>
      </c>
      <c r="D8" s="17" t="str">
        <f>Match5!D9</f>
        <v/>
      </c>
      <c r="E8" s="17" t="s">
        <v>107</v>
      </c>
      <c r="F8" s="18"/>
      <c r="G8" s="18"/>
      <c r="H8" s="18"/>
      <c r="I8" s="29"/>
      <c r="J8" s="30"/>
      <c r="K8" s="31"/>
    </row>
    <row r="9" spans="1:11">
      <c r="A9" s="19" t="s">
        <v>109</v>
      </c>
      <c r="B9" s="20"/>
      <c r="C9" s="16"/>
      <c r="D9" s="17"/>
      <c r="E9" s="17" t="s">
        <v>107</v>
      </c>
      <c r="F9" s="18"/>
      <c r="G9" s="18"/>
      <c r="H9" s="18"/>
      <c r="I9" s="29"/>
      <c r="J9" s="32"/>
      <c r="K9" s="33"/>
    </row>
    <row r="10" ht="16.35" spans="1:11">
      <c r="A10" s="21"/>
      <c r="B10" s="22"/>
      <c r="C10" s="23"/>
      <c r="D10" s="17"/>
      <c r="E10" s="17" t="s">
        <v>105</v>
      </c>
      <c r="F10" s="18"/>
      <c r="G10" s="18"/>
      <c r="H10" s="18"/>
      <c r="I10" s="29"/>
      <c r="J10" s="34"/>
      <c r="K10" s="35"/>
    </row>
    <row r="11" spans="1:9">
      <c r="A11" s="21"/>
      <c r="B11" s="22"/>
      <c r="C11" s="23"/>
      <c r="D11" s="17" t="s">
        <v>110</v>
      </c>
      <c r="E11" s="17"/>
      <c r="F11" s="18"/>
      <c r="G11" s="18"/>
      <c r="H11" s="18"/>
      <c r="I11" s="18"/>
    </row>
    <row r="12" spans="3:9">
      <c r="C12" s="14"/>
      <c r="D12" s="9"/>
      <c r="E12" s="9"/>
      <c r="F12" s="14"/>
      <c r="G12" s="14"/>
      <c r="H12" s="14"/>
      <c r="I12" s="14"/>
    </row>
    <row r="13" spans="2:10">
      <c r="B13" s="24">
        <f>Match5!A15</f>
        <v>0</v>
      </c>
      <c r="C13" s="14"/>
      <c r="D13" s="15" t="s">
        <v>101</v>
      </c>
      <c r="E13" s="15" t="s">
        <v>111</v>
      </c>
      <c r="F13" s="15" t="s">
        <v>102</v>
      </c>
      <c r="G13" s="15" t="s">
        <v>103</v>
      </c>
      <c r="H13" s="15" t="s">
        <v>104</v>
      </c>
      <c r="I13" s="15" t="s">
        <v>105</v>
      </c>
      <c r="J13" s="26"/>
    </row>
    <row r="14" spans="1:10">
      <c r="A14" s="16" t="s">
        <v>106</v>
      </c>
      <c r="B14" s="17">
        <f>Match5!B18</f>
        <v>0</v>
      </c>
      <c r="C14" s="16" t="s">
        <v>95</v>
      </c>
      <c r="D14" s="17" t="str">
        <f>Match5!D18</f>
        <v/>
      </c>
      <c r="E14" s="17" t="s">
        <v>107</v>
      </c>
      <c r="F14" s="18"/>
      <c r="G14" s="18"/>
      <c r="H14" s="18"/>
      <c r="I14" s="18"/>
      <c r="J14" s="15"/>
    </row>
    <row r="15" ht="16.35" spans="1:11">
      <c r="A15" s="16"/>
      <c r="B15" s="17">
        <f>Match5!B19</f>
        <v>0</v>
      </c>
      <c r="C15" s="16" t="s">
        <v>96</v>
      </c>
      <c r="D15" s="17" t="str">
        <f>Match5!D19</f>
        <v/>
      </c>
      <c r="E15" s="17" t="s">
        <v>107</v>
      </c>
      <c r="F15" s="18"/>
      <c r="G15" s="18"/>
      <c r="H15" s="18"/>
      <c r="I15" s="18"/>
      <c r="J15" s="27" t="s">
        <v>108</v>
      </c>
      <c r="K15" s="28"/>
    </row>
    <row r="16" spans="1:11">
      <c r="A16" s="16"/>
      <c r="B16" s="17">
        <f>Match5!B20</f>
        <v>0</v>
      </c>
      <c r="C16" s="16" t="s">
        <v>97</v>
      </c>
      <c r="D16" s="17" t="str">
        <f>Match5!D20</f>
        <v/>
      </c>
      <c r="E16" s="17" t="s">
        <v>107</v>
      </c>
      <c r="F16" s="18"/>
      <c r="G16" s="18"/>
      <c r="H16" s="18"/>
      <c r="I16" s="18"/>
      <c r="J16" s="30"/>
      <c r="K16" s="31"/>
    </row>
    <row r="17" spans="1:11">
      <c r="A17" s="19" t="s">
        <v>109</v>
      </c>
      <c r="B17" s="17"/>
      <c r="C17" s="18"/>
      <c r="D17" s="17"/>
      <c r="E17" s="17" t="s">
        <v>107</v>
      </c>
      <c r="F17" s="18"/>
      <c r="G17" s="18"/>
      <c r="H17" s="18"/>
      <c r="I17" s="18"/>
      <c r="J17" s="32"/>
      <c r="K17" s="33"/>
    </row>
    <row r="18" ht="16.35" spans="3:11">
      <c r="C18" s="14"/>
      <c r="D18" s="9"/>
      <c r="E18" s="17" t="s">
        <v>105</v>
      </c>
      <c r="F18" s="18"/>
      <c r="G18" s="18"/>
      <c r="H18" s="18"/>
      <c r="I18" s="18"/>
      <c r="J18" s="34"/>
      <c r="K18" s="35"/>
    </row>
    <row r="19" spans="1:9">
      <c r="A19" s="21"/>
      <c r="B19" s="22"/>
      <c r="C19" s="23"/>
      <c r="D19" s="17" t="s">
        <v>110</v>
      </c>
      <c r="E19" s="17"/>
      <c r="F19" s="18"/>
      <c r="G19" s="18"/>
      <c r="H19" s="18"/>
      <c r="I19" s="18"/>
    </row>
    <row r="20" spans="3:9">
      <c r="C20" s="14"/>
      <c r="D20" s="9"/>
      <c r="E20" s="9"/>
      <c r="F20" s="14"/>
      <c r="G20" s="14"/>
      <c r="H20" s="14"/>
      <c r="I20" s="14"/>
    </row>
    <row r="21" spans="2:10">
      <c r="B21" s="9">
        <f>B5</f>
        <v>0</v>
      </c>
      <c r="C21" s="14"/>
      <c r="D21" s="15" t="s">
        <v>101</v>
      </c>
      <c r="E21" s="15" t="s">
        <v>111</v>
      </c>
      <c r="F21" s="15" t="s">
        <v>102</v>
      </c>
      <c r="G21" s="15" t="s">
        <v>103</v>
      </c>
      <c r="H21" s="15" t="s">
        <v>104</v>
      </c>
      <c r="I21" s="15" t="s">
        <v>105</v>
      </c>
      <c r="J21" s="26"/>
    </row>
    <row r="22" spans="1:10">
      <c r="A22" s="16" t="s">
        <v>106</v>
      </c>
      <c r="B22" s="17">
        <f>Match5!J7</f>
        <v>0</v>
      </c>
      <c r="C22" s="16" t="s">
        <v>89</v>
      </c>
      <c r="D22" s="25" t="str">
        <f>Match5!L7</f>
        <v/>
      </c>
      <c r="E22" s="17" t="e">
        <f>TRUNC((250-D22)*0.7)</f>
        <v>#VALUE!</v>
      </c>
      <c r="F22" s="18"/>
      <c r="G22" s="18"/>
      <c r="H22" s="18"/>
      <c r="I22" s="18"/>
      <c r="J22" s="15"/>
    </row>
    <row r="23" ht="16.35" spans="1:11">
      <c r="A23" s="16"/>
      <c r="B23" s="17">
        <f>Match5!J8</f>
        <v>0</v>
      </c>
      <c r="C23" s="16" t="s">
        <v>90</v>
      </c>
      <c r="D23" s="25" t="str">
        <f>Match5!L8</f>
        <v/>
      </c>
      <c r="E23" s="17" t="e">
        <f t="shared" ref="E23:E24" si="0">TRUNC((250-D23)*0.7)</f>
        <v>#VALUE!</v>
      </c>
      <c r="F23" s="18"/>
      <c r="G23" s="18"/>
      <c r="H23" s="18"/>
      <c r="I23" s="18"/>
      <c r="J23" s="27" t="s">
        <v>108</v>
      </c>
      <c r="K23" s="28"/>
    </row>
    <row r="24" spans="1:11">
      <c r="A24" s="16"/>
      <c r="B24" s="17">
        <f>Match5!J9</f>
        <v>0</v>
      </c>
      <c r="C24" s="16" t="s">
        <v>91</v>
      </c>
      <c r="D24" s="25" t="str">
        <f>Match5!L9</f>
        <v/>
      </c>
      <c r="E24" s="17" t="e">
        <f t="shared" si="0"/>
        <v>#VALUE!</v>
      </c>
      <c r="F24" s="18"/>
      <c r="G24" s="18"/>
      <c r="H24" s="18"/>
      <c r="I24" s="18"/>
      <c r="J24" s="30"/>
      <c r="K24" s="31"/>
    </row>
    <row r="25" spans="1:11">
      <c r="A25" s="19" t="s">
        <v>109</v>
      </c>
      <c r="B25" s="17"/>
      <c r="C25" s="18"/>
      <c r="D25" s="17" t="str">
        <f>Match1!L10</f>
        <v/>
      </c>
      <c r="E25" s="17"/>
      <c r="F25" s="18"/>
      <c r="G25" s="18"/>
      <c r="H25" s="18"/>
      <c r="I25" s="14"/>
      <c r="J25" s="32"/>
      <c r="K25" s="33"/>
    </row>
    <row r="26" ht="16.35" spans="3:11">
      <c r="C26" s="14"/>
      <c r="D26" s="9"/>
      <c r="E26" s="17" t="e">
        <f>SUM(E22:E24)</f>
        <v>#VALUE!</v>
      </c>
      <c r="F26" s="18" t="e">
        <f>E26</f>
        <v>#VALUE!</v>
      </c>
      <c r="G26" s="18" t="e">
        <f>E26</f>
        <v>#VALUE!</v>
      </c>
      <c r="H26" s="18" t="e">
        <f>E26</f>
        <v>#VALUE!</v>
      </c>
      <c r="I26" s="18" t="e">
        <f>SUM(F26:H26)</f>
        <v>#VALUE!</v>
      </c>
      <c r="J26" s="34"/>
      <c r="K26" s="35"/>
    </row>
    <row r="27" spans="3:9">
      <c r="C27" s="14"/>
      <c r="D27" s="9"/>
      <c r="E27" s="17" t="s">
        <v>105</v>
      </c>
      <c r="F27" s="18"/>
      <c r="G27" s="18"/>
      <c r="H27" s="18"/>
      <c r="I27" s="18"/>
    </row>
    <row r="28" spans="1:9">
      <c r="A28" s="21"/>
      <c r="B28" s="22"/>
      <c r="C28" s="23"/>
      <c r="D28" s="17" t="s">
        <v>110</v>
      </c>
      <c r="E28" s="17"/>
      <c r="F28" s="18"/>
      <c r="G28" s="18"/>
      <c r="H28" s="18"/>
      <c r="I28" s="18"/>
    </row>
    <row r="29" spans="3:9">
      <c r="C29" s="14"/>
      <c r="D29" s="9"/>
      <c r="E29" s="9"/>
      <c r="F29" s="14"/>
      <c r="G29" s="14"/>
      <c r="H29" s="14"/>
      <c r="I29" s="14"/>
    </row>
    <row r="30" spans="2:10">
      <c r="B30" s="9">
        <f>B13</f>
        <v>0</v>
      </c>
      <c r="C30" s="14"/>
      <c r="D30" s="15" t="s">
        <v>101</v>
      </c>
      <c r="E30" s="15" t="s">
        <v>111</v>
      </c>
      <c r="F30" s="15" t="s">
        <v>102</v>
      </c>
      <c r="G30" s="15" t="s">
        <v>103</v>
      </c>
      <c r="H30" s="15" t="s">
        <v>104</v>
      </c>
      <c r="I30" s="15" t="s">
        <v>105</v>
      </c>
      <c r="J30" s="26"/>
    </row>
    <row r="31" spans="1:10">
      <c r="A31" s="16" t="s">
        <v>106</v>
      </c>
      <c r="B31" s="17">
        <f>Match5!J18</f>
        <v>0</v>
      </c>
      <c r="C31" s="16" t="s">
        <v>95</v>
      </c>
      <c r="D31" s="25" t="str">
        <f>Match5!L18</f>
        <v/>
      </c>
      <c r="E31" s="17" t="e">
        <f>TRUNC((250-D31)*0.7)</f>
        <v>#VALUE!</v>
      </c>
      <c r="F31" s="18"/>
      <c r="G31" s="18"/>
      <c r="H31" s="18"/>
      <c r="I31" s="18"/>
      <c r="J31" s="15"/>
    </row>
    <row r="32" ht="16.35" spans="1:11">
      <c r="A32" s="16"/>
      <c r="B32" s="17">
        <f>Match5!J19</f>
        <v>0</v>
      </c>
      <c r="C32" s="16" t="s">
        <v>96</v>
      </c>
      <c r="D32" s="25" t="str">
        <f>Match5!L19</f>
        <v/>
      </c>
      <c r="E32" s="17" t="e">
        <f t="shared" ref="E32:E33" si="1">TRUNC((250-D32)*0.7)</f>
        <v>#VALUE!</v>
      </c>
      <c r="F32" s="18"/>
      <c r="G32" s="18"/>
      <c r="H32" s="18"/>
      <c r="I32" s="18"/>
      <c r="J32" s="27" t="s">
        <v>108</v>
      </c>
      <c r="K32" s="28"/>
    </row>
    <row r="33" spans="1:11">
      <c r="A33" s="16"/>
      <c r="B33" s="17">
        <f>Match5!J20</f>
        <v>0</v>
      </c>
      <c r="C33" s="16" t="s">
        <v>97</v>
      </c>
      <c r="D33" s="25" t="str">
        <f>Match5!L20</f>
        <v/>
      </c>
      <c r="E33" s="17" t="e">
        <f t="shared" si="1"/>
        <v>#VALUE!</v>
      </c>
      <c r="F33" s="18"/>
      <c r="G33" s="18"/>
      <c r="H33" s="18"/>
      <c r="I33" s="18"/>
      <c r="J33" s="30"/>
      <c r="K33" s="31"/>
    </row>
    <row r="34" spans="1:11">
      <c r="A34" s="19" t="s">
        <v>109</v>
      </c>
      <c r="B34" s="17"/>
      <c r="C34" s="18"/>
      <c r="D34" s="17" t="str">
        <f>Match1!L21</f>
        <v/>
      </c>
      <c r="E34" s="17"/>
      <c r="F34" s="18"/>
      <c r="G34" s="18"/>
      <c r="H34" s="18"/>
      <c r="I34" s="14"/>
      <c r="J34" s="32"/>
      <c r="K34" s="33"/>
    </row>
    <row r="35" ht="16.35" spans="3:11">
      <c r="C35" s="14"/>
      <c r="D35" s="9"/>
      <c r="E35" s="17" t="e">
        <f>SUM(E31:E33)</f>
        <v>#VALUE!</v>
      </c>
      <c r="F35" s="18" t="e">
        <f>E35</f>
        <v>#VALUE!</v>
      </c>
      <c r="G35" s="18" t="e">
        <f>E35</f>
        <v>#VALUE!</v>
      </c>
      <c r="H35" s="18" t="e">
        <f>E35</f>
        <v>#VALUE!</v>
      </c>
      <c r="I35" s="18" t="e">
        <f>SUM(F35:H35)</f>
        <v>#VALUE!</v>
      </c>
      <c r="J35" s="34"/>
      <c r="K35" s="35"/>
    </row>
    <row r="36" spans="3:9">
      <c r="C36" s="14"/>
      <c r="D36" s="9"/>
      <c r="E36" s="17" t="s">
        <v>105</v>
      </c>
      <c r="F36" s="18"/>
      <c r="G36" s="18"/>
      <c r="H36" s="18"/>
      <c r="I36" s="18"/>
    </row>
    <row r="37" spans="1:9">
      <c r="A37" s="21"/>
      <c r="B37" s="22"/>
      <c r="C37" s="23"/>
      <c r="D37" s="17" t="s">
        <v>110</v>
      </c>
      <c r="E37" s="17"/>
      <c r="F37" s="18"/>
      <c r="G37" s="18"/>
      <c r="H37" s="18"/>
      <c r="I37" s="18"/>
    </row>
    <row r="38" spans="3:9">
      <c r="C38" s="14"/>
      <c r="D38" s="9"/>
      <c r="E38" s="9"/>
      <c r="F38" s="14"/>
      <c r="G38" s="14"/>
      <c r="H38" s="14"/>
      <c r="I38" s="14"/>
    </row>
    <row r="39" spans="2:10">
      <c r="B39" s="9">
        <f>B5</f>
        <v>0</v>
      </c>
      <c r="C39" s="14"/>
      <c r="D39" s="15" t="s">
        <v>101</v>
      </c>
      <c r="E39" s="15" t="s">
        <v>111</v>
      </c>
      <c r="F39" s="15" t="s">
        <v>102</v>
      </c>
      <c r="G39" s="15" t="s">
        <v>103</v>
      </c>
      <c r="H39" s="15" t="s">
        <v>104</v>
      </c>
      <c r="I39" s="15" t="s">
        <v>105</v>
      </c>
      <c r="J39" s="26"/>
    </row>
    <row r="40" spans="1:10">
      <c r="A40" s="16" t="s">
        <v>106</v>
      </c>
      <c r="B40" s="17">
        <f>Match5!S7</f>
        <v>0</v>
      </c>
      <c r="C40" s="16" t="s">
        <v>89</v>
      </c>
      <c r="D40" s="17" t="str">
        <f>Match5!U7</f>
        <v/>
      </c>
      <c r="E40" s="17" t="e">
        <f>TRUNC((250-D40)*0.7)</f>
        <v>#VALUE!</v>
      </c>
      <c r="F40" s="18"/>
      <c r="G40" s="18"/>
      <c r="H40" s="18"/>
      <c r="I40" s="18"/>
      <c r="J40" s="15"/>
    </row>
    <row r="41" ht="16.35" spans="1:11">
      <c r="A41" s="16"/>
      <c r="B41" s="17">
        <f>Match5!S8</f>
        <v>0</v>
      </c>
      <c r="C41" s="16" t="s">
        <v>90</v>
      </c>
      <c r="D41" s="17" t="str">
        <f>Match5!U8</f>
        <v/>
      </c>
      <c r="E41" s="17" t="e">
        <f t="shared" ref="E41:E42" si="2">TRUNC((250-D41)*0.7)</f>
        <v>#VALUE!</v>
      </c>
      <c r="F41" s="18"/>
      <c r="G41" s="18"/>
      <c r="H41" s="18"/>
      <c r="I41" s="18"/>
      <c r="J41" s="27" t="s">
        <v>108</v>
      </c>
      <c r="K41" s="28"/>
    </row>
    <row r="42" spans="1:11">
      <c r="A42" s="16"/>
      <c r="B42" s="17">
        <f>Match5!S9</f>
        <v>0</v>
      </c>
      <c r="C42" s="16" t="s">
        <v>91</v>
      </c>
      <c r="D42" s="17" t="str">
        <f>Match5!U9</f>
        <v/>
      </c>
      <c r="E42" s="17" t="e">
        <f t="shared" si="2"/>
        <v>#VALUE!</v>
      </c>
      <c r="F42" s="18"/>
      <c r="G42" s="18"/>
      <c r="H42" s="18"/>
      <c r="I42" s="18"/>
      <c r="J42" s="30"/>
      <c r="K42" s="31"/>
    </row>
    <row r="43" spans="1:11">
      <c r="A43" s="19" t="s">
        <v>109</v>
      </c>
      <c r="B43" s="17"/>
      <c r="C43" s="18"/>
      <c r="D43" s="17" t="str">
        <f>Match1!U10</f>
        <v/>
      </c>
      <c r="E43" s="17"/>
      <c r="F43" s="18"/>
      <c r="G43" s="18"/>
      <c r="H43" s="18"/>
      <c r="I43" s="18"/>
      <c r="J43" s="32"/>
      <c r="K43" s="33"/>
    </row>
    <row r="44" ht="16.35" spans="3:11">
      <c r="C44" s="14"/>
      <c r="D44" s="9"/>
      <c r="E44" s="17" t="e">
        <f>SUM(E40:E42)</f>
        <v>#VALUE!</v>
      </c>
      <c r="F44" s="18" t="e">
        <f>E44</f>
        <v>#VALUE!</v>
      </c>
      <c r="G44" s="18" t="e">
        <f>E44</f>
        <v>#VALUE!</v>
      </c>
      <c r="H44" s="18" t="e">
        <f>E44</f>
        <v>#VALUE!</v>
      </c>
      <c r="I44" s="18" t="e">
        <f>SUM(F44:H44)</f>
        <v>#VALUE!</v>
      </c>
      <c r="J44" s="34"/>
      <c r="K44" s="35"/>
    </row>
    <row r="45" spans="3:9">
      <c r="C45" s="14"/>
      <c r="D45" s="9"/>
      <c r="E45" s="17" t="s">
        <v>105</v>
      </c>
      <c r="F45" s="18"/>
      <c r="G45" s="18"/>
      <c r="H45" s="18"/>
      <c r="I45" s="18"/>
    </row>
    <row r="46" spans="1:9">
      <c r="A46" s="21"/>
      <c r="B46" s="22"/>
      <c r="C46" s="23"/>
      <c r="D46" s="17" t="s">
        <v>110</v>
      </c>
      <c r="E46" s="17"/>
      <c r="F46" s="18"/>
      <c r="G46" s="18"/>
      <c r="H46" s="18"/>
      <c r="I46" s="18"/>
    </row>
    <row r="47" spans="3:9">
      <c r="C47" s="14"/>
      <c r="D47" s="9"/>
      <c r="E47" s="9"/>
      <c r="F47" s="14"/>
      <c r="G47" s="14"/>
      <c r="H47" s="14"/>
      <c r="I47" s="14"/>
    </row>
    <row r="48" spans="2:10">
      <c r="B48" s="9">
        <f>B13</f>
        <v>0</v>
      </c>
      <c r="C48" s="14"/>
      <c r="D48" s="15" t="s">
        <v>101</v>
      </c>
      <c r="E48" s="15" t="s">
        <v>111</v>
      </c>
      <c r="F48" s="15" t="s">
        <v>102</v>
      </c>
      <c r="G48" s="15" t="s">
        <v>103</v>
      </c>
      <c r="H48" s="15" t="s">
        <v>104</v>
      </c>
      <c r="I48" s="15" t="s">
        <v>105</v>
      </c>
      <c r="J48" s="26"/>
    </row>
    <row r="49" spans="1:10">
      <c r="A49" s="16" t="s">
        <v>106</v>
      </c>
      <c r="B49" s="17">
        <f>Match5!S18</f>
        <v>0</v>
      </c>
      <c r="C49" s="16" t="s">
        <v>95</v>
      </c>
      <c r="D49" s="17" t="str">
        <f>Match5!U18</f>
        <v/>
      </c>
      <c r="E49" s="17" t="e">
        <f>TRUNC((250-D49)*0.7)</f>
        <v>#VALUE!</v>
      </c>
      <c r="F49" s="18"/>
      <c r="G49" s="18"/>
      <c r="H49" s="18"/>
      <c r="I49" s="18"/>
      <c r="J49" s="15"/>
    </row>
    <row r="50" ht="16.35" spans="1:11">
      <c r="A50" s="16"/>
      <c r="B50" s="17">
        <f>Match5!S19</f>
        <v>0</v>
      </c>
      <c r="C50" s="16" t="s">
        <v>96</v>
      </c>
      <c r="D50" s="17" t="str">
        <f>Match5!U19</f>
        <v/>
      </c>
      <c r="E50" s="17" t="e">
        <f t="shared" ref="E50:E51" si="3">TRUNC((250-D50)*0.7)</f>
        <v>#VALUE!</v>
      </c>
      <c r="F50" s="18"/>
      <c r="G50" s="18"/>
      <c r="H50" s="18"/>
      <c r="I50" s="18"/>
      <c r="J50" s="27" t="s">
        <v>108</v>
      </c>
      <c r="K50" s="28"/>
    </row>
    <row r="51" spans="1:11">
      <c r="A51" s="16"/>
      <c r="B51" s="17">
        <f>Match5!S20</f>
        <v>0</v>
      </c>
      <c r="C51" s="16" t="s">
        <v>97</v>
      </c>
      <c r="D51" s="17" t="str">
        <f>Match5!U20</f>
        <v/>
      </c>
      <c r="E51" s="17" t="e">
        <f t="shared" si="3"/>
        <v>#VALUE!</v>
      </c>
      <c r="F51" s="18"/>
      <c r="G51" s="18"/>
      <c r="H51" s="18"/>
      <c r="I51" s="18"/>
      <c r="J51" s="30"/>
      <c r="K51" s="31"/>
    </row>
    <row r="52" spans="1:11">
      <c r="A52" s="19" t="s">
        <v>109</v>
      </c>
      <c r="B52" s="17"/>
      <c r="C52" s="18"/>
      <c r="D52" s="17" t="str">
        <f>Match1!U21</f>
        <v/>
      </c>
      <c r="E52" s="17"/>
      <c r="F52" s="18"/>
      <c r="G52" s="18"/>
      <c r="H52" s="18"/>
      <c r="I52" s="18"/>
      <c r="J52" s="32"/>
      <c r="K52" s="33"/>
    </row>
    <row r="53" ht="16.35" spans="3:11">
      <c r="C53" s="14"/>
      <c r="D53" s="9"/>
      <c r="E53" s="17" t="e">
        <f>SUM(E49:E51)</f>
        <v>#VALUE!</v>
      </c>
      <c r="F53" s="18" t="e">
        <f>E53</f>
        <v>#VALUE!</v>
      </c>
      <c r="G53" s="18" t="e">
        <f>E53</f>
        <v>#VALUE!</v>
      </c>
      <c r="H53" s="18" t="e">
        <f>E53</f>
        <v>#VALUE!</v>
      </c>
      <c r="I53" s="18" t="e">
        <f>SUM(F53:H53)</f>
        <v>#VALUE!</v>
      </c>
      <c r="J53" s="34"/>
      <c r="K53" s="35"/>
    </row>
    <row r="54" spans="3:9">
      <c r="C54" s="14"/>
      <c r="D54" s="9"/>
      <c r="E54" s="17" t="s">
        <v>105</v>
      </c>
      <c r="F54" s="18"/>
      <c r="G54" s="18"/>
      <c r="H54" s="18"/>
      <c r="I54" s="18"/>
    </row>
    <row r="55" spans="1:9">
      <c r="A55" s="21"/>
      <c r="B55" s="22"/>
      <c r="C55" s="23"/>
      <c r="D55" s="17" t="s">
        <v>110</v>
      </c>
      <c r="E55" s="17"/>
      <c r="F55" s="18"/>
      <c r="G55" s="18"/>
      <c r="H55" s="18"/>
      <c r="I55" s="18"/>
    </row>
    <row r="57" spans="2:5">
      <c r="B57" s="9" t="s">
        <v>112</v>
      </c>
      <c r="E57" s="9" t="s">
        <v>113</v>
      </c>
    </row>
  </sheetData>
  <mergeCells count="25">
    <mergeCell ref="J7:K7"/>
    <mergeCell ref="D11:E11"/>
    <mergeCell ref="J15:K15"/>
    <mergeCell ref="D19:E19"/>
    <mergeCell ref="J23:K23"/>
    <mergeCell ref="D28:E28"/>
    <mergeCell ref="J32:K32"/>
    <mergeCell ref="D37:E37"/>
    <mergeCell ref="J41:K41"/>
    <mergeCell ref="D46:E46"/>
    <mergeCell ref="J50:K50"/>
    <mergeCell ref="D55:E55"/>
    <mergeCell ref="A7:A8"/>
    <mergeCell ref="A15:A16"/>
    <mergeCell ref="A23:A24"/>
    <mergeCell ref="A32:A33"/>
    <mergeCell ref="A41:A42"/>
    <mergeCell ref="A50:A51"/>
    <mergeCell ref="A1:J2"/>
    <mergeCell ref="J8:K10"/>
    <mergeCell ref="J16:K18"/>
    <mergeCell ref="J24:K26"/>
    <mergeCell ref="J33:K35"/>
    <mergeCell ref="J42:K44"/>
    <mergeCell ref="J51:K53"/>
  </mergeCells>
  <pageMargins left="0" right="0" top="0" bottom="0" header="0.3" footer="0.3"/>
  <pageSetup paperSize="1" scale="91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K57"/>
  <sheetViews>
    <sheetView workbookViewId="0">
      <selection activeCell="A1" sqref="A1:J2"/>
    </sheetView>
  </sheetViews>
  <sheetFormatPr defaultColWidth="9.13888888888889" defaultRowHeight="15.6"/>
  <cols>
    <col min="1" max="1" width="9.13888888888889" style="8"/>
    <col min="2" max="2" width="27.5740740740741" style="9" customWidth="1"/>
    <col min="3" max="3" width="2.42592592592593" style="8" customWidth="1"/>
    <col min="4" max="4" width="9.13888888888889" style="10"/>
    <col min="5" max="5" width="9.71296296296296" style="10" customWidth="1"/>
    <col min="6" max="6" width="9.13888888888889" style="8"/>
    <col min="7" max="9" width="9" style="8" customWidth="1"/>
    <col min="10" max="10" width="8.71296296296296" style="8" customWidth="1"/>
    <col min="11" max="16384" width="9.13888888888889" style="8"/>
  </cols>
  <sheetData>
    <row r="1" ht="14.4" spans="1:10">
      <c r="A1" s="11" t="s">
        <v>118</v>
      </c>
      <c r="B1" s="11"/>
      <c r="C1" s="11"/>
      <c r="D1" s="11"/>
      <c r="E1" s="11"/>
      <c r="F1" s="11"/>
      <c r="G1" s="11"/>
      <c r="H1" s="11"/>
      <c r="I1" s="11"/>
      <c r="J1" s="11"/>
    </row>
    <row r="2" ht="14.4" spans="1:10">
      <c r="A2" s="11"/>
      <c r="B2" s="11"/>
      <c r="C2" s="11"/>
      <c r="D2" s="11"/>
      <c r="E2" s="11"/>
      <c r="F2" s="11"/>
      <c r="G2" s="11"/>
      <c r="H2" s="11"/>
      <c r="I2" s="11"/>
      <c r="J2" s="11"/>
    </row>
    <row r="3" spans="2:6">
      <c r="B3" s="12" t="s">
        <v>99</v>
      </c>
      <c r="F3" s="13" t="s">
        <v>100</v>
      </c>
    </row>
    <row r="4" spans="2:6">
      <c r="B4" s="12"/>
      <c r="F4" s="13"/>
    </row>
    <row r="5" spans="2:10">
      <c r="B5" s="9">
        <f>Match6!A4</f>
        <v>0</v>
      </c>
      <c r="C5" s="14"/>
      <c r="D5" s="15" t="s">
        <v>101</v>
      </c>
      <c r="E5" s="15" t="s">
        <v>88</v>
      </c>
      <c r="F5" s="15" t="s">
        <v>102</v>
      </c>
      <c r="G5" s="15" t="s">
        <v>103</v>
      </c>
      <c r="H5" s="15" t="s">
        <v>104</v>
      </c>
      <c r="I5" s="15" t="s">
        <v>105</v>
      </c>
      <c r="J5" s="26"/>
    </row>
    <row r="6" spans="1:9">
      <c r="A6" s="16" t="s">
        <v>106</v>
      </c>
      <c r="B6" s="17">
        <f>Match6!B7</f>
        <v>0</v>
      </c>
      <c r="C6" s="16" t="s">
        <v>89</v>
      </c>
      <c r="D6" s="17" t="str">
        <f>Match6!D7</f>
        <v/>
      </c>
      <c r="E6" s="17" t="s">
        <v>107</v>
      </c>
      <c r="F6" s="18"/>
      <c r="G6" s="18"/>
      <c r="H6" s="18"/>
      <c r="I6" s="18"/>
    </row>
    <row r="7" ht="16.35" spans="1:11">
      <c r="A7" s="16"/>
      <c r="B7" s="17">
        <f>Match6!B8</f>
        <v>0</v>
      </c>
      <c r="C7" s="16" t="s">
        <v>90</v>
      </c>
      <c r="D7" s="17" t="str">
        <f>Match6!D8</f>
        <v/>
      </c>
      <c r="E7" s="17" t="s">
        <v>107</v>
      </c>
      <c r="F7" s="18"/>
      <c r="G7" s="18"/>
      <c r="H7" s="18"/>
      <c r="I7" s="18"/>
      <c r="J7" s="27" t="s">
        <v>108</v>
      </c>
      <c r="K7" s="28"/>
    </row>
    <row r="8" spans="1:11">
      <c r="A8" s="16"/>
      <c r="B8" s="17">
        <f>Match6!B9</f>
        <v>0</v>
      </c>
      <c r="C8" s="16" t="s">
        <v>91</v>
      </c>
      <c r="D8" s="17" t="str">
        <f>Match6!D9</f>
        <v/>
      </c>
      <c r="E8" s="17" t="s">
        <v>107</v>
      </c>
      <c r="F8" s="18"/>
      <c r="G8" s="18"/>
      <c r="H8" s="18"/>
      <c r="I8" s="29"/>
      <c r="J8" s="30"/>
      <c r="K8" s="31"/>
    </row>
    <row r="9" spans="1:11">
      <c r="A9" s="19" t="s">
        <v>109</v>
      </c>
      <c r="B9" s="20"/>
      <c r="C9" s="16"/>
      <c r="D9" s="17"/>
      <c r="E9" s="17" t="s">
        <v>107</v>
      </c>
      <c r="F9" s="18"/>
      <c r="G9" s="18"/>
      <c r="H9" s="18"/>
      <c r="I9" s="29"/>
      <c r="J9" s="32"/>
      <c r="K9" s="33"/>
    </row>
    <row r="10" ht="16.35" spans="1:11">
      <c r="A10" s="21"/>
      <c r="B10" s="22"/>
      <c r="C10" s="23"/>
      <c r="D10" s="17"/>
      <c r="E10" s="17" t="s">
        <v>105</v>
      </c>
      <c r="F10" s="18"/>
      <c r="G10" s="18"/>
      <c r="H10" s="18"/>
      <c r="I10" s="29"/>
      <c r="J10" s="34"/>
      <c r="K10" s="35"/>
    </row>
    <row r="11" spans="1:9">
      <c r="A11" s="21"/>
      <c r="B11" s="22"/>
      <c r="C11" s="23"/>
      <c r="D11" s="17" t="s">
        <v>110</v>
      </c>
      <c r="E11" s="17"/>
      <c r="F11" s="18"/>
      <c r="G11" s="18"/>
      <c r="H11" s="18"/>
      <c r="I11" s="18"/>
    </row>
    <row r="12" spans="3:9">
      <c r="C12" s="14"/>
      <c r="D12" s="9"/>
      <c r="E12" s="9"/>
      <c r="F12" s="14"/>
      <c r="G12" s="14"/>
      <c r="H12" s="14"/>
      <c r="I12" s="14"/>
    </row>
    <row r="13" spans="2:10">
      <c r="B13" s="24">
        <f>Match6!A15</f>
        <v>0</v>
      </c>
      <c r="C13" s="14"/>
      <c r="D13" s="15" t="s">
        <v>101</v>
      </c>
      <c r="E13" s="15" t="s">
        <v>111</v>
      </c>
      <c r="F13" s="15" t="s">
        <v>102</v>
      </c>
      <c r="G13" s="15" t="s">
        <v>103</v>
      </c>
      <c r="H13" s="15" t="s">
        <v>104</v>
      </c>
      <c r="I13" s="15" t="s">
        <v>105</v>
      </c>
      <c r="J13" s="26"/>
    </row>
    <row r="14" spans="1:10">
      <c r="A14" s="16" t="s">
        <v>106</v>
      </c>
      <c r="B14" s="17">
        <f>Match6!B18</f>
        <v>0</v>
      </c>
      <c r="C14" s="16" t="s">
        <v>95</v>
      </c>
      <c r="D14" s="17" t="str">
        <f>Match6!D18</f>
        <v/>
      </c>
      <c r="E14" s="17" t="s">
        <v>107</v>
      </c>
      <c r="F14" s="18"/>
      <c r="G14" s="18"/>
      <c r="H14" s="18"/>
      <c r="I14" s="18"/>
      <c r="J14" s="15"/>
    </row>
    <row r="15" ht="16.35" spans="1:11">
      <c r="A15" s="16"/>
      <c r="B15" s="17">
        <f>Match6!B19</f>
        <v>0</v>
      </c>
      <c r="C15" s="16" t="s">
        <v>96</v>
      </c>
      <c r="D15" s="17" t="str">
        <f>Match6!D19</f>
        <v/>
      </c>
      <c r="E15" s="17" t="s">
        <v>107</v>
      </c>
      <c r="F15" s="18"/>
      <c r="G15" s="18"/>
      <c r="H15" s="18"/>
      <c r="I15" s="18"/>
      <c r="J15" s="27" t="s">
        <v>108</v>
      </c>
      <c r="K15" s="28"/>
    </row>
    <row r="16" spans="1:11">
      <c r="A16" s="16"/>
      <c r="B16" s="17">
        <f>Match6!B20</f>
        <v>0</v>
      </c>
      <c r="C16" s="16" t="s">
        <v>97</v>
      </c>
      <c r="D16" s="17" t="str">
        <f>Match6!D20</f>
        <v/>
      </c>
      <c r="E16" s="17" t="s">
        <v>107</v>
      </c>
      <c r="F16" s="18"/>
      <c r="G16" s="18"/>
      <c r="H16" s="18"/>
      <c r="I16" s="18"/>
      <c r="J16" s="30"/>
      <c r="K16" s="31"/>
    </row>
    <row r="17" spans="1:11">
      <c r="A17" s="19" t="s">
        <v>109</v>
      </c>
      <c r="B17" s="17"/>
      <c r="C17" s="18"/>
      <c r="D17" s="17"/>
      <c r="E17" s="17" t="s">
        <v>107</v>
      </c>
      <c r="F17" s="18"/>
      <c r="G17" s="18"/>
      <c r="H17" s="18"/>
      <c r="I17" s="18"/>
      <c r="J17" s="32"/>
      <c r="K17" s="33"/>
    </row>
    <row r="18" ht="16.35" spans="3:11">
      <c r="C18" s="14"/>
      <c r="D18" s="9"/>
      <c r="E18" s="17" t="s">
        <v>105</v>
      </c>
      <c r="F18" s="18"/>
      <c r="G18" s="18"/>
      <c r="H18" s="18"/>
      <c r="I18" s="18"/>
      <c r="J18" s="34"/>
      <c r="K18" s="35"/>
    </row>
    <row r="19" spans="1:9">
      <c r="A19" s="21"/>
      <c r="B19" s="22"/>
      <c r="C19" s="23"/>
      <c r="D19" s="17" t="s">
        <v>110</v>
      </c>
      <c r="E19" s="17"/>
      <c r="F19" s="18"/>
      <c r="G19" s="18"/>
      <c r="H19" s="18"/>
      <c r="I19" s="18"/>
    </row>
    <row r="20" spans="3:9">
      <c r="C20" s="14"/>
      <c r="D20" s="9"/>
      <c r="E20" s="9"/>
      <c r="F20" s="14"/>
      <c r="G20" s="14"/>
      <c r="H20" s="14"/>
      <c r="I20" s="14"/>
    </row>
    <row r="21" spans="2:10">
      <c r="B21" s="9">
        <f>B5</f>
        <v>0</v>
      </c>
      <c r="C21" s="14"/>
      <c r="D21" s="15" t="s">
        <v>101</v>
      </c>
      <c r="E21" s="15" t="s">
        <v>111</v>
      </c>
      <c r="F21" s="15" t="s">
        <v>102</v>
      </c>
      <c r="G21" s="15" t="s">
        <v>103</v>
      </c>
      <c r="H21" s="15" t="s">
        <v>104</v>
      </c>
      <c r="I21" s="15" t="s">
        <v>105</v>
      </c>
      <c r="J21" s="26"/>
    </row>
    <row r="22" spans="1:10">
      <c r="A22" s="16" t="s">
        <v>106</v>
      </c>
      <c r="B22" s="17">
        <f>Match6!J7</f>
        <v>0</v>
      </c>
      <c r="C22" s="16" t="s">
        <v>89</v>
      </c>
      <c r="D22" s="25" t="str">
        <f>Match6!L7</f>
        <v/>
      </c>
      <c r="E22" s="17" t="e">
        <f>TRUNC((250-D22)*0.7)</f>
        <v>#VALUE!</v>
      </c>
      <c r="F22" s="18"/>
      <c r="G22" s="18"/>
      <c r="H22" s="18"/>
      <c r="I22" s="18"/>
      <c r="J22" s="15"/>
    </row>
    <row r="23" ht="16.35" spans="1:11">
      <c r="A23" s="16"/>
      <c r="B23" s="17">
        <f>Match6!J8</f>
        <v>0</v>
      </c>
      <c r="C23" s="16" t="s">
        <v>90</v>
      </c>
      <c r="D23" s="25" t="str">
        <f>Match6!L8</f>
        <v/>
      </c>
      <c r="E23" s="17" t="e">
        <f t="shared" ref="E23:E24" si="0">TRUNC((250-D23)*0.7)</f>
        <v>#VALUE!</v>
      </c>
      <c r="F23" s="18"/>
      <c r="G23" s="18"/>
      <c r="H23" s="18"/>
      <c r="I23" s="18"/>
      <c r="J23" s="27" t="s">
        <v>108</v>
      </c>
      <c r="K23" s="28"/>
    </row>
    <row r="24" spans="1:11">
      <c r="A24" s="16"/>
      <c r="B24" s="17">
        <f>Match6!J9</f>
        <v>0</v>
      </c>
      <c r="C24" s="16" t="s">
        <v>91</v>
      </c>
      <c r="D24" s="25" t="str">
        <f>Match6!L9</f>
        <v/>
      </c>
      <c r="E24" s="17" t="e">
        <f t="shared" si="0"/>
        <v>#VALUE!</v>
      </c>
      <c r="F24" s="18"/>
      <c r="G24" s="18"/>
      <c r="H24" s="18"/>
      <c r="I24" s="18"/>
      <c r="J24" s="30"/>
      <c r="K24" s="31"/>
    </row>
    <row r="25" spans="1:11">
      <c r="A25" s="19" t="s">
        <v>109</v>
      </c>
      <c r="B25" s="17"/>
      <c r="C25" s="18"/>
      <c r="D25" s="17" t="str">
        <f>Match1!L10</f>
        <v/>
      </c>
      <c r="E25" s="17"/>
      <c r="F25" s="18"/>
      <c r="G25" s="18"/>
      <c r="H25" s="18"/>
      <c r="I25" s="14"/>
      <c r="J25" s="32"/>
      <c r="K25" s="33"/>
    </row>
    <row r="26" ht="16.35" spans="3:11">
      <c r="C26" s="14"/>
      <c r="D26" s="9"/>
      <c r="E26" s="17" t="e">
        <f>SUM(E22:E24)</f>
        <v>#VALUE!</v>
      </c>
      <c r="F26" s="18" t="e">
        <f>E26</f>
        <v>#VALUE!</v>
      </c>
      <c r="G26" s="18" t="e">
        <f>E26</f>
        <v>#VALUE!</v>
      </c>
      <c r="H26" s="18" t="e">
        <f>E26</f>
        <v>#VALUE!</v>
      </c>
      <c r="I26" s="18" t="e">
        <f>SUM(F26:H26)</f>
        <v>#VALUE!</v>
      </c>
      <c r="J26" s="34"/>
      <c r="K26" s="35"/>
    </row>
    <row r="27" spans="3:9">
      <c r="C27" s="14"/>
      <c r="D27" s="9"/>
      <c r="E27" s="17" t="s">
        <v>105</v>
      </c>
      <c r="F27" s="18"/>
      <c r="G27" s="18"/>
      <c r="H27" s="18"/>
      <c r="I27" s="18"/>
    </row>
    <row r="28" spans="1:9">
      <c r="A28" s="21"/>
      <c r="B28" s="22"/>
      <c r="C28" s="23"/>
      <c r="D28" s="17" t="s">
        <v>110</v>
      </c>
      <c r="E28" s="17"/>
      <c r="F28" s="18"/>
      <c r="G28" s="18"/>
      <c r="H28" s="18"/>
      <c r="I28" s="18"/>
    </row>
    <row r="29" spans="3:9">
      <c r="C29" s="14"/>
      <c r="D29" s="9"/>
      <c r="E29" s="9"/>
      <c r="F29" s="14"/>
      <c r="G29" s="14"/>
      <c r="H29" s="14"/>
      <c r="I29" s="14"/>
    </row>
    <row r="30" spans="2:10">
      <c r="B30" s="9">
        <f>B13</f>
        <v>0</v>
      </c>
      <c r="C30" s="14"/>
      <c r="D30" s="15" t="s">
        <v>101</v>
      </c>
      <c r="E30" s="15" t="s">
        <v>111</v>
      </c>
      <c r="F30" s="15" t="s">
        <v>102</v>
      </c>
      <c r="G30" s="15" t="s">
        <v>103</v>
      </c>
      <c r="H30" s="15" t="s">
        <v>104</v>
      </c>
      <c r="I30" s="15" t="s">
        <v>105</v>
      </c>
      <c r="J30" s="26"/>
    </row>
    <row r="31" spans="1:10">
      <c r="A31" s="16" t="s">
        <v>106</v>
      </c>
      <c r="B31" s="17">
        <f>Match6!J18</f>
        <v>0</v>
      </c>
      <c r="C31" s="16" t="s">
        <v>95</v>
      </c>
      <c r="D31" s="25" t="str">
        <f>Match6!L18</f>
        <v/>
      </c>
      <c r="E31" s="17" t="e">
        <f>TRUNC((250-D31)*0.7)</f>
        <v>#VALUE!</v>
      </c>
      <c r="F31" s="18"/>
      <c r="G31" s="18"/>
      <c r="H31" s="18"/>
      <c r="I31" s="18"/>
      <c r="J31" s="15"/>
    </row>
    <row r="32" ht="16.35" spans="1:11">
      <c r="A32" s="16"/>
      <c r="B32" s="17">
        <f>Match6!J19</f>
        <v>0</v>
      </c>
      <c r="C32" s="16" t="s">
        <v>96</v>
      </c>
      <c r="D32" s="25" t="str">
        <f>Match6!L19</f>
        <v/>
      </c>
      <c r="E32" s="17" t="e">
        <f t="shared" ref="E32:E33" si="1">TRUNC((250-D32)*0.7)</f>
        <v>#VALUE!</v>
      </c>
      <c r="F32" s="18"/>
      <c r="G32" s="18"/>
      <c r="H32" s="18"/>
      <c r="I32" s="18"/>
      <c r="J32" s="27" t="s">
        <v>108</v>
      </c>
      <c r="K32" s="28"/>
    </row>
    <row r="33" spans="1:11">
      <c r="A33" s="16"/>
      <c r="B33" s="17">
        <f>Match6!J20</f>
        <v>0</v>
      </c>
      <c r="C33" s="16" t="s">
        <v>97</v>
      </c>
      <c r="D33" s="25" t="str">
        <f>Match6!L20</f>
        <v/>
      </c>
      <c r="E33" s="17" t="e">
        <f t="shared" si="1"/>
        <v>#VALUE!</v>
      </c>
      <c r="F33" s="18"/>
      <c r="G33" s="18"/>
      <c r="H33" s="18"/>
      <c r="I33" s="18"/>
      <c r="J33" s="30"/>
      <c r="K33" s="31"/>
    </row>
    <row r="34" spans="1:11">
      <c r="A34" s="19" t="s">
        <v>109</v>
      </c>
      <c r="B34" s="17"/>
      <c r="C34" s="18"/>
      <c r="D34" s="17" t="str">
        <f>Match1!L21</f>
        <v/>
      </c>
      <c r="E34" s="17"/>
      <c r="F34" s="18"/>
      <c r="G34" s="18"/>
      <c r="H34" s="18"/>
      <c r="I34" s="14"/>
      <c r="J34" s="32"/>
      <c r="K34" s="33"/>
    </row>
    <row r="35" ht="16.35" spans="3:11">
      <c r="C35" s="14"/>
      <c r="D35" s="9"/>
      <c r="E35" s="17" t="e">
        <f>SUM(E31:E33)</f>
        <v>#VALUE!</v>
      </c>
      <c r="F35" s="18" t="e">
        <f>E35</f>
        <v>#VALUE!</v>
      </c>
      <c r="G35" s="18" t="e">
        <f>E35</f>
        <v>#VALUE!</v>
      </c>
      <c r="H35" s="18" t="e">
        <f>E35</f>
        <v>#VALUE!</v>
      </c>
      <c r="I35" s="18" t="e">
        <f>SUM(F35:H35)</f>
        <v>#VALUE!</v>
      </c>
      <c r="J35" s="34"/>
      <c r="K35" s="35"/>
    </row>
    <row r="36" spans="3:9">
      <c r="C36" s="14"/>
      <c r="D36" s="9"/>
      <c r="E36" s="17" t="s">
        <v>105</v>
      </c>
      <c r="F36" s="18"/>
      <c r="G36" s="18"/>
      <c r="H36" s="18"/>
      <c r="I36" s="18"/>
    </row>
    <row r="37" spans="1:9">
      <c r="A37" s="21"/>
      <c r="B37" s="22"/>
      <c r="C37" s="23"/>
      <c r="D37" s="17" t="s">
        <v>110</v>
      </c>
      <c r="E37" s="17"/>
      <c r="F37" s="18"/>
      <c r="G37" s="18"/>
      <c r="H37" s="18"/>
      <c r="I37" s="18"/>
    </row>
    <row r="38" spans="3:9">
      <c r="C38" s="14"/>
      <c r="D38" s="9"/>
      <c r="E38" s="9"/>
      <c r="F38" s="14"/>
      <c r="G38" s="14"/>
      <c r="H38" s="14"/>
      <c r="I38" s="14"/>
    </row>
    <row r="39" spans="2:10">
      <c r="B39" s="9">
        <f>B5</f>
        <v>0</v>
      </c>
      <c r="C39" s="14"/>
      <c r="D39" s="15" t="s">
        <v>101</v>
      </c>
      <c r="E39" s="15" t="s">
        <v>111</v>
      </c>
      <c r="F39" s="15" t="s">
        <v>102</v>
      </c>
      <c r="G39" s="15" t="s">
        <v>103</v>
      </c>
      <c r="H39" s="15" t="s">
        <v>104</v>
      </c>
      <c r="I39" s="15" t="s">
        <v>105</v>
      </c>
      <c r="J39" s="26"/>
    </row>
    <row r="40" spans="1:10">
      <c r="A40" s="16" t="s">
        <v>106</v>
      </c>
      <c r="B40" s="17">
        <f>Match6!S7</f>
        <v>0</v>
      </c>
      <c r="C40" s="16" t="s">
        <v>89</v>
      </c>
      <c r="D40" s="17" t="str">
        <f>Match6!U7</f>
        <v/>
      </c>
      <c r="E40" s="17" t="e">
        <f>TRUNC((250-D40)*0.7)</f>
        <v>#VALUE!</v>
      </c>
      <c r="F40" s="18"/>
      <c r="G40" s="18"/>
      <c r="H40" s="18"/>
      <c r="I40" s="18"/>
      <c r="J40" s="15"/>
    </row>
    <row r="41" ht="16.35" spans="1:11">
      <c r="A41" s="16"/>
      <c r="B41" s="17">
        <f>Match6!S8</f>
        <v>0</v>
      </c>
      <c r="C41" s="16" t="s">
        <v>90</v>
      </c>
      <c r="D41" s="17" t="str">
        <f>Match6!U8</f>
        <v/>
      </c>
      <c r="E41" s="17" t="e">
        <f t="shared" ref="E41:E42" si="2">TRUNC((250-D41)*0.7)</f>
        <v>#VALUE!</v>
      </c>
      <c r="F41" s="18"/>
      <c r="G41" s="18"/>
      <c r="H41" s="18"/>
      <c r="I41" s="18"/>
      <c r="J41" s="27" t="s">
        <v>108</v>
      </c>
      <c r="K41" s="28"/>
    </row>
    <row r="42" spans="1:11">
      <c r="A42" s="16"/>
      <c r="B42" s="17">
        <f>Match6!S9</f>
        <v>0</v>
      </c>
      <c r="C42" s="16" t="s">
        <v>91</v>
      </c>
      <c r="D42" s="17" t="str">
        <f>Match6!U9</f>
        <v/>
      </c>
      <c r="E42" s="17" t="e">
        <f t="shared" si="2"/>
        <v>#VALUE!</v>
      </c>
      <c r="F42" s="18"/>
      <c r="G42" s="18"/>
      <c r="H42" s="18"/>
      <c r="I42" s="18"/>
      <c r="J42" s="30"/>
      <c r="K42" s="31"/>
    </row>
    <row r="43" spans="1:11">
      <c r="A43" s="19" t="s">
        <v>109</v>
      </c>
      <c r="B43" s="17"/>
      <c r="C43" s="18"/>
      <c r="D43" s="17" t="str">
        <f>Match1!U10</f>
        <v/>
      </c>
      <c r="E43" s="17"/>
      <c r="F43" s="18"/>
      <c r="G43" s="18"/>
      <c r="H43" s="18"/>
      <c r="I43" s="18"/>
      <c r="J43" s="32"/>
      <c r="K43" s="33"/>
    </row>
    <row r="44" ht="16.35" spans="3:11">
      <c r="C44" s="14"/>
      <c r="D44" s="9"/>
      <c r="E44" s="17" t="e">
        <f>SUM(E40:E42)</f>
        <v>#VALUE!</v>
      </c>
      <c r="F44" s="18" t="e">
        <f>E44</f>
        <v>#VALUE!</v>
      </c>
      <c r="G44" s="18" t="e">
        <f>E44</f>
        <v>#VALUE!</v>
      </c>
      <c r="H44" s="18" t="e">
        <f>E44</f>
        <v>#VALUE!</v>
      </c>
      <c r="I44" s="18" t="e">
        <f>SUM(F44:H44)</f>
        <v>#VALUE!</v>
      </c>
      <c r="J44" s="34"/>
      <c r="K44" s="35"/>
    </row>
    <row r="45" spans="3:9">
      <c r="C45" s="14"/>
      <c r="D45" s="9"/>
      <c r="E45" s="17" t="s">
        <v>105</v>
      </c>
      <c r="F45" s="18"/>
      <c r="G45" s="18"/>
      <c r="H45" s="18"/>
      <c r="I45" s="18"/>
    </row>
    <row r="46" spans="1:9">
      <c r="A46" s="21"/>
      <c r="B46" s="22"/>
      <c r="C46" s="23"/>
      <c r="D46" s="17" t="s">
        <v>110</v>
      </c>
      <c r="E46" s="17"/>
      <c r="F46" s="18"/>
      <c r="G46" s="18"/>
      <c r="H46" s="18"/>
      <c r="I46" s="18"/>
    </row>
    <row r="47" spans="3:9">
      <c r="C47" s="14"/>
      <c r="D47" s="9"/>
      <c r="E47" s="9"/>
      <c r="F47" s="14"/>
      <c r="G47" s="14"/>
      <c r="H47" s="14"/>
      <c r="I47" s="14"/>
    </row>
    <row r="48" spans="2:10">
      <c r="B48" s="9">
        <f>B13</f>
        <v>0</v>
      </c>
      <c r="C48" s="14"/>
      <c r="D48" s="15" t="s">
        <v>101</v>
      </c>
      <c r="E48" s="15" t="s">
        <v>111</v>
      </c>
      <c r="F48" s="15" t="s">
        <v>102</v>
      </c>
      <c r="G48" s="15" t="s">
        <v>103</v>
      </c>
      <c r="H48" s="15" t="s">
        <v>104</v>
      </c>
      <c r="I48" s="15" t="s">
        <v>105</v>
      </c>
      <c r="J48" s="26"/>
    </row>
    <row r="49" spans="1:10">
      <c r="A49" s="16" t="s">
        <v>106</v>
      </c>
      <c r="B49" s="17">
        <f>Match6!S18</f>
        <v>0</v>
      </c>
      <c r="C49" s="16" t="s">
        <v>95</v>
      </c>
      <c r="D49" s="17" t="str">
        <f>Match6!U18</f>
        <v/>
      </c>
      <c r="E49" s="17" t="e">
        <f>TRUNC((250-D49)*0.7)</f>
        <v>#VALUE!</v>
      </c>
      <c r="F49" s="18"/>
      <c r="G49" s="18"/>
      <c r="H49" s="18"/>
      <c r="I49" s="18"/>
      <c r="J49" s="15"/>
    </row>
    <row r="50" ht="16.35" spans="1:11">
      <c r="A50" s="16"/>
      <c r="B50" s="17">
        <f>Match6!S19</f>
        <v>0</v>
      </c>
      <c r="C50" s="16" t="s">
        <v>96</v>
      </c>
      <c r="D50" s="17" t="str">
        <f>Match6!U19</f>
        <v/>
      </c>
      <c r="E50" s="17" t="e">
        <f t="shared" ref="E50:E51" si="3">TRUNC((250-D50)*0.7)</f>
        <v>#VALUE!</v>
      </c>
      <c r="F50" s="18"/>
      <c r="G50" s="18"/>
      <c r="H50" s="18"/>
      <c r="I50" s="18"/>
      <c r="J50" s="27" t="s">
        <v>108</v>
      </c>
      <c r="K50" s="28"/>
    </row>
    <row r="51" spans="1:11">
      <c r="A51" s="16"/>
      <c r="B51" s="17">
        <f>Match6!S20</f>
        <v>0</v>
      </c>
      <c r="C51" s="16" t="s">
        <v>97</v>
      </c>
      <c r="D51" s="17" t="str">
        <f>Match6!U20</f>
        <v/>
      </c>
      <c r="E51" s="17" t="e">
        <f t="shared" si="3"/>
        <v>#VALUE!</v>
      </c>
      <c r="F51" s="18"/>
      <c r="G51" s="18"/>
      <c r="H51" s="18"/>
      <c r="I51" s="18"/>
      <c r="J51" s="30"/>
      <c r="K51" s="31"/>
    </row>
    <row r="52" spans="1:11">
      <c r="A52" s="19" t="s">
        <v>109</v>
      </c>
      <c r="B52" s="17"/>
      <c r="C52" s="18"/>
      <c r="D52" s="17" t="str">
        <f>Match1!U21</f>
        <v/>
      </c>
      <c r="E52" s="17"/>
      <c r="F52" s="18"/>
      <c r="G52" s="18"/>
      <c r="H52" s="18"/>
      <c r="I52" s="18"/>
      <c r="J52" s="32"/>
      <c r="K52" s="33"/>
    </row>
    <row r="53" ht="16.35" spans="3:11">
      <c r="C53" s="14"/>
      <c r="D53" s="9"/>
      <c r="E53" s="17" t="e">
        <f>SUM(E49:E51)</f>
        <v>#VALUE!</v>
      </c>
      <c r="F53" s="18" t="e">
        <f>E53</f>
        <v>#VALUE!</v>
      </c>
      <c r="G53" s="18" t="e">
        <f>E53</f>
        <v>#VALUE!</v>
      </c>
      <c r="H53" s="18" t="e">
        <f>E53</f>
        <v>#VALUE!</v>
      </c>
      <c r="I53" s="18" t="e">
        <f>SUM(F53:H53)</f>
        <v>#VALUE!</v>
      </c>
      <c r="J53" s="34"/>
      <c r="K53" s="35"/>
    </row>
    <row r="54" spans="3:9">
      <c r="C54" s="14"/>
      <c r="D54" s="9"/>
      <c r="E54" s="17" t="s">
        <v>105</v>
      </c>
      <c r="F54" s="18"/>
      <c r="G54" s="18"/>
      <c r="H54" s="18"/>
      <c r="I54" s="18"/>
    </row>
    <row r="55" spans="1:9">
      <c r="A55" s="21"/>
      <c r="B55" s="22"/>
      <c r="C55" s="23"/>
      <c r="D55" s="17" t="s">
        <v>110</v>
      </c>
      <c r="E55" s="17"/>
      <c r="F55" s="18"/>
      <c r="G55" s="18"/>
      <c r="H55" s="18"/>
      <c r="I55" s="18"/>
    </row>
    <row r="57" spans="2:5">
      <c r="B57" s="9" t="s">
        <v>112</v>
      </c>
      <c r="E57" s="9" t="s">
        <v>113</v>
      </c>
    </row>
  </sheetData>
  <mergeCells count="25">
    <mergeCell ref="J7:K7"/>
    <mergeCell ref="D11:E11"/>
    <mergeCell ref="J15:K15"/>
    <mergeCell ref="D19:E19"/>
    <mergeCell ref="J23:K23"/>
    <mergeCell ref="D28:E28"/>
    <mergeCell ref="J32:K32"/>
    <mergeCell ref="D37:E37"/>
    <mergeCell ref="J41:K41"/>
    <mergeCell ref="D46:E46"/>
    <mergeCell ref="J50:K50"/>
    <mergeCell ref="D55:E55"/>
    <mergeCell ref="A7:A8"/>
    <mergeCell ref="A15:A16"/>
    <mergeCell ref="A23:A24"/>
    <mergeCell ref="A32:A33"/>
    <mergeCell ref="A41:A42"/>
    <mergeCell ref="A50:A51"/>
    <mergeCell ref="A1:J2"/>
    <mergeCell ref="J8:K10"/>
    <mergeCell ref="J16:K18"/>
    <mergeCell ref="J24:K26"/>
    <mergeCell ref="J33:K35"/>
    <mergeCell ref="J42:K44"/>
    <mergeCell ref="J51:K53"/>
  </mergeCells>
  <pageMargins left="0" right="0" top="0" bottom="0" header="0.3" footer="0.3"/>
  <pageSetup paperSize="1" scale="91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N10" sqref="N10"/>
    </sheetView>
  </sheetViews>
  <sheetFormatPr defaultColWidth="8.85185185185185" defaultRowHeight="14.4"/>
  <cols>
    <col min="1" max="1" width="10.712962962963" style="2" customWidth="1"/>
    <col min="2" max="2" width="8.85185185185185" style="3" customWidth="1"/>
    <col min="3" max="3" width="7.42592592592593" style="3" customWidth="1"/>
    <col min="4" max="5" width="25.712962962963" style="3" customWidth="1"/>
    <col min="6" max="6" width="28" style="2" customWidth="1"/>
    <col min="7" max="7" width="20.712962962963" style="2" customWidth="1"/>
    <col min="8" max="8" width="3.57407407407407" style="2" customWidth="1"/>
    <col min="9" max="9" width="7.85185185185185" style="2" customWidth="1"/>
    <col min="10" max="11" width="7.71296296296296" style="2" customWidth="1"/>
    <col min="12" max="12" width="7.42592592592593" style="2" customWidth="1"/>
    <col min="13" max="16384" width="8.85185185185185" style="3"/>
  </cols>
  <sheetData>
    <row r="1" s="1" customFormat="1" ht="28.5" customHeight="1" spans="1:12">
      <c r="A1" s="4" t="s">
        <v>86</v>
      </c>
      <c r="B1" s="5" t="s">
        <v>119</v>
      </c>
      <c r="C1" s="5" t="s">
        <v>120</v>
      </c>
      <c r="D1" s="5" t="s">
        <v>121</v>
      </c>
      <c r="E1" s="5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</row>
    <row r="2" spans="1:12">
      <c r="A2" s="2" t="e">
        <f>Match1!C7</f>
        <v>#N/A</v>
      </c>
      <c r="B2" s="6" t="str">
        <f>'Match Information'!$D$1</f>
        <v>Enter date here</v>
      </c>
      <c r="C2" s="7" t="str">
        <f>'Match Information'!$D$3</f>
        <v>2019/2020</v>
      </c>
      <c r="D2" s="7" t="str">
        <f>'Match Information'!$D$2</f>
        <v>Enter district &amp; tour stop # here</v>
      </c>
      <c r="E2" s="7" t="str">
        <f>'Match Information'!$D$4</f>
        <v>Enter location of match here</v>
      </c>
      <c r="F2" s="2">
        <f>Match1!A4</f>
        <v>0</v>
      </c>
      <c r="G2" s="2">
        <f>Match1!B7</f>
        <v>0</v>
      </c>
      <c r="H2" s="2">
        <v>0</v>
      </c>
      <c r="I2" s="2">
        <f>Match1!E7</f>
        <v>0</v>
      </c>
      <c r="J2" s="2">
        <f>Match1!F7</f>
        <v>0</v>
      </c>
      <c r="K2" s="2">
        <f>Match1!G7</f>
        <v>0</v>
      </c>
      <c r="L2" s="2">
        <f>Match1!H7</f>
        <v>0</v>
      </c>
    </row>
    <row r="3" spans="1:12">
      <c r="A3" s="2" t="e">
        <f>Match1!C8</f>
        <v>#N/A</v>
      </c>
      <c r="B3" s="6" t="str">
        <f>'Match Information'!$D$1</f>
        <v>Enter date here</v>
      </c>
      <c r="C3" s="7" t="str">
        <f>'Match Information'!$D$3</f>
        <v>2019/2020</v>
      </c>
      <c r="D3" s="7" t="str">
        <f>'Match Information'!$D$2</f>
        <v>Enter district &amp; tour stop # here</v>
      </c>
      <c r="E3" s="7" t="str">
        <f>'Match Information'!$D$4</f>
        <v>Enter location of match here</v>
      </c>
      <c r="F3" s="2">
        <f>Match1!A4</f>
        <v>0</v>
      </c>
      <c r="G3" s="2">
        <f>Match1!B8</f>
        <v>0</v>
      </c>
      <c r="H3" s="2">
        <v>0</v>
      </c>
      <c r="I3" s="2">
        <f>Match1!E8</f>
        <v>0</v>
      </c>
      <c r="J3" s="2">
        <f>Match1!F8</f>
        <v>0</v>
      </c>
      <c r="K3" s="2">
        <f>Match1!G8</f>
        <v>0</v>
      </c>
      <c r="L3" s="2">
        <f>Match1!H8</f>
        <v>0</v>
      </c>
    </row>
    <row r="4" spans="1:12">
      <c r="A4" s="2" t="e">
        <f>Match1!C9</f>
        <v>#N/A</v>
      </c>
      <c r="B4" s="6" t="str">
        <f>'Match Information'!$D$1</f>
        <v>Enter date here</v>
      </c>
      <c r="C4" s="7" t="str">
        <f>'Match Information'!$D$3</f>
        <v>2019/2020</v>
      </c>
      <c r="D4" s="7" t="str">
        <f>'Match Information'!$D$2</f>
        <v>Enter district &amp; tour stop # here</v>
      </c>
      <c r="E4" s="7" t="str">
        <f>'Match Information'!$D$4</f>
        <v>Enter location of match here</v>
      </c>
      <c r="F4" s="2">
        <f>Match1!A4</f>
        <v>0</v>
      </c>
      <c r="G4" s="2">
        <f>Match1!B9</f>
        <v>0</v>
      </c>
      <c r="H4" s="2">
        <v>0</v>
      </c>
      <c r="I4" s="2">
        <f>Match1!E9</f>
        <v>0</v>
      </c>
      <c r="J4" s="2">
        <f>Match1!F9</f>
        <v>0</v>
      </c>
      <c r="K4" s="2">
        <f>Match1!G9</f>
        <v>0</v>
      </c>
      <c r="L4" s="2">
        <f>Match1!H9</f>
        <v>0</v>
      </c>
    </row>
    <row r="5" spans="1:12">
      <c r="A5" s="2" t="e">
        <f>Match1!C10</f>
        <v>#N/A</v>
      </c>
      <c r="B5" s="6" t="str">
        <f>'Match Information'!$D$1</f>
        <v>Enter date here</v>
      </c>
      <c r="C5" s="7" t="str">
        <f>'Match Information'!$D$3</f>
        <v>2019/2020</v>
      </c>
      <c r="D5" s="7" t="str">
        <f>'Match Information'!$D$2</f>
        <v>Enter district &amp; tour stop # here</v>
      </c>
      <c r="E5" s="7" t="str">
        <f>'Match Information'!$D$4</f>
        <v>Enter location of match here</v>
      </c>
      <c r="F5" s="2">
        <f>Match1!A4</f>
        <v>0</v>
      </c>
      <c r="G5" s="2">
        <f>Match1!B10</f>
        <v>0</v>
      </c>
      <c r="H5" s="2">
        <v>0</v>
      </c>
      <c r="I5" s="2">
        <f>Match1!E10</f>
        <v>0</v>
      </c>
      <c r="J5" s="2">
        <f>Match1!F10</f>
        <v>0</v>
      </c>
      <c r="K5" s="2">
        <f>Match1!G10</f>
        <v>0</v>
      </c>
      <c r="L5" s="2">
        <f>Match1!H10</f>
        <v>0</v>
      </c>
    </row>
    <row r="6" spans="1:12">
      <c r="A6" s="2" t="e">
        <f>Match1!K7</f>
        <v>#N/A</v>
      </c>
      <c r="B6" s="6" t="str">
        <f>'Match Information'!$D$1</f>
        <v>Enter date here</v>
      </c>
      <c r="C6" s="7" t="str">
        <f>'Match Information'!$D$3</f>
        <v>2019/2020</v>
      </c>
      <c r="D6" s="7" t="str">
        <f>'Match Information'!$D$2</f>
        <v>Enter district &amp; tour stop # here</v>
      </c>
      <c r="E6" s="7" t="str">
        <f>'Match Information'!$D$4</f>
        <v>Enter location of match here</v>
      </c>
      <c r="F6" s="2">
        <f>Match1!A4</f>
        <v>0</v>
      </c>
      <c r="G6" s="2">
        <f>Match1!J7</f>
        <v>0</v>
      </c>
      <c r="H6" s="2">
        <v>0</v>
      </c>
      <c r="I6" s="2">
        <f>Match1!N7</f>
        <v>0</v>
      </c>
      <c r="J6" s="2">
        <f>Match1!O7</f>
        <v>0</v>
      </c>
      <c r="K6" s="2">
        <f>Match1!P7</f>
        <v>0</v>
      </c>
      <c r="L6" s="2">
        <f>Match1!Q7</f>
        <v>0</v>
      </c>
    </row>
    <row r="7" spans="1:12">
      <c r="A7" s="2" t="e">
        <f>Match1!K8</f>
        <v>#N/A</v>
      </c>
      <c r="B7" s="6" t="str">
        <f>'Match Information'!$D$1</f>
        <v>Enter date here</v>
      </c>
      <c r="C7" s="7" t="str">
        <f>'Match Information'!$D$3</f>
        <v>2019/2020</v>
      </c>
      <c r="D7" s="7" t="str">
        <f>'Match Information'!$D$2</f>
        <v>Enter district &amp; tour stop # here</v>
      </c>
      <c r="E7" s="7" t="str">
        <f>'Match Information'!$D$4</f>
        <v>Enter location of match here</v>
      </c>
      <c r="F7" s="2">
        <f>Match1!A4</f>
        <v>0</v>
      </c>
      <c r="G7" s="2">
        <f>Match1!J8</f>
        <v>0</v>
      </c>
      <c r="H7" s="2">
        <v>0</v>
      </c>
      <c r="I7" s="2">
        <f>Match1!N8</f>
        <v>0</v>
      </c>
      <c r="J7" s="2">
        <f>Match1!O8</f>
        <v>0</v>
      </c>
      <c r="K7" s="2">
        <f>Match1!P8</f>
        <v>0</v>
      </c>
      <c r="L7" s="2">
        <f>Match1!Q8</f>
        <v>0</v>
      </c>
    </row>
    <row r="8" spans="1:12">
      <c r="A8" s="2" t="e">
        <f>Match1!K9</f>
        <v>#N/A</v>
      </c>
      <c r="B8" s="6" t="str">
        <f>'Match Information'!$D$1</f>
        <v>Enter date here</v>
      </c>
      <c r="C8" s="7" t="str">
        <f>'Match Information'!$D$3</f>
        <v>2019/2020</v>
      </c>
      <c r="D8" s="7" t="str">
        <f>'Match Information'!$D$2</f>
        <v>Enter district &amp; tour stop # here</v>
      </c>
      <c r="E8" s="7" t="str">
        <f>'Match Information'!$D$4</f>
        <v>Enter location of match here</v>
      </c>
      <c r="F8" s="2">
        <f>Match1!A4</f>
        <v>0</v>
      </c>
      <c r="G8" s="2">
        <f>Match1!J9</f>
        <v>0</v>
      </c>
      <c r="H8" s="2">
        <v>0</v>
      </c>
      <c r="I8" s="2">
        <f>Match1!N9</f>
        <v>0</v>
      </c>
      <c r="J8" s="2">
        <f>Match1!O9</f>
        <v>0</v>
      </c>
      <c r="K8" s="2">
        <f>Match1!P9</f>
        <v>0</v>
      </c>
      <c r="L8" s="2">
        <f>Match1!Q9</f>
        <v>0</v>
      </c>
    </row>
    <row r="9" spans="1:12">
      <c r="A9" s="2" t="e">
        <f>Match1!K10</f>
        <v>#N/A</v>
      </c>
      <c r="B9" s="6" t="str">
        <f>'Match Information'!$D$1</f>
        <v>Enter date here</v>
      </c>
      <c r="C9" s="7" t="str">
        <f>'Match Information'!$D$3</f>
        <v>2019/2020</v>
      </c>
      <c r="D9" s="7" t="str">
        <f>'Match Information'!$D$2</f>
        <v>Enter district &amp; tour stop # here</v>
      </c>
      <c r="E9" s="7" t="str">
        <f>'Match Information'!$D$4</f>
        <v>Enter location of match here</v>
      </c>
      <c r="F9" s="2">
        <f>Match1!A4</f>
        <v>0</v>
      </c>
      <c r="G9" s="2">
        <f>Match1!J10</f>
        <v>0</v>
      </c>
      <c r="H9" s="2">
        <v>0</v>
      </c>
      <c r="I9" s="2">
        <f>Match1!N10</f>
        <v>0</v>
      </c>
      <c r="J9" s="2">
        <f>Match1!O10</f>
        <v>0</v>
      </c>
      <c r="K9" s="2">
        <f>Match1!P10</f>
        <v>0</v>
      </c>
      <c r="L9" s="2">
        <f>Match1!Q10</f>
        <v>0</v>
      </c>
    </row>
    <row r="10" spans="1:12">
      <c r="A10" s="2" t="e">
        <f>Match1!T7</f>
        <v>#N/A</v>
      </c>
      <c r="B10" s="6" t="str">
        <f>'Match Information'!$D$1</f>
        <v>Enter date here</v>
      </c>
      <c r="C10" s="7" t="str">
        <f>'Match Information'!$D$3</f>
        <v>2019/2020</v>
      </c>
      <c r="D10" s="7" t="str">
        <f>'Match Information'!$D$2</f>
        <v>Enter district &amp; tour stop # here</v>
      </c>
      <c r="E10" s="7" t="str">
        <f>'Match Information'!$D$4</f>
        <v>Enter location of match here</v>
      </c>
      <c r="F10" s="2">
        <f>Match1!A4</f>
        <v>0</v>
      </c>
      <c r="G10" s="2">
        <f>Match1!S7</f>
        <v>0</v>
      </c>
      <c r="H10" s="2">
        <v>0</v>
      </c>
      <c r="I10" s="2">
        <f>Match1!W7</f>
        <v>0</v>
      </c>
      <c r="J10" s="2">
        <f>Match1!X7</f>
        <v>0</v>
      </c>
      <c r="K10" s="2">
        <f>Match1!Y7</f>
        <v>0</v>
      </c>
      <c r="L10" s="2">
        <f>Match1!Z7</f>
        <v>0</v>
      </c>
    </row>
    <row r="11" spans="1:12">
      <c r="A11" s="2" t="e">
        <f>Match1!T8</f>
        <v>#N/A</v>
      </c>
      <c r="B11" s="6" t="str">
        <f>'Match Information'!$D$1</f>
        <v>Enter date here</v>
      </c>
      <c r="C11" s="7" t="str">
        <f>'Match Information'!$D$3</f>
        <v>2019/2020</v>
      </c>
      <c r="D11" s="7" t="str">
        <f>'Match Information'!$D$2</f>
        <v>Enter district &amp; tour stop # here</v>
      </c>
      <c r="E11" s="7" t="str">
        <f>'Match Information'!$D$4</f>
        <v>Enter location of match here</v>
      </c>
      <c r="F11" s="2">
        <f>Match1!A4</f>
        <v>0</v>
      </c>
      <c r="G11" s="2">
        <f>Match1!S8</f>
        <v>0</v>
      </c>
      <c r="H11" s="2">
        <v>0</v>
      </c>
      <c r="I11" s="2">
        <f>Match1!W8</f>
        <v>0</v>
      </c>
      <c r="J11" s="2">
        <f>Match1!X8</f>
        <v>0</v>
      </c>
      <c r="K11" s="2">
        <f>Match1!Y8</f>
        <v>0</v>
      </c>
      <c r="L11" s="2">
        <f>Match1!Z8</f>
        <v>0</v>
      </c>
    </row>
    <row r="12" spans="1:12">
      <c r="A12" s="2" t="e">
        <f>Match1!T9</f>
        <v>#N/A</v>
      </c>
      <c r="B12" s="6" t="str">
        <f>'Match Information'!$D$1</f>
        <v>Enter date here</v>
      </c>
      <c r="C12" s="7" t="str">
        <f>'Match Information'!$D$3</f>
        <v>2019/2020</v>
      </c>
      <c r="D12" s="7" t="str">
        <f>'Match Information'!$D$2</f>
        <v>Enter district &amp; tour stop # here</v>
      </c>
      <c r="E12" s="7" t="str">
        <f>'Match Information'!$D$4</f>
        <v>Enter location of match here</v>
      </c>
      <c r="F12" s="2">
        <f>Match1!A4</f>
        <v>0</v>
      </c>
      <c r="G12" s="2">
        <f>Match1!S9</f>
        <v>0</v>
      </c>
      <c r="H12" s="2">
        <v>0</v>
      </c>
      <c r="I12" s="2">
        <f>Match1!W9</f>
        <v>0</v>
      </c>
      <c r="J12" s="2">
        <f>Match1!X9</f>
        <v>0</v>
      </c>
      <c r="K12" s="2">
        <f>Match1!Y9</f>
        <v>0</v>
      </c>
      <c r="L12" s="2">
        <f>Match1!Z9</f>
        <v>0</v>
      </c>
    </row>
    <row r="13" spans="1:12">
      <c r="A13" s="2" t="e">
        <f>Match1!T10</f>
        <v>#N/A</v>
      </c>
      <c r="B13" s="6" t="str">
        <f>'Match Information'!$D$1</f>
        <v>Enter date here</v>
      </c>
      <c r="C13" s="7" t="str">
        <f>'Match Information'!$D$3</f>
        <v>2019/2020</v>
      </c>
      <c r="D13" s="7" t="str">
        <f>'Match Information'!$D$2</f>
        <v>Enter district &amp; tour stop # here</v>
      </c>
      <c r="E13" s="7" t="str">
        <f>'Match Information'!$D$4</f>
        <v>Enter location of match here</v>
      </c>
      <c r="F13" s="2">
        <f>Match1!A4</f>
        <v>0</v>
      </c>
      <c r="G13" s="2">
        <f>Match1!S10</f>
        <v>0</v>
      </c>
      <c r="H13" s="2">
        <v>0</v>
      </c>
      <c r="I13" s="2">
        <f>Match1!W10</f>
        <v>0</v>
      </c>
      <c r="J13" s="2">
        <f>Match1!X10</f>
        <v>0</v>
      </c>
      <c r="K13" s="2">
        <f>Match1!Y10</f>
        <v>0</v>
      </c>
      <c r="L13" s="2">
        <f>Match1!Z10</f>
        <v>0</v>
      </c>
    </row>
    <row r="14" spans="1:12">
      <c r="A14" s="2" t="e">
        <f>Match1!C18</f>
        <v>#N/A</v>
      </c>
      <c r="B14" s="6" t="str">
        <f>'Match Information'!$D$1</f>
        <v>Enter date here</v>
      </c>
      <c r="C14" s="7" t="str">
        <f>'Match Information'!$D$3</f>
        <v>2019/2020</v>
      </c>
      <c r="D14" s="7" t="str">
        <f>'Match Information'!$D$2</f>
        <v>Enter district &amp; tour stop # here</v>
      </c>
      <c r="E14" s="7" t="str">
        <f>'Match Information'!$D$4</f>
        <v>Enter location of match here</v>
      </c>
      <c r="F14" s="2">
        <f>Match1!A15</f>
        <v>0</v>
      </c>
      <c r="G14" s="2">
        <f>Match1!B18</f>
        <v>0</v>
      </c>
      <c r="H14" s="2">
        <v>0</v>
      </c>
      <c r="I14" s="2">
        <f>Match1!E18</f>
        <v>0</v>
      </c>
      <c r="J14" s="2">
        <f>Match1!F18</f>
        <v>0</v>
      </c>
      <c r="K14" s="2">
        <f>Match1!G18</f>
        <v>0</v>
      </c>
      <c r="L14" s="2">
        <f>Match1!H18</f>
        <v>0</v>
      </c>
    </row>
    <row r="15" spans="1:12">
      <c r="A15" s="2" t="e">
        <f>Match1!C19</f>
        <v>#N/A</v>
      </c>
      <c r="B15" s="6" t="str">
        <f>'Match Information'!$D$1</f>
        <v>Enter date here</v>
      </c>
      <c r="C15" s="7" t="str">
        <f>'Match Information'!$D$3</f>
        <v>2019/2020</v>
      </c>
      <c r="D15" s="7" t="str">
        <f>'Match Information'!$D$2</f>
        <v>Enter district &amp; tour stop # here</v>
      </c>
      <c r="E15" s="7" t="str">
        <f>'Match Information'!$D$4</f>
        <v>Enter location of match here</v>
      </c>
      <c r="F15" s="2">
        <f>Match1!A15</f>
        <v>0</v>
      </c>
      <c r="G15" s="2">
        <f>Match1!B19</f>
        <v>0</v>
      </c>
      <c r="H15" s="2">
        <v>0</v>
      </c>
      <c r="I15" s="2">
        <f>Match1!E19</f>
        <v>0</v>
      </c>
      <c r="J15" s="2">
        <f>Match1!F19</f>
        <v>0</v>
      </c>
      <c r="K15" s="2">
        <f>Match1!G19</f>
        <v>0</v>
      </c>
      <c r="L15" s="2">
        <f>Match1!H19</f>
        <v>0</v>
      </c>
    </row>
    <row r="16" spans="1:12">
      <c r="A16" s="2" t="e">
        <f>Match1!C20</f>
        <v>#N/A</v>
      </c>
      <c r="B16" s="6" t="str">
        <f>'Match Information'!$D$1</f>
        <v>Enter date here</v>
      </c>
      <c r="C16" s="7" t="str">
        <f>'Match Information'!$D$3</f>
        <v>2019/2020</v>
      </c>
      <c r="D16" s="7" t="str">
        <f>'Match Information'!$D$2</f>
        <v>Enter district &amp; tour stop # here</v>
      </c>
      <c r="E16" s="7" t="str">
        <f>'Match Information'!$D$4</f>
        <v>Enter location of match here</v>
      </c>
      <c r="F16" s="2">
        <f>Match1!A15</f>
        <v>0</v>
      </c>
      <c r="G16" s="2">
        <f>Match1!B20</f>
        <v>0</v>
      </c>
      <c r="H16" s="2">
        <v>0</v>
      </c>
      <c r="I16" s="2">
        <f>Match1!E20</f>
        <v>0</v>
      </c>
      <c r="J16" s="2">
        <f>Match1!F20</f>
        <v>0</v>
      </c>
      <c r="K16" s="2">
        <f>Match1!G20</f>
        <v>0</v>
      </c>
      <c r="L16" s="2">
        <f>Match1!H20</f>
        <v>0</v>
      </c>
    </row>
    <row r="17" spans="1:12">
      <c r="A17" s="2" t="e">
        <f>Match1!C21</f>
        <v>#N/A</v>
      </c>
      <c r="B17" s="6" t="str">
        <f>'Match Information'!$D$1</f>
        <v>Enter date here</v>
      </c>
      <c r="C17" s="7" t="str">
        <f>'Match Information'!$D$3</f>
        <v>2019/2020</v>
      </c>
      <c r="D17" s="7" t="str">
        <f>'Match Information'!$D$2</f>
        <v>Enter district &amp; tour stop # here</v>
      </c>
      <c r="E17" s="7" t="str">
        <f>'Match Information'!$D$4</f>
        <v>Enter location of match here</v>
      </c>
      <c r="F17" s="2">
        <f>Match1!A15</f>
        <v>0</v>
      </c>
      <c r="G17" s="2">
        <f>Match1!B21</f>
        <v>0</v>
      </c>
      <c r="H17" s="2">
        <v>0</v>
      </c>
      <c r="I17" s="2">
        <f>Match1!E21</f>
        <v>0</v>
      </c>
      <c r="J17" s="2">
        <f>Match1!F21</f>
        <v>0</v>
      </c>
      <c r="K17" s="2">
        <f>Match1!G21</f>
        <v>0</v>
      </c>
      <c r="L17" s="2">
        <f>Match1!H21</f>
        <v>0</v>
      </c>
    </row>
    <row r="18" spans="1:12">
      <c r="A18" s="2" t="e">
        <f>Match1!K18</f>
        <v>#N/A</v>
      </c>
      <c r="B18" s="6" t="str">
        <f>'Match Information'!$D$1</f>
        <v>Enter date here</v>
      </c>
      <c r="C18" s="7" t="str">
        <f>'Match Information'!$D$3</f>
        <v>2019/2020</v>
      </c>
      <c r="D18" s="7" t="str">
        <f>'Match Information'!$D$2</f>
        <v>Enter district &amp; tour stop # here</v>
      </c>
      <c r="E18" s="7" t="str">
        <f>'Match Information'!$D$4</f>
        <v>Enter location of match here</v>
      </c>
      <c r="F18" s="2">
        <f>Match1!A15</f>
        <v>0</v>
      </c>
      <c r="G18" s="2">
        <f>Match1!J18</f>
        <v>0</v>
      </c>
      <c r="H18" s="2">
        <v>0</v>
      </c>
      <c r="I18" s="2">
        <f>Match1!N18</f>
        <v>0</v>
      </c>
      <c r="J18" s="2">
        <f>Match1!O18</f>
        <v>0</v>
      </c>
      <c r="K18" s="2">
        <f>Match1!P18</f>
        <v>0</v>
      </c>
      <c r="L18" s="2">
        <f>Match1!Q18</f>
        <v>0</v>
      </c>
    </row>
    <row r="19" spans="1:12">
      <c r="A19" s="2" t="e">
        <f>Match1!K19</f>
        <v>#N/A</v>
      </c>
      <c r="B19" s="6" t="str">
        <f>'Match Information'!$D$1</f>
        <v>Enter date here</v>
      </c>
      <c r="C19" s="7" t="str">
        <f>'Match Information'!$D$3</f>
        <v>2019/2020</v>
      </c>
      <c r="D19" s="7" t="str">
        <f>'Match Information'!$D$2</f>
        <v>Enter district &amp; tour stop # here</v>
      </c>
      <c r="E19" s="7" t="str">
        <f>'Match Information'!$D$4</f>
        <v>Enter location of match here</v>
      </c>
      <c r="F19" s="2">
        <f>Match1!A15</f>
        <v>0</v>
      </c>
      <c r="G19" s="2">
        <f>Match1!J19</f>
        <v>0</v>
      </c>
      <c r="H19" s="2">
        <v>0</v>
      </c>
      <c r="I19" s="2">
        <f>Match1!N19</f>
        <v>0</v>
      </c>
      <c r="J19" s="2">
        <f>Match1!O19</f>
        <v>0</v>
      </c>
      <c r="K19" s="2">
        <f>Match1!P19</f>
        <v>0</v>
      </c>
      <c r="L19" s="2">
        <f>Match1!Q19</f>
        <v>0</v>
      </c>
    </row>
    <row r="20" spans="1:12">
      <c r="A20" s="2" t="e">
        <f>Match1!K20</f>
        <v>#N/A</v>
      </c>
      <c r="B20" s="6" t="str">
        <f>'Match Information'!$D$1</f>
        <v>Enter date here</v>
      </c>
      <c r="C20" s="7" t="str">
        <f>'Match Information'!$D$3</f>
        <v>2019/2020</v>
      </c>
      <c r="D20" s="7" t="str">
        <f>'Match Information'!$D$2</f>
        <v>Enter district &amp; tour stop # here</v>
      </c>
      <c r="E20" s="7" t="str">
        <f>'Match Information'!$D$4</f>
        <v>Enter location of match here</v>
      </c>
      <c r="F20" s="2">
        <f>Match1!A15</f>
        <v>0</v>
      </c>
      <c r="G20" s="2">
        <f>Match1!J20</f>
        <v>0</v>
      </c>
      <c r="H20" s="2">
        <v>0</v>
      </c>
      <c r="I20" s="2">
        <f>Match1!N20</f>
        <v>0</v>
      </c>
      <c r="J20" s="2">
        <f>Match1!O20</f>
        <v>0</v>
      </c>
      <c r="K20" s="2">
        <f>Match1!P20</f>
        <v>0</v>
      </c>
      <c r="L20" s="2">
        <f>Match1!Q20</f>
        <v>0</v>
      </c>
    </row>
    <row r="21" spans="1:12">
      <c r="A21" s="2" t="e">
        <f>Match1!K21</f>
        <v>#N/A</v>
      </c>
      <c r="B21" s="6" t="str">
        <f>'Match Information'!$D$1</f>
        <v>Enter date here</v>
      </c>
      <c r="C21" s="7" t="str">
        <f>'Match Information'!$D$3</f>
        <v>2019/2020</v>
      </c>
      <c r="D21" s="7" t="str">
        <f>'Match Information'!$D$2</f>
        <v>Enter district &amp; tour stop # here</v>
      </c>
      <c r="E21" s="7" t="str">
        <f>'Match Information'!$D$4</f>
        <v>Enter location of match here</v>
      </c>
      <c r="F21" s="2">
        <f>Match1!A15</f>
        <v>0</v>
      </c>
      <c r="G21" s="2">
        <f>Match1!J21</f>
        <v>0</v>
      </c>
      <c r="H21" s="2">
        <v>0</v>
      </c>
      <c r="I21" s="2">
        <f>Match1!N21</f>
        <v>0</v>
      </c>
      <c r="J21" s="2">
        <f>Match1!O21</f>
        <v>0</v>
      </c>
      <c r="K21" s="2">
        <f>Match1!P21</f>
        <v>0</v>
      </c>
      <c r="L21" s="2">
        <f>Match1!Q21</f>
        <v>0</v>
      </c>
    </row>
    <row r="22" spans="1:12">
      <c r="A22" s="2" t="e">
        <f>Match1!T18</f>
        <v>#N/A</v>
      </c>
      <c r="B22" s="6" t="str">
        <f>'Match Information'!$D$1</f>
        <v>Enter date here</v>
      </c>
      <c r="C22" s="7" t="str">
        <f>'Match Information'!$D$3</f>
        <v>2019/2020</v>
      </c>
      <c r="D22" s="7" t="str">
        <f>'Match Information'!$D$2</f>
        <v>Enter district &amp; tour stop # here</v>
      </c>
      <c r="E22" s="7" t="str">
        <f>'Match Information'!$D$4</f>
        <v>Enter location of match here</v>
      </c>
      <c r="F22" s="2">
        <f>Match1!A15</f>
        <v>0</v>
      </c>
      <c r="G22" s="2">
        <f>Match1!S18</f>
        <v>0</v>
      </c>
      <c r="H22" s="2">
        <v>0</v>
      </c>
      <c r="I22" s="2">
        <f>Match1!W18</f>
        <v>0</v>
      </c>
      <c r="J22" s="2">
        <f>Match1!X18</f>
        <v>0</v>
      </c>
      <c r="K22" s="2">
        <f>Match1!Y18</f>
        <v>0</v>
      </c>
      <c r="L22" s="2">
        <f>Match1!Z18</f>
        <v>0</v>
      </c>
    </row>
    <row r="23" spans="1:12">
      <c r="A23" s="2" t="e">
        <f>Match1!T19</f>
        <v>#N/A</v>
      </c>
      <c r="B23" s="6" t="str">
        <f>'Match Information'!$D$1</f>
        <v>Enter date here</v>
      </c>
      <c r="C23" s="7" t="str">
        <f>'Match Information'!$D$3</f>
        <v>2019/2020</v>
      </c>
      <c r="D23" s="7" t="str">
        <f>'Match Information'!$D$2</f>
        <v>Enter district &amp; tour stop # here</v>
      </c>
      <c r="E23" s="7" t="str">
        <f>'Match Information'!$D$4</f>
        <v>Enter location of match here</v>
      </c>
      <c r="F23" s="2">
        <f>Match1!A15</f>
        <v>0</v>
      </c>
      <c r="G23" s="2">
        <f>Match1!S19</f>
        <v>0</v>
      </c>
      <c r="H23" s="2">
        <v>0</v>
      </c>
      <c r="I23" s="2">
        <f>Match1!W19</f>
        <v>0</v>
      </c>
      <c r="J23" s="2">
        <f>Match1!X19</f>
        <v>0</v>
      </c>
      <c r="K23" s="2">
        <f>Match1!Y19</f>
        <v>0</v>
      </c>
      <c r="L23" s="2">
        <f>Match1!Z19</f>
        <v>0</v>
      </c>
    </row>
    <row r="24" spans="1:12">
      <c r="A24" s="2" t="e">
        <f>Match1!T20</f>
        <v>#N/A</v>
      </c>
      <c r="B24" s="6" t="str">
        <f>'Match Information'!$D$1</f>
        <v>Enter date here</v>
      </c>
      <c r="C24" s="7" t="str">
        <f>'Match Information'!$D$3</f>
        <v>2019/2020</v>
      </c>
      <c r="D24" s="7" t="str">
        <f>'Match Information'!$D$2</f>
        <v>Enter district &amp; tour stop # here</v>
      </c>
      <c r="E24" s="7" t="str">
        <f>'Match Information'!$D$4</f>
        <v>Enter location of match here</v>
      </c>
      <c r="F24" s="2">
        <f>Match1!A15</f>
        <v>0</v>
      </c>
      <c r="G24" s="2">
        <f>Match1!S20</f>
        <v>0</v>
      </c>
      <c r="H24" s="2">
        <v>0</v>
      </c>
      <c r="I24" s="2">
        <f>Match1!W20</f>
        <v>0</v>
      </c>
      <c r="J24" s="2">
        <f>Match1!X20</f>
        <v>0</v>
      </c>
      <c r="K24" s="2">
        <f>Match1!Y20</f>
        <v>0</v>
      </c>
      <c r="L24" s="2">
        <f>Match1!Z20</f>
        <v>0</v>
      </c>
    </row>
    <row r="25" spans="1:12">
      <c r="A25" s="2" t="e">
        <f>Match1!T21</f>
        <v>#N/A</v>
      </c>
      <c r="B25" s="6" t="str">
        <f>'Match Information'!$D$1</f>
        <v>Enter date here</v>
      </c>
      <c r="C25" s="7" t="str">
        <f>'Match Information'!$D$3</f>
        <v>2019/2020</v>
      </c>
      <c r="D25" s="7" t="str">
        <f>'Match Information'!$D$2</f>
        <v>Enter district &amp; tour stop # here</v>
      </c>
      <c r="E25" s="7" t="str">
        <f>'Match Information'!$D$4</f>
        <v>Enter location of match here</v>
      </c>
      <c r="F25" s="2">
        <f>Match1!A15</f>
        <v>0</v>
      </c>
      <c r="G25" s="2">
        <f>Match1!S21</f>
        <v>0</v>
      </c>
      <c r="H25" s="2">
        <v>0</v>
      </c>
      <c r="I25" s="2">
        <f>Match1!W21</f>
        <v>0</v>
      </c>
      <c r="J25" s="2">
        <f>Match1!X21</f>
        <v>0</v>
      </c>
      <c r="K25" s="2">
        <f>Match1!Y21</f>
        <v>0</v>
      </c>
      <c r="L25" s="2">
        <f>Match1!Z21</f>
        <v>0</v>
      </c>
    </row>
    <row r="26" spans="1:12">
      <c r="A26" s="2" t="e">
        <f>Match2!C7</f>
        <v>#N/A</v>
      </c>
      <c r="B26" s="6" t="str">
        <f>'Match Information'!$D$1</f>
        <v>Enter date here</v>
      </c>
      <c r="C26" s="7" t="str">
        <f>'Match Information'!$D$3</f>
        <v>2019/2020</v>
      </c>
      <c r="D26" s="7" t="str">
        <f>'Match Information'!$D$2</f>
        <v>Enter district &amp; tour stop # here</v>
      </c>
      <c r="E26" s="7" t="str">
        <f>'Match Information'!$D$4</f>
        <v>Enter location of match here</v>
      </c>
      <c r="F26" s="2">
        <f>Match2!A4</f>
        <v>0</v>
      </c>
      <c r="G26" s="2">
        <f>Match2!B7</f>
        <v>0</v>
      </c>
      <c r="H26" s="2">
        <v>0</v>
      </c>
      <c r="I26" s="2">
        <f>Match2!E7</f>
        <v>0</v>
      </c>
      <c r="J26" s="2">
        <f>Match2!F7</f>
        <v>0</v>
      </c>
      <c r="K26" s="2">
        <f>Match2!G7</f>
        <v>0</v>
      </c>
      <c r="L26" s="2">
        <f>Match2!H7</f>
        <v>0</v>
      </c>
    </row>
    <row r="27" spans="1:12">
      <c r="A27" s="2" t="e">
        <f>Match2!C8</f>
        <v>#N/A</v>
      </c>
      <c r="B27" s="6" t="str">
        <f>'Match Information'!$D$1</f>
        <v>Enter date here</v>
      </c>
      <c r="C27" s="7" t="str">
        <f>'Match Information'!$D$3</f>
        <v>2019/2020</v>
      </c>
      <c r="D27" s="7" t="str">
        <f>'Match Information'!$D$2</f>
        <v>Enter district &amp; tour stop # here</v>
      </c>
      <c r="E27" s="7" t="str">
        <f>'Match Information'!$D$4</f>
        <v>Enter location of match here</v>
      </c>
      <c r="F27" s="2">
        <f>Match2!A4</f>
        <v>0</v>
      </c>
      <c r="G27" s="2">
        <f>Match2!B8</f>
        <v>0</v>
      </c>
      <c r="H27" s="2">
        <v>0</v>
      </c>
      <c r="I27" s="2">
        <f>Match2!E8</f>
        <v>0</v>
      </c>
      <c r="J27" s="2">
        <f>Match2!F8</f>
        <v>0</v>
      </c>
      <c r="K27" s="2">
        <f>Match2!G8</f>
        <v>0</v>
      </c>
      <c r="L27" s="2">
        <f>Match2!H8</f>
        <v>0</v>
      </c>
    </row>
    <row r="28" spans="1:12">
      <c r="A28" s="2" t="e">
        <f>Match2!C9</f>
        <v>#N/A</v>
      </c>
      <c r="B28" s="6" t="str">
        <f>'Match Information'!$D$1</f>
        <v>Enter date here</v>
      </c>
      <c r="C28" s="7" t="str">
        <f>'Match Information'!$D$3</f>
        <v>2019/2020</v>
      </c>
      <c r="D28" s="7" t="str">
        <f>'Match Information'!$D$2</f>
        <v>Enter district &amp; tour stop # here</v>
      </c>
      <c r="E28" s="7" t="str">
        <f>'Match Information'!$D$4</f>
        <v>Enter location of match here</v>
      </c>
      <c r="F28" s="2">
        <f>Match2!A4</f>
        <v>0</v>
      </c>
      <c r="G28" s="2">
        <f>Match2!B9</f>
        <v>0</v>
      </c>
      <c r="H28" s="2">
        <v>0</v>
      </c>
      <c r="I28" s="2">
        <f>Match2!E9</f>
        <v>0</v>
      </c>
      <c r="J28" s="2">
        <f>Match2!F9</f>
        <v>0</v>
      </c>
      <c r="K28" s="2">
        <f>Match2!G9</f>
        <v>0</v>
      </c>
      <c r="L28" s="2">
        <f>Match2!H9</f>
        <v>0</v>
      </c>
    </row>
    <row r="29" spans="1:12">
      <c r="A29" s="2" t="e">
        <f>Match2!C10</f>
        <v>#N/A</v>
      </c>
      <c r="B29" s="6" t="str">
        <f>'Match Information'!$D$1</f>
        <v>Enter date here</v>
      </c>
      <c r="C29" s="7" t="str">
        <f>'Match Information'!$D$3</f>
        <v>2019/2020</v>
      </c>
      <c r="D29" s="7" t="str">
        <f>'Match Information'!$D$2</f>
        <v>Enter district &amp; tour stop # here</v>
      </c>
      <c r="E29" s="7" t="str">
        <f>'Match Information'!$D$4</f>
        <v>Enter location of match here</v>
      </c>
      <c r="F29" s="2">
        <f>Match2!A4</f>
        <v>0</v>
      </c>
      <c r="G29" s="2">
        <f>Match2!B10</f>
        <v>0</v>
      </c>
      <c r="H29" s="2">
        <v>0</v>
      </c>
      <c r="I29" s="2">
        <f>Match2!E10</f>
        <v>0</v>
      </c>
      <c r="J29" s="2">
        <f>Match2!F10</f>
        <v>0</v>
      </c>
      <c r="K29" s="2">
        <f>Match2!G10</f>
        <v>0</v>
      </c>
      <c r="L29" s="2">
        <f>Match2!H10</f>
        <v>0</v>
      </c>
    </row>
    <row r="30" spans="1:12">
      <c r="A30" s="2" t="e">
        <f>Match2!K7</f>
        <v>#N/A</v>
      </c>
      <c r="B30" s="6" t="str">
        <f>'Match Information'!$D$1</f>
        <v>Enter date here</v>
      </c>
      <c r="C30" s="7" t="str">
        <f>'Match Information'!$D$3</f>
        <v>2019/2020</v>
      </c>
      <c r="D30" s="7" t="str">
        <f>'Match Information'!$D$2</f>
        <v>Enter district &amp; tour stop # here</v>
      </c>
      <c r="E30" s="7" t="str">
        <f>'Match Information'!$D$4</f>
        <v>Enter location of match here</v>
      </c>
      <c r="F30" s="2">
        <f>Match2!A4</f>
        <v>0</v>
      </c>
      <c r="G30" s="2">
        <f>Match2!J7</f>
        <v>0</v>
      </c>
      <c r="H30" s="2">
        <v>0</v>
      </c>
      <c r="I30" s="2">
        <f>Match2!N7</f>
        <v>0</v>
      </c>
      <c r="J30" s="2">
        <f>Match2!O7</f>
        <v>0</v>
      </c>
      <c r="K30" s="2">
        <f>Match2!P7</f>
        <v>0</v>
      </c>
      <c r="L30" s="2">
        <f>Match2!Q7</f>
        <v>0</v>
      </c>
    </row>
    <row r="31" spans="1:12">
      <c r="A31" s="2" t="e">
        <f>Match2!K8</f>
        <v>#N/A</v>
      </c>
      <c r="B31" s="6" t="str">
        <f>'Match Information'!$D$1</f>
        <v>Enter date here</v>
      </c>
      <c r="C31" s="7" t="str">
        <f>'Match Information'!$D$3</f>
        <v>2019/2020</v>
      </c>
      <c r="D31" s="7" t="str">
        <f>'Match Information'!$D$2</f>
        <v>Enter district &amp; tour stop # here</v>
      </c>
      <c r="E31" s="7" t="str">
        <f>'Match Information'!$D$4</f>
        <v>Enter location of match here</v>
      </c>
      <c r="F31" s="2">
        <f>Match2!A4</f>
        <v>0</v>
      </c>
      <c r="G31" s="2">
        <f>Match2!J8</f>
        <v>0</v>
      </c>
      <c r="H31" s="2">
        <v>0</v>
      </c>
      <c r="I31" s="2">
        <f>Match2!N8</f>
        <v>0</v>
      </c>
      <c r="J31" s="2">
        <f>Match2!O8</f>
        <v>0</v>
      </c>
      <c r="K31" s="2">
        <f>Match2!P8</f>
        <v>0</v>
      </c>
      <c r="L31" s="2">
        <f>Match2!Q8</f>
        <v>0</v>
      </c>
    </row>
    <row r="32" spans="1:12">
      <c r="A32" s="2" t="e">
        <f>Match2!K9</f>
        <v>#N/A</v>
      </c>
      <c r="B32" s="6" t="str">
        <f>'Match Information'!$D$1</f>
        <v>Enter date here</v>
      </c>
      <c r="C32" s="7" t="str">
        <f>'Match Information'!$D$3</f>
        <v>2019/2020</v>
      </c>
      <c r="D32" s="7" t="str">
        <f>'Match Information'!$D$2</f>
        <v>Enter district &amp; tour stop # here</v>
      </c>
      <c r="E32" s="7" t="str">
        <f>'Match Information'!$D$4</f>
        <v>Enter location of match here</v>
      </c>
      <c r="F32" s="2">
        <f>Match2!A4</f>
        <v>0</v>
      </c>
      <c r="G32" s="2">
        <f>Match2!J9</f>
        <v>0</v>
      </c>
      <c r="H32" s="2">
        <v>0</v>
      </c>
      <c r="I32" s="2">
        <f>Match2!N9</f>
        <v>0</v>
      </c>
      <c r="J32" s="2">
        <f>Match2!O9</f>
        <v>0</v>
      </c>
      <c r="K32" s="2">
        <f>Match2!P9</f>
        <v>0</v>
      </c>
      <c r="L32" s="2">
        <f>Match2!Q9</f>
        <v>0</v>
      </c>
    </row>
    <row r="33" spans="1:12">
      <c r="A33" s="2" t="e">
        <f>Match2!K10</f>
        <v>#N/A</v>
      </c>
      <c r="B33" s="6" t="str">
        <f>'Match Information'!$D$1</f>
        <v>Enter date here</v>
      </c>
      <c r="C33" s="7" t="str">
        <f>'Match Information'!$D$3</f>
        <v>2019/2020</v>
      </c>
      <c r="D33" s="7" t="str">
        <f>'Match Information'!$D$2</f>
        <v>Enter district &amp; tour stop # here</v>
      </c>
      <c r="E33" s="7" t="str">
        <f>'Match Information'!$D$4</f>
        <v>Enter location of match here</v>
      </c>
      <c r="F33" s="2">
        <f>Match2!A4</f>
        <v>0</v>
      </c>
      <c r="G33" s="2">
        <f>Match2!J10</f>
        <v>0</v>
      </c>
      <c r="H33" s="2">
        <v>0</v>
      </c>
      <c r="I33" s="2">
        <f>Match2!N10</f>
        <v>0</v>
      </c>
      <c r="J33" s="2">
        <f>Match2!O10</f>
        <v>0</v>
      </c>
      <c r="K33" s="2">
        <f>Match2!P10</f>
        <v>0</v>
      </c>
      <c r="L33" s="2">
        <f>Match2!Q10</f>
        <v>0</v>
      </c>
    </row>
    <row r="34" spans="1:12">
      <c r="A34" s="2" t="e">
        <f>Match2!T7</f>
        <v>#N/A</v>
      </c>
      <c r="B34" s="6" t="str">
        <f>'Match Information'!$D$1</f>
        <v>Enter date here</v>
      </c>
      <c r="C34" s="7" t="str">
        <f>'Match Information'!$D$3</f>
        <v>2019/2020</v>
      </c>
      <c r="D34" s="7" t="str">
        <f>'Match Information'!$D$2</f>
        <v>Enter district &amp; tour stop # here</v>
      </c>
      <c r="E34" s="7" t="str">
        <f>'Match Information'!$D$4</f>
        <v>Enter location of match here</v>
      </c>
      <c r="F34" s="2">
        <f>Match2!A4</f>
        <v>0</v>
      </c>
      <c r="G34" s="2">
        <f>Match2!S7</f>
        <v>0</v>
      </c>
      <c r="H34" s="2">
        <v>0</v>
      </c>
      <c r="I34" s="2">
        <f>Match2!W7</f>
        <v>0</v>
      </c>
      <c r="J34" s="2">
        <f>Match2!X7</f>
        <v>0</v>
      </c>
      <c r="K34" s="2">
        <f>Match2!Y7</f>
        <v>0</v>
      </c>
      <c r="L34" s="2">
        <f>Match2!Z7</f>
        <v>0</v>
      </c>
    </row>
    <row r="35" spans="1:12">
      <c r="A35" s="2" t="e">
        <f>Match2!T8</f>
        <v>#N/A</v>
      </c>
      <c r="B35" s="6" t="str">
        <f>'Match Information'!$D$1</f>
        <v>Enter date here</v>
      </c>
      <c r="C35" s="7" t="str">
        <f>'Match Information'!$D$3</f>
        <v>2019/2020</v>
      </c>
      <c r="D35" s="7" t="str">
        <f>'Match Information'!$D$2</f>
        <v>Enter district &amp; tour stop # here</v>
      </c>
      <c r="E35" s="7" t="str">
        <f>'Match Information'!$D$4</f>
        <v>Enter location of match here</v>
      </c>
      <c r="F35" s="2">
        <f>Match2!A4</f>
        <v>0</v>
      </c>
      <c r="G35" s="2">
        <f>Match2!S8</f>
        <v>0</v>
      </c>
      <c r="H35" s="2">
        <v>0</v>
      </c>
      <c r="I35" s="2">
        <f>Match2!W8</f>
        <v>0</v>
      </c>
      <c r="J35" s="2">
        <f>Match2!X8</f>
        <v>0</v>
      </c>
      <c r="K35" s="2">
        <f>Match2!Y8</f>
        <v>0</v>
      </c>
      <c r="L35" s="2">
        <f>Match2!Z8</f>
        <v>0</v>
      </c>
    </row>
    <row r="36" spans="1:12">
      <c r="A36" s="2" t="e">
        <f>Match2!T9</f>
        <v>#N/A</v>
      </c>
      <c r="B36" s="6" t="str">
        <f>'Match Information'!$D$1</f>
        <v>Enter date here</v>
      </c>
      <c r="C36" s="7" t="str">
        <f>'Match Information'!$D$3</f>
        <v>2019/2020</v>
      </c>
      <c r="D36" s="7" t="str">
        <f>'Match Information'!$D$2</f>
        <v>Enter district &amp; tour stop # here</v>
      </c>
      <c r="E36" s="7" t="str">
        <f>'Match Information'!$D$4</f>
        <v>Enter location of match here</v>
      </c>
      <c r="F36" s="2">
        <f>Match2!A4</f>
        <v>0</v>
      </c>
      <c r="G36" s="2">
        <f>Match2!S9</f>
        <v>0</v>
      </c>
      <c r="H36" s="2">
        <v>0</v>
      </c>
      <c r="I36" s="2">
        <f>Match2!W9</f>
        <v>0</v>
      </c>
      <c r="J36" s="2">
        <f>Match2!X9</f>
        <v>0</v>
      </c>
      <c r="K36" s="2">
        <f>Match2!Y9</f>
        <v>0</v>
      </c>
      <c r="L36" s="2">
        <f>Match2!Z9</f>
        <v>0</v>
      </c>
    </row>
    <row r="37" spans="1:12">
      <c r="A37" s="2" t="e">
        <f>Match2!T10</f>
        <v>#N/A</v>
      </c>
      <c r="B37" s="6" t="str">
        <f>'Match Information'!$D$1</f>
        <v>Enter date here</v>
      </c>
      <c r="C37" s="7" t="str">
        <f>'Match Information'!$D$3</f>
        <v>2019/2020</v>
      </c>
      <c r="D37" s="7" t="str">
        <f>'Match Information'!$D$2</f>
        <v>Enter district &amp; tour stop # here</v>
      </c>
      <c r="E37" s="7" t="str">
        <f>'Match Information'!$D$4</f>
        <v>Enter location of match here</v>
      </c>
      <c r="F37" s="2">
        <f>Match2!A4</f>
        <v>0</v>
      </c>
      <c r="G37" s="2">
        <f>Match2!S10</f>
        <v>0</v>
      </c>
      <c r="H37" s="2">
        <v>0</v>
      </c>
      <c r="I37" s="2">
        <f>Match2!W10</f>
        <v>0</v>
      </c>
      <c r="J37" s="2">
        <f>Match2!X10</f>
        <v>0</v>
      </c>
      <c r="K37" s="2">
        <f>Match2!Y10</f>
        <v>0</v>
      </c>
      <c r="L37" s="2">
        <f>Match2!Z10</f>
        <v>0</v>
      </c>
    </row>
    <row r="38" spans="1:12">
      <c r="A38" s="2" t="e">
        <f>Match2!C18</f>
        <v>#N/A</v>
      </c>
      <c r="B38" s="6" t="str">
        <f>'Match Information'!$D$1</f>
        <v>Enter date here</v>
      </c>
      <c r="C38" s="7" t="str">
        <f>'Match Information'!$D$3</f>
        <v>2019/2020</v>
      </c>
      <c r="D38" s="7" t="str">
        <f>'Match Information'!$D$2</f>
        <v>Enter district &amp; tour stop # here</v>
      </c>
      <c r="E38" s="7" t="str">
        <f>'Match Information'!$D$4</f>
        <v>Enter location of match here</v>
      </c>
      <c r="F38" s="2">
        <f>Match2!A15</f>
        <v>0</v>
      </c>
      <c r="G38" s="2">
        <f>Match2!B18</f>
        <v>0</v>
      </c>
      <c r="H38" s="2">
        <v>0</v>
      </c>
      <c r="I38" s="2">
        <f>Match2!E18</f>
        <v>0</v>
      </c>
      <c r="J38" s="2">
        <f>Match2!F18</f>
        <v>0</v>
      </c>
      <c r="K38" s="2">
        <f>Match2!G18</f>
        <v>0</v>
      </c>
      <c r="L38" s="2">
        <f>Match2!H18</f>
        <v>0</v>
      </c>
    </row>
    <row r="39" spans="1:12">
      <c r="A39" s="2" t="e">
        <f>Match2!C19</f>
        <v>#N/A</v>
      </c>
      <c r="B39" s="6" t="str">
        <f>'Match Information'!$D$1</f>
        <v>Enter date here</v>
      </c>
      <c r="C39" s="7" t="str">
        <f>'Match Information'!$D$3</f>
        <v>2019/2020</v>
      </c>
      <c r="D39" s="7" t="str">
        <f>'Match Information'!$D$2</f>
        <v>Enter district &amp; tour stop # here</v>
      </c>
      <c r="E39" s="7" t="str">
        <f>'Match Information'!$D$4</f>
        <v>Enter location of match here</v>
      </c>
      <c r="F39" s="2">
        <f>Match2!A15</f>
        <v>0</v>
      </c>
      <c r="G39" s="2">
        <f>Match2!B19</f>
        <v>0</v>
      </c>
      <c r="H39" s="2">
        <v>0</v>
      </c>
      <c r="I39" s="2">
        <f>Match2!E19</f>
        <v>0</v>
      </c>
      <c r="J39" s="2">
        <f>Match2!F19</f>
        <v>0</v>
      </c>
      <c r="K39" s="2">
        <f>Match2!G19</f>
        <v>0</v>
      </c>
      <c r="L39" s="2">
        <f>Match2!H19</f>
        <v>0</v>
      </c>
    </row>
    <row r="40" spans="1:12">
      <c r="A40" s="2" t="e">
        <f>Match2!C20</f>
        <v>#N/A</v>
      </c>
      <c r="B40" s="6" t="str">
        <f>'Match Information'!$D$1</f>
        <v>Enter date here</v>
      </c>
      <c r="C40" s="7" t="str">
        <f>'Match Information'!$D$3</f>
        <v>2019/2020</v>
      </c>
      <c r="D40" s="7" t="str">
        <f>'Match Information'!$D$2</f>
        <v>Enter district &amp; tour stop # here</v>
      </c>
      <c r="E40" s="7" t="str">
        <f>'Match Information'!$D$4</f>
        <v>Enter location of match here</v>
      </c>
      <c r="F40" s="2">
        <f>Match2!A15</f>
        <v>0</v>
      </c>
      <c r="G40" s="2">
        <f>Match2!B20</f>
        <v>0</v>
      </c>
      <c r="H40" s="2">
        <v>0</v>
      </c>
      <c r="I40" s="2">
        <f>Match2!E20</f>
        <v>0</v>
      </c>
      <c r="J40" s="2">
        <f>Match2!F20</f>
        <v>0</v>
      </c>
      <c r="K40" s="2">
        <f>Match2!G20</f>
        <v>0</v>
      </c>
      <c r="L40" s="2">
        <f>Match2!H20</f>
        <v>0</v>
      </c>
    </row>
    <row r="41" spans="1:12">
      <c r="A41" s="2" t="e">
        <f>Match2!C21</f>
        <v>#N/A</v>
      </c>
      <c r="B41" s="6" t="str">
        <f>'Match Information'!$D$1</f>
        <v>Enter date here</v>
      </c>
      <c r="C41" s="7" t="str">
        <f>'Match Information'!$D$3</f>
        <v>2019/2020</v>
      </c>
      <c r="D41" s="7" t="str">
        <f>'Match Information'!$D$2</f>
        <v>Enter district &amp; tour stop # here</v>
      </c>
      <c r="E41" s="7" t="str">
        <f>'Match Information'!$D$4</f>
        <v>Enter location of match here</v>
      </c>
      <c r="F41" s="2">
        <f>Match2!A15</f>
        <v>0</v>
      </c>
      <c r="G41" s="2">
        <f>Match2!B21</f>
        <v>0</v>
      </c>
      <c r="H41" s="2">
        <v>0</v>
      </c>
      <c r="I41" s="2">
        <f>Match2!E21</f>
        <v>0</v>
      </c>
      <c r="J41" s="2">
        <f>Match2!F21</f>
        <v>0</v>
      </c>
      <c r="K41" s="2">
        <f>Match2!G21</f>
        <v>0</v>
      </c>
      <c r="L41" s="2">
        <f>Match2!H21</f>
        <v>0</v>
      </c>
    </row>
    <row r="42" spans="1:12">
      <c r="A42" s="2" t="e">
        <f>Match2!K18</f>
        <v>#N/A</v>
      </c>
      <c r="B42" s="6" t="str">
        <f>'Match Information'!$D$1</f>
        <v>Enter date here</v>
      </c>
      <c r="C42" s="7" t="str">
        <f>'Match Information'!$D$3</f>
        <v>2019/2020</v>
      </c>
      <c r="D42" s="7" t="str">
        <f>'Match Information'!$D$2</f>
        <v>Enter district &amp; tour stop # here</v>
      </c>
      <c r="E42" s="7" t="str">
        <f>'Match Information'!$D$4</f>
        <v>Enter location of match here</v>
      </c>
      <c r="F42" s="2">
        <f>Match2!A15</f>
        <v>0</v>
      </c>
      <c r="G42" s="2">
        <f>Match2!J18</f>
        <v>0</v>
      </c>
      <c r="H42" s="2">
        <v>0</v>
      </c>
      <c r="I42" s="2">
        <f>Match2!N18</f>
        <v>0</v>
      </c>
      <c r="J42" s="2">
        <f>Match2!O18</f>
        <v>0</v>
      </c>
      <c r="K42" s="2">
        <f>Match2!P18</f>
        <v>0</v>
      </c>
      <c r="L42" s="2">
        <f>Match2!Q18</f>
        <v>0</v>
      </c>
    </row>
    <row r="43" spans="1:12">
      <c r="A43" s="2" t="e">
        <f>Match2!K19</f>
        <v>#N/A</v>
      </c>
      <c r="B43" s="6" t="str">
        <f>'Match Information'!$D$1</f>
        <v>Enter date here</v>
      </c>
      <c r="C43" s="7" t="str">
        <f>'Match Information'!$D$3</f>
        <v>2019/2020</v>
      </c>
      <c r="D43" s="7" t="str">
        <f>'Match Information'!$D$2</f>
        <v>Enter district &amp; tour stop # here</v>
      </c>
      <c r="E43" s="7" t="str">
        <f>'Match Information'!$D$4</f>
        <v>Enter location of match here</v>
      </c>
      <c r="F43" s="2">
        <f>Match2!A15</f>
        <v>0</v>
      </c>
      <c r="G43" s="2">
        <f>Match2!J19</f>
        <v>0</v>
      </c>
      <c r="H43" s="2">
        <v>0</v>
      </c>
      <c r="I43" s="2">
        <f>Match2!N19</f>
        <v>0</v>
      </c>
      <c r="J43" s="2">
        <f>Match2!O19</f>
        <v>0</v>
      </c>
      <c r="K43" s="2">
        <f>Match2!P19</f>
        <v>0</v>
      </c>
      <c r="L43" s="2">
        <f>Match2!Q19</f>
        <v>0</v>
      </c>
    </row>
    <row r="44" spans="1:12">
      <c r="A44" s="2" t="e">
        <f>Match2!K20</f>
        <v>#N/A</v>
      </c>
      <c r="B44" s="6" t="str">
        <f>'Match Information'!$D$1</f>
        <v>Enter date here</v>
      </c>
      <c r="C44" s="7" t="str">
        <f>'Match Information'!$D$3</f>
        <v>2019/2020</v>
      </c>
      <c r="D44" s="7" t="str">
        <f>'Match Information'!$D$2</f>
        <v>Enter district &amp; tour stop # here</v>
      </c>
      <c r="E44" s="7" t="str">
        <f>'Match Information'!$D$4</f>
        <v>Enter location of match here</v>
      </c>
      <c r="F44" s="2">
        <f>Match2!A15</f>
        <v>0</v>
      </c>
      <c r="G44" s="2">
        <f>Match2!J20</f>
        <v>0</v>
      </c>
      <c r="H44" s="2">
        <v>0</v>
      </c>
      <c r="I44" s="2">
        <f>Match2!N20</f>
        <v>0</v>
      </c>
      <c r="J44" s="2">
        <f>Match2!O20</f>
        <v>0</v>
      </c>
      <c r="K44" s="2">
        <f>Match2!P20</f>
        <v>0</v>
      </c>
      <c r="L44" s="2">
        <f>Match2!Q20</f>
        <v>0</v>
      </c>
    </row>
    <row r="45" spans="1:12">
      <c r="A45" s="2" t="e">
        <f>Match2!K21</f>
        <v>#N/A</v>
      </c>
      <c r="B45" s="6" t="str">
        <f>'Match Information'!$D$1</f>
        <v>Enter date here</v>
      </c>
      <c r="C45" s="7" t="str">
        <f>'Match Information'!$D$3</f>
        <v>2019/2020</v>
      </c>
      <c r="D45" s="7" t="str">
        <f>'Match Information'!$D$2</f>
        <v>Enter district &amp; tour stop # here</v>
      </c>
      <c r="E45" s="7" t="str">
        <f>'Match Information'!$D$4</f>
        <v>Enter location of match here</v>
      </c>
      <c r="F45" s="2">
        <f>Match2!A15</f>
        <v>0</v>
      </c>
      <c r="G45" s="2">
        <f>Match2!J21</f>
        <v>0</v>
      </c>
      <c r="H45" s="2">
        <v>0</v>
      </c>
      <c r="I45" s="2">
        <f>Match2!N21</f>
        <v>0</v>
      </c>
      <c r="J45" s="2">
        <f>Match2!O21</f>
        <v>0</v>
      </c>
      <c r="K45" s="2">
        <f>Match2!P21</f>
        <v>0</v>
      </c>
      <c r="L45" s="2">
        <f>Match2!Q21</f>
        <v>0</v>
      </c>
    </row>
    <row r="46" spans="1:12">
      <c r="A46" s="2" t="e">
        <f>Match2!T18</f>
        <v>#N/A</v>
      </c>
      <c r="B46" s="6" t="str">
        <f>'Match Information'!$D$1</f>
        <v>Enter date here</v>
      </c>
      <c r="C46" s="7" t="str">
        <f>'Match Information'!$D$3</f>
        <v>2019/2020</v>
      </c>
      <c r="D46" s="7" t="str">
        <f>'Match Information'!$D$2</f>
        <v>Enter district &amp; tour stop # here</v>
      </c>
      <c r="E46" s="7" t="str">
        <f>'Match Information'!$D$4</f>
        <v>Enter location of match here</v>
      </c>
      <c r="F46" s="2">
        <f>Match2!A15</f>
        <v>0</v>
      </c>
      <c r="G46" s="2">
        <f>Match2!S18</f>
        <v>0</v>
      </c>
      <c r="H46" s="2">
        <v>0</v>
      </c>
      <c r="I46" s="2">
        <f>Match2!W18</f>
        <v>0</v>
      </c>
      <c r="J46" s="2">
        <f>Match2!X18</f>
        <v>0</v>
      </c>
      <c r="K46" s="2">
        <f>Match2!Y18</f>
        <v>0</v>
      </c>
      <c r="L46" s="2">
        <f>Match2!Z18</f>
        <v>0</v>
      </c>
    </row>
    <row r="47" spans="1:12">
      <c r="A47" s="2" t="e">
        <f>Match2!T19</f>
        <v>#N/A</v>
      </c>
      <c r="B47" s="6" t="str">
        <f>'Match Information'!$D$1</f>
        <v>Enter date here</v>
      </c>
      <c r="C47" s="7" t="str">
        <f>'Match Information'!$D$3</f>
        <v>2019/2020</v>
      </c>
      <c r="D47" s="7" t="str">
        <f>'Match Information'!$D$2</f>
        <v>Enter district &amp; tour stop # here</v>
      </c>
      <c r="E47" s="7" t="str">
        <f>'Match Information'!$D$4</f>
        <v>Enter location of match here</v>
      </c>
      <c r="F47" s="2">
        <f>Match2!A15</f>
        <v>0</v>
      </c>
      <c r="G47" s="2">
        <f>Match2!S19</f>
        <v>0</v>
      </c>
      <c r="H47" s="2">
        <v>0</v>
      </c>
      <c r="I47" s="2">
        <f>Match2!W19</f>
        <v>0</v>
      </c>
      <c r="J47" s="2">
        <f>Match2!X19</f>
        <v>0</v>
      </c>
      <c r="K47" s="2">
        <f>Match2!Y19</f>
        <v>0</v>
      </c>
      <c r="L47" s="2">
        <f>Match2!Z19</f>
        <v>0</v>
      </c>
    </row>
    <row r="48" spans="1:12">
      <c r="A48" s="2" t="e">
        <f>Match2!T20</f>
        <v>#N/A</v>
      </c>
      <c r="B48" s="6" t="str">
        <f>'Match Information'!$D$1</f>
        <v>Enter date here</v>
      </c>
      <c r="C48" s="7" t="str">
        <f>'Match Information'!$D$3</f>
        <v>2019/2020</v>
      </c>
      <c r="D48" s="7" t="str">
        <f>'Match Information'!$D$2</f>
        <v>Enter district &amp; tour stop # here</v>
      </c>
      <c r="E48" s="7" t="str">
        <f>'Match Information'!$D$4</f>
        <v>Enter location of match here</v>
      </c>
      <c r="F48" s="2">
        <f>Match2!A15</f>
        <v>0</v>
      </c>
      <c r="G48" s="2">
        <f>Match2!S20</f>
        <v>0</v>
      </c>
      <c r="H48" s="2">
        <v>0</v>
      </c>
      <c r="I48" s="2">
        <f>Match2!W20</f>
        <v>0</v>
      </c>
      <c r="J48" s="2">
        <f>Match2!X20</f>
        <v>0</v>
      </c>
      <c r="K48" s="2">
        <f>Match2!Y20</f>
        <v>0</v>
      </c>
      <c r="L48" s="2">
        <f>Match2!Z20</f>
        <v>0</v>
      </c>
    </row>
    <row r="49" spans="1:12">
      <c r="A49" s="2" t="e">
        <f>Match2!T21</f>
        <v>#N/A</v>
      </c>
      <c r="B49" s="6" t="str">
        <f>'Match Information'!$D$1</f>
        <v>Enter date here</v>
      </c>
      <c r="C49" s="7" t="str">
        <f>'Match Information'!$D$3</f>
        <v>2019/2020</v>
      </c>
      <c r="D49" s="7" t="str">
        <f>'Match Information'!$D$2</f>
        <v>Enter district &amp; tour stop # here</v>
      </c>
      <c r="E49" s="7" t="str">
        <f>'Match Information'!$D$4</f>
        <v>Enter location of match here</v>
      </c>
      <c r="F49" s="2">
        <f>Match2!A15</f>
        <v>0</v>
      </c>
      <c r="G49" s="2">
        <f>Match2!S21</f>
        <v>0</v>
      </c>
      <c r="H49" s="2">
        <v>0</v>
      </c>
      <c r="I49" s="2">
        <f>Match2!W21</f>
        <v>0</v>
      </c>
      <c r="J49" s="2">
        <f>Match2!X21</f>
        <v>0</v>
      </c>
      <c r="K49" s="2">
        <f>Match2!Y21</f>
        <v>0</v>
      </c>
      <c r="L49" s="2">
        <f>Match2!Z21</f>
        <v>0</v>
      </c>
    </row>
    <row r="50" spans="1:12">
      <c r="A50" s="2" t="e">
        <f>Match3!C7</f>
        <v>#N/A</v>
      </c>
      <c r="B50" s="6" t="str">
        <f>'Match Information'!$D$1</f>
        <v>Enter date here</v>
      </c>
      <c r="C50" s="7" t="str">
        <f>'Match Information'!$D$3</f>
        <v>2019/2020</v>
      </c>
      <c r="D50" s="7" t="str">
        <f>'Match Information'!$D$2</f>
        <v>Enter district &amp; tour stop # here</v>
      </c>
      <c r="E50" s="7" t="str">
        <f>'Match Information'!$D$4</f>
        <v>Enter location of match here</v>
      </c>
      <c r="F50" s="2">
        <f>Match3!A4</f>
        <v>0</v>
      </c>
      <c r="G50" s="2">
        <f>Match3!B7</f>
        <v>0</v>
      </c>
      <c r="H50" s="2">
        <v>0</v>
      </c>
      <c r="I50" s="2">
        <f>Match3!E7</f>
        <v>0</v>
      </c>
      <c r="J50" s="2">
        <f>Match3!F7</f>
        <v>0</v>
      </c>
      <c r="K50" s="2">
        <f>Match3!G7</f>
        <v>0</v>
      </c>
      <c r="L50" s="2">
        <f>Match3!H7</f>
        <v>0</v>
      </c>
    </row>
    <row r="51" spans="1:12">
      <c r="A51" s="2" t="e">
        <f>Match3!C8</f>
        <v>#N/A</v>
      </c>
      <c r="B51" s="6" t="str">
        <f>'Match Information'!$D$1</f>
        <v>Enter date here</v>
      </c>
      <c r="C51" s="7" t="str">
        <f>'Match Information'!$D$3</f>
        <v>2019/2020</v>
      </c>
      <c r="D51" s="7" t="str">
        <f>'Match Information'!$D$2</f>
        <v>Enter district &amp; tour stop # here</v>
      </c>
      <c r="E51" s="7" t="str">
        <f>'Match Information'!$D$4</f>
        <v>Enter location of match here</v>
      </c>
      <c r="F51" s="2">
        <f>Match3!A4</f>
        <v>0</v>
      </c>
      <c r="G51" s="2">
        <f>Match3!B8</f>
        <v>0</v>
      </c>
      <c r="H51" s="2">
        <v>0</v>
      </c>
      <c r="I51" s="2">
        <f>Match3!E8</f>
        <v>0</v>
      </c>
      <c r="J51" s="2">
        <f>Match3!F8</f>
        <v>0</v>
      </c>
      <c r="K51" s="2">
        <f>Match3!G8</f>
        <v>0</v>
      </c>
      <c r="L51" s="2">
        <f>Match3!H8</f>
        <v>0</v>
      </c>
    </row>
    <row r="52" spans="1:12">
      <c r="A52" s="2" t="e">
        <f>Match3!C9</f>
        <v>#N/A</v>
      </c>
      <c r="B52" s="6" t="str">
        <f>'Match Information'!$D$1</f>
        <v>Enter date here</v>
      </c>
      <c r="C52" s="7" t="str">
        <f>'Match Information'!$D$3</f>
        <v>2019/2020</v>
      </c>
      <c r="D52" s="7" t="str">
        <f>'Match Information'!$D$2</f>
        <v>Enter district &amp; tour stop # here</v>
      </c>
      <c r="E52" s="7" t="str">
        <f>'Match Information'!$D$4</f>
        <v>Enter location of match here</v>
      </c>
      <c r="F52" s="2">
        <f>Match3!A4</f>
        <v>0</v>
      </c>
      <c r="G52" s="2">
        <f>Match3!B9</f>
        <v>0</v>
      </c>
      <c r="H52" s="2">
        <v>0</v>
      </c>
      <c r="I52" s="2">
        <f>Match3!E9</f>
        <v>0</v>
      </c>
      <c r="J52" s="2">
        <f>Match3!F9</f>
        <v>0</v>
      </c>
      <c r="K52" s="2">
        <f>Match3!G9</f>
        <v>0</v>
      </c>
      <c r="L52" s="2">
        <f>Match3!H9</f>
        <v>0</v>
      </c>
    </row>
    <row r="53" spans="1:12">
      <c r="A53" s="2" t="e">
        <f>Match3!C10</f>
        <v>#N/A</v>
      </c>
      <c r="B53" s="6" t="str">
        <f>'Match Information'!$D$1</f>
        <v>Enter date here</v>
      </c>
      <c r="C53" s="7" t="str">
        <f>'Match Information'!$D$3</f>
        <v>2019/2020</v>
      </c>
      <c r="D53" s="7" t="str">
        <f>'Match Information'!$D$2</f>
        <v>Enter district &amp; tour stop # here</v>
      </c>
      <c r="E53" s="7" t="str">
        <f>'Match Information'!$D$4</f>
        <v>Enter location of match here</v>
      </c>
      <c r="F53" s="2">
        <f>Match3!A4</f>
        <v>0</v>
      </c>
      <c r="G53" s="2">
        <f>Match3!B10</f>
        <v>0</v>
      </c>
      <c r="H53" s="2">
        <v>0</v>
      </c>
      <c r="I53" s="2">
        <f>Match3!E10</f>
        <v>0</v>
      </c>
      <c r="J53" s="2">
        <f>Match3!F10</f>
        <v>0</v>
      </c>
      <c r="K53" s="2">
        <f>Match3!G10</f>
        <v>0</v>
      </c>
      <c r="L53" s="2">
        <f>Match3!H10</f>
        <v>0</v>
      </c>
    </row>
    <row r="54" spans="1:12">
      <c r="A54" s="2" t="e">
        <f>Match3!K7</f>
        <v>#N/A</v>
      </c>
      <c r="B54" s="6" t="str">
        <f>'Match Information'!$D$1</f>
        <v>Enter date here</v>
      </c>
      <c r="C54" s="7" t="str">
        <f>'Match Information'!$D$3</f>
        <v>2019/2020</v>
      </c>
      <c r="D54" s="7" t="str">
        <f>'Match Information'!$D$2</f>
        <v>Enter district &amp; tour stop # here</v>
      </c>
      <c r="E54" s="7" t="str">
        <f>'Match Information'!$D$4</f>
        <v>Enter location of match here</v>
      </c>
      <c r="F54" s="2">
        <f>Match3!A4</f>
        <v>0</v>
      </c>
      <c r="G54" s="2">
        <f>Match3!J7</f>
        <v>0</v>
      </c>
      <c r="H54" s="2">
        <v>0</v>
      </c>
      <c r="I54" s="2">
        <f>Match3!N7</f>
        <v>0</v>
      </c>
      <c r="J54" s="2">
        <f>Match3!O7</f>
        <v>0</v>
      </c>
      <c r="K54" s="2">
        <f>Match3!P7</f>
        <v>0</v>
      </c>
      <c r="L54" s="2">
        <f>Match3!Q7</f>
        <v>0</v>
      </c>
    </row>
    <row r="55" spans="1:12">
      <c r="A55" s="2" t="e">
        <f>Match3!K8</f>
        <v>#N/A</v>
      </c>
      <c r="B55" s="6" t="str">
        <f>'Match Information'!$D$1</f>
        <v>Enter date here</v>
      </c>
      <c r="C55" s="7" t="str">
        <f>'Match Information'!$D$3</f>
        <v>2019/2020</v>
      </c>
      <c r="D55" s="7" t="str">
        <f>'Match Information'!$D$2</f>
        <v>Enter district &amp; tour stop # here</v>
      </c>
      <c r="E55" s="7" t="str">
        <f>'Match Information'!$D$4</f>
        <v>Enter location of match here</v>
      </c>
      <c r="F55" s="2">
        <f>Match3!A4</f>
        <v>0</v>
      </c>
      <c r="G55" s="2">
        <f>Match3!J8</f>
        <v>0</v>
      </c>
      <c r="H55" s="2">
        <v>0</v>
      </c>
      <c r="I55" s="2">
        <f>Match3!N8</f>
        <v>0</v>
      </c>
      <c r="J55" s="2">
        <f>Match3!O8</f>
        <v>0</v>
      </c>
      <c r="K55" s="2">
        <f>Match3!P8</f>
        <v>0</v>
      </c>
      <c r="L55" s="2">
        <f>Match3!Q8</f>
        <v>0</v>
      </c>
    </row>
    <row r="56" spans="1:12">
      <c r="A56" s="2" t="e">
        <f>Match3!K9</f>
        <v>#N/A</v>
      </c>
      <c r="B56" s="6" t="str">
        <f>'Match Information'!$D$1</f>
        <v>Enter date here</v>
      </c>
      <c r="C56" s="7" t="str">
        <f>'Match Information'!$D$3</f>
        <v>2019/2020</v>
      </c>
      <c r="D56" s="7" t="str">
        <f>'Match Information'!$D$2</f>
        <v>Enter district &amp; tour stop # here</v>
      </c>
      <c r="E56" s="7" t="str">
        <f>'Match Information'!$D$4</f>
        <v>Enter location of match here</v>
      </c>
      <c r="F56" s="2">
        <f>Match3!A4</f>
        <v>0</v>
      </c>
      <c r="G56" s="2">
        <f>Match3!J9</f>
        <v>0</v>
      </c>
      <c r="H56" s="2">
        <v>0</v>
      </c>
      <c r="I56" s="2">
        <f>Match3!N9</f>
        <v>0</v>
      </c>
      <c r="J56" s="2">
        <f>Match3!O9</f>
        <v>0</v>
      </c>
      <c r="K56" s="2">
        <f>Match3!P9</f>
        <v>0</v>
      </c>
      <c r="L56" s="2">
        <f>Match3!Q9</f>
        <v>0</v>
      </c>
    </row>
    <row r="57" spans="1:12">
      <c r="A57" s="2" t="e">
        <f>Match3!K10</f>
        <v>#N/A</v>
      </c>
      <c r="B57" s="6" t="str">
        <f>'Match Information'!$D$1</f>
        <v>Enter date here</v>
      </c>
      <c r="C57" s="7" t="str">
        <f>'Match Information'!$D$3</f>
        <v>2019/2020</v>
      </c>
      <c r="D57" s="7" t="str">
        <f>'Match Information'!$D$2</f>
        <v>Enter district &amp; tour stop # here</v>
      </c>
      <c r="E57" s="7" t="str">
        <f>'Match Information'!$D$4</f>
        <v>Enter location of match here</v>
      </c>
      <c r="F57" s="2">
        <f>Match3!A4</f>
        <v>0</v>
      </c>
      <c r="G57" s="2">
        <f>Match3!J10</f>
        <v>0</v>
      </c>
      <c r="H57" s="2">
        <v>0</v>
      </c>
      <c r="I57" s="2">
        <f>Match3!N10</f>
        <v>0</v>
      </c>
      <c r="J57" s="2">
        <f>Match3!O10</f>
        <v>0</v>
      </c>
      <c r="K57" s="2">
        <f>Match3!P10</f>
        <v>0</v>
      </c>
      <c r="L57" s="2">
        <f>Match3!Q10</f>
        <v>0</v>
      </c>
    </row>
    <row r="58" spans="1:12">
      <c r="A58" s="2" t="e">
        <f>Match3!T7</f>
        <v>#N/A</v>
      </c>
      <c r="B58" s="6" t="str">
        <f>'Match Information'!$D$1</f>
        <v>Enter date here</v>
      </c>
      <c r="C58" s="7" t="str">
        <f>'Match Information'!$D$3</f>
        <v>2019/2020</v>
      </c>
      <c r="D58" s="7" t="str">
        <f>'Match Information'!$D$2</f>
        <v>Enter district &amp; tour stop # here</v>
      </c>
      <c r="E58" s="7" t="str">
        <f>'Match Information'!$D$4</f>
        <v>Enter location of match here</v>
      </c>
      <c r="F58" s="2">
        <f>Match3!A4</f>
        <v>0</v>
      </c>
      <c r="G58" s="2">
        <f>Match3!S7</f>
        <v>0</v>
      </c>
      <c r="H58" s="2">
        <v>0</v>
      </c>
      <c r="I58" s="2">
        <f>Match3!W7</f>
        <v>0</v>
      </c>
      <c r="J58" s="2">
        <f>Match3!X7</f>
        <v>0</v>
      </c>
      <c r="K58" s="2">
        <f>Match3!Y7</f>
        <v>0</v>
      </c>
      <c r="L58" s="2">
        <f>Match3!Z7</f>
        <v>0</v>
      </c>
    </row>
    <row r="59" spans="1:12">
      <c r="A59" s="2" t="e">
        <f>Match3!T8</f>
        <v>#N/A</v>
      </c>
      <c r="B59" s="6" t="str">
        <f>'Match Information'!$D$1</f>
        <v>Enter date here</v>
      </c>
      <c r="C59" s="7" t="str">
        <f>'Match Information'!$D$3</f>
        <v>2019/2020</v>
      </c>
      <c r="D59" s="7" t="str">
        <f>'Match Information'!$D$2</f>
        <v>Enter district &amp; tour stop # here</v>
      </c>
      <c r="E59" s="7" t="str">
        <f>'Match Information'!$D$4</f>
        <v>Enter location of match here</v>
      </c>
      <c r="F59" s="2">
        <f>Match3!A4</f>
        <v>0</v>
      </c>
      <c r="G59" s="2">
        <f>Match3!S8</f>
        <v>0</v>
      </c>
      <c r="H59" s="2">
        <v>0</v>
      </c>
      <c r="I59" s="2">
        <f>Match3!W8</f>
        <v>0</v>
      </c>
      <c r="J59" s="2">
        <f>Match3!X8</f>
        <v>0</v>
      </c>
      <c r="K59" s="2">
        <f>Match3!Y8</f>
        <v>0</v>
      </c>
      <c r="L59" s="2">
        <f>Match3!Z8</f>
        <v>0</v>
      </c>
    </row>
    <row r="60" spans="1:12">
      <c r="A60" s="2" t="e">
        <f>Match3!T9</f>
        <v>#N/A</v>
      </c>
      <c r="B60" s="6" t="str">
        <f>'Match Information'!$D$1</f>
        <v>Enter date here</v>
      </c>
      <c r="C60" s="7" t="str">
        <f>'Match Information'!$D$3</f>
        <v>2019/2020</v>
      </c>
      <c r="D60" s="7" t="str">
        <f>'Match Information'!$D$2</f>
        <v>Enter district &amp; tour stop # here</v>
      </c>
      <c r="E60" s="7" t="str">
        <f>'Match Information'!$D$4</f>
        <v>Enter location of match here</v>
      </c>
      <c r="F60" s="2">
        <f>Match3!A4</f>
        <v>0</v>
      </c>
      <c r="G60" s="2">
        <f>Match3!S9</f>
        <v>0</v>
      </c>
      <c r="H60" s="2">
        <v>0</v>
      </c>
      <c r="I60" s="2">
        <f>Match3!W9</f>
        <v>0</v>
      </c>
      <c r="J60" s="2">
        <f>Match3!X9</f>
        <v>0</v>
      </c>
      <c r="K60" s="2">
        <f>Match3!Y9</f>
        <v>0</v>
      </c>
      <c r="L60" s="2">
        <f>Match3!Z9</f>
        <v>0</v>
      </c>
    </row>
    <row r="61" spans="1:12">
      <c r="A61" s="2" t="e">
        <f>Match3!T10</f>
        <v>#N/A</v>
      </c>
      <c r="B61" s="6" t="str">
        <f>'Match Information'!$D$1</f>
        <v>Enter date here</v>
      </c>
      <c r="C61" s="7" t="str">
        <f>'Match Information'!$D$3</f>
        <v>2019/2020</v>
      </c>
      <c r="D61" s="7" t="str">
        <f>'Match Information'!$D$2</f>
        <v>Enter district &amp; tour stop # here</v>
      </c>
      <c r="E61" s="7" t="str">
        <f>'Match Information'!$D$4</f>
        <v>Enter location of match here</v>
      </c>
      <c r="F61" s="2">
        <f>Match3!A4</f>
        <v>0</v>
      </c>
      <c r="G61" s="2">
        <f>Match3!S10</f>
        <v>0</v>
      </c>
      <c r="H61" s="2">
        <v>0</v>
      </c>
      <c r="I61" s="2">
        <f>Match3!W10</f>
        <v>0</v>
      </c>
      <c r="J61" s="2">
        <f>Match3!X10</f>
        <v>0</v>
      </c>
      <c r="K61" s="2">
        <f>Match3!Y10</f>
        <v>0</v>
      </c>
      <c r="L61" s="2">
        <f>Match3!Z10</f>
        <v>0</v>
      </c>
    </row>
    <row r="62" spans="1:12">
      <c r="A62" s="2" t="e">
        <f>Match3!C18</f>
        <v>#N/A</v>
      </c>
      <c r="B62" s="6" t="str">
        <f>'Match Information'!$D$1</f>
        <v>Enter date here</v>
      </c>
      <c r="C62" s="7" t="str">
        <f>'Match Information'!$D$3</f>
        <v>2019/2020</v>
      </c>
      <c r="D62" s="7" t="str">
        <f>'Match Information'!$D$2</f>
        <v>Enter district &amp; tour stop # here</v>
      </c>
      <c r="E62" s="7" t="str">
        <f>'Match Information'!$D$4</f>
        <v>Enter location of match here</v>
      </c>
      <c r="F62" s="2">
        <f>Match3!A15</f>
        <v>0</v>
      </c>
      <c r="G62" s="2">
        <f>Match3!B18</f>
        <v>0</v>
      </c>
      <c r="H62" s="2">
        <v>0</v>
      </c>
      <c r="I62" s="2">
        <f>Match3!E18</f>
        <v>0</v>
      </c>
      <c r="J62" s="2">
        <f>Match3!F18</f>
        <v>0</v>
      </c>
      <c r="K62" s="2">
        <f>Match3!G18</f>
        <v>0</v>
      </c>
      <c r="L62" s="2">
        <f>Match3!H18</f>
        <v>0</v>
      </c>
    </row>
    <row r="63" spans="1:12">
      <c r="A63" s="2" t="e">
        <f>Match3!C19</f>
        <v>#N/A</v>
      </c>
      <c r="B63" s="6" t="str">
        <f>'Match Information'!$D$1</f>
        <v>Enter date here</v>
      </c>
      <c r="C63" s="7" t="str">
        <f>'Match Information'!$D$3</f>
        <v>2019/2020</v>
      </c>
      <c r="D63" s="7" t="str">
        <f>'Match Information'!$D$2</f>
        <v>Enter district &amp; tour stop # here</v>
      </c>
      <c r="E63" s="7" t="str">
        <f>'Match Information'!$D$4</f>
        <v>Enter location of match here</v>
      </c>
      <c r="F63" s="2">
        <f>Match3!A15</f>
        <v>0</v>
      </c>
      <c r="G63" s="2">
        <f>Match3!B19</f>
        <v>0</v>
      </c>
      <c r="H63" s="2">
        <v>0</v>
      </c>
      <c r="I63" s="2">
        <f>Match3!E19</f>
        <v>0</v>
      </c>
      <c r="J63" s="2">
        <f>Match3!F19</f>
        <v>0</v>
      </c>
      <c r="K63" s="2">
        <f>Match3!G19</f>
        <v>0</v>
      </c>
      <c r="L63" s="2">
        <f>Match3!H19</f>
        <v>0</v>
      </c>
    </row>
    <row r="64" spans="1:12">
      <c r="A64" s="2" t="e">
        <f>Match3!C20</f>
        <v>#N/A</v>
      </c>
      <c r="B64" s="6" t="str">
        <f>'Match Information'!$D$1</f>
        <v>Enter date here</v>
      </c>
      <c r="C64" s="7" t="str">
        <f>'Match Information'!$D$3</f>
        <v>2019/2020</v>
      </c>
      <c r="D64" s="7" t="str">
        <f>'Match Information'!$D$2</f>
        <v>Enter district &amp; tour stop # here</v>
      </c>
      <c r="E64" s="7" t="str">
        <f>'Match Information'!$D$4</f>
        <v>Enter location of match here</v>
      </c>
      <c r="F64" s="2">
        <f>Match3!A15</f>
        <v>0</v>
      </c>
      <c r="G64" s="2">
        <f>Match3!B20</f>
        <v>0</v>
      </c>
      <c r="H64" s="2">
        <v>0</v>
      </c>
      <c r="I64" s="2">
        <f>Match3!E20</f>
        <v>0</v>
      </c>
      <c r="J64" s="2">
        <f>Match3!F20</f>
        <v>0</v>
      </c>
      <c r="K64" s="2">
        <f>Match3!G20</f>
        <v>0</v>
      </c>
      <c r="L64" s="2">
        <f>Match3!H20</f>
        <v>0</v>
      </c>
    </row>
    <row r="65" spans="1:12">
      <c r="A65" s="2" t="e">
        <f>Match3!C21</f>
        <v>#N/A</v>
      </c>
      <c r="B65" s="6" t="str">
        <f>'Match Information'!$D$1</f>
        <v>Enter date here</v>
      </c>
      <c r="C65" s="7" t="str">
        <f>'Match Information'!$D$3</f>
        <v>2019/2020</v>
      </c>
      <c r="D65" s="7" t="str">
        <f>'Match Information'!$D$2</f>
        <v>Enter district &amp; tour stop # here</v>
      </c>
      <c r="E65" s="7" t="str">
        <f>'Match Information'!$D$4</f>
        <v>Enter location of match here</v>
      </c>
      <c r="F65" s="2">
        <f>Match3!A15</f>
        <v>0</v>
      </c>
      <c r="G65" s="2">
        <f>Match3!B21</f>
        <v>0</v>
      </c>
      <c r="H65" s="2">
        <v>0</v>
      </c>
      <c r="I65" s="2">
        <f>Match3!E21</f>
        <v>0</v>
      </c>
      <c r="J65" s="2">
        <f>Match3!F21</f>
        <v>0</v>
      </c>
      <c r="K65" s="2">
        <f>Match3!G21</f>
        <v>0</v>
      </c>
      <c r="L65" s="2">
        <f>Match3!H21</f>
        <v>0</v>
      </c>
    </row>
    <row r="66" spans="1:12">
      <c r="A66" s="2" t="e">
        <f>Match3!K18</f>
        <v>#N/A</v>
      </c>
      <c r="B66" s="6" t="str">
        <f>'Match Information'!$D$1</f>
        <v>Enter date here</v>
      </c>
      <c r="C66" s="7" t="str">
        <f>'Match Information'!$D$3</f>
        <v>2019/2020</v>
      </c>
      <c r="D66" s="7" t="str">
        <f>'Match Information'!$D$2</f>
        <v>Enter district &amp; tour stop # here</v>
      </c>
      <c r="E66" s="7" t="str">
        <f>'Match Information'!$D$4</f>
        <v>Enter location of match here</v>
      </c>
      <c r="F66" s="2">
        <f>Match3!A15</f>
        <v>0</v>
      </c>
      <c r="G66" s="2">
        <f>Match3!J18</f>
        <v>0</v>
      </c>
      <c r="H66" s="2">
        <v>0</v>
      </c>
      <c r="I66" s="2">
        <f>Match3!N18</f>
        <v>0</v>
      </c>
      <c r="J66" s="2">
        <f>Match3!O18</f>
        <v>0</v>
      </c>
      <c r="K66" s="2">
        <f>Match3!P18</f>
        <v>0</v>
      </c>
      <c r="L66" s="2">
        <f>Match3!Q18</f>
        <v>0</v>
      </c>
    </row>
    <row r="67" spans="1:12">
      <c r="A67" s="2" t="e">
        <f>Match3!K19</f>
        <v>#N/A</v>
      </c>
      <c r="B67" s="6" t="str">
        <f>'Match Information'!$D$1</f>
        <v>Enter date here</v>
      </c>
      <c r="C67" s="7" t="str">
        <f>'Match Information'!$D$3</f>
        <v>2019/2020</v>
      </c>
      <c r="D67" s="7" t="str">
        <f>'Match Information'!$D$2</f>
        <v>Enter district &amp; tour stop # here</v>
      </c>
      <c r="E67" s="7" t="str">
        <f>'Match Information'!$D$4</f>
        <v>Enter location of match here</v>
      </c>
      <c r="F67" s="2">
        <f>Match3!A15</f>
        <v>0</v>
      </c>
      <c r="G67" s="2">
        <f>Match3!J19</f>
        <v>0</v>
      </c>
      <c r="H67" s="2">
        <v>0</v>
      </c>
      <c r="I67" s="2">
        <f>Match3!N19</f>
        <v>0</v>
      </c>
      <c r="J67" s="2">
        <f>Match3!O19</f>
        <v>0</v>
      </c>
      <c r="K67" s="2">
        <f>Match3!P19</f>
        <v>0</v>
      </c>
      <c r="L67" s="2">
        <f>Match3!Q19</f>
        <v>0</v>
      </c>
    </row>
    <row r="68" spans="1:12">
      <c r="A68" s="2" t="e">
        <f>Match3!K20</f>
        <v>#N/A</v>
      </c>
      <c r="B68" s="6" t="str">
        <f>'Match Information'!$D$1</f>
        <v>Enter date here</v>
      </c>
      <c r="C68" s="7" t="str">
        <f>'Match Information'!$D$3</f>
        <v>2019/2020</v>
      </c>
      <c r="D68" s="7" t="str">
        <f>'Match Information'!$D$2</f>
        <v>Enter district &amp; tour stop # here</v>
      </c>
      <c r="E68" s="7" t="str">
        <f>'Match Information'!$D$4</f>
        <v>Enter location of match here</v>
      </c>
      <c r="F68" s="2">
        <f>Match3!A15</f>
        <v>0</v>
      </c>
      <c r="G68" s="2">
        <f>Match3!J20</f>
        <v>0</v>
      </c>
      <c r="H68" s="2">
        <v>0</v>
      </c>
      <c r="I68" s="2">
        <f>Match3!N20</f>
        <v>0</v>
      </c>
      <c r="J68" s="2">
        <f>Match3!O20</f>
        <v>0</v>
      </c>
      <c r="K68" s="2">
        <f>Match3!P20</f>
        <v>0</v>
      </c>
      <c r="L68" s="2">
        <f>Match3!Q20</f>
        <v>0</v>
      </c>
    </row>
    <row r="69" spans="1:12">
      <c r="A69" s="2" t="e">
        <f>Match3!K21</f>
        <v>#N/A</v>
      </c>
      <c r="B69" s="6" t="str">
        <f>'Match Information'!$D$1</f>
        <v>Enter date here</v>
      </c>
      <c r="C69" s="7" t="str">
        <f>'Match Information'!$D$3</f>
        <v>2019/2020</v>
      </c>
      <c r="D69" s="7" t="str">
        <f>'Match Information'!$D$2</f>
        <v>Enter district &amp; tour stop # here</v>
      </c>
      <c r="E69" s="7" t="str">
        <f>'Match Information'!$D$4</f>
        <v>Enter location of match here</v>
      </c>
      <c r="F69" s="2">
        <f>Match3!A15</f>
        <v>0</v>
      </c>
      <c r="G69" s="2">
        <f>Match3!J21</f>
        <v>0</v>
      </c>
      <c r="H69" s="2">
        <v>0</v>
      </c>
      <c r="I69" s="2">
        <f>Match3!N21</f>
        <v>0</v>
      </c>
      <c r="J69" s="2">
        <f>Match3!O21</f>
        <v>0</v>
      </c>
      <c r="K69" s="2">
        <f>Match3!P21</f>
        <v>0</v>
      </c>
      <c r="L69" s="2">
        <f>Match3!Q21</f>
        <v>0</v>
      </c>
    </row>
    <row r="70" spans="1:12">
      <c r="A70" s="2" t="e">
        <f>Match3!T18</f>
        <v>#N/A</v>
      </c>
      <c r="B70" s="6" t="str">
        <f>'Match Information'!$D$1</f>
        <v>Enter date here</v>
      </c>
      <c r="C70" s="7" t="str">
        <f>'Match Information'!$D$3</f>
        <v>2019/2020</v>
      </c>
      <c r="D70" s="7" t="str">
        <f>'Match Information'!$D$2</f>
        <v>Enter district &amp; tour stop # here</v>
      </c>
      <c r="E70" s="7" t="str">
        <f>'Match Information'!$D$4</f>
        <v>Enter location of match here</v>
      </c>
      <c r="F70" s="2">
        <f>Match3!A15</f>
        <v>0</v>
      </c>
      <c r="G70" s="2">
        <f>Match3!S18</f>
        <v>0</v>
      </c>
      <c r="H70" s="2">
        <v>0</v>
      </c>
      <c r="I70" s="2">
        <f>Match3!W18</f>
        <v>0</v>
      </c>
      <c r="J70" s="2">
        <f>Match3!X18</f>
        <v>0</v>
      </c>
      <c r="K70" s="2">
        <f>Match3!Y18</f>
        <v>0</v>
      </c>
      <c r="L70" s="2">
        <f>Match3!Z18</f>
        <v>0</v>
      </c>
    </row>
    <row r="71" spans="1:12">
      <c r="A71" s="2" t="e">
        <f>Match3!T19</f>
        <v>#N/A</v>
      </c>
      <c r="B71" s="6" t="str">
        <f>'Match Information'!$D$1</f>
        <v>Enter date here</v>
      </c>
      <c r="C71" s="7" t="str">
        <f>'Match Information'!$D$3</f>
        <v>2019/2020</v>
      </c>
      <c r="D71" s="7" t="str">
        <f>'Match Information'!$D$2</f>
        <v>Enter district &amp; tour stop # here</v>
      </c>
      <c r="E71" s="7" t="str">
        <f>'Match Information'!$D$4</f>
        <v>Enter location of match here</v>
      </c>
      <c r="F71" s="2">
        <f>Match3!A15</f>
        <v>0</v>
      </c>
      <c r="G71" s="2">
        <f>Match3!S19</f>
        <v>0</v>
      </c>
      <c r="H71" s="2">
        <v>0</v>
      </c>
      <c r="I71" s="2">
        <f>Match3!W19</f>
        <v>0</v>
      </c>
      <c r="J71" s="2">
        <f>Match3!X19</f>
        <v>0</v>
      </c>
      <c r="K71" s="2">
        <f>Match3!Y19</f>
        <v>0</v>
      </c>
      <c r="L71" s="2">
        <f>Match3!Z19</f>
        <v>0</v>
      </c>
    </row>
    <row r="72" spans="1:12">
      <c r="A72" s="2" t="e">
        <f>Match3!T20</f>
        <v>#N/A</v>
      </c>
      <c r="B72" s="6" t="str">
        <f>'Match Information'!$D$1</f>
        <v>Enter date here</v>
      </c>
      <c r="C72" s="7" t="str">
        <f>'Match Information'!$D$3</f>
        <v>2019/2020</v>
      </c>
      <c r="D72" s="7" t="str">
        <f>'Match Information'!$D$2</f>
        <v>Enter district &amp; tour stop # here</v>
      </c>
      <c r="E72" s="7" t="str">
        <f>'Match Information'!$D$4</f>
        <v>Enter location of match here</v>
      </c>
      <c r="F72" s="2">
        <f>Match3!A15</f>
        <v>0</v>
      </c>
      <c r="G72" s="2">
        <f>Match3!S20</f>
        <v>0</v>
      </c>
      <c r="H72" s="2">
        <v>0</v>
      </c>
      <c r="I72" s="2">
        <f>Match3!W20</f>
        <v>0</v>
      </c>
      <c r="J72" s="2">
        <f>Match3!X20</f>
        <v>0</v>
      </c>
      <c r="K72" s="2">
        <f>Match3!Y20</f>
        <v>0</v>
      </c>
      <c r="L72" s="2">
        <f>Match3!Z20</f>
        <v>0</v>
      </c>
    </row>
    <row r="73" spans="1:12">
      <c r="A73" s="2" t="e">
        <f>Match3!T21</f>
        <v>#N/A</v>
      </c>
      <c r="B73" s="6" t="str">
        <f>'Match Information'!$D$1</f>
        <v>Enter date here</v>
      </c>
      <c r="C73" s="7" t="str">
        <f>'Match Information'!$D$3</f>
        <v>2019/2020</v>
      </c>
      <c r="D73" s="7" t="str">
        <f>'Match Information'!$D$2</f>
        <v>Enter district &amp; tour stop # here</v>
      </c>
      <c r="E73" s="7" t="str">
        <f>'Match Information'!$D$4</f>
        <v>Enter location of match here</v>
      </c>
      <c r="F73" s="2">
        <f>Match3!A15</f>
        <v>0</v>
      </c>
      <c r="G73" s="2">
        <f>Match3!S21</f>
        <v>0</v>
      </c>
      <c r="H73" s="2">
        <v>0</v>
      </c>
      <c r="I73" s="2">
        <f>Match3!W21</f>
        <v>0</v>
      </c>
      <c r="J73" s="2">
        <f>Match3!X21</f>
        <v>0</v>
      </c>
      <c r="K73" s="2">
        <f>Match3!Y21</f>
        <v>0</v>
      </c>
      <c r="L73" s="2">
        <f>Match3!Z21</f>
        <v>0</v>
      </c>
    </row>
    <row r="74" spans="1:12">
      <c r="A74" s="2" t="e">
        <f>Match4!C7</f>
        <v>#N/A</v>
      </c>
      <c r="B74" s="6" t="str">
        <f>'Match Information'!$D$1</f>
        <v>Enter date here</v>
      </c>
      <c r="C74" s="7" t="str">
        <f>'Match Information'!$D$3</f>
        <v>2019/2020</v>
      </c>
      <c r="D74" s="7" t="str">
        <f>'Match Information'!$D$2</f>
        <v>Enter district &amp; tour stop # here</v>
      </c>
      <c r="E74" s="7" t="str">
        <f>'Match Information'!$D$4</f>
        <v>Enter location of match here</v>
      </c>
      <c r="F74" s="2">
        <f>Match4!A4</f>
        <v>0</v>
      </c>
      <c r="G74" s="2">
        <f>Match4!B7</f>
        <v>0</v>
      </c>
      <c r="H74" s="2">
        <v>0</v>
      </c>
      <c r="I74" s="2">
        <f>Match4!E7</f>
        <v>0</v>
      </c>
      <c r="J74" s="2">
        <f>Match4!F7</f>
        <v>0</v>
      </c>
      <c r="K74" s="2">
        <f>Match4!G7</f>
        <v>0</v>
      </c>
      <c r="L74" s="2">
        <f>Match4!H7</f>
        <v>0</v>
      </c>
    </row>
    <row r="75" spans="1:12">
      <c r="A75" s="2" t="e">
        <f>Match4!C8</f>
        <v>#N/A</v>
      </c>
      <c r="B75" s="6" t="str">
        <f>'Match Information'!$D$1</f>
        <v>Enter date here</v>
      </c>
      <c r="C75" s="7" t="str">
        <f>'Match Information'!$D$3</f>
        <v>2019/2020</v>
      </c>
      <c r="D75" s="7" t="str">
        <f>'Match Information'!$D$2</f>
        <v>Enter district &amp; tour stop # here</v>
      </c>
      <c r="E75" s="7" t="str">
        <f>'Match Information'!$D$4</f>
        <v>Enter location of match here</v>
      </c>
      <c r="F75" s="2">
        <f>Match4!A4</f>
        <v>0</v>
      </c>
      <c r="G75" s="2">
        <f>Match4!B8</f>
        <v>0</v>
      </c>
      <c r="H75" s="2">
        <v>0</v>
      </c>
      <c r="I75" s="2">
        <f>Match4!E8</f>
        <v>0</v>
      </c>
      <c r="J75" s="2">
        <f>Match4!F8</f>
        <v>0</v>
      </c>
      <c r="K75" s="2">
        <f>Match4!G8</f>
        <v>0</v>
      </c>
      <c r="L75" s="2">
        <f>Match4!H8</f>
        <v>0</v>
      </c>
    </row>
    <row r="76" spans="1:12">
      <c r="A76" s="2" t="e">
        <f>Match4!C9</f>
        <v>#N/A</v>
      </c>
      <c r="B76" s="6" t="str">
        <f>'Match Information'!$D$1</f>
        <v>Enter date here</v>
      </c>
      <c r="C76" s="7" t="str">
        <f>'Match Information'!$D$3</f>
        <v>2019/2020</v>
      </c>
      <c r="D76" s="7" t="str">
        <f>'Match Information'!$D$2</f>
        <v>Enter district &amp; tour stop # here</v>
      </c>
      <c r="E76" s="7" t="str">
        <f>'Match Information'!$D$4</f>
        <v>Enter location of match here</v>
      </c>
      <c r="F76" s="2">
        <f>Match4!A4</f>
        <v>0</v>
      </c>
      <c r="G76" s="2">
        <f>Match4!B9</f>
        <v>0</v>
      </c>
      <c r="H76" s="2">
        <v>0</v>
      </c>
      <c r="I76" s="2">
        <f>Match4!E9</f>
        <v>0</v>
      </c>
      <c r="J76" s="2">
        <f>Match4!F9</f>
        <v>0</v>
      </c>
      <c r="K76" s="2">
        <f>Match4!G9</f>
        <v>0</v>
      </c>
      <c r="L76" s="2">
        <f>Match4!H9</f>
        <v>0</v>
      </c>
    </row>
    <row r="77" spans="1:12">
      <c r="A77" s="2" t="e">
        <f>Match4!C10</f>
        <v>#N/A</v>
      </c>
      <c r="B77" s="6" t="str">
        <f>'Match Information'!$D$1</f>
        <v>Enter date here</v>
      </c>
      <c r="C77" s="7" t="str">
        <f>'Match Information'!$D$3</f>
        <v>2019/2020</v>
      </c>
      <c r="D77" s="7" t="str">
        <f>'Match Information'!$D$2</f>
        <v>Enter district &amp; tour stop # here</v>
      </c>
      <c r="E77" s="7" t="str">
        <f>'Match Information'!$D$4</f>
        <v>Enter location of match here</v>
      </c>
      <c r="F77" s="2">
        <f>Match4!A4</f>
        <v>0</v>
      </c>
      <c r="G77" s="2">
        <f>Match4!B10</f>
        <v>0</v>
      </c>
      <c r="H77" s="2">
        <v>0</v>
      </c>
      <c r="I77" s="2">
        <f>Match4!E10</f>
        <v>0</v>
      </c>
      <c r="J77" s="2">
        <f>Match4!F10</f>
        <v>0</v>
      </c>
      <c r="K77" s="2">
        <f>Match4!G10</f>
        <v>0</v>
      </c>
      <c r="L77" s="2">
        <f>Match4!H10</f>
        <v>0</v>
      </c>
    </row>
    <row r="78" spans="1:12">
      <c r="A78" s="2" t="e">
        <f>Match4!K7</f>
        <v>#N/A</v>
      </c>
      <c r="B78" s="6" t="str">
        <f>'Match Information'!$D$1</f>
        <v>Enter date here</v>
      </c>
      <c r="C78" s="7" t="str">
        <f>'Match Information'!$D$3</f>
        <v>2019/2020</v>
      </c>
      <c r="D78" s="7" t="str">
        <f>'Match Information'!$D$2</f>
        <v>Enter district &amp; tour stop # here</v>
      </c>
      <c r="E78" s="7" t="str">
        <f>'Match Information'!$D$4</f>
        <v>Enter location of match here</v>
      </c>
      <c r="F78" s="2">
        <f>Match4!A4</f>
        <v>0</v>
      </c>
      <c r="G78" s="2">
        <f>Match4!J7</f>
        <v>0</v>
      </c>
      <c r="H78" s="2">
        <v>0</v>
      </c>
      <c r="I78" s="2">
        <f>Match4!N7</f>
        <v>0</v>
      </c>
      <c r="J78" s="2">
        <f>Match4!O7</f>
        <v>0</v>
      </c>
      <c r="K78" s="2">
        <f>Match4!P7</f>
        <v>0</v>
      </c>
      <c r="L78" s="2">
        <f>Match4!Q7</f>
        <v>0</v>
      </c>
    </row>
    <row r="79" spans="1:12">
      <c r="A79" s="2" t="e">
        <f>Match4!K8</f>
        <v>#N/A</v>
      </c>
      <c r="B79" s="6" t="str">
        <f>'Match Information'!$D$1</f>
        <v>Enter date here</v>
      </c>
      <c r="C79" s="7" t="str">
        <f>'Match Information'!$D$3</f>
        <v>2019/2020</v>
      </c>
      <c r="D79" s="7" t="str">
        <f>'Match Information'!$D$2</f>
        <v>Enter district &amp; tour stop # here</v>
      </c>
      <c r="E79" s="7" t="str">
        <f>'Match Information'!$D$4</f>
        <v>Enter location of match here</v>
      </c>
      <c r="F79" s="2">
        <f>Match4!A4</f>
        <v>0</v>
      </c>
      <c r="G79" s="2">
        <f>Match4!J8</f>
        <v>0</v>
      </c>
      <c r="H79" s="2">
        <v>0</v>
      </c>
      <c r="I79" s="2">
        <f>Match4!N8</f>
        <v>0</v>
      </c>
      <c r="J79" s="2">
        <f>Match4!O8</f>
        <v>0</v>
      </c>
      <c r="K79" s="2">
        <f>Match4!P8</f>
        <v>0</v>
      </c>
      <c r="L79" s="2">
        <f>Match4!Q8</f>
        <v>0</v>
      </c>
    </row>
    <row r="80" spans="1:12">
      <c r="A80" s="2" t="e">
        <f>Match4!K9</f>
        <v>#N/A</v>
      </c>
      <c r="B80" s="6" t="str">
        <f>'Match Information'!$D$1</f>
        <v>Enter date here</v>
      </c>
      <c r="C80" s="7" t="str">
        <f>'Match Information'!$D$3</f>
        <v>2019/2020</v>
      </c>
      <c r="D80" s="7" t="str">
        <f>'Match Information'!$D$2</f>
        <v>Enter district &amp; tour stop # here</v>
      </c>
      <c r="E80" s="7" t="str">
        <f>'Match Information'!$D$4</f>
        <v>Enter location of match here</v>
      </c>
      <c r="F80" s="2">
        <f>Match4!A4</f>
        <v>0</v>
      </c>
      <c r="G80" s="2">
        <f>Match4!J9</f>
        <v>0</v>
      </c>
      <c r="H80" s="2">
        <v>0</v>
      </c>
      <c r="I80" s="2">
        <f>Match4!N9</f>
        <v>0</v>
      </c>
      <c r="J80" s="2">
        <f>Match4!O9</f>
        <v>0</v>
      </c>
      <c r="K80" s="2">
        <f>Match4!P9</f>
        <v>0</v>
      </c>
      <c r="L80" s="2">
        <f>Match4!Q9</f>
        <v>0</v>
      </c>
    </row>
    <row r="81" spans="1:12">
      <c r="A81" s="2" t="e">
        <f>Match4!K10</f>
        <v>#N/A</v>
      </c>
      <c r="B81" s="6" t="str">
        <f>'Match Information'!$D$1</f>
        <v>Enter date here</v>
      </c>
      <c r="C81" s="7" t="str">
        <f>'Match Information'!$D$3</f>
        <v>2019/2020</v>
      </c>
      <c r="D81" s="7" t="str">
        <f>'Match Information'!$D$2</f>
        <v>Enter district &amp; tour stop # here</v>
      </c>
      <c r="E81" s="7" t="str">
        <f>'Match Information'!$D$4</f>
        <v>Enter location of match here</v>
      </c>
      <c r="F81" s="2">
        <f>Match4!A4</f>
        <v>0</v>
      </c>
      <c r="G81" s="2">
        <f>Match4!J10</f>
        <v>0</v>
      </c>
      <c r="H81" s="2">
        <v>0</v>
      </c>
      <c r="I81" s="2">
        <f>Match4!N10</f>
        <v>0</v>
      </c>
      <c r="J81" s="2">
        <f>Match4!O10</f>
        <v>0</v>
      </c>
      <c r="K81" s="2">
        <f>Match4!P10</f>
        <v>0</v>
      </c>
      <c r="L81" s="2">
        <f>Match4!Q10</f>
        <v>0</v>
      </c>
    </row>
    <row r="82" spans="1:12">
      <c r="A82" s="2" t="e">
        <f>Match4!T7</f>
        <v>#N/A</v>
      </c>
      <c r="B82" s="6" t="str">
        <f>'Match Information'!$D$1</f>
        <v>Enter date here</v>
      </c>
      <c r="C82" s="7" t="str">
        <f>'Match Information'!$D$3</f>
        <v>2019/2020</v>
      </c>
      <c r="D82" s="7" t="str">
        <f>'Match Information'!$D$2</f>
        <v>Enter district &amp; tour stop # here</v>
      </c>
      <c r="E82" s="7" t="str">
        <f>'Match Information'!$D$4</f>
        <v>Enter location of match here</v>
      </c>
      <c r="F82" s="2">
        <f>Match4!A4</f>
        <v>0</v>
      </c>
      <c r="G82" s="2">
        <f>Match4!S7</f>
        <v>0</v>
      </c>
      <c r="H82" s="2">
        <v>0</v>
      </c>
      <c r="I82" s="2">
        <f>Match4!W7</f>
        <v>0</v>
      </c>
      <c r="J82" s="2">
        <f>Match4!X7</f>
        <v>0</v>
      </c>
      <c r="K82" s="2">
        <f>Match4!Y7</f>
        <v>0</v>
      </c>
      <c r="L82" s="2">
        <f>Match4!Z7</f>
        <v>0</v>
      </c>
    </row>
    <row r="83" spans="1:12">
      <c r="A83" s="2" t="e">
        <f>Match4!T8</f>
        <v>#N/A</v>
      </c>
      <c r="B83" s="6" t="str">
        <f>'Match Information'!$D$1</f>
        <v>Enter date here</v>
      </c>
      <c r="C83" s="7" t="str">
        <f>'Match Information'!$D$3</f>
        <v>2019/2020</v>
      </c>
      <c r="D83" s="7" t="str">
        <f>'Match Information'!$D$2</f>
        <v>Enter district &amp; tour stop # here</v>
      </c>
      <c r="E83" s="7" t="str">
        <f>'Match Information'!$D$4</f>
        <v>Enter location of match here</v>
      </c>
      <c r="F83" s="2">
        <f>Match4!A4</f>
        <v>0</v>
      </c>
      <c r="G83" s="2">
        <f>Match4!S8</f>
        <v>0</v>
      </c>
      <c r="H83" s="2">
        <v>0</v>
      </c>
      <c r="I83" s="2">
        <f>Match4!W8</f>
        <v>0</v>
      </c>
      <c r="J83" s="2">
        <f>Match4!X8</f>
        <v>0</v>
      </c>
      <c r="K83" s="2">
        <f>Match4!Y8</f>
        <v>0</v>
      </c>
      <c r="L83" s="2">
        <f>Match4!Z8</f>
        <v>0</v>
      </c>
    </row>
    <row r="84" spans="1:12">
      <c r="A84" s="2" t="e">
        <f>Match4!T9</f>
        <v>#N/A</v>
      </c>
      <c r="B84" s="6" t="str">
        <f>'Match Information'!$D$1</f>
        <v>Enter date here</v>
      </c>
      <c r="C84" s="7" t="str">
        <f>'Match Information'!$D$3</f>
        <v>2019/2020</v>
      </c>
      <c r="D84" s="7" t="str">
        <f>'Match Information'!$D$2</f>
        <v>Enter district &amp; tour stop # here</v>
      </c>
      <c r="E84" s="7" t="str">
        <f>'Match Information'!$D$4</f>
        <v>Enter location of match here</v>
      </c>
      <c r="F84" s="2">
        <f>Match4!A4</f>
        <v>0</v>
      </c>
      <c r="G84" s="2">
        <f>Match4!S9</f>
        <v>0</v>
      </c>
      <c r="H84" s="2">
        <v>0</v>
      </c>
      <c r="I84" s="2">
        <f>Match4!W9</f>
        <v>0</v>
      </c>
      <c r="J84" s="2">
        <f>Match4!X9</f>
        <v>0</v>
      </c>
      <c r="K84" s="2">
        <f>Match4!Y9</f>
        <v>0</v>
      </c>
      <c r="L84" s="2">
        <f>Match4!Z9</f>
        <v>0</v>
      </c>
    </row>
    <row r="85" spans="1:12">
      <c r="A85" s="2" t="e">
        <f>Match4!T10</f>
        <v>#N/A</v>
      </c>
      <c r="B85" s="6" t="str">
        <f>'Match Information'!$D$1</f>
        <v>Enter date here</v>
      </c>
      <c r="C85" s="7" t="str">
        <f>'Match Information'!$D$3</f>
        <v>2019/2020</v>
      </c>
      <c r="D85" s="7" t="str">
        <f>'Match Information'!$D$2</f>
        <v>Enter district &amp; tour stop # here</v>
      </c>
      <c r="E85" s="7" t="str">
        <f>'Match Information'!$D$4</f>
        <v>Enter location of match here</v>
      </c>
      <c r="F85" s="2">
        <f>Match4!A4</f>
        <v>0</v>
      </c>
      <c r="G85" s="2">
        <f>Match4!S10</f>
        <v>0</v>
      </c>
      <c r="H85" s="2">
        <v>0</v>
      </c>
      <c r="I85" s="2">
        <f>Match4!W10</f>
        <v>0</v>
      </c>
      <c r="J85" s="2">
        <f>Match4!X10</f>
        <v>0</v>
      </c>
      <c r="K85" s="2">
        <f>Match4!Y10</f>
        <v>0</v>
      </c>
      <c r="L85" s="2">
        <f>Match4!Z10</f>
        <v>0</v>
      </c>
    </row>
    <row r="86" spans="1:12">
      <c r="A86" s="2" t="e">
        <f>Match4!C18</f>
        <v>#N/A</v>
      </c>
      <c r="B86" s="6" t="str">
        <f>'Match Information'!$D$1</f>
        <v>Enter date here</v>
      </c>
      <c r="C86" s="7" t="str">
        <f>'Match Information'!$D$3</f>
        <v>2019/2020</v>
      </c>
      <c r="D86" s="7" t="str">
        <f>'Match Information'!$D$2</f>
        <v>Enter district &amp; tour stop # here</v>
      </c>
      <c r="E86" s="7" t="str">
        <f>'Match Information'!$D$4</f>
        <v>Enter location of match here</v>
      </c>
      <c r="F86" s="2">
        <f>Match4!A15</f>
        <v>0</v>
      </c>
      <c r="G86" s="2">
        <f>Match4!B18</f>
        <v>0</v>
      </c>
      <c r="H86" s="2">
        <v>0</v>
      </c>
      <c r="I86" s="2">
        <f>Match4!E18</f>
        <v>0</v>
      </c>
      <c r="J86" s="2">
        <f>Match4!F18</f>
        <v>0</v>
      </c>
      <c r="K86" s="2">
        <f>Match4!G18</f>
        <v>0</v>
      </c>
      <c r="L86" s="2">
        <f>Match4!H18</f>
        <v>0</v>
      </c>
    </row>
    <row r="87" spans="1:12">
      <c r="A87" s="2" t="e">
        <f>Match4!C19</f>
        <v>#N/A</v>
      </c>
      <c r="B87" s="6" t="str">
        <f>'Match Information'!$D$1</f>
        <v>Enter date here</v>
      </c>
      <c r="C87" s="7" t="str">
        <f>'Match Information'!$D$3</f>
        <v>2019/2020</v>
      </c>
      <c r="D87" s="7" t="str">
        <f>'Match Information'!$D$2</f>
        <v>Enter district &amp; tour stop # here</v>
      </c>
      <c r="E87" s="7" t="str">
        <f>'Match Information'!$D$4</f>
        <v>Enter location of match here</v>
      </c>
      <c r="F87" s="2">
        <f>Match4!A15</f>
        <v>0</v>
      </c>
      <c r="G87" s="2">
        <f>Match4!B19</f>
        <v>0</v>
      </c>
      <c r="H87" s="2">
        <v>0</v>
      </c>
      <c r="I87" s="2">
        <f>Match4!E19</f>
        <v>0</v>
      </c>
      <c r="J87" s="2">
        <f>Match4!F19</f>
        <v>0</v>
      </c>
      <c r="K87" s="2">
        <f>Match4!G19</f>
        <v>0</v>
      </c>
      <c r="L87" s="2">
        <f>Match4!H19</f>
        <v>0</v>
      </c>
    </row>
    <row r="88" spans="1:12">
      <c r="A88" s="2" t="e">
        <f>Match4!C20</f>
        <v>#N/A</v>
      </c>
      <c r="B88" s="6" t="str">
        <f>'Match Information'!$D$1</f>
        <v>Enter date here</v>
      </c>
      <c r="C88" s="7" t="str">
        <f>'Match Information'!$D$3</f>
        <v>2019/2020</v>
      </c>
      <c r="D88" s="7" t="str">
        <f>'Match Information'!$D$2</f>
        <v>Enter district &amp; tour stop # here</v>
      </c>
      <c r="E88" s="7" t="str">
        <f>'Match Information'!$D$4</f>
        <v>Enter location of match here</v>
      </c>
      <c r="F88" s="2">
        <f>Match4!A15</f>
        <v>0</v>
      </c>
      <c r="G88" s="2">
        <f>Match4!B20</f>
        <v>0</v>
      </c>
      <c r="H88" s="2">
        <v>0</v>
      </c>
      <c r="I88" s="2">
        <f>Match4!E20</f>
        <v>0</v>
      </c>
      <c r="J88" s="2">
        <f>Match4!F20</f>
        <v>0</v>
      </c>
      <c r="K88" s="2">
        <f>Match4!G20</f>
        <v>0</v>
      </c>
      <c r="L88" s="2">
        <f>Match4!H20</f>
        <v>0</v>
      </c>
    </row>
    <row r="89" spans="1:12">
      <c r="A89" s="2" t="e">
        <f>Match4!C21</f>
        <v>#N/A</v>
      </c>
      <c r="B89" s="6" t="str">
        <f>'Match Information'!$D$1</f>
        <v>Enter date here</v>
      </c>
      <c r="C89" s="7" t="str">
        <f>'Match Information'!$D$3</f>
        <v>2019/2020</v>
      </c>
      <c r="D89" s="7" t="str">
        <f>'Match Information'!$D$2</f>
        <v>Enter district &amp; tour stop # here</v>
      </c>
      <c r="E89" s="7" t="str">
        <f>'Match Information'!$D$4</f>
        <v>Enter location of match here</v>
      </c>
      <c r="F89" s="2">
        <f>Match4!A15</f>
        <v>0</v>
      </c>
      <c r="G89" s="2">
        <f>Match4!B21</f>
        <v>0</v>
      </c>
      <c r="H89" s="2">
        <v>0</v>
      </c>
      <c r="I89" s="2">
        <f>Match4!E21</f>
        <v>0</v>
      </c>
      <c r="J89" s="2">
        <f>Match4!F21</f>
        <v>0</v>
      </c>
      <c r="K89" s="2">
        <f>Match4!G21</f>
        <v>0</v>
      </c>
      <c r="L89" s="2">
        <f>Match4!H21</f>
        <v>0</v>
      </c>
    </row>
    <row r="90" spans="1:12">
      <c r="A90" s="2" t="e">
        <f>Match4!K18</f>
        <v>#N/A</v>
      </c>
      <c r="B90" s="6" t="str">
        <f>'Match Information'!$D$1</f>
        <v>Enter date here</v>
      </c>
      <c r="C90" s="7" t="str">
        <f>'Match Information'!$D$3</f>
        <v>2019/2020</v>
      </c>
      <c r="D90" s="7" t="str">
        <f>'Match Information'!$D$2</f>
        <v>Enter district &amp; tour stop # here</v>
      </c>
      <c r="E90" s="7" t="str">
        <f>'Match Information'!$D$4</f>
        <v>Enter location of match here</v>
      </c>
      <c r="F90" s="2">
        <f>Match4!A15</f>
        <v>0</v>
      </c>
      <c r="G90" s="2">
        <f>Match4!J18</f>
        <v>0</v>
      </c>
      <c r="H90" s="2">
        <v>0</v>
      </c>
      <c r="I90" s="2">
        <f>Match4!N18</f>
        <v>0</v>
      </c>
      <c r="J90" s="2">
        <f>Match4!O18</f>
        <v>0</v>
      </c>
      <c r="K90" s="2">
        <f>Match4!P18</f>
        <v>0</v>
      </c>
      <c r="L90" s="2">
        <f>Match4!Q18</f>
        <v>0</v>
      </c>
    </row>
    <row r="91" spans="1:12">
      <c r="A91" s="2" t="e">
        <f>Match4!K19</f>
        <v>#N/A</v>
      </c>
      <c r="B91" s="6" t="str">
        <f>'Match Information'!$D$1</f>
        <v>Enter date here</v>
      </c>
      <c r="C91" s="7" t="str">
        <f>'Match Information'!$D$3</f>
        <v>2019/2020</v>
      </c>
      <c r="D91" s="7" t="str">
        <f>'Match Information'!$D$2</f>
        <v>Enter district &amp; tour stop # here</v>
      </c>
      <c r="E91" s="7" t="str">
        <f>'Match Information'!$D$4</f>
        <v>Enter location of match here</v>
      </c>
      <c r="F91" s="2">
        <f>Match4!A15</f>
        <v>0</v>
      </c>
      <c r="G91" s="2">
        <f>Match4!J19</f>
        <v>0</v>
      </c>
      <c r="H91" s="2">
        <v>0</v>
      </c>
      <c r="I91" s="2">
        <f>Match4!N19</f>
        <v>0</v>
      </c>
      <c r="J91" s="2">
        <f>Match4!O19</f>
        <v>0</v>
      </c>
      <c r="K91" s="2">
        <f>Match4!P19</f>
        <v>0</v>
      </c>
      <c r="L91" s="2">
        <f>Match4!Q19</f>
        <v>0</v>
      </c>
    </row>
    <row r="92" spans="1:12">
      <c r="A92" s="2" t="e">
        <f>Match4!K20</f>
        <v>#N/A</v>
      </c>
      <c r="B92" s="6" t="str">
        <f>'Match Information'!$D$1</f>
        <v>Enter date here</v>
      </c>
      <c r="C92" s="7" t="str">
        <f>'Match Information'!$D$3</f>
        <v>2019/2020</v>
      </c>
      <c r="D92" s="7" t="str">
        <f>'Match Information'!$D$2</f>
        <v>Enter district &amp; tour stop # here</v>
      </c>
      <c r="E92" s="7" t="str">
        <f>'Match Information'!$D$4</f>
        <v>Enter location of match here</v>
      </c>
      <c r="F92" s="2">
        <f>Match4!A15</f>
        <v>0</v>
      </c>
      <c r="G92" s="2">
        <f>Match4!J20</f>
        <v>0</v>
      </c>
      <c r="H92" s="2">
        <v>0</v>
      </c>
      <c r="I92" s="2">
        <f>Match4!N20</f>
        <v>0</v>
      </c>
      <c r="J92" s="2">
        <f>Match4!O20</f>
        <v>0</v>
      </c>
      <c r="K92" s="2">
        <f>Match4!P20</f>
        <v>0</v>
      </c>
      <c r="L92" s="2">
        <f>Match4!Q20</f>
        <v>0</v>
      </c>
    </row>
    <row r="93" spans="1:12">
      <c r="A93" s="2" t="e">
        <f>Match4!K21</f>
        <v>#N/A</v>
      </c>
      <c r="B93" s="6" t="str">
        <f>'Match Information'!$D$1</f>
        <v>Enter date here</v>
      </c>
      <c r="C93" s="7" t="str">
        <f>'Match Information'!$D$3</f>
        <v>2019/2020</v>
      </c>
      <c r="D93" s="7" t="str">
        <f>'Match Information'!$D$2</f>
        <v>Enter district &amp; tour stop # here</v>
      </c>
      <c r="E93" s="7" t="str">
        <f>'Match Information'!$D$4</f>
        <v>Enter location of match here</v>
      </c>
      <c r="F93" s="2">
        <f>Match4!A15</f>
        <v>0</v>
      </c>
      <c r="G93" s="2">
        <f>Match4!J21</f>
        <v>0</v>
      </c>
      <c r="H93" s="2">
        <v>0</v>
      </c>
      <c r="I93" s="2">
        <f>Match4!N21</f>
        <v>0</v>
      </c>
      <c r="J93" s="2">
        <f>Match4!O21</f>
        <v>0</v>
      </c>
      <c r="K93" s="2">
        <f>Match4!P21</f>
        <v>0</v>
      </c>
      <c r="L93" s="2">
        <f>Match4!Q21</f>
        <v>0</v>
      </c>
    </row>
    <row r="94" spans="1:12">
      <c r="A94" s="2" t="e">
        <f>Match4!T18</f>
        <v>#N/A</v>
      </c>
      <c r="B94" s="6" t="str">
        <f>'Match Information'!$D$1</f>
        <v>Enter date here</v>
      </c>
      <c r="C94" s="7" t="str">
        <f>'Match Information'!$D$3</f>
        <v>2019/2020</v>
      </c>
      <c r="D94" s="7" t="str">
        <f>'Match Information'!$D$2</f>
        <v>Enter district &amp; tour stop # here</v>
      </c>
      <c r="E94" s="7" t="str">
        <f>'Match Information'!$D$4</f>
        <v>Enter location of match here</v>
      </c>
      <c r="F94" s="2">
        <f>Match4!A15</f>
        <v>0</v>
      </c>
      <c r="G94" s="2">
        <f>Match4!S18</f>
        <v>0</v>
      </c>
      <c r="H94" s="2">
        <v>0</v>
      </c>
      <c r="I94" s="2">
        <f>Match4!W18</f>
        <v>0</v>
      </c>
      <c r="J94" s="2">
        <f>Match4!X18</f>
        <v>0</v>
      </c>
      <c r="K94" s="2">
        <f>Match4!Y18</f>
        <v>0</v>
      </c>
      <c r="L94" s="2">
        <f>Match4!Z18</f>
        <v>0</v>
      </c>
    </row>
    <row r="95" spans="1:12">
      <c r="A95" s="2" t="e">
        <f>Match4!T19</f>
        <v>#N/A</v>
      </c>
      <c r="B95" s="6" t="str">
        <f>'Match Information'!$D$1</f>
        <v>Enter date here</v>
      </c>
      <c r="C95" s="7" t="str">
        <f>'Match Information'!$D$3</f>
        <v>2019/2020</v>
      </c>
      <c r="D95" s="7" t="str">
        <f>'Match Information'!$D$2</f>
        <v>Enter district &amp; tour stop # here</v>
      </c>
      <c r="E95" s="7" t="str">
        <f>'Match Information'!$D$4</f>
        <v>Enter location of match here</v>
      </c>
      <c r="F95" s="2">
        <f>Match4!A15</f>
        <v>0</v>
      </c>
      <c r="G95" s="2">
        <f>Match4!S19</f>
        <v>0</v>
      </c>
      <c r="H95" s="2">
        <v>0</v>
      </c>
      <c r="I95" s="2">
        <f>Match4!W19</f>
        <v>0</v>
      </c>
      <c r="J95" s="2">
        <f>Match4!X19</f>
        <v>0</v>
      </c>
      <c r="K95" s="2">
        <f>Match4!Y19</f>
        <v>0</v>
      </c>
      <c r="L95" s="2">
        <f>Match4!Z19</f>
        <v>0</v>
      </c>
    </row>
    <row r="96" spans="1:12">
      <c r="A96" s="2" t="e">
        <f>Match4!T20</f>
        <v>#N/A</v>
      </c>
      <c r="B96" s="6" t="str">
        <f>'Match Information'!$D$1</f>
        <v>Enter date here</v>
      </c>
      <c r="C96" s="7" t="str">
        <f>'Match Information'!$D$3</f>
        <v>2019/2020</v>
      </c>
      <c r="D96" s="7" t="str">
        <f>'Match Information'!$D$2</f>
        <v>Enter district &amp; tour stop # here</v>
      </c>
      <c r="E96" s="7" t="str">
        <f>'Match Information'!$D$4</f>
        <v>Enter location of match here</v>
      </c>
      <c r="F96" s="2">
        <f>Match4!A15</f>
        <v>0</v>
      </c>
      <c r="G96" s="2">
        <f>Match4!S20</f>
        <v>0</v>
      </c>
      <c r="H96" s="2">
        <v>0</v>
      </c>
      <c r="I96" s="2">
        <f>Match4!W20</f>
        <v>0</v>
      </c>
      <c r="J96" s="2">
        <f>Match4!X20</f>
        <v>0</v>
      </c>
      <c r="K96" s="2">
        <f>Match4!Y20</f>
        <v>0</v>
      </c>
      <c r="L96" s="2">
        <f>Match4!Z20</f>
        <v>0</v>
      </c>
    </row>
    <row r="97" spans="1:12">
      <c r="A97" s="2" t="e">
        <f>Match4!T21</f>
        <v>#N/A</v>
      </c>
      <c r="B97" s="6" t="str">
        <f>'Match Information'!$D$1</f>
        <v>Enter date here</v>
      </c>
      <c r="C97" s="7" t="str">
        <f>'Match Information'!$D$3</f>
        <v>2019/2020</v>
      </c>
      <c r="D97" s="7" t="str">
        <f>'Match Information'!$D$2</f>
        <v>Enter district &amp; tour stop # here</v>
      </c>
      <c r="E97" s="7" t="str">
        <f>'Match Information'!$D$4</f>
        <v>Enter location of match here</v>
      </c>
      <c r="F97" s="2">
        <f>Match4!A15</f>
        <v>0</v>
      </c>
      <c r="G97" s="2">
        <f>Match4!S21</f>
        <v>0</v>
      </c>
      <c r="H97" s="2">
        <v>0</v>
      </c>
      <c r="I97" s="2">
        <f>Match4!W21</f>
        <v>0</v>
      </c>
      <c r="J97" s="2">
        <f>Match4!X21</f>
        <v>0</v>
      </c>
      <c r="K97" s="2">
        <f>Match4!Y21</f>
        <v>0</v>
      </c>
      <c r="L97" s="2">
        <f>Match4!Z21</f>
        <v>0</v>
      </c>
    </row>
    <row r="98" spans="1:12">
      <c r="A98" s="2" t="e">
        <f>Match5!C7</f>
        <v>#N/A</v>
      </c>
      <c r="B98" s="6" t="str">
        <f>'Match Information'!$D$1</f>
        <v>Enter date here</v>
      </c>
      <c r="C98" s="7" t="str">
        <f>'Match Information'!$D$3</f>
        <v>2019/2020</v>
      </c>
      <c r="D98" s="7" t="str">
        <f>'Match Information'!$D$2</f>
        <v>Enter district &amp; tour stop # here</v>
      </c>
      <c r="E98" s="7" t="str">
        <f>'Match Information'!$D$4</f>
        <v>Enter location of match here</v>
      </c>
      <c r="F98" s="2">
        <f>Match5!A4</f>
        <v>0</v>
      </c>
      <c r="G98" s="2">
        <f>Match5!B7</f>
        <v>0</v>
      </c>
      <c r="H98" s="2">
        <v>0</v>
      </c>
      <c r="I98" s="2">
        <f>Match5!E7</f>
        <v>0</v>
      </c>
      <c r="J98" s="2">
        <f>Match5!F7</f>
        <v>0</v>
      </c>
      <c r="K98" s="2">
        <f>Match5!G7</f>
        <v>0</v>
      </c>
      <c r="L98" s="2">
        <f>Match5!H7</f>
        <v>0</v>
      </c>
    </row>
    <row r="99" spans="1:12">
      <c r="A99" s="2" t="e">
        <f>Match5!C8</f>
        <v>#N/A</v>
      </c>
      <c r="B99" s="6" t="str">
        <f>'Match Information'!$D$1</f>
        <v>Enter date here</v>
      </c>
      <c r="C99" s="7" t="str">
        <f>'Match Information'!$D$3</f>
        <v>2019/2020</v>
      </c>
      <c r="D99" s="7" t="str">
        <f>'Match Information'!$D$2</f>
        <v>Enter district &amp; tour stop # here</v>
      </c>
      <c r="E99" s="7" t="str">
        <f>'Match Information'!$D$4</f>
        <v>Enter location of match here</v>
      </c>
      <c r="F99" s="2">
        <f>Match5!A4</f>
        <v>0</v>
      </c>
      <c r="G99" s="2">
        <f>Match5!B8</f>
        <v>0</v>
      </c>
      <c r="H99" s="2">
        <v>0</v>
      </c>
      <c r="I99" s="2">
        <f>Match5!E8</f>
        <v>0</v>
      </c>
      <c r="J99" s="2">
        <f>Match5!F8</f>
        <v>0</v>
      </c>
      <c r="K99" s="2">
        <f>Match5!G8</f>
        <v>0</v>
      </c>
      <c r="L99" s="2">
        <f>Match5!H8</f>
        <v>0</v>
      </c>
    </row>
    <row r="100" spans="1:12">
      <c r="A100" s="2" t="e">
        <f>Match5!C9</f>
        <v>#N/A</v>
      </c>
      <c r="B100" s="6" t="str">
        <f>'Match Information'!$D$1</f>
        <v>Enter date here</v>
      </c>
      <c r="C100" s="7" t="str">
        <f>'Match Information'!$D$3</f>
        <v>2019/2020</v>
      </c>
      <c r="D100" s="7" t="str">
        <f>'Match Information'!$D$2</f>
        <v>Enter district &amp; tour stop # here</v>
      </c>
      <c r="E100" s="7" t="str">
        <f>'Match Information'!$D$4</f>
        <v>Enter location of match here</v>
      </c>
      <c r="F100" s="2">
        <f>Match5!A4</f>
        <v>0</v>
      </c>
      <c r="G100" s="2">
        <f>Match5!B9</f>
        <v>0</v>
      </c>
      <c r="H100" s="2">
        <v>0</v>
      </c>
      <c r="I100" s="2">
        <f>Match5!E9</f>
        <v>0</v>
      </c>
      <c r="J100" s="2">
        <f>Match5!F9</f>
        <v>0</v>
      </c>
      <c r="K100" s="2">
        <f>Match5!G9</f>
        <v>0</v>
      </c>
      <c r="L100" s="2">
        <f>Match5!H9</f>
        <v>0</v>
      </c>
    </row>
    <row r="101" spans="1:12">
      <c r="A101" s="2" t="e">
        <f>Match5!C10</f>
        <v>#N/A</v>
      </c>
      <c r="B101" s="6" t="str">
        <f>'Match Information'!$D$1</f>
        <v>Enter date here</v>
      </c>
      <c r="C101" s="7" t="str">
        <f>'Match Information'!$D$3</f>
        <v>2019/2020</v>
      </c>
      <c r="D101" s="7" t="str">
        <f>'Match Information'!$D$2</f>
        <v>Enter district &amp; tour stop # here</v>
      </c>
      <c r="E101" s="7" t="str">
        <f>'Match Information'!$D$4</f>
        <v>Enter location of match here</v>
      </c>
      <c r="F101" s="2">
        <f>Match5!A4</f>
        <v>0</v>
      </c>
      <c r="G101" s="2">
        <f>Match5!B10</f>
        <v>0</v>
      </c>
      <c r="H101" s="2">
        <v>0</v>
      </c>
      <c r="I101" s="2">
        <f>Match5!E10</f>
        <v>0</v>
      </c>
      <c r="J101" s="2">
        <f>Match5!F10</f>
        <v>0</v>
      </c>
      <c r="K101" s="2">
        <f>Match5!G10</f>
        <v>0</v>
      </c>
      <c r="L101" s="2">
        <f>Match5!H10</f>
        <v>0</v>
      </c>
    </row>
    <row r="102" spans="1:12">
      <c r="A102" s="2" t="e">
        <f>Match5!K7</f>
        <v>#N/A</v>
      </c>
      <c r="B102" s="6" t="str">
        <f>'Match Information'!$D$1</f>
        <v>Enter date here</v>
      </c>
      <c r="C102" s="7" t="str">
        <f>'Match Information'!$D$3</f>
        <v>2019/2020</v>
      </c>
      <c r="D102" s="7" t="str">
        <f>'Match Information'!$D$2</f>
        <v>Enter district &amp; tour stop # here</v>
      </c>
      <c r="E102" s="7" t="str">
        <f>'Match Information'!$D$4</f>
        <v>Enter location of match here</v>
      </c>
      <c r="F102" s="2">
        <f>Match5!A4</f>
        <v>0</v>
      </c>
      <c r="G102" s="2">
        <f>Match5!J7</f>
        <v>0</v>
      </c>
      <c r="H102" s="2">
        <v>0</v>
      </c>
      <c r="I102" s="2">
        <f>Match5!N7</f>
        <v>0</v>
      </c>
      <c r="J102" s="2">
        <f>Match5!O7</f>
        <v>0</v>
      </c>
      <c r="K102" s="2">
        <f>Match5!P7</f>
        <v>0</v>
      </c>
      <c r="L102" s="2">
        <f>Match5!Q7</f>
        <v>0</v>
      </c>
    </row>
    <row r="103" spans="1:12">
      <c r="A103" s="2" t="e">
        <f>Match5!K8</f>
        <v>#N/A</v>
      </c>
      <c r="B103" s="6" t="str">
        <f>'Match Information'!$D$1</f>
        <v>Enter date here</v>
      </c>
      <c r="C103" s="7" t="str">
        <f>'Match Information'!$D$3</f>
        <v>2019/2020</v>
      </c>
      <c r="D103" s="7" t="str">
        <f>'Match Information'!$D$2</f>
        <v>Enter district &amp; tour stop # here</v>
      </c>
      <c r="E103" s="7" t="str">
        <f>'Match Information'!$D$4</f>
        <v>Enter location of match here</v>
      </c>
      <c r="F103" s="2">
        <f>Match5!A4</f>
        <v>0</v>
      </c>
      <c r="G103" s="2">
        <f>Match5!J8</f>
        <v>0</v>
      </c>
      <c r="H103" s="2">
        <v>0</v>
      </c>
      <c r="I103" s="2">
        <f>Match5!N8</f>
        <v>0</v>
      </c>
      <c r="J103" s="2">
        <f>Match5!O8</f>
        <v>0</v>
      </c>
      <c r="K103" s="2">
        <f>Match5!P8</f>
        <v>0</v>
      </c>
      <c r="L103" s="2">
        <f>Match5!Q8</f>
        <v>0</v>
      </c>
    </row>
    <row r="104" spans="1:12">
      <c r="A104" s="2" t="e">
        <f>Match5!K9</f>
        <v>#N/A</v>
      </c>
      <c r="B104" s="6" t="str">
        <f>'Match Information'!$D$1</f>
        <v>Enter date here</v>
      </c>
      <c r="C104" s="7" t="str">
        <f>'Match Information'!$D$3</f>
        <v>2019/2020</v>
      </c>
      <c r="D104" s="7" t="str">
        <f>'Match Information'!$D$2</f>
        <v>Enter district &amp; tour stop # here</v>
      </c>
      <c r="E104" s="7" t="str">
        <f>'Match Information'!$D$4</f>
        <v>Enter location of match here</v>
      </c>
      <c r="F104" s="2">
        <f>Match5!A4</f>
        <v>0</v>
      </c>
      <c r="G104" s="2">
        <f>Match5!J9</f>
        <v>0</v>
      </c>
      <c r="H104" s="2">
        <v>0</v>
      </c>
      <c r="I104" s="2">
        <f>Match5!N9</f>
        <v>0</v>
      </c>
      <c r="J104" s="2">
        <f>Match5!O9</f>
        <v>0</v>
      </c>
      <c r="K104" s="2">
        <f>Match5!P9</f>
        <v>0</v>
      </c>
      <c r="L104" s="2">
        <f>Match5!Q9</f>
        <v>0</v>
      </c>
    </row>
    <row r="105" spans="1:12">
      <c r="A105" s="2" t="e">
        <f>Match5!K10</f>
        <v>#N/A</v>
      </c>
      <c r="B105" s="6" t="str">
        <f>'Match Information'!$D$1</f>
        <v>Enter date here</v>
      </c>
      <c r="C105" s="7" t="str">
        <f>'Match Information'!$D$3</f>
        <v>2019/2020</v>
      </c>
      <c r="D105" s="7" t="str">
        <f>'Match Information'!$D$2</f>
        <v>Enter district &amp; tour stop # here</v>
      </c>
      <c r="E105" s="7" t="str">
        <f>'Match Information'!$D$4</f>
        <v>Enter location of match here</v>
      </c>
      <c r="F105" s="2">
        <f>Match5!A4</f>
        <v>0</v>
      </c>
      <c r="G105" s="2">
        <f>Match5!J10</f>
        <v>0</v>
      </c>
      <c r="H105" s="2">
        <v>0</v>
      </c>
      <c r="I105" s="2">
        <f>Match5!N10</f>
        <v>0</v>
      </c>
      <c r="J105" s="2">
        <f>Match5!O10</f>
        <v>0</v>
      </c>
      <c r="K105" s="2">
        <f>Match5!P10</f>
        <v>0</v>
      </c>
      <c r="L105" s="2">
        <f>Match5!Q10</f>
        <v>0</v>
      </c>
    </row>
    <row r="106" spans="1:12">
      <c r="A106" s="2" t="e">
        <f>Match5!T7</f>
        <v>#N/A</v>
      </c>
      <c r="B106" s="6" t="str">
        <f>'Match Information'!$D$1</f>
        <v>Enter date here</v>
      </c>
      <c r="C106" s="7" t="str">
        <f>'Match Information'!$D$3</f>
        <v>2019/2020</v>
      </c>
      <c r="D106" s="7" t="str">
        <f>'Match Information'!$D$2</f>
        <v>Enter district &amp; tour stop # here</v>
      </c>
      <c r="E106" s="7" t="str">
        <f>'Match Information'!$D$4</f>
        <v>Enter location of match here</v>
      </c>
      <c r="F106" s="2">
        <f>Match5!A4</f>
        <v>0</v>
      </c>
      <c r="G106" s="2">
        <f>Match5!S7</f>
        <v>0</v>
      </c>
      <c r="H106" s="2">
        <v>0</v>
      </c>
      <c r="I106" s="2">
        <f>Match5!W7</f>
        <v>0</v>
      </c>
      <c r="J106" s="2">
        <f>Match5!X7</f>
        <v>0</v>
      </c>
      <c r="K106" s="2">
        <f>Match5!Y7</f>
        <v>0</v>
      </c>
      <c r="L106" s="2">
        <f>Match5!Z7</f>
        <v>0</v>
      </c>
    </row>
    <row r="107" spans="1:12">
      <c r="A107" s="2" t="e">
        <f>Match5!T8</f>
        <v>#N/A</v>
      </c>
      <c r="B107" s="6" t="str">
        <f>'Match Information'!$D$1</f>
        <v>Enter date here</v>
      </c>
      <c r="C107" s="7" t="str">
        <f>'Match Information'!$D$3</f>
        <v>2019/2020</v>
      </c>
      <c r="D107" s="7" t="str">
        <f>'Match Information'!$D$2</f>
        <v>Enter district &amp; tour stop # here</v>
      </c>
      <c r="E107" s="7" t="str">
        <f>'Match Information'!$D$4</f>
        <v>Enter location of match here</v>
      </c>
      <c r="F107" s="2">
        <f>Match5!A4</f>
        <v>0</v>
      </c>
      <c r="G107" s="2">
        <f>Match5!S8</f>
        <v>0</v>
      </c>
      <c r="H107" s="2">
        <v>0</v>
      </c>
      <c r="I107" s="2">
        <f>Match5!W8</f>
        <v>0</v>
      </c>
      <c r="J107" s="2">
        <f>Match5!X8</f>
        <v>0</v>
      </c>
      <c r="K107" s="2">
        <f>Match5!Y8</f>
        <v>0</v>
      </c>
      <c r="L107" s="2">
        <f>Match5!Z8</f>
        <v>0</v>
      </c>
    </row>
    <row r="108" spans="1:12">
      <c r="A108" s="2" t="e">
        <f>Match5!T9</f>
        <v>#N/A</v>
      </c>
      <c r="B108" s="6" t="str">
        <f>'Match Information'!$D$1</f>
        <v>Enter date here</v>
      </c>
      <c r="C108" s="7" t="str">
        <f>'Match Information'!$D$3</f>
        <v>2019/2020</v>
      </c>
      <c r="D108" s="7" t="str">
        <f>'Match Information'!$D$2</f>
        <v>Enter district &amp; tour stop # here</v>
      </c>
      <c r="E108" s="7" t="str">
        <f>'Match Information'!$D$4</f>
        <v>Enter location of match here</v>
      </c>
      <c r="F108" s="2">
        <f>Match5!A4</f>
        <v>0</v>
      </c>
      <c r="G108" s="2">
        <f>Match5!S9</f>
        <v>0</v>
      </c>
      <c r="H108" s="2">
        <v>0</v>
      </c>
      <c r="I108" s="2">
        <f>Match5!W9</f>
        <v>0</v>
      </c>
      <c r="J108" s="2">
        <f>Match5!X9</f>
        <v>0</v>
      </c>
      <c r="K108" s="2">
        <f>Match5!Y9</f>
        <v>0</v>
      </c>
      <c r="L108" s="2">
        <f>Match5!Z9</f>
        <v>0</v>
      </c>
    </row>
    <row r="109" spans="1:12">
      <c r="A109" s="2" t="e">
        <f>Match5!T10</f>
        <v>#N/A</v>
      </c>
      <c r="B109" s="6" t="str">
        <f>'Match Information'!$D$1</f>
        <v>Enter date here</v>
      </c>
      <c r="C109" s="7" t="str">
        <f>'Match Information'!$D$3</f>
        <v>2019/2020</v>
      </c>
      <c r="D109" s="7" t="str">
        <f>'Match Information'!$D$2</f>
        <v>Enter district &amp; tour stop # here</v>
      </c>
      <c r="E109" s="7" t="str">
        <f>'Match Information'!$D$4</f>
        <v>Enter location of match here</v>
      </c>
      <c r="F109" s="2">
        <f>Match5!A4</f>
        <v>0</v>
      </c>
      <c r="G109" s="2">
        <f>Match5!S10</f>
        <v>0</v>
      </c>
      <c r="H109" s="2">
        <v>0</v>
      </c>
      <c r="I109" s="2">
        <f>Match5!W10</f>
        <v>0</v>
      </c>
      <c r="J109" s="2">
        <f>Match5!X10</f>
        <v>0</v>
      </c>
      <c r="K109" s="2">
        <f>Match5!Y10</f>
        <v>0</v>
      </c>
      <c r="L109" s="2">
        <f>Match5!Z10</f>
        <v>0</v>
      </c>
    </row>
    <row r="110" spans="1:12">
      <c r="A110" s="2" t="e">
        <f>Match5!C18</f>
        <v>#N/A</v>
      </c>
      <c r="B110" s="6" t="str">
        <f>'Match Information'!$D$1</f>
        <v>Enter date here</v>
      </c>
      <c r="C110" s="7" t="str">
        <f>'Match Information'!$D$3</f>
        <v>2019/2020</v>
      </c>
      <c r="D110" s="7" t="str">
        <f>'Match Information'!$D$2</f>
        <v>Enter district &amp; tour stop # here</v>
      </c>
      <c r="E110" s="7" t="str">
        <f>'Match Information'!$D$4</f>
        <v>Enter location of match here</v>
      </c>
      <c r="F110" s="2">
        <f>Match5!A15</f>
        <v>0</v>
      </c>
      <c r="G110" s="2">
        <f>Match5!B18</f>
        <v>0</v>
      </c>
      <c r="H110" s="2">
        <v>0</v>
      </c>
      <c r="I110" s="2">
        <f>Match5!E18</f>
        <v>0</v>
      </c>
      <c r="J110" s="2">
        <f>Match5!F18</f>
        <v>0</v>
      </c>
      <c r="K110" s="2">
        <f>Match5!G18</f>
        <v>0</v>
      </c>
      <c r="L110" s="2">
        <f>Match5!H18</f>
        <v>0</v>
      </c>
    </row>
    <row r="111" spans="1:12">
      <c r="A111" s="2" t="e">
        <f>Match5!C19</f>
        <v>#N/A</v>
      </c>
      <c r="B111" s="6" t="str">
        <f>'Match Information'!$D$1</f>
        <v>Enter date here</v>
      </c>
      <c r="C111" s="7" t="str">
        <f>'Match Information'!$D$3</f>
        <v>2019/2020</v>
      </c>
      <c r="D111" s="7" t="str">
        <f>'Match Information'!$D$2</f>
        <v>Enter district &amp; tour stop # here</v>
      </c>
      <c r="E111" s="7" t="str">
        <f>'Match Information'!$D$4</f>
        <v>Enter location of match here</v>
      </c>
      <c r="F111" s="2">
        <f>Match5!A15</f>
        <v>0</v>
      </c>
      <c r="G111" s="2">
        <f>Match5!B19</f>
        <v>0</v>
      </c>
      <c r="H111" s="2">
        <v>0</v>
      </c>
      <c r="I111" s="2">
        <f>Match5!E19</f>
        <v>0</v>
      </c>
      <c r="J111" s="2">
        <f>Match5!F19</f>
        <v>0</v>
      </c>
      <c r="K111" s="2">
        <f>Match5!G19</f>
        <v>0</v>
      </c>
      <c r="L111" s="2">
        <f>Match5!H19</f>
        <v>0</v>
      </c>
    </row>
    <row r="112" spans="1:12">
      <c r="A112" s="2" t="e">
        <f>Match5!C20</f>
        <v>#N/A</v>
      </c>
      <c r="B112" s="6" t="str">
        <f>'Match Information'!$D$1</f>
        <v>Enter date here</v>
      </c>
      <c r="C112" s="7" t="str">
        <f>'Match Information'!$D$3</f>
        <v>2019/2020</v>
      </c>
      <c r="D112" s="7" t="str">
        <f>'Match Information'!$D$2</f>
        <v>Enter district &amp; tour stop # here</v>
      </c>
      <c r="E112" s="7" t="str">
        <f>'Match Information'!$D$4</f>
        <v>Enter location of match here</v>
      </c>
      <c r="F112" s="2">
        <f>Match5!A15</f>
        <v>0</v>
      </c>
      <c r="G112" s="2">
        <f>Match5!B20</f>
        <v>0</v>
      </c>
      <c r="H112" s="2">
        <v>0</v>
      </c>
      <c r="I112" s="2">
        <f>Match5!E20</f>
        <v>0</v>
      </c>
      <c r="J112" s="2">
        <f>Match5!F20</f>
        <v>0</v>
      </c>
      <c r="K112" s="2">
        <f>Match5!G20</f>
        <v>0</v>
      </c>
      <c r="L112" s="2">
        <f>Match5!H20</f>
        <v>0</v>
      </c>
    </row>
    <row r="113" spans="1:12">
      <c r="A113" s="2" t="e">
        <f>Match5!C21</f>
        <v>#N/A</v>
      </c>
      <c r="B113" s="6" t="str">
        <f>'Match Information'!$D$1</f>
        <v>Enter date here</v>
      </c>
      <c r="C113" s="7" t="str">
        <f>'Match Information'!$D$3</f>
        <v>2019/2020</v>
      </c>
      <c r="D113" s="7" t="str">
        <f>'Match Information'!$D$2</f>
        <v>Enter district &amp; tour stop # here</v>
      </c>
      <c r="E113" s="7" t="str">
        <f>'Match Information'!$D$4</f>
        <v>Enter location of match here</v>
      </c>
      <c r="F113" s="2">
        <f>Match5!A15</f>
        <v>0</v>
      </c>
      <c r="G113" s="2">
        <f>Match5!B21</f>
        <v>0</v>
      </c>
      <c r="H113" s="2">
        <v>0</v>
      </c>
      <c r="I113" s="2">
        <f>Match5!E21</f>
        <v>0</v>
      </c>
      <c r="J113" s="2">
        <f>Match5!F21</f>
        <v>0</v>
      </c>
      <c r="K113" s="2">
        <f>Match5!G21</f>
        <v>0</v>
      </c>
      <c r="L113" s="2">
        <f>Match5!H21</f>
        <v>0</v>
      </c>
    </row>
    <row r="114" spans="1:12">
      <c r="A114" s="2" t="e">
        <f>Match5!K18</f>
        <v>#N/A</v>
      </c>
      <c r="B114" s="6" t="str">
        <f>'Match Information'!$D$1</f>
        <v>Enter date here</v>
      </c>
      <c r="C114" s="7" t="str">
        <f>'Match Information'!$D$3</f>
        <v>2019/2020</v>
      </c>
      <c r="D114" s="7" t="str">
        <f>'Match Information'!$D$2</f>
        <v>Enter district &amp; tour stop # here</v>
      </c>
      <c r="E114" s="7" t="str">
        <f>'Match Information'!$D$4</f>
        <v>Enter location of match here</v>
      </c>
      <c r="F114" s="2">
        <f>Match5!A15</f>
        <v>0</v>
      </c>
      <c r="G114" s="2">
        <f>Match5!J18</f>
        <v>0</v>
      </c>
      <c r="H114" s="2">
        <v>0</v>
      </c>
      <c r="I114" s="2">
        <f>Match5!N18</f>
        <v>0</v>
      </c>
      <c r="J114" s="2">
        <f>Match5!O18</f>
        <v>0</v>
      </c>
      <c r="K114" s="2">
        <f>Match5!P18</f>
        <v>0</v>
      </c>
      <c r="L114" s="2">
        <f>Match5!Q18</f>
        <v>0</v>
      </c>
    </row>
    <row r="115" spans="1:12">
      <c r="A115" s="2" t="e">
        <f>Match5!K19</f>
        <v>#N/A</v>
      </c>
      <c r="B115" s="6" t="str">
        <f>'Match Information'!$D$1</f>
        <v>Enter date here</v>
      </c>
      <c r="C115" s="7" t="str">
        <f>'Match Information'!$D$3</f>
        <v>2019/2020</v>
      </c>
      <c r="D115" s="7" t="str">
        <f>'Match Information'!$D$2</f>
        <v>Enter district &amp; tour stop # here</v>
      </c>
      <c r="E115" s="7" t="str">
        <f>'Match Information'!$D$4</f>
        <v>Enter location of match here</v>
      </c>
      <c r="F115" s="2">
        <f>Match5!A15</f>
        <v>0</v>
      </c>
      <c r="G115" s="2">
        <f>Match5!J19</f>
        <v>0</v>
      </c>
      <c r="H115" s="2">
        <v>0</v>
      </c>
      <c r="I115" s="2">
        <f>Match5!N19</f>
        <v>0</v>
      </c>
      <c r="J115" s="2">
        <f>Match5!O19</f>
        <v>0</v>
      </c>
      <c r="K115" s="2">
        <f>Match5!P19</f>
        <v>0</v>
      </c>
      <c r="L115" s="2">
        <f>Match5!Q19</f>
        <v>0</v>
      </c>
    </row>
    <row r="116" spans="1:12">
      <c r="A116" s="2" t="e">
        <f>Match5!K20</f>
        <v>#N/A</v>
      </c>
      <c r="B116" s="6" t="str">
        <f>'Match Information'!$D$1</f>
        <v>Enter date here</v>
      </c>
      <c r="C116" s="7" t="str">
        <f>'Match Information'!$D$3</f>
        <v>2019/2020</v>
      </c>
      <c r="D116" s="7" t="str">
        <f>'Match Information'!$D$2</f>
        <v>Enter district &amp; tour stop # here</v>
      </c>
      <c r="E116" s="7" t="str">
        <f>'Match Information'!$D$4</f>
        <v>Enter location of match here</v>
      </c>
      <c r="F116" s="2">
        <f>Match5!A15</f>
        <v>0</v>
      </c>
      <c r="G116" s="2">
        <f>Match5!J20</f>
        <v>0</v>
      </c>
      <c r="H116" s="2">
        <v>0</v>
      </c>
      <c r="I116" s="2">
        <f>Match5!N20</f>
        <v>0</v>
      </c>
      <c r="J116" s="2">
        <f>Match5!O20</f>
        <v>0</v>
      </c>
      <c r="K116" s="2">
        <f>Match5!P20</f>
        <v>0</v>
      </c>
      <c r="L116" s="2">
        <f>Match5!Q20</f>
        <v>0</v>
      </c>
    </row>
    <row r="117" spans="1:12">
      <c r="A117" s="2" t="e">
        <f>Match5!K21</f>
        <v>#N/A</v>
      </c>
      <c r="B117" s="6" t="str">
        <f>'Match Information'!$D$1</f>
        <v>Enter date here</v>
      </c>
      <c r="C117" s="7" t="str">
        <f>'Match Information'!$D$3</f>
        <v>2019/2020</v>
      </c>
      <c r="D117" s="7" t="str">
        <f>'Match Information'!$D$2</f>
        <v>Enter district &amp; tour stop # here</v>
      </c>
      <c r="E117" s="7" t="str">
        <f>'Match Information'!$D$4</f>
        <v>Enter location of match here</v>
      </c>
      <c r="F117" s="2">
        <f>Match5!A15</f>
        <v>0</v>
      </c>
      <c r="G117" s="2">
        <f>Match5!J21</f>
        <v>0</v>
      </c>
      <c r="H117" s="2">
        <v>0</v>
      </c>
      <c r="I117" s="2">
        <f>Match5!N21</f>
        <v>0</v>
      </c>
      <c r="J117" s="2">
        <f>Match5!O21</f>
        <v>0</v>
      </c>
      <c r="K117" s="2">
        <f>Match5!P21</f>
        <v>0</v>
      </c>
      <c r="L117" s="2">
        <f>Match5!Q21</f>
        <v>0</v>
      </c>
    </row>
    <row r="118" spans="1:12">
      <c r="A118" s="2" t="e">
        <f>Match5!T18</f>
        <v>#N/A</v>
      </c>
      <c r="B118" s="6" t="str">
        <f>'Match Information'!$D$1</f>
        <v>Enter date here</v>
      </c>
      <c r="C118" s="7" t="str">
        <f>'Match Information'!$D$3</f>
        <v>2019/2020</v>
      </c>
      <c r="D118" s="7" t="str">
        <f>'Match Information'!$D$2</f>
        <v>Enter district &amp; tour stop # here</v>
      </c>
      <c r="E118" s="7" t="str">
        <f>'Match Information'!$D$4</f>
        <v>Enter location of match here</v>
      </c>
      <c r="F118" s="2">
        <f>Match5!A15</f>
        <v>0</v>
      </c>
      <c r="G118" s="2">
        <f>Match5!S18</f>
        <v>0</v>
      </c>
      <c r="H118" s="2">
        <v>0</v>
      </c>
      <c r="I118" s="2">
        <f>Match5!W18</f>
        <v>0</v>
      </c>
      <c r="J118" s="2">
        <f>Match5!X18</f>
        <v>0</v>
      </c>
      <c r="K118" s="2">
        <f>Match5!Y18</f>
        <v>0</v>
      </c>
      <c r="L118" s="2">
        <f>Match5!Z18</f>
        <v>0</v>
      </c>
    </row>
    <row r="119" spans="1:12">
      <c r="A119" s="2" t="e">
        <f>Match5!T19</f>
        <v>#N/A</v>
      </c>
      <c r="B119" s="6" t="str">
        <f>'Match Information'!$D$1</f>
        <v>Enter date here</v>
      </c>
      <c r="C119" s="7" t="str">
        <f>'Match Information'!$D$3</f>
        <v>2019/2020</v>
      </c>
      <c r="D119" s="7" t="str">
        <f>'Match Information'!$D$2</f>
        <v>Enter district &amp; tour stop # here</v>
      </c>
      <c r="E119" s="7" t="str">
        <f>'Match Information'!$D$4</f>
        <v>Enter location of match here</v>
      </c>
      <c r="F119" s="2">
        <f>Match5!A15</f>
        <v>0</v>
      </c>
      <c r="G119" s="2">
        <f>Match5!S19</f>
        <v>0</v>
      </c>
      <c r="H119" s="2">
        <v>0</v>
      </c>
      <c r="I119" s="2">
        <f>Match5!W19</f>
        <v>0</v>
      </c>
      <c r="J119" s="2">
        <f>Match5!X19</f>
        <v>0</v>
      </c>
      <c r="K119" s="2">
        <f>Match5!Y19</f>
        <v>0</v>
      </c>
      <c r="L119" s="2">
        <f>Match5!Z19</f>
        <v>0</v>
      </c>
    </row>
    <row r="120" spans="1:12">
      <c r="A120" s="2" t="e">
        <f>Match5!T20</f>
        <v>#N/A</v>
      </c>
      <c r="B120" s="6" t="str">
        <f>'Match Information'!$D$1</f>
        <v>Enter date here</v>
      </c>
      <c r="C120" s="7" t="str">
        <f>'Match Information'!$D$3</f>
        <v>2019/2020</v>
      </c>
      <c r="D120" s="7" t="str">
        <f>'Match Information'!$D$2</f>
        <v>Enter district &amp; tour stop # here</v>
      </c>
      <c r="E120" s="7" t="str">
        <f>'Match Information'!$D$4</f>
        <v>Enter location of match here</v>
      </c>
      <c r="F120" s="2">
        <f>Match5!A15</f>
        <v>0</v>
      </c>
      <c r="G120" s="2">
        <f>Match5!S20</f>
        <v>0</v>
      </c>
      <c r="H120" s="2">
        <v>0</v>
      </c>
      <c r="I120" s="2">
        <f>Match5!W20</f>
        <v>0</v>
      </c>
      <c r="J120" s="2">
        <f>Match5!X20</f>
        <v>0</v>
      </c>
      <c r="K120" s="2">
        <f>Match5!Y20</f>
        <v>0</v>
      </c>
      <c r="L120" s="2">
        <f>Match5!Z20</f>
        <v>0</v>
      </c>
    </row>
    <row r="121" spans="1:12">
      <c r="A121" s="2" t="e">
        <f>Match5!T21</f>
        <v>#N/A</v>
      </c>
      <c r="B121" s="6" t="str">
        <f>'Match Information'!$D$1</f>
        <v>Enter date here</v>
      </c>
      <c r="C121" s="7" t="str">
        <f>'Match Information'!$D$3</f>
        <v>2019/2020</v>
      </c>
      <c r="D121" s="7" t="str">
        <f>'Match Information'!$D$2</f>
        <v>Enter district &amp; tour stop # here</v>
      </c>
      <c r="E121" s="7" t="str">
        <f>'Match Information'!$D$4</f>
        <v>Enter location of match here</v>
      </c>
      <c r="F121" s="2">
        <f>Match5!A15</f>
        <v>0</v>
      </c>
      <c r="G121" s="2">
        <f>Match5!S21</f>
        <v>0</v>
      </c>
      <c r="H121" s="2">
        <v>0</v>
      </c>
      <c r="I121" s="2">
        <f>Match5!W21</f>
        <v>0</v>
      </c>
      <c r="J121" s="2">
        <f>Match5!X21</f>
        <v>0</v>
      </c>
      <c r="K121" s="2">
        <f>Match5!Y21</f>
        <v>0</v>
      </c>
      <c r="L121" s="2">
        <f>Match5!Z21</f>
        <v>0</v>
      </c>
    </row>
    <row r="122" spans="1:12">
      <c r="A122" s="2" t="e">
        <f>Match6!C7</f>
        <v>#N/A</v>
      </c>
      <c r="B122" s="6" t="str">
        <f>'Match Information'!$D$1</f>
        <v>Enter date here</v>
      </c>
      <c r="C122" s="7" t="str">
        <f>'Match Information'!$D$3</f>
        <v>2019/2020</v>
      </c>
      <c r="D122" s="7" t="str">
        <f>'Match Information'!$D$2</f>
        <v>Enter district &amp; tour stop # here</v>
      </c>
      <c r="E122" s="7" t="str">
        <f>'Match Information'!$D$4</f>
        <v>Enter location of match here</v>
      </c>
      <c r="F122" s="2">
        <f>Match6!A4</f>
        <v>0</v>
      </c>
      <c r="G122" s="2">
        <f>Match6!B7</f>
        <v>0</v>
      </c>
      <c r="H122" s="2">
        <v>0</v>
      </c>
      <c r="I122" s="2">
        <f>Match6!E7</f>
        <v>0</v>
      </c>
      <c r="J122" s="2">
        <f>Match6!F7</f>
        <v>0</v>
      </c>
      <c r="K122" s="2">
        <f>Match6!G7</f>
        <v>0</v>
      </c>
      <c r="L122" s="2">
        <f>Match6!H7</f>
        <v>0</v>
      </c>
    </row>
    <row r="123" spans="1:12">
      <c r="A123" s="2" t="e">
        <f>Match6!C8</f>
        <v>#N/A</v>
      </c>
      <c r="B123" s="6" t="str">
        <f>'Match Information'!$D$1</f>
        <v>Enter date here</v>
      </c>
      <c r="C123" s="7" t="str">
        <f>'Match Information'!$D$3</f>
        <v>2019/2020</v>
      </c>
      <c r="D123" s="7" t="str">
        <f>'Match Information'!$D$2</f>
        <v>Enter district &amp; tour stop # here</v>
      </c>
      <c r="E123" s="7" t="str">
        <f>'Match Information'!$D$4</f>
        <v>Enter location of match here</v>
      </c>
      <c r="F123" s="2">
        <f>Match6!A4</f>
        <v>0</v>
      </c>
      <c r="G123" s="2">
        <f>Match6!B8</f>
        <v>0</v>
      </c>
      <c r="H123" s="2">
        <v>0</v>
      </c>
      <c r="I123" s="2">
        <f>Match6!E8</f>
        <v>0</v>
      </c>
      <c r="J123" s="2">
        <f>Match6!F8</f>
        <v>0</v>
      </c>
      <c r="K123" s="2">
        <f>Match6!G8</f>
        <v>0</v>
      </c>
      <c r="L123" s="2">
        <f>Match6!H8</f>
        <v>0</v>
      </c>
    </row>
    <row r="124" spans="1:12">
      <c r="A124" s="2" t="e">
        <f>Match6!C9</f>
        <v>#N/A</v>
      </c>
      <c r="B124" s="6" t="str">
        <f>'Match Information'!$D$1</f>
        <v>Enter date here</v>
      </c>
      <c r="C124" s="7" t="str">
        <f>'Match Information'!$D$3</f>
        <v>2019/2020</v>
      </c>
      <c r="D124" s="7" t="str">
        <f>'Match Information'!$D$2</f>
        <v>Enter district &amp; tour stop # here</v>
      </c>
      <c r="E124" s="7" t="str">
        <f>'Match Information'!$D$4</f>
        <v>Enter location of match here</v>
      </c>
      <c r="F124" s="2">
        <f>Match6!A4</f>
        <v>0</v>
      </c>
      <c r="G124" s="2">
        <f>Match6!B9</f>
        <v>0</v>
      </c>
      <c r="H124" s="2">
        <v>0</v>
      </c>
      <c r="I124" s="2">
        <f>Match6!E9</f>
        <v>0</v>
      </c>
      <c r="J124" s="2">
        <f>Match6!F9</f>
        <v>0</v>
      </c>
      <c r="K124" s="2">
        <f>Match6!G9</f>
        <v>0</v>
      </c>
      <c r="L124" s="2">
        <f>Match6!H9</f>
        <v>0</v>
      </c>
    </row>
    <row r="125" spans="1:12">
      <c r="A125" s="2" t="e">
        <f>Match6!C10</f>
        <v>#N/A</v>
      </c>
      <c r="B125" s="6" t="str">
        <f>'Match Information'!$D$1</f>
        <v>Enter date here</v>
      </c>
      <c r="C125" s="7" t="str">
        <f>'Match Information'!$D$3</f>
        <v>2019/2020</v>
      </c>
      <c r="D125" s="7" t="str">
        <f>'Match Information'!$D$2</f>
        <v>Enter district &amp; tour stop # here</v>
      </c>
      <c r="E125" s="7" t="str">
        <f>'Match Information'!$D$4</f>
        <v>Enter location of match here</v>
      </c>
      <c r="F125" s="2">
        <f>Match6!A4</f>
        <v>0</v>
      </c>
      <c r="G125" s="2">
        <f>Match6!B10</f>
        <v>0</v>
      </c>
      <c r="H125" s="2">
        <v>0</v>
      </c>
      <c r="I125" s="2">
        <f>Match6!E10</f>
        <v>0</v>
      </c>
      <c r="J125" s="2">
        <f>Match6!F10</f>
        <v>0</v>
      </c>
      <c r="K125" s="2">
        <f>Match6!G10</f>
        <v>0</v>
      </c>
      <c r="L125" s="2">
        <f>Match6!H10</f>
        <v>0</v>
      </c>
    </row>
    <row r="126" spans="1:12">
      <c r="A126" s="2" t="e">
        <f>Match6!K7</f>
        <v>#N/A</v>
      </c>
      <c r="B126" s="6" t="str">
        <f>'Match Information'!$D$1</f>
        <v>Enter date here</v>
      </c>
      <c r="C126" s="7" t="str">
        <f>'Match Information'!$D$3</f>
        <v>2019/2020</v>
      </c>
      <c r="D126" s="7" t="str">
        <f>'Match Information'!$D$2</f>
        <v>Enter district &amp; tour stop # here</v>
      </c>
      <c r="E126" s="7" t="str">
        <f>'Match Information'!$D$4</f>
        <v>Enter location of match here</v>
      </c>
      <c r="F126" s="2">
        <f>Match6!A4</f>
        <v>0</v>
      </c>
      <c r="G126" s="2">
        <f>Match6!J7</f>
        <v>0</v>
      </c>
      <c r="H126" s="2">
        <v>0</v>
      </c>
      <c r="I126" s="2">
        <f>Match6!N7</f>
        <v>0</v>
      </c>
      <c r="J126" s="2">
        <f>Match6!O7</f>
        <v>0</v>
      </c>
      <c r="K126" s="2">
        <f>Match6!P7</f>
        <v>0</v>
      </c>
      <c r="L126" s="2">
        <f>Match6!Q7</f>
        <v>0</v>
      </c>
    </row>
    <row r="127" spans="1:12">
      <c r="A127" s="2" t="e">
        <f>Match6!K8</f>
        <v>#N/A</v>
      </c>
      <c r="B127" s="6" t="str">
        <f>'Match Information'!$D$1</f>
        <v>Enter date here</v>
      </c>
      <c r="C127" s="7" t="str">
        <f>'Match Information'!$D$3</f>
        <v>2019/2020</v>
      </c>
      <c r="D127" s="7" t="str">
        <f>'Match Information'!$D$2</f>
        <v>Enter district &amp; tour stop # here</v>
      </c>
      <c r="E127" s="7" t="str">
        <f>'Match Information'!$D$4</f>
        <v>Enter location of match here</v>
      </c>
      <c r="F127" s="2">
        <f>Match6!A4</f>
        <v>0</v>
      </c>
      <c r="G127" s="2">
        <f>Match6!J8</f>
        <v>0</v>
      </c>
      <c r="H127" s="2">
        <v>0</v>
      </c>
      <c r="I127" s="2">
        <f>Match6!N8</f>
        <v>0</v>
      </c>
      <c r="J127" s="2">
        <f>Match6!O8</f>
        <v>0</v>
      </c>
      <c r="K127" s="2">
        <f>Match6!P8</f>
        <v>0</v>
      </c>
      <c r="L127" s="2">
        <f>Match6!Q8</f>
        <v>0</v>
      </c>
    </row>
    <row r="128" spans="1:12">
      <c r="A128" s="2" t="e">
        <f>Match6!K9</f>
        <v>#N/A</v>
      </c>
      <c r="B128" s="6" t="str">
        <f>'Match Information'!$D$1</f>
        <v>Enter date here</v>
      </c>
      <c r="C128" s="7" t="str">
        <f>'Match Information'!$D$3</f>
        <v>2019/2020</v>
      </c>
      <c r="D128" s="7" t="str">
        <f>'Match Information'!$D$2</f>
        <v>Enter district &amp; tour stop # here</v>
      </c>
      <c r="E128" s="7" t="str">
        <f>'Match Information'!$D$4</f>
        <v>Enter location of match here</v>
      </c>
      <c r="F128" s="2">
        <f>Match6!A4</f>
        <v>0</v>
      </c>
      <c r="G128" s="2">
        <f>Match6!J9</f>
        <v>0</v>
      </c>
      <c r="H128" s="2">
        <v>0</v>
      </c>
      <c r="I128" s="2">
        <f>Match6!N9</f>
        <v>0</v>
      </c>
      <c r="J128" s="2">
        <f>Match6!O9</f>
        <v>0</v>
      </c>
      <c r="K128" s="2">
        <f>Match6!P9</f>
        <v>0</v>
      </c>
      <c r="L128" s="2">
        <f>Match6!Q9</f>
        <v>0</v>
      </c>
    </row>
    <row r="129" spans="1:12">
      <c r="A129" s="2" t="e">
        <f>Match6!K10</f>
        <v>#N/A</v>
      </c>
      <c r="B129" s="6" t="str">
        <f>'Match Information'!$D$1</f>
        <v>Enter date here</v>
      </c>
      <c r="C129" s="7" t="str">
        <f>'Match Information'!$D$3</f>
        <v>2019/2020</v>
      </c>
      <c r="D129" s="7" t="str">
        <f>'Match Information'!$D$2</f>
        <v>Enter district &amp; tour stop # here</v>
      </c>
      <c r="E129" s="7" t="str">
        <f>'Match Information'!$D$4</f>
        <v>Enter location of match here</v>
      </c>
      <c r="F129" s="2">
        <f>Match6!A4</f>
        <v>0</v>
      </c>
      <c r="G129" s="2">
        <f>Match6!J10</f>
        <v>0</v>
      </c>
      <c r="H129" s="2">
        <v>0</v>
      </c>
      <c r="I129" s="2">
        <f>Match6!N10</f>
        <v>0</v>
      </c>
      <c r="J129" s="2">
        <f>Match6!O10</f>
        <v>0</v>
      </c>
      <c r="K129" s="2">
        <f>Match6!P10</f>
        <v>0</v>
      </c>
      <c r="L129" s="2">
        <f>Match6!Q10</f>
        <v>0</v>
      </c>
    </row>
    <row r="130" spans="1:12">
      <c r="A130" s="2" t="e">
        <f>Match6!T7</f>
        <v>#N/A</v>
      </c>
      <c r="B130" s="6" t="str">
        <f>'Match Information'!$D$1</f>
        <v>Enter date here</v>
      </c>
      <c r="C130" s="7" t="str">
        <f>'Match Information'!$D$3</f>
        <v>2019/2020</v>
      </c>
      <c r="D130" s="7" t="str">
        <f>'Match Information'!$D$2</f>
        <v>Enter district &amp; tour stop # here</v>
      </c>
      <c r="E130" s="7" t="str">
        <f>'Match Information'!$D$4</f>
        <v>Enter location of match here</v>
      </c>
      <c r="F130" s="2">
        <f>Match6!A4</f>
        <v>0</v>
      </c>
      <c r="G130" s="2">
        <f>Match6!S7</f>
        <v>0</v>
      </c>
      <c r="H130" s="2">
        <v>0</v>
      </c>
      <c r="I130" s="2">
        <f>Match6!W7</f>
        <v>0</v>
      </c>
      <c r="J130" s="2">
        <f>Match6!X7</f>
        <v>0</v>
      </c>
      <c r="K130" s="2">
        <f>Match6!Y7</f>
        <v>0</v>
      </c>
      <c r="L130" s="2">
        <f>Match6!Z7</f>
        <v>0</v>
      </c>
    </row>
    <row r="131" spans="1:12">
      <c r="A131" s="2" t="e">
        <f>Match6!T8</f>
        <v>#N/A</v>
      </c>
      <c r="B131" s="6" t="str">
        <f>'Match Information'!$D$1</f>
        <v>Enter date here</v>
      </c>
      <c r="C131" s="7" t="str">
        <f>'Match Information'!$D$3</f>
        <v>2019/2020</v>
      </c>
      <c r="D131" s="7" t="str">
        <f>'Match Information'!$D$2</f>
        <v>Enter district &amp; tour stop # here</v>
      </c>
      <c r="E131" s="7" t="str">
        <f>'Match Information'!$D$4</f>
        <v>Enter location of match here</v>
      </c>
      <c r="F131" s="2">
        <f>Match6!A4</f>
        <v>0</v>
      </c>
      <c r="G131" s="2">
        <f>Match6!S8</f>
        <v>0</v>
      </c>
      <c r="H131" s="2">
        <v>0</v>
      </c>
      <c r="I131" s="2">
        <f>Match6!W8</f>
        <v>0</v>
      </c>
      <c r="J131" s="2">
        <f>Match6!X8</f>
        <v>0</v>
      </c>
      <c r="K131" s="2">
        <f>Match6!Y8</f>
        <v>0</v>
      </c>
      <c r="L131" s="2">
        <f>Match6!Z8</f>
        <v>0</v>
      </c>
    </row>
    <row r="132" spans="1:12">
      <c r="A132" s="2" t="e">
        <f>Match6!T9</f>
        <v>#N/A</v>
      </c>
      <c r="B132" s="6" t="str">
        <f>'Match Information'!$D$1</f>
        <v>Enter date here</v>
      </c>
      <c r="C132" s="7" t="str">
        <f>'Match Information'!$D$3</f>
        <v>2019/2020</v>
      </c>
      <c r="D132" s="7" t="str">
        <f>'Match Information'!$D$2</f>
        <v>Enter district &amp; tour stop # here</v>
      </c>
      <c r="E132" s="7" t="str">
        <f>'Match Information'!$D$4</f>
        <v>Enter location of match here</v>
      </c>
      <c r="F132" s="2">
        <f>Match6!A4</f>
        <v>0</v>
      </c>
      <c r="G132" s="2">
        <f>Match6!S9</f>
        <v>0</v>
      </c>
      <c r="H132" s="2">
        <v>0</v>
      </c>
      <c r="I132" s="2">
        <f>Match6!W9</f>
        <v>0</v>
      </c>
      <c r="J132" s="2">
        <f>Match6!X9</f>
        <v>0</v>
      </c>
      <c r="K132" s="2">
        <f>Match6!Y9</f>
        <v>0</v>
      </c>
      <c r="L132" s="2">
        <f>Match6!Z9</f>
        <v>0</v>
      </c>
    </row>
    <row r="133" spans="1:12">
      <c r="A133" s="2" t="e">
        <f>Match6!T10</f>
        <v>#N/A</v>
      </c>
      <c r="B133" s="6" t="str">
        <f>'Match Information'!$D$1</f>
        <v>Enter date here</v>
      </c>
      <c r="C133" s="7" t="str">
        <f>'Match Information'!$D$3</f>
        <v>2019/2020</v>
      </c>
      <c r="D133" s="7" t="str">
        <f>'Match Information'!$D$2</f>
        <v>Enter district &amp; tour stop # here</v>
      </c>
      <c r="E133" s="7" t="str">
        <f>'Match Information'!$D$4</f>
        <v>Enter location of match here</v>
      </c>
      <c r="F133" s="2">
        <f>Match6!A4</f>
        <v>0</v>
      </c>
      <c r="G133" s="2">
        <f>Match6!S10</f>
        <v>0</v>
      </c>
      <c r="H133" s="2">
        <v>0</v>
      </c>
      <c r="I133" s="2">
        <f>Match6!W10</f>
        <v>0</v>
      </c>
      <c r="J133" s="2">
        <f>Match6!X10</f>
        <v>0</v>
      </c>
      <c r="K133" s="2">
        <f>Match6!Y10</f>
        <v>0</v>
      </c>
      <c r="L133" s="2">
        <f>Match6!Z10</f>
        <v>0</v>
      </c>
    </row>
    <row r="134" spans="1:12">
      <c r="A134" s="2" t="e">
        <f>Match6!C18</f>
        <v>#N/A</v>
      </c>
      <c r="B134" s="6" t="str">
        <f>'Match Information'!$D$1</f>
        <v>Enter date here</v>
      </c>
      <c r="C134" s="7" t="str">
        <f>'Match Information'!$D$3</f>
        <v>2019/2020</v>
      </c>
      <c r="D134" s="7" t="str">
        <f>'Match Information'!$D$2</f>
        <v>Enter district &amp; tour stop # here</v>
      </c>
      <c r="E134" s="7" t="str">
        <f>'Match Information'!$D$4</f>
        <v>Enter location of match here</v>
      </c>
      <c r="F134" s="2">
        <f>Match6!A15</f>
        <v>0</v>
      </c>
      <c r="G134" s="2">
        <f>Match6!B18</f>
        <v>0</v>
      </c>
      <c r="H134" s="2">
        <v>0</v>
      </c>
      <c r="I134" s="2">
        <f>Match6!E18</f>
        <v>0</v>
      </c>
      <c r="J134" s="2">
        <f>Match6!F18</f>
        <v>0</v>
      </c>
      <c r="K134" s="2">
        <f>Match6!G18</f>
        <v>0</v>
      </c>
      <c r="L134" s="2">
        <f>Match6!H18</f>
        <v>0</v>
      </c>
    </row>
    <row r="135" spans="1:12">
      <c r="A135" s="2" t="e">
        <f>Match6!C19</f>
        <v>#N/A</v>
      </c>
      <c r="B135" s="6" t="str">
        <f>'Match Information'!$D$1</f>
        <v>Enter date here</v>
      </c>
      <c r="C135" s="7" t="str">
        <f>'Match Information'!$D$3</f>
        <v>2019/2020</v>
      </c>
      <c r="D135" s="7" t="str">
        <f>'Match Information'!$D$2</f>
        <v>Enter district &amp; tour stop # here</v>
      </c>
      <c r="E135" s="7" t="str">
        <f>'Match Information'!$D$4</f>
        <v>Enter location of match here</v>
      </c>
      <c r="F135" s="2">
        <f>Match6!A15</f>
        <v>0</v>
      </c>
      <c r="G135" s="2">
        <f>Match6!B19</f>
        <v>0</v>
      </c>
      <c r="H135" s="2">
        <v>0</v>
      </c>
      <c r="I135" s="2">
        <f>Match6!E19</f>
        <v>0</v>
      </c>
      <c r="J135" s="2">
        <f>Match6!F19</f>
        <v>0</v>
      </c>
      <c r="K135" s="2">
        <f>Match6!G19</f>
        <v>0</v>
      </c>
      <c r="L135" s="2">
        <f>Match6!H19</f>
        <v>0</v>
      </c>
    </row>
    <row r="136" spans="1:12">
      <c r="A136" s="2" t="e">
        <f>Match6!C20</f>
        <v>#N/A</v>
      </c>
      <c r="B136" s="6" t="str">
        <f>'Match Information'!$D$1</f>
        <v>Enter date here</v>
      </c>
      <c r="C136" s="7" t="str">
        <f>'Match Information'!$D$3</f>
        <v>2019/2020</v>
      </c>
      <c r="D136" s="7" t="str">
        <f>'Match Information'!$D$2</f>
        <v>Enter district &amp; tour stop # here</v>
      </c>
      <c r="E136" s="7" t="str">
        <f>'Match Information'!$D$4</f>
        <v>Enter location of match here</v>
      </c>
      <c r="F136" s="2">
        <f>Match6!A15</f>
        <v>0</v>
      </c>
      <c r="G136" s="2">
        <f>Match6!B20</f>
        <v>0</v>
      </c>
      <c r="H136" s="2">
        <v>0</v>
      </c>
      <c r="I136" s="2">
        <f>Match6!E20</f>
        <v>0</v>
      </c>
      <c r="J136" s="2">
        <f>Match6!F20</f>
        <v>0</v>
      </c>
      <c r="K136" s="2">
        <f>Match6!G20</f>
        <v>0</v>
      </c>
      <c r="L136" s="2">
        <f>Match6!H20</f>
        <v>0</v>
      </c>
    </row>
    <row r="137" spans="1:12">
      <c r="A137" s="2" t="e">
        <f>Match6!C21</f>
        <v>#N/A</v>
      </c>
      <c r="B137" s="6" t="str">
        <f>'Match Information'!$D$1</f>
        <v>Enter date here</v>
      </c>
      <c r="C137" s="7" t="str">
        <f>'Match Information'!$D$3</f>
        <v>2019/2020</v>
      </c>
      <c r="D137" s="7" t="str">
        <f>'Match Information'!$D$2</f>
        <v>Enter district &amp; tour stop # here</v>
      </c>
      <c r="E137" s="7" t="str">
        <f>'Match Information'!$D$4</f>
        <v>Enter location of match here</v>
      </c>
      <c r="F137" s="2">
        <f>Match6!A15</f>
        <v>0</v>
      </c>
      <c r="G137" s="2">
        <f>Match6!B21</f>
        <v>0</v>
      </c>
      <c r="H137" s="2">
        <v>0</v>
      </c>
      <c r="I137" s="2">
        <f>Match6!E21</f>
        <v>0</v>
      </c>
      <c r="J137" s="2">
        <f>Match6!F21</f>
        <v>0</v>
      </c>
      <c r="K137" s="2">
        <f>Match6!G21</f>
        <v>0</v>
      </c>
      <c r="L137" s="2">
        <f>Match6!H21</f>
        <v>0</v>
      </c>
    </row>
    <row r="138" spans="1:12">
      <c r="A138" s="2" t="e">
        <f>Match6!K18</f>
        <v>#N/A</v>
      </c>
      <c r="B138" s="6" t="str">
        <f>'Match Information'!$D$1</f>
        <v>Enter date here</v>
      </c>
      <c r="C138" s="7" t="str">
        <f>'Match Information'!$D$3</f>
        <v>2019/2020</v>
      </c>
      <c r="D138" s="7" t="str">
        <f>'Match Information'!$D$2</f>
        <v>Enter district &amp; tour stop # here</v>
      </c>
      <c r="E138" s="7" t="str">
        <f>'Match Information'!$D$4</f>
        <v>Enter location of match here</v>
      </c>
      <c r="F138" s="2">
        <f>Match6!A15</f>
        <v>0</v>
      </c>
      <c r="G138" s="2">
        <f>Match6!J18</f>
        <v>0</v>
      </c>
      <c r="H138" s="2">
        <v>0</v>
      </c>
      <c r="I138" s="2">
        <f>Match6!N18</f>
        <v>0</v>
      </c>
      <c r="J138" s="2">
        <f>Match6!O18</f>
        <v>0</v>
      </c>
      <c r="K138" s="2">
        <f>Match6!P18</f>
        <v>0</v>
      </c>
      <c r="L138" s="2">
        <f>Match6!Q18</f>
        <v>0</v>
      </c>
    </row>
    <row r="139" spans="1:12">
      <c r="A139" s="2" t="e">
        <f>Match6!K19</f>
        <v>#N/A</v>
      </c>
      <c r="B139" s="6" t="str">
        <f>'Match Information'!$D$1</f>
        <v>Enter date here</v>
      </c>
      <c r="C139" s="7" t="str">
        <f>'Match Information'!$D$3</f>
        <v>2019/2020</v>
      </c>
      <c r="D139" s="7" t="str">
        <f>'Match Information'!$D$2</f>
        <v>Enter district &amp; tour stop # here</v>
      </c>
      <c r="E139" s="7" t="str">
        <f>'Match Information'!$D$4</f>
        <v>Enter location of match here</v>
      </c>
      <c r="F139" s="2">
        <f>Match6!A15</f>
        <v>0</v>
      </c>
      <c r="G139" s="2">
        <f>Match6!J19</f>
        <v>0</v>
      </c>
      <c r="H139" s="2">
        <v>0</v>
      </c>
      <c r="I139" s="2">
        <f>Match6!N19</f>
        <v>0</v>
      </c>
      <c r="J139" s="2">
        <f>Match6!O19</f>
        <v>0</v>
      </c>
      <c r="K139" s="2">
        <f>Match6!P19</f>
        <v>0</v>
      </c>
      <c r="L139" s="2">
        <f>Match6!Q19</f>
        <v>0</v>
      </c>
    </row>
    <row r="140" spans="1:12">
      <c r="A140" s="2" t="e">
        <f>Match6!K20</f>
        <v>#N/A</v>
      </c>
      <c r="B140" s="6" t="str">
        <f>'Match Information'!$D$1</f>
        <v>Enter date here</v>
      </c>
      <c r="C140" s="7" t="str">
        <f>'Match Information'!$D$3</f>
        <v>2019/2020</v>
      </c>
      <c r="D140" s="7" t="str">
        <f>'Match Information'!$D$2</f>
        <v>Enter district &amp; tour stop # here</v>
      </c>
      <c r="E140" s="7" t="str">
        <f>'Match Information'!$D$4</f>
        <v>Enter location of match here</v>
      </c>
      <c r="F140" s="2">
        <f>Match6!A15</f>
        <v>0</v>
      </c>
      <c r="G140" s="2">
        <f>Match6!J20</f>
        <v>0</v>
      </c>
      <c r="H140" s="2">
        <v>0</v>
      </c>
      <c r="I140" s="2">
        <f>Match6!N20</f>
        <v>0</v>
      </c>
      <c r="J140" s="2">
        <f>Match6!O20</f>
        <v>0</v>
      </c>
      <c r="K140" s="2">
        <f>Match6!P20</f>
        <v>0</v>
      </c>
      <c r="L140" s="2">
        <f>Match6!Q20</f>
        <v>0</v>
      </c>
    </row>
    <row r="141" spans="1:12">
      <c r="A141" s="2" t="e">
        <f>Match6!K21</f>
        <v>#N/A</v>
      </c>
      <c r="B141" s="6" t="str">
        <f>'Match Information'!$D$1</f>
        <v>Enter date here</v>
      </c>
      <c r="C141" s="7" t="str">
        <f>'Match Information'!$D$3</f>
        <v>2019/2020</v>
      </c>
      <c r="D141" s="7" t="str">
        <f>'Match Information'!$D$2</f>
        <v>Enter district &amp; tour stop # here</v>
      </c>
      <c r="E141" s="7" t="str">
        <f>'Match Information'!$D$4</f>
        <v>Enter location of match here</v>
      </c>
      <c r="F141" s="2">
        <f>Match6!A15</f>
        <v>0</v>
      </c>
      <c r="G141" s="2">
        <f>Match6!J21</f>
        <v>0</v>
      </c>
      <c r="H141" s="2">
        <v>0</v>
      </c>
      <c r="I141" s="2">
        <f>Match6!N21</f>
        <v>0</v>
      </c>
      <c r="J141" s="2">
        <f>Match6!O21</f>
        <v>0</v>
      </c>
      <c r="K141" s="2">
        <f>Match6!P21</f>
        <v>0</v>
      </c>
      <c r="L141" s="2">
        <f>Match6!Q21</f>
        <v>0</v>
      </c>
    </row>
    <row r="142" spans="1:12">
      <c r="A142" s="2" t="e">
        <f>Match6!T18</f>
        <v>#N/A</v>
      </c>
      <c r="B142" s="6" t="str">
        <f>'Match Information'!$D$1</f>
        <v>Enter date here</v>
      </c>
      <c r="C142" s="7" t="str">
        <f>'Match Information'!$D$3</f>
        <v>2019/2020</v>
      </c>
      <c r="D142" s="7" t="str">
        <f>'Match Information'!$D$2</f>
        <v>Enter district &amp; tour stop # here</v>
      </c>
      <c r="E142" s="7" t="str">
        <f>'Match Information'!$D$4</f>
        <v>Enter location of match here</v>
      </c>
      <c r="F142" s="2">
        <f>Match6!A15</f>
        <v>0</v>
      </c>
      <c r="G142" s="2">
        <f>Match6!S18</f>
        <v>0</v>
      </c>
      <c r="H142" s="2">
        <v>0</v>
      </c>
      <c r="I142" s="2">
        <f>Match6!W18</f>
        <v>0</v>
      </c>
      <c r="J142" s="2">
        <f>Match6!X18</f>
        <v>0</v>
      </c>
      <c r="K142" s="2">
        <f>Match6!Y18</f>
        <v>0</v>
      </c>
      <c r="L142" s="2">
        <f>Match6!Z18</f>
        <v>0</v>
      </c>
    </row>
    <row r="143" spans="1:12">
      <c r="A143" s="2" t="e">
        <f>Match6!T19</f>
        <v>#N/A</v>
      </c>
      <c r="B143" s="6" t="str">
        <f>'Match Information'!$D$1</f>
        <v>Enter date here</v>
      </c>
      <c r="C143" s="7" t="str">
        <f>'Match Information'!$D$3</f>
        <v>2019/2020</v>
      </c>
      <c r="D143" s="7" t="str">
        <f>'Match Information'!$D$2</f>
        <v>Enter district &amp; tour stop # here</v>
      </c>
      <c r="E143" s="7" t="str">
        <f>'Match Information'!$D$4</f>
        <v>Enter location of match here</v>
      </c>
      <c r="F143" s="2">
        <f>Match6!A15</f>
        <v>0</v>
      </c>
      <c r="G143" s="2">
        <f>Match6!S19</f>
        <v>0</v>
      </c>
      <c r="H143" s="2">
        <v>0</v>
      </c>
      <c r="I143" s="2">
        <f>Match6!W19</f>
        <v>0</v>
      </c>
      <c r="J143" s="2">
        <f>Match6!X19</f>
        <v>0</v>
      </c>
      <c r="K143" s="2">
        <f>Match6!Y19</f>
        <v>0</v>
      </c>
      <c r="L143" s="2">
        <f>Match6!Z19</f>
        <v>0</v>
      </c>
    </row>
    <row r="144" spans="1:12">
      <c r="A144" s="2" t="e">
        <f>Match6!T20</f>
        <v>#N/A</v>
      </c>
      <c r="B144" s="6" t="str">
        <f>'Match Information'!$D$1</f>
        <v>Enter date here</v>
      </c>
      <c r="C144" s="7" t="str">
        <f>'Match Information'!$D$3</f>
        <v>2019/2020</v>
      </c>
      <c r="D144" s="7" t="str">
        <f>'Match Information'!$D$2</f>
        <v>Enter district &amp; tour stop # here</v>
      </c>
      <c r="E144" s="7" t="str">
        <f>'Match Information'!$D$4</f>
        <v>Enter location of match here</v>
      </c>
      <c r="F144" s="2">
        <f>Match6!A15</f>
        <v>0</v>
      </c>
      <c r="G144" s="2">
        <f>Match6!S20</f>
        <v>0</v>
      </c>
      <c r="H144" s="2">
        <v>0</v>
      </c>
      <c r="I144" s="2">
        <f>Match6!W20</f>
        <v>0</v>
      </c>
      <c r="J144" s="2">
        <f>Match6!X20</f>
        <v>0</v>
      </c>
      <c r="K144" s="2">
        <f>Match6!Y20</f>
        <v>0</v>
      </c>
      <c r="L144" s="2">
        <f>Match6!Z20</f>
        <v>0</v>
      </c>
    </row>
    <row r="145" spans="1:12">
      <c r="A145" s="2" t="e">
        <f>Match6!T21</f>
        <v>#N/A</v>
      </c>
      <c r="B145" s="6" t="str">
        <f>'Match Information'!$D$1</f>
        <v>Enter date here</v>
      </c>
      <c r="C145" s="7" t="str">
        <f>'Match Information'!$D$3</f>
        <v>2019/2020</v>
      </c>
      <c r="D145" s="7" t="str">
        <f>'Match Information'!$D$2</f>
        <v>Enter district &amp; tour stop # here</v>
      </c>
      <c r="E145" s="7" t="str">
        <f>'Match Information'!$D$4</f>
        <v>Enter location of match here</v>
      </c>
      <c r="F145" s="2">
        <f>Match6!A15</f>
        <v>0</v>
      </c>
      <c r="G145" s="2">
        <f>Match6!S21</f>
        <v>0</v>
      </c>
      <c r="H145" s="2">
        <v>0</v>
      </c>
      <c r="I145" s="2">
        <f>Match6!W21</f>
        <v>0</v>
      </c>
      <c r="J145" s="2">
        <f>Match6!X21</f>
        <v>0</v>
      </c>
      <c r="K145" s="2">
        <f>Match6!Y21</f>
        <v>0</v>
      </c>
      <c r="L145" s="2">
        <f>Match6!Z21</f>
        <v>0</v>
      </c>
    </row>
  </sheetData>
  <sheetProtection selectLockedCells="1" selectUnlockedCells="1"/>
  <autoFilter ref="A1:M145">
    <extLst/>
  </autoFilter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DO NOT TOUCH</vt:lpstr>
      <vt:lpstr>STATS</vt:lpstr>
      <vt:lpstr>Standings</vt:lpstr>
      <vt:lpstr>Total Pins</vt:lpstr>
      <vt:lpstr>Match Information</vt:lpstr>
      <vt:lpstr>Match1</vt:lpstr>
      <vt:lpstr>Match2</vt:lpstr>
      <vt:lpstr>Match3</vt:lpstr>
      <vt:lpstr>Match4</vt:lpstr>
      <vt:lpstr>Match5</vt:lpstr>
      <vt:lpstr>Match6</vt:lpstr>
      <vt:lpstr>recap1</vt:lpstr>
      <vt:lpstr>recap2</vt:lpstr>
      <vt:lpstr>recap3</vt:lpstr>
      <vt:lpstr>recap4</vt:lpstr>
      <vt:lpstr>recap5</vt:lpstr>
      <vt:lpstr>recap6</vt:lpstr>
      <vt:lpstr>All scores</vt:lpstr>
      <vt:lpstr>All scores-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Tynell Tate</dc:creator>
  <cp:lastModifiedBy>Harsh</cp:lastModifiedBy>
  <dcterms:created xsi:type="dcterms:W3CDTF">2018-10-24T09:36:00Z</dcterms:created>
  <cp:lastPrinted>2019-08-18T13:16:00Z</cp:lastPrinted>
  <dcterms:modified xsi:type="dcterms:W3CDTF">2019-09-09T14:43:05Z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1033-11.2.0.8942</vt:lpwstr>
  </property>
</Properties>
</file>