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M diwan\Desktop\Docs to Upload\"/>
    </mc:Choice>
  </mc:AlternateContent>
  <bookViews>
    <workbookView xWindow="0" yWindow="0" windowWidth="28800" windowHeight="12300"/>
  </bookViews>
  <sheets>
    <sheet name="Welcome" sheetId="1" r:id="rId1"/>
    <sheet name="Revenue Projecction" sheetId="2" r:id="rId2"/>
    <sheet name="Cost of Revenue" sheetId="3" r:id="rId3"/>
    <sheet name="Operation Expenses" sheetId="4" r:id="rId4"/>
    <sheet name="sales Projection" sheetId="11" r:id="rId5"/>
    <sheet name="Salary" sheetId="5" r:id="rId6"/>
    <sheet name="Taxes" sheetId="6" r:id="rId7"/>
    <sheet name="Equipments" sheetId="7" r:id="rId8"/>
    <sheet name="Working Capital" sheetId="8" r:id="rId9"/>
    <sheet name="Funding" sheetId="9" r:id="rId10"/>
  </sheets>
  <externalReferences>
    <externalReference r:id="rId11"/>
    <externalReference r:id="rId1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42" i="4" l="1"/>
  <c r="E42" i="4"/>
  <c r="F42" i="4"/>
  <c r="G42" i="4"/>
  <c r="C42" i="4"/>
  <c r="D39" i="4"/>
  <c r="E39" i="4"/>
  <c r="F39" i="4"/>
  <c r="G39" i="4"/>
  <c r="C39" i="4"/>
  <c r="D26" i="4"/>
  <c r="E26" i="4"/>
  <c r="F26" i="4"/>
  <c r="G26" i="4"/>
  <c r="C26" i="4"/>
  <c r="D17" i="4"/>
  <c r="E17" i="4"/>
  <c r="F17" i="4"/>
  <c r="G17" i="4"/>
  <c r="C17" i="4"/>
  <c r="D25" i="4"/>
  <c r="D41" i="4" s="1"/>
  <c r="E25" i="4"/>
  <c r="F25" i="4"/>
  <c r="G25" i="4"/>
  <c r="C25" i="4"/>
  <c r="D38" i="4"/>
  <c r="E38" i="4"/>
  <c r="F38" i="4"/>
  <c r="G38" i="4"/>
  <c r="C38" i="4"/>
  <c r="C41" i="4" s="1"/>
  <c r="F41" i="4"/>
  <c r="G41" i="4"/>
  <c r="D16" i="4"/>
  <c r="E16" i="4"/>
  <c r="F16" i="4"/>
  <c r="G16" i="4"/>
  <c r="E41" i="4" l="1"/>
  <c r="C87" i="5"/>
  <c r="D61" i="5"/>
  <c r="E61" i="5"/>
  <c r="F61" i="5"/>
  <c r="G61" i="5"/>
  <c r="C61" i="5"/>
  <c r="D31" i="5"/>
  <c r="E31" i="5"/>
  <c r="F31" i="5"/>
  <c r="G31" i="5"/>
  <c r="C31" i="5"/>
  <c r="D17" i="5"/>
  <c r="E17" i="5"/>
  <c r="F17" i="5"/>
  <c r="G17" i="5"/>
  <c r="C17" i="5"/>
  <c r="C16" i="4" l="1"/>
  <c r="K66" i="11"/>
  <c r="G66" i="11"/>
  <c r="C66" i="11"/>
  <c r="M65" i="11"/>
  <c r="M66" i="11" s="1"/>
  <c r="L65" i="11"/>
  <c r="L66" i="11" s="1"/>
  <c r="K65" i="11"/>
  <c r="J65" i="11"/>
  <c r="J66" i="11" s="1"/>
  <c r="I65" i="11"/>
  <c r="I66" i="11" s="1"/>
  <c r="H65" i="11"/>
  <c r="H66" i="11" s="1"/>
  <c r="G65" i="11"/>
  <c r="F65" i="11"/>
  <c r="F66" i="11" s="1"/>
  <c r="E65" i="11"/>
  <c r="E66" i="11" s="1"/>
  <c r="D65" i="11"/>
  <c r="D66" i="11" s="1"/>
  <c r="C65" i="11"/>
  <c r="B65" i="11"/>
  <c r="B66" i="11" s="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65" i="11" s="1"/>
  <c r="L31" i="11"/>
  <c r="H31" i="11"/>
  <c r="D31" i="11"/>
  <c r="M30" i="11"/>
  <c r="M31" i="11" s="1"/>
  <c r="L30" i="11"/>
  <c r="K30" i="11"/>
  <c r="K31" i="11" s="1"/>
  <c r="J30" i="11"/>
  <c r="J31" i="11" s="1"/>
  <c r="I30" i="11"/>
  <c r="I31" i="11" s="1"/>
  <c r="H30" i="11"/>
  <c r="G30" i="11"/>
  <c r="G31" i="11" s="1"/>
  <c r="F30" i="11"/>
  <c r="F31" i="11" s="1"/>
  <c r="E30" i="11"/>
  <c r="E31" i="11" s="1"/>
  <c r="D30" i="11"/>
  <c r="C30" i="11"/>
  <c r="C31" i="11" s="1"/>
  <c r="B30" i="11"/>
  <c r="B31" i="11" s="1"/>
  <c r="M18" i="11"/>
  <c r="M19" i="11" s="1"/>
  <c r="I18" i="11"/>
  <c r="I19" i="11" s="1"/>
  <c r="E18" i="11"/>
  <c r="E19" i="11" s="1"/>
  <c r="M16" i="11"/>
  <c r="L16" i="11"/>
  <c r="L18" i="11" s="1"/>
  <c r="L19" i="11" s="1"/>
  <c r="K16" i="11"/>
  <c r="K18" i="11" s="1"/>
  <c r="K19" i="11" s="1"/>
  <c r="J16" i="11"/>
  <c r="J18" i="11" s="1"/>
  <c r="J20" i="11" s="1"/>
  <c r="I16" i="11"/>
  <c r="H16" i="11"/>
  <c r="H18" i="11" s="1"/>
  <c r="H19" i="11" s="1"/>
  <c r="G16" i="11"/>
  <c r="G18" i="11" s="1"/>
  <c r="G19" i="11" s="1"/>
  <c r="F16" i="11"/>
  <c r="F18" i="11" s="1"/>
  <c r="E16" i="11"/>
  <c r="D16" i="11"/>
  <c r="D18" i="11" s="1"/>
  <c r="D19" i="11" s="1"/>
  <c r="C16" i="11"/>
  <c r="C18" i="11" s="1"/>
  <c r="C19" i="11" s="1"/>
  <c r="B16" i="11"/>
  <c r="B18" i="11" s="1"/>
  <c r="N15" i="11"/>
  <c r="N14" i="11"/>
  <c r="M10" i="11"/>
  <c r="M20" i="11" s="1"/>
  <c r="L10" i="11"/>
  <c r="K10" i="11"/>
  <c r="K20" i="11" s="1"/>
  <c r="J10" i="11"/>
  <c r="I10" i="11"/>
  <c r="I20" i="11" s="1"/>
  <c r="H10" i="11"/>
  <c r="G10" i="11"/>
  <c r="G20" i="11" s="1"/>
  <c r="F10" i="11"/>
  <c r="E10" i="11"/>
  <c r="E20" i="11" s="1"/>
  <c r="D10" i="11"/>
  <c r="C10" i="11"/>
  <c r="C20" i="11" s="1"/>
  <c r="B10" i="11"/>
  <c r="N9" i="11"/>
  <c r="N8" i="11"/>
  <c r="N7" i="11"/>
  <c r="N10" i="11" s="1"/>
  <c r="E22" i="2"/>
  <c r="F22" i="2"/>
  <c r="F25" i="2" s="1"/>
  <c r="G22" i="2"/>
  <c r="E23" i="2"/>
  <c r="F23" i="2"/>
  <c r="G23" i="2"/>
  <c r="G25" i="2" s="1"/>
  <c r="E24" i="2"/>
  <c r="F24" i="2"/>
  <c r="G24" i="2"/>
  <c r="E25" i="2"/>
  <c r="E38" i="2" s="1"/>
  <c r="E26" i="2"/>
  <c r="F26" i="2"/>
  <c r="F29" i="2" s="1"/>
  <c r="G26" i="2"/>
  <c r="E27" i="2"/>
  <c r="F27" i="2"/>
  <c r="G27" i="2"/>
  <c r="G29" i="2" s="1"/>
  <c r="E28" i="2"/>
  <c r="F28" i="2"/>
  <c r="G28" i="2"/>
  <c r="E29" i="2"/>
  <c r="E30" i="2"/>
  <c r="F30" i="2"/>
  <c r="F33" i="2" s="1"/>
  <c r="G30" i="2"/>
  <c r="E31" i="2"/>
  <c r="F31" i="2"/>
  <c r="G31" i="2"/>
  <c r="G33" i="2" s="1"/>
  <c r="E32" i="2"/>
  <c r="F32" i="2"/>
  <c r="G32" i="2"/>
  <c r="E33" i="2"/>
  <c r="E34" i="2"/>
  <c r="F34" i="2"/>
  <c r="F37" i="2" s="1"/>
  <c r="G34" i="2"/>
  <c r="E35" i="2"/>
  <c r="F35" i="2"/>
  <c r="G35" i="2"/>
  <c r="G37" i="2" s="1"/>
  <c r="E36" i="2"/>
  <c r="F36" i="2"/>
  <c r="G36" i="2"/>
  <c r="E37" i="2"/>
  <c r="D9" i="2"/>
  <c r="E9" i="2"/>
  <c r="F9" i="2"/>
  <c r="G9" i="2"/>
  <c r="D13" i="2"/>
  <c r="E13" i="2"/>
  <c r="F13" i="2"/>
  <c r="G13" i="2"/>
  <c r="C13" i="2"/>
  <c r="C9" i="2"/>
  <c r="G32" i="11" l="1"/>
  <c r="G21" i="11"/>
  <c r="D20" i="11"/>
  <c r="J32" i="11"/>
  <c r="J21" i="11"/>
  <c r="C32" i="11"/>
  <c r="C21" i="11"/>
  <c r="K32" i="11"/>
  <c r="K21" i="11"/>
  <c r="H20" i="11"/>
  <c r="L20" i="11"/>
  <c r="B20" i="11"/>
  <c r="B19" i="11"/>
  <c r="F19" i="11"/>
  <c r="F20" i="11"/>
  <c r="E32" i="11"/>
  <c r="E21" i="11"/>
  <c r="I21" i="11"/>
  <c r="I32" i="11"/>
  <c r="M32" i="11"/>
  <c r="M21" i="11"/>
  <c r="N16" i="11"/>
  <c r="N30" i="11"/>
  <c r="G38" i="2"/>
  <c r="F38" i="2"/>
  <c r="B31" i="9"/>
  <c r="F146" i="8"/>
  <c r="D145" i="8"/>
  <c r="C143" i="8"/>
  <c r="C141" i="8"/>
  <c r="D138" i="8"/>
  <c r="C136" i="8"/>
  <c r="F129" i="8"/>
  <c r="C126" i="8"/>
  <c r="C124" i="8"/>
  <c r="E120" i="8"/>
  <c r="C119" i="8"/>
  <c r="F112" i="8"/>
  <c r="D111" i="8"/>
  <c r="D104" i="8"/>
  <c r="E103" i="8"/>
  <c r="C102" i="8"/>
  <c r="D94" i="8"/>
  <c r="C92" i="8"/>
  <c r="C90" i="8"/>
  <c r="D87" i="8"/>
  <c r="E86" i="8"/>
  <c r="C85" i="8"/>
  <c r="D77" i="8"/>
  <c r="C75" i="8"/>
  <c r="C73" i="8"/>
  <c r="D70" i="8"/>
  <c r="E69" i="8"/>
  <c r="C68" i="8"/>
  <c r="G126" i="8"/>
  <c r="D140" i="8"/>
  <c r="G45" i="8"/>
  <c r="F45" i="8"/>
  <c r="E45" i="8"/>
  <c r="D45" i="8"/>
  <c r="C45" i="8"/>
  <c r="G146" i="8"/>
  <c r="F143" i="8"/>
  <c r="E146" i="8"/>
  <c r="D141" i="8"/>
  <c r="C144" i="8"/>
  <c r="G129" i="8"/>
  <c r="F120" i="8"/>
  <c r="E123" i="8"/>
  <c r="D126" i="8"/>
  <c r="C129" i="8"/>
  <c r="G112" i="8"/>
  <c r="F109" i="8"/>
  <c r="E112" i="8"/>
  <c r="D107" i="8"/>
  <c r="C110" i="8"/>
  <c r="G95" i="8"/>
  <c r="F86" i="8"/>
  <c r="E89" i="8"/>
  <c r="D92" i="8"/>
  <c r="C95" i="8"/>
  <c r="G78" i="8"/>
  <c r="F75" i="8"/>
  <c r="E78" i="8"/>
  <c r="D73" i="8"/>
  <c r="C76" i="8"/>
  <c r="B13" i="7"/>
  <c r="B51" i="7" s="1"/>
  <c r="B53" i="7" s="1"/>
  <c r="G97" i="4"/>
  <c r="F97" i="4"/>
  <c r="E97" i="4"/>
  <c r="D97" i="4"/>
  <c r="C97" i="4"/>
  <c r="G53" i="4"/>
  <c r="F53" i="4"/>
  <c r="E53" i="4"/>
  <c r="C53" i="4"/>
  <c r="F46" i="4"/>
  <c r="E46" i="4"/>
  <c r="C46" i="4"/>
  <c r="C25" i="2"/>
  <c r="G16" i="2"/>
  <c r="G41" i="2" s="1"/>
  <c r="D16" i="2"/>
  <c r="D41" i="2" s="1"/>
  <c r="C16" i="2"/>
  <c r="C41" i="2" s="1"/>
  <c r="F16" i="2"/>
  <c r="E16" i="2"/>
  <c r="E37" i="11" l="1"/>
  <c r="E67" i="11" s="1"/>
  <c r="E33" i="11"/>
  <c r="I37" i="11"/>
  <c r="I67" i="11" s="1"/>
  <c r="I68" i="11" s="1"/>
  <c r="I33" i="11"/>
  <c r="F32" i="11"/>
  <c r="F21" i="11"/>
  <c r="L21" i="11"/>
  <c r="L32" i="11"/>
  <c r="D21" i="11"/>
  <c r="D32" i="11"/>
  <c r="M37" i="11"/>
  <c r="M67" i="11" s="1"/>
  <c r="M68" i="11" s="1"/>
  <c r="M33" i="11"/>
  <c r="N20" i="11"/>
  <c r="B32" i="11"/>
  <c r="B21" i="11"/>
  <c r="K37" i="11"/>
  <c r="K67" i="11" s="1"/>
  <c r="K33" i="11"/>
  <c r="J37" i="11"/>
  <c r="J67" i="11" s="1"/>
  <c r="J68" i="11" s="1"/>
  <c r="J33" i="11"/>
  <c r="H21" i="11"/>
  <c r="H32" i="11"/>
  <c r="C37" i="11"/>
  <c r="C67" i="11" s="1"/>
  <c r="C68" i="11" s="1"/>
  <c r="C33" i="11"/>
  <c r="G37" i="11"/>
  <c r="G67" i="11" s="1"/>
  <c r="G68" i="11" s="1"/>
  <c r="G33" i="11"/>
  <c r="D128" i="8"/>
  <c r="G143" i="8"/>
  <c r="C69" i="8"/>
  <c r="D71" i="8"/>
  <c r="C74" i="8"/>
  <c r="D76" i="8"/>
  <c r="C84" i="8"/>
  <c r="G86" i="8"/>
  <c r="F89" i="8"/>
  <c r="E92" i="8"/>
  <c r="D95" i="8"/>
  <c r="C103" i="8"/>
  <c r="D105" i="8"/>
  <c r="C108" i="8"/>
  <c r="D110" i="8"/>
  <c r="C118" i="8"/>
  <c r="G120" i="8"/>
  <c r="F123" i="8"/>
  <c r="E126" i="8"/>
  <c r="D129" i="8"/>
  <c r="C137" i="8"/>
  <c r="D139" i="8"/>
  <c r="C142" i="8"/>
  <c r="D144" i="8"/>
  <c r="G75" i="8"/>
  <c r="F78" i="8"/>
  <c r="D89" i="8"/>
  <c r="C107" i="8"/>
  <c r="G109" i="8"/>
  <c r="D69" i="8"/>
  <c r="C72" i="8"/>
  <c r="D74" i="8"/>
  <c r="C77" i="8"/>
  <c r="D84" i="8"/>
  <c r="C87" i="8"/>
  <c r="G89" i="8"/>
  <c r="F92" i="8"/>
  <c r="E95" i="8"/>
  <c r="D103" i="8"/>
  <c r="C106" i="8"/>
  <c r="D108" i="8"/>
  <c r="C111" i="8"/>
  <c r="D118" i="8"/>
  <c r="C121" i="8"/>
  <c r="G123" i="8"/>
  <c r="F126" i="8"/>
  <c r="E129" i="8"/>
  <c r="D137" i="8"/>
  <c r="C140" i="8"/>
  <c r="D142" i="8"/>
  <c r="C145" i="8"/>
  <c r="D106" i="8"/>
  <c r="C109" i="8"/>
  <c r="F69" i="8"/>
  <c r="E72" i="8"/>
  <c r="D75" i="8"/>
  <c r="C78" i="8"/>
  <c r="D85" i="8"/>
  <c r="C88" i="8"/>
  <c r="D90" i="8"/>
  <c r="C93" i="8"/>
  <c r="F103" i="8"/>
  <c r="E106" i="8"/>
  <c r="D109" i="8"/>
  <c r="C112" i="8"/>
  <c r="D119" i="8"/>
  <c r="C122" i="8"/>
  <c r="D124" i="8"/>
  <c r="C127" i="8"/>
  <c r="F137" i="8"/>
  <c r="E140" i="8"/>
  <c r="D143" i="8"/>
  <c r="C146" i="8"/>
  <c r="D72" i="8"/>
  <c r="G92" i="8"/>
  <c r="F95" i="8"/>
  <c r="D121" i="8"/>
  <c r="C67" i="8"/>
  <c r="G69" i="8"/>
  <c r="F72" i="8"/>
  <c r="E75" i="8"/>
  <c r="D78" i="8"/>
  <c r="C86" i="8"/>
  <c r="D88" i="8"/>
  <c r="C91" i="8"/>
  <c r="D93" i="8"/>
  <c r="C101" i="8"/>
  <c r="G103" i="8"/>
  <c r="F106" i="8"/>
  <c r="E109" i="8"/>
  <c r="D112" i="8"/>
  <c r="C120" i="8"/>
  <c r="D122" i="8"/>
  <c r="C125" i="8"/>
  <c r="D127" i="8"/>
  <c r="C135" i="8"/>
  <c r="G137" i="8"/>
  <c r="F140" i="8"/>
  <c r="E143" i="8"/>
  <c r="D146" i="8"/>
  <c r="E137" i="8"/>
  <c r="D67" i="8"/>
  <c r="C70" i="8"/>
  <c r="G72" i="8"/>
  <c r="D86" i="8"/>
  <c r="C89" i="8"/>
  <c r="D91" i="8"/>
  <c r="C94" i="8"/>
  <c r="D101" i="8"/>
  <c r="C104" i="8"/>
  <c r="G106" i="8"/>
  <c r="D120" i="8"/>
  <c r="C123" i="8"/>
  <c r="D125" i="8"/>
  <c r="C128" i="8"/>
  <c r="D135" i="8"/>
  <c r="C138" i="8"/>
  <c r="G140" i="8"/>
  <c r="D123" i="8"/>
  <c r="D68" i="8"/>
  <c r="C71" i="8"/>
  <c r="D102" i="8"/>
  <c r="C105" i="8"/>
  <c r="D136" i="8"/>
  <c r="C139" i="8"/>
  <c r="D45" i="4"/>
  <c r="G45" i="4"/>
  <c r="G47" i="4" s="1"/>
  <c r="D46" i="4"/>
  <c r="C45" i="4"/>
  <c r="C47" i="4" s="1"/>
  <c r="G46" i="4"/>
  <c r="F45" i="4"/>
  <c r="F47" i="4" s="1"/>
  <c r="C38" i="3"/>
  <c r="E38" i="3"/>
  <c r="F38" i="3"/>
  <c r="D38" i="3"/>
  <c r="G38" i="3"/>
  <c r="G42" i="2"/>
  <c r="F42" i="2"/>
  <c r="F41" i="2"/>
  <c r="E42" i="2"/>
  <c r="E41" i="2"/>
  <c r="C26" i="2"/>
  <c r="C30" i="2"/>
  <c r="C34" i="2"/>
  <c r="D26" i="2"/>
  <c r="D30" i="2"/>
  <c r="D34" i="2"/>
  <c r="C27" i="2"/>
  <c r="C31" i="2"/>
  <c r="C35" i="2"/>
  <c r="C42" i="2"/>
  <c r="D22" i="2"/>
  <c r="D25" i="2" s="1"/>
  <c r="D27" i="2"/>
  <c r="D31" i="2"/>
  <c r="D35" i="2"/>
  <c r="D42" i="2"/>
  <c r="D23" i="2"/>
  <c r="C28" i="2"/>
  <c r="C32" i="2"/>
  <c r="C36" i="2"/>
  <c r="D24" i="2"/>
  <c r="D28" i="2"/>
  <c r="D32" i="2"/>
  <c r="D36" i="2"/>
  <c r="L37" i="11" l="1"/>
  <c r="L67" i="11" s="1"/>
  <c r="L68" i="11" s="1"/>
  <c r="L33" i="11"/>
  <c r="K68" i="11"/>
  <c r="B37" i="11"/>
  <c r="B33" i="11"/>
  <c r="N32" i="11"/>
  <c r="D37" i="11"/>
  <c r="D67" i="11" s="1"/>
  <c r="D68" i="11" s="1"/>
  <c r="D33" i="11"/>
  <c r="H37" i="11"/>
  <c r="H67" i="11" s="1"/>
  <c r="H33" i="11"/>
  <c r="F37" i="11"/>
  <c r="F67" i="11" s="1"/>
  <c r="F68" i="11" s="1"/>
  <c r="F33" i="11"/>
  <c r="E68" i="11"/>
  <c r="C37" i="2"/>
  <c r="D47" i="4"/>
  <c r="E45" i="4"/>
  <c r="E47" i="4" s="1"/>
  <c r="C33" i="2"/>
  <c r="C29" i="2"/>
  <c r="D37" i="2"/>
  <c r="D33" i="2"/>
  <c r="D29" i="2"/>
  <c r="D38" i="2" s="1"/>
  <c r="M72" i="11" l="1"/>
  <c r="B67" i="11"/>
  <c r="N37" i="11"/>
  <c r="N67" i="11" s="1"/>
  <c r="G72" i="11"/>
  <c r="J72" i="11"/>
  <c r="H68" i="11"/>
  <c r="C38" i="2"/>
  <c r="D72" i="11" l="1"/>
  <c r="B70" i="11"/>
  <c r="C70" i="11" s="1"/>
  <c r="D70" i="11" s="1"/>
  <c r="E70" i="11" s="1"/>
  <c r="F70" i="11" s="1"/>
  <c r="G70" i="11" s="1"/>
  <c r="H70" i="11" s="1"/>
  <c r="I70" i="11" s="1"/>
  <c r="J70" i="11" s="1"/>
  <c r="K70" i="11" s="1"/>
  <c r="L70" i="11" s="1"/>
  <c r="M70" i="11" s="1"/>
  <c r="B68" i="11"/>
  <c r="C46" i="5" l="1"/>
  <c r="C86" i="5"/>
  <c r="E46" i="5"/>
  <c r="G46" i="5"/>
  <c r="F46" i="5"/>
  <c r="D46" i="5"/>
</calcChain>
</file>

<file path=xl/comments1.xml><?xml version="1.0" encoding="utf-8"?>
<comments xmlns="http://schemas.openxmlformats.org/spreadsheetml/2006/main">
  <authors>
    <author>Compaq</author>
  </authors>
  <commentList>
    <comment ref="H1" authorId="0" shapeId="0">
      <text>
        <r>
          <rPr>
            <sz val="10"/>
            <color indexed="81"/>
            <rFont val="Tahoma"/>
            <family val="2"/>
          </rPr>
          <t xml:space="preserve">                                     </t>
        </r>
        <r>
          <rPr>
            <b/>
            <sz val="10"/>
            <color indexed="81"/>
            <rFont val="Tahoma"/>
            <family val="2"/>
          </rPr>
          <t xml:space="preserve"> Revenue Projections</t>
        </r>
        <r>
          <rPr>
            <sz val="10"/>
            <color indexed="81"/>
            <rFont val="Tahoma"/>
            <family val="2"/>
          </rPr>
          <t xml:space="preserve">
To project revenues:
1) Determine the key revenue drivers for your business, e.g. 
a) Number of customers, transactions or units 
b) Price per customer, transaction or unit
c) Average revenue per customer or transaction
d) Distribution channel discount
e) Market penetration
f) Response rate
g) Churn rate (proportion of customers lost each year)
h) Growth rate
i) New services or products
2) Forecast revenues for the 5 years.
3) Estimate revenues by months for years 1 &amp; 2 and by quarters for years 3, 4 and 5. It is critical that these be estimated as accurately as possible, as it forms the basis for projections of Cost of Revenue, Operating Expenses, Plant and Equipment, Working Capital, and Funding, Consider such factors as:
a) Timing of product or service roll-out
b) Growth rate within the year
c) Seasonality
d) When orders will be received
</t>
        </r>
      </text>
    </comment>
  </commentList>
</comments>
</file>

<file path=xl/comments2.xml><?xml version="1.0" encoding="utf-8"?>
<comments xmlns="http://schemas.openxmlformats.org/spreadsheetml/2006/main">
  <authors>
    <author>Compaq</author>
    <author>Frank Moyes</author>
  </authors>
  <commentList>
    <comment ref="H1" authorId="0" shapeId="0">
      <text>
        <r>
          <rPr>
            <sz val="10"/>
            <color indexed="81"/>
            <rFont val="Tahoma"/>
            <family val="2"/>
          </rPr>
          <t xml:space="preserve">                                      </t>
        </r>
        <r>
          <rPr>
            <b/>
            <sz val="10"/>
            <color indexed="81"/>
            <rFont val="Tahoma"/>
            <family val="2"/>
          </rPr>
          <t xml:space="preserve"> Cost of Revenue Projections</t>
        </r>
        <r>
          <rPr>
            <sz val="10"/>
            <color indexed="81"/>
            <rFont val="Tahoma"/>
            <family val="2"/>
          </rPr>
          <t xml:space="preserve">
To project Cost of Revenues:                                 
1) Determine the key drivers of costs to provide the service or product, e.g.
a) Personnel costs (this is calculated automatically when you estimate people expenses - wage rates/salaries, incentives, number of employees -  in the PERSONNEL worksheet)
b) Depreciation resulting from large capital expenditures (this is calculated automatically when you estimate capital expenditures in PROP &amp; EQUIP spreadsheet)
c) Materials costs
d) Yields or scrap rates
e) Website operating costs
f) Systems costs
g) Warehouse and shipping expenses
h) Maintenance expenses
i) Returns
j) Outsourcing expenses
k) Lease and/or rental expenses
l) Cost reductions
m) Capacity utilization
2) Estimate All Other Costs that will be required to produce and deliver the product/services by projecting a % of Revenue. The model assumes the same % over the 5-year period. If this is not the case, then change the formula in each cell.
3) Evaluate these cost projections in relation to comparable companies (see the COMPS worksheet). Is the Cost of Revenue/Revenue ratio reasonable when compared to companies similar to yours? 
4) Analyze the Cost of Revenues to determine which are variable and fixed costs. Enter these into the worksheet where shown. This allocation will be used in the BREAKEVEN spreadsheet to determine the break-even point. 
5) Estimate Cost of Revenues by months for years 1 &amp; 2 and by quarters for years 3, 4 and 5. The model assumes that the Cost of Revenue/Revenue ratio for a particular year is consistent through out the year. This may not be the case, particular in the first and second years. Consider such factors as:
a) Product or service roll out timing
b) Cost reduction timing
c) Inefficiencies when starting up new plant and equipment
d) Growth rate
e) Seasonality
</t>
        </r>
        <r>
          <rPr>
            <b/>
            <sz val="10"/>
            <color indexed="81"/>
            <rFont val="Tahoma"/>
            <family val="2"/>
          </rPr>
          <t xml:space="preserve">
</t>
        </r>
        <r>
          <rPr>
            <sz val="10"/>
            <color indexed="81"/>
            <rFont val="Tahoma"/>
            <family val="2"/>
          </rPr>
          <t xml:space="preserve">
    </t>
        </r>
      </text>
    </comment>
    <comment ref="H36" authorId="1" shapeId="0">
      <text>
        <r>
          <rPr>
            <b/>
            <sz val="10"/>
            <color indexed="81"/>
            <rFont val="Tahoma"/>
            <family val="2"/>
          </rPr>
          <t>Variable Expenses</t>
        </r>
        <r>
          <rPr>
            <sz val="8"/>
            <color indexed="81"/>
            <rFont val="Tahoma"/>
            <family val="2"/>
          </rPr>
          <t xml:space="preserve">
</t>
        </r>
        <r>
          <rPr>
            <sz val="10"/>
            <color indexed="81"/>
            <rFont val="Tahoma"/>
            <family val="2"/>
          </rPr>
          <t>Decide which of the Costs of Revenue are variable</t>
        </r>
      </text>
    </comment>
    <comment ref="H37" authorId="1" shapeId="0">
      <text>
        <r>
          <rPr>
            <b/>
            <sz val="10"/>
            <color indexed="81"/>
            <rFont val="Tahoma"/>
            <family val="2"/>
          </rPr>
          <t>Fixed Expenses</t>
        </r>
        <r>
          <rPr>
            <sz val="8"/>
            <color indexed="81"/>
            <rFont val="Tahoma"/>
            <family val="2"/>
          </rPr>
          <t xml:space="preserve">
</t>
        </r>
        <r>
          <rPr>
            <sz val="10"/>
            <color indexed="81"/>
            <rFont val="Tahoma"/>
            <family val="2"/>
          </rPr>
          <t>Decide which of the Costs of Revenue are fixed</t>
        </r>
      </text>
    </comment>
  </commentList>
</comments>
</file>

<file path=xl/comments3.xml><?xml version="1.0" encoding="utf-8"?>
<comments xmlns="http://schemas.openxmlformats.org/spreadsheetml/2006/main">
  <authors>
    <author>Compaq</author>
    <author>Frank Moyes</author>
  </authors>
  <commentList>
    <comment ref="H1" authorId="0" shapeId="0">
      <text>
        <r>
          <rPr>
            <b/>
            <sz val="10"/>
            <color indexed="81"/>
            <rFont val="Tahoma"/>
            <family val="2"/>
          </rPr>
          <t xml:space="preserve">              Operating Expense Projections</t>
        </r>
        <r>
          <rPr>
            <sz val="10"/>
            <color indexed="81"/>
            <rFont val="Tahoma"/>
            <family val="2"/>
          </rPr>
          <t xml:space="preserve">
To project operating expenses:
1) Determine the key drivers of operating expenses, e.g.
a) Sales &amp; Marketing
i) Personnel expenses (this is calculated automatically when you estimate people expenses - wage rates/salaries, incentives, number of employees -  in the PERSONNEL worksheet)
ii) Customer acquisition cost
iii) Sales commissions
iv) Exhibitions
v) Brand building
vi) Catalog
vii) Customer service
viii) Tech support
ix) Customer service
b) Research and Development
i) Personnel expenses (this is calculated automatically when you estimate people expenses - wage rates/salaries, incentives, number of employees -  in the PERSONNEL worksheet)
ii) Beta testing
iii) Time to market
iv) Patent and copyright application 
v) Prototyping
vi) Subcontracting
c) General and Administration
i) Personnel expenses (this is calculated automatically when you estimate people expenses - wage rates/salaries, incentives, number of employees -  in the PERSONNEL worksheet)
ii) Depreciation resulting from large capital expenditures (this is calculated automatically when you estimate capital expenditures in PROP &amp; EQUIP spreadsheet)
iii) Legal, accounting and other service provider expenses
iv) Credit card transaction fees
v) Recruiting expenses
vi) MIS expenses
vii) Office rent and utilities
2) Make provisions in each of the operating expenses categories for all the other operating expenses that are not significant enough to be considered a driver. These might include marketing materials, travel and entertainment, insurance, leasing, telecommunications, etc.
3) Evaluate the projection of the Operating Expense/Revenue ratio for Sales &amp; Marketing, Research &amp; Development, and General &amp; Administration in relation to comparable companies (see the COMPS worksheet). Is the Operating Expense/Revenue ratio reasonable when compared to companies similar to yours? 
4) Estimate operating expenses for Sales &amp; Marketing, Research &amp; Development, and General &amp; Administration by months for years 1 &amp; 2 and by quarters for years 3, 4 and 5. 
The model automatically projects the monthly and quarterly expenses by multiplying each month’s or quarter’s Revenue by the year’s operating expense/revenue ratio. This may not be accurate, particularly in the first and second years. Consider such factors as:
a) Product or service roll out timing
b) Major events, e.g. opening a new location, product launch
c) Growth rate
d) Seasonality
Also, in many new businesses there are little or no revenues in the early months. Conversely, operating expenses can be very high, as you get ready to launch the business.  The operating expense/revenue ratio may vastly underestimate these early month expenses and you should make suitable adjustments.
</t>
        </r>
      </text>
    </comment>
    <comment ref="H45" authorId="1" shapeId="0">
      <text>
        <r>
          <rPr>
            <b/>
            <sz val="10"/>
            <color indexed="81"/>
            <rFont val="Tahoma"/>
            <family val="2"/>
          </rPr>
          <t>Variable Expenses</t>
        </r>
        <r>
          <rPr>
            <sz val="8"/>
            <color indexed="81"/>
            <rFont val="Tahoma"/>
            <family val="2"/>
          </rPr>
          <t xml:space="preserve">
</t>
        </r>
        <r>
          <rPr>
            <sz val="10"/>
            <color indexed="81"/>
            <rFont val="Tahoma"/>
            <family val="2"/>
          </rPr>
          <t>Decide which of the Operating Expenses are variable</t>
        </r>
      </text>
    </comment>
    <comment ref="H46" authorId="1" shapeId="0">
      <text>
        <r>
          <rPr>
            <b/>
            <sz val="10"/>
            <color indexed="81"/>
            <rFont val="Tahoma"/>
            <family val="2"/>
          </rPr>
          <t>Fixed Expenses</t>
        </r>
        <r>
          <rPr>
            <sz val="8"/>
            <color indexed="81"/>
            <rFont val="Tahoma"/>
            <family val="2"/>
          </rPr>
          <t xml:space="preserve">
</t>
        </r>
        <r>
          <rPr>
            <sz val="10"/>
            <color indexed="81"/>
            <rFont val="Tahoma"/>
            <family val="2"/>
          </rPr>
          <t>Decide which of the Operating Expenses are fixed</t>
        </r>
      </text>
    </comment>
  </commentList>
</comments>
</file>

<file path=xl/comments4.xml><?xml version="1.0" encoding="utf-8"?>
<comments xmlns="http://schemas.openxmlformats.org/spreadsheetml/2006/main">
  <authors>
    <author/>
  </authors>
  <commentList>
    <comment ref="A6" authorId="0" shapeId="0">
      <text>
        <r>
          <rPr>
            <sz val="10"/>
            <color rgb="FF000000"/>
            <rFont val="Arial"/>
            <family val="2"/>
          </rPr>
          <t>Enter a new row for each product or service that your business will offer</t>
        </r>
      </text>
    </comment>
    <comment ref="A24" authorId="0" shapeId="0">
      <text>
        <r>
          <rPr>
            <sz val="10"/>
            <color rgb="FF000000"/>
            <rFont val="Arial"/>
            <family val="2"/>
          </rPr>
          <t>Enter a row for each staff employee of your business</t>
        </r>
      </text>
    </comment>
  </commentList>
</comments>
</file>

<file path=xl/comments5.xml><?xml version="1.0" encoding="utf-8"?>
<comments xmlns="http://schemas.openxmlformats.org/spreadsheetml/2006/main">
  <authors>
    <author>Compaq</author>
  </authors>
  <commentList>
    <comment ref="H1" authorId="0" shapeId="0">
      <text>
        <r>
          <rPr>
            <b/>
            <sz val="10"/>
            <color indexed="81"/>
            <rFont val="Tahoma"/>
            <family val="2"/>
          </rPr>
          <t xml:space="preserve">                               Personnel Expenses</t>
        </r>
        <r>
          <rPr>
            <sz val="10"/>
            <color indexed="81"/>
            <rFont val="Tahoma"/>
            <family val="2"/>
          </rPr>
          <t xml:space="preserve">
To project personnel expenses:
1) Determine key personnel to be recruited
a) Sales and Marketing
b) Research and Development
c) General and Administrative
d) Cost of Revenue
i) Salary
ii) Hourly
2) For each of the above areas indicate
a) Position or title
b) Number of employees
c) When will be hired
d) Salary or wages.
3) If you are projecting significant growth over the period, then you should make sure that salaries of the key employees are roughly comparable to companies in the same industry and size. For example, you may be successful in attracting the Chief Marketing Officer to your company with a generous options package, but “low” salary of $100,000 in the first two years of operations. If your company grows to $50 million in revenues in year 3, then you will have to begin the pay close the market rate for company of that size.
One of the most common mistakes new entrepreneurs make is to vastly underestimate the salary levels that the company must pay to attract key personnel. You need to determine the market rate in your area and industry for personnel.
4) Determine the benefits package as a % of base pay. This should include legally required employer deductions such as FICA and Workman’s comp, as well as health insurance, pensions and other benefits. 
5) Determine incentive plan (options, profit sharing, bonus). Estimate the cost and include it in the Administrative Expense section of the Operating Expenses worksheet.
      </t>
        </r>
      </text>
    </comment>
  </commentList>
</comments>
</file>

<file path=xl/comments6.xml><?xml version="1.0" encoding="utf-8"?>
<comments xmlns="http://schemas.openxmlformats.org/spreadsheetml/2006/main">
  <authors>
    <author>Compaq</author>
  </authors>
  <commentList>
    <comment ref="H1" authorId="0" shapeId="0">
      <text>
        <r>
          <rPr>
            <b/>
            <sz val="12"/>
            <color indexed="81"/>
            <rFont val="Tahoma"/>
            <family val="2"/>
          </rPr>
          <t xml:space="preserve">                  </t>
        </r>
        <r>
          <rPr>
            <b/>
            <sz val="10"/>
            <color indexed="81"/>
            <rFont val="Tahoma"/>
            <family val="2"/>
          </rPr>
          <t>Taxes</t>
        </r>
        <r>
          <rPr>
            <sz val="10"/>
            <color indexed="81"/>
            <rFont val="Tahoma"/>
            <family val="2"/>
          </rPr>
          <t xml:space="preserve">
Determine the appropriate federal, state and local income tax rates. If you have losses in the initial years, the loss carry-forward is automatically calculated.
</t>
        </r>
      </text>
    </comment>
  </commentList>
</comments>
</file>

<file path=xl/comments7.xml><?xml version="1.0" encoding="utf-8"?>
<comments xmlns="http://schemas.openxmlformats.org/spreadsheetml/2006/main">
  <authors>
    <author>Compaq</author>
    <author>Frank Moyes</author>
  </authors>
  <commentList>
    <comment ref="H1" authorId="0" shapeId="0">
      <text>
        <r>
          <rPr>
            <sz val="10"/>
            <color indexed="81"/>
            <rFont val="Tahoma"/>
            <family val="2"/>
          </rPr>
          <t xml:space="preserve">                                         </t>
        </r>
        <r>
          <rPr>
            <b/>
            <sz val="10"/>
            <color indexed="81"/>
            <rFont val="Tahoma"/>
            <family val="2"/>
          </rPr>
          <t>Property &amp; Equipment</t>
        </r>
        <r>
          <rPr>
            <sz val="10"/>
            <color indexed="81"/>
            <rFont val="Tahoma"/>
            <family val="2"/>
          </rPr>
          <t xml:space="preserve">
To project property and equipment, capital expenditures, depreciation, accumulated depreciation:
1) Determine the major capital expenditure projects for 5 years, e.g. property, plant, equipment, computers, servers, systems, software, furniture and fixtures, etc. Keep in mind that software, system design, training can be equal to or greater than the cost of hardware.
Sometimes a new business may be able to purchase the assets of an existing business. The depreciation rates for these assets may be different than that of new capital expenditures. The model will calculate the depreciation and net asset value of the expenditures.
2) Estimate the level on-going capital expenditures.
3) Determine the expected life for the each of the expenditures. Depreciation will be calculated on a straight-line basis. The model assumes that full 12-month’s depreciation is taken in the year that the expenditure takes place. The model groups expenditures into three categories:
a) Computers, software and office equipment (depreciation allocated to General &amp; Administrative expenses)
b) Plant and equipment (depreciation allocated to Cost of Revenue)
c) Other (depreciation allocated to General &amp; Administrative expenses)
If you are a capital-intensive business, you may need more categories of expenditures with different depreciation rates. The model can be modified, but you will need to establish links to the appropriate cost/expense spreadsheets.
4) Estimate capital expenditure by months for years 1 &amp; 2 and by quarters for years 3, 4 and 5. Consider such factors as:
a) Product or service roll out timing
b) Capacity utilization
c) New process development and technology
d) Equipment and systems obsolecence
e) Cost reduction timing
f) Growth rate
g) Seasonality
 </t>
        </r>
      </text>
    </comment>
    <comment ref="B5" authorId="1" shapeId="0">
      <text>
        <r>
          <rPr>
            <b/>
            <sz val="10"/>
            <color indexed="81"/>
            <rFont val="Tahoma"/>
            <family val="2"/>
          </rPr>
          <t>Purchased Assets</t>
        </r>
        <r>
          <rPr>
            <sz val="10"/>
            <color indexed="81"/>
            <rFont val="Tahoma"/>
            <family val="2"/>
          </rPr>
          <t xml:space="preserve">
To be used when your venture purchases an existing business.</t>
        </r>
      </text>
    </comment>
  </commentList>
</comments>
</file>

<file path=xl/comments8.xml><?xml version="1.0" encoding="utf-8"?>
<comments xmlns="http://schemas.openxmlformats.org/spreadsheetml/2006/main">
  <authors>
    <author>Compaq</author>
    <author>Moyes</author>
    <author>Frank Moyes</author>
  </authors>
  <commentList>
    <comment ref="H1" authorId="0" shapeId="0">
      <text>
        <r>
          <rPr>
            <sz val="12"/>
            <color indexed="81"/>
            <rFont val="Tahoma"/>
            <family val="2"/>
          </rPr>
          <t xml:space="preserve">                                                         </t>
        </r>
        <r>
          <rPr>
            <b/>
            <sz val="12"/>
            <color indexed="81"/>
            <rFont val="Tahoma"/>
            <family val="2"/>
          </rPr>
          <t xml:space="preserve"> Working Capital</t>
        </r>
        <r>
          <rPr>
            <sz val="12"/>
            <color indexed="81"/>
            <rFont val="Tahoma"/>
            <family val="2"/>
          </rPr>
          <t xml:space="preserve">
To project working capital:
1) Accounts Receivable
Determine for each year accounts receivables as a % of Rrevenue (the average number of days outstanding is automatically calculated). Use the information collected in the Financial COMP's analysis to help estimate the percentage. The model will calculate the accounts receivable outstanding at the end of the year and month/quarter, based upon the monthly and quarterly revenue projections. The formula for calculating accounts receivable has a maximum of 120 days. If you expect the days outstanding to be greater than 120, then you will need to adjust the formula, or perhaps consider a different credit policy.
2) Inventory
Determine for each year inventory as a % of Revenue (the inventory turns are automatically calculated). Use the information collected in the Financial COMP's analysis to help estimate the percentage. The model will calculate the inventory at the end of the year and month/quarter, based upon the monthly and quarterly revenue projections. The formula for calculating inventory has a minimum of 3 turns. If you inventory turns are less than 3, then you will need to adjust the formula. 
3) Other Current Assets
Estimate for each year Other Current Assets as a % of Revenue. See limitation of 120 days described above.
4) Accounts Payable and Accrued Expenses
Estimate for each year payables and accrued expenses a % of Revenue. The model shows the equivalent days outstanding. The formula for calculating payables and accrued expenses has a maximum of 120 days. If you expect to take longer than 120 days to pay your bills, then you will need to adjust the formula. For most industries, credit terms beyond 120 days is very unusual. 
5) Other Current Liabilities
Estimate for each year Other Current Liabilities as a % of Revenue. See limitation of 120 days described above.</t>
        </r>
        <r>
          <rPr>
            <b/>
            <sz val="12"/>
            <color indexed="81"/>
            <rFont val="Tahoma"/>
            <family val="2"/>
          </rPr>
          <t xml:space="preserve">
</t>
        </r>
      </text>
    </comment>
    <comment ref="H10" authorId="1" shapeId="0">
      <text>
        <r>
          <rPr>
            <b/>
            <sz val="10"/>
            <color indexed="81"/>
            <rFont val="Tahoma"/>
            <family val="2"/>
          </rPr>
          <t>Accounts Receivable</t>
        </r>
        <r>
          <rPr>
            <sz val="10"/>
            <color indexed="81"/>
            <rFont val="Tahoma"/>
            <family val="2"/>
          </rPr>
          <t xml:space="preserve">
See Notes above for restriction on Days Outstanding in calculating Accounts Receivable.</t>
        </r>
      </text>
    </comment>
    <comment ref="H16" authorId="2" shapeId="0">
      <text>
        <r>
          <rPr>
            <b/>
            <sz val="10"/>
            <color indexed="81"/>
            <rFont val="Tahoma"/>
            <family val="2"/>
          </rPr>
          <t>Inventory</t>
        </r>
        <r>
          <rPr>
            <sz val="8"/>
            <color indexed="81"/>
            <rFont val="Tahoma"/>
            <family val="2"/>
          </rPr>
          <t xml:space="preserve">
</t>
        </r>
        <r>
          <rPr>
            <sz val="10"/>
            <color indexed="81"/>
            <rFont val="Tahoma"/>
            <family val="2"/>
          </rPr>
          <t>See  Notes above for restrictions on Turns in calculating Inventory.</t>
        </r>
      </text>
    </comment>
    <comment ref="B17" authorId="1" shapeId="0">
      <text>
        <r>
          <rPr>
            <b/>
            <sz val="8"/>
            <color indexed="81"/>
            <rFont val="Tahoma"/>
            <family val="2"/>
          </rPr>
          <t>Moyes:</t>
        </r>
        <r>
          <rPr>
            <sz val="8"/>
            <color indexed="81"/>
            <rFont val="Tahoma"/>
            <family val="2"/>
          </rPr>
          <t xml:space="preserve">
</t>
        </r>
        <r>
          <rPr>
            <sz val="10"/>
            <color indexed="81"/>
            <rFont val="Tahoma"/>
            <family val="2"/>
          </rPr>
          <t>Inventory turns chancges each year to reflect the differnet mix of product and services</t>
        </r>
      </text>
    </comment>
  </commentList>
</comments>
</file>

<file path=xl/comments9.xml><?xml version="1.0" encoding="utf-8"?>
<comments xmlns="http://schemas.openxmlformats.org/spreadsheetml/2006/main">
  <authors>
    <author>Compaq</author>
  </authors>
  <commentList>
    <comment ref="H1" authorId="0" shapeId="0">
      <text>
        <r>
          <rPr>
            <b/>
            <sz val="10"/>
            <color indexed="81"/>
            <rFont val="Tahoma"/>
            <family val="2"/>
          </rPr>
          <t xml:space="preserve">                                     Funding</t>
        </r>
        <r>
          <rPr>
            <sz val="10"/>
            <color indexed="81"/>
            <rFont val="Tahoma"/>
            <family val="2"/>
          </rPr>
          <t xml:space="preserve">
Look at Cash Flow projections to determine the amount of funding required. Decide whether equity or debt is most appropriate. For most start-ups, equity is required in the initial years.
If you decide to use debt, determine the type of loan (long term or short term); repayment terms and interest rate.
Interest Income not calculated automatically. Suggest look at cash balance on spreadsheet and make a rough approximation of the interest income, e.g. 
     Cash balance at the beginning of the year is    $250,000 
     Cash balance at the end of the year is                   500,000
     Average balance for the year                                     375,000
     Interest rate on 30 day Treasury bills is                        5%
     Interest income for Year 3 is                                         18,750
Timing of Funding
The model assumes that equity and new debt funding occurs at the beginning of each year.  Debt repayments take place at the end of each year and interest expense is calculated accordingly. If this is not the case, then manual adjustments to the monthly income statements, balance sheets and cash flow statements are required.
</t>
        </r>
      </text>
    </comment>
  </commentList>
</comments>
</file>

<file path=xl/sharedStrings.xml><?xml version="1.0" encoding="utf-8"?>
<sst xmlns="http://schemas.openxmlformats.org/spreadsheetml/2006/main" count="678" uniqueCount="283">
  <si>
    <t>Notes</t>
  </si>
  <si>
    <t>Year 1</t>
  </si>
  <si>
    <t>Year 2</t>
  </si>
  <si>
    <t>Year 3</t>
  </si>
  <si>
    <t>Year 4</t>
  </si>
  <si>
    <t>Year 5</t>
  </si>
  <si>
    <t>Revenue Projections</t>
  </si>
  <si>
    <t>Years 1 to 5</t>
  </si>
  <si>
    <t>($)</t>
  </si>
  <si>
    <t>Product A</t>
  </si>
  <si>
    <t>Number of Units</t>
  </si>
  <si>
    <t>Price per unit</t>
  </si>
  <si>
    <t xml:space="preserve">Total </t>
  </si>
  <si>
    <t>Service B</t>
  </si>
  <si>
    <t>Number of Customers</t>
  </si>
  <si>
    <t>Fee per Customer</t>
  </si>
  <si>
    <t>Net Revenue</t>
  </si>
  <si>
    <t>Revenues by Months &amp; Quarters</t>
  </si>
  <si>
    <t>Months</t>
  </si>
  <si>
    <t>Month 1</t>
  </si>
  <si>
    <t>Month 2</t>
  </si>
  <si>
    <t>Month 3</t>
  </si>
  <si>
    <t>Total 1st Quarter</t>
  </si>
  <si>
    <t>Month 4</t>
  </si>
  <si>
    <t>Month 5</t>
  </si>
  <si>
    <t>Month 6</t>
  </si>
  <si>
    <t>Total 2nd Quarter</t>
  </si>
  <si>
    <t>Month 7</t>
  </si>
  <si>
    <t>Month 8</t>
  </si>
  <si>
    <t>Month 9</t>
  </si>
  <si>
    <t>Total 3rd Quarter</t>
  </si>
  <si>
    <t>Month 10</t>
  </si>
  <si>
    <t>Month 11</t>
  </si>
  <si>
    <t>Month 12</t>
  </si>
  <si>
    <t>Total 4th Quarter</t>
  </si>
  <si>
    <t>Total for year</t>
  </si>
  <si>
    <t xml:space="preserve">Average Revenue </t>
  </si>
  <si>
    <t>by Month</t>
  </si>
  <si>
    <t>by Quarter</t>
  </si>
  <si>
    <t>Startup Name</t>
  </si>
  <si>
    <t>(in INR)</t>
  </si>
  <si>
    <t>(INR)</t>
  </si>
  <si>
    <t>Cost of Revenues</t>
  </si>
  <si>
    <t>Revenue</t>
  </si>
  <si>
    <t>Cost of Revenue</t>
  </si>
  <si>
    <t>Material Costs per Unit</t>
  </si>
  <si>
    <t>Subcontact Costs per Unit</t>
  </si>
  <si>
    <t>Total Direct Costs per Unit</t>
  </si>
  <si>
    <t>Unit Sales</t>
  </si>
  <si>
    <t xml:space="preserve">Total Direct Costs </t>
  </si>
  <si>
    <t>Labor Costs</t>
  </si>
  <si>
    <t>Total Direct Costs</t>
  </si>
  <si>
    <t>Service Personnel Costs</t>
  </si>
  <si>
    <t>Other Expenses</t>
  </si>
  <si>
    <t>Salary Expenses</t>
  </si>
  <si>
    <t>Depreciation</t>
  </si>
  <si>
    <t>Facility costs (rent, energy)</t>
  </si>
  <si>
    <t>System Costs</t>
  </si>
  <si>
    <t>All other costs % of Revenue</t>
  </si>
  <si>
    <t>Total Cost of Revenues</t>
  </si>
  <si>
    <t xml:space="preserve">      % of Revenue</t>
  </si>
  <si>
    <t>Allocation of Cost of Revenue between:</t>
  </si>
  <si>
    <t>Variable</t>
  </si>
  <si>
    <t>Fixed</t>
  </si>
  <si>
    <t>Total</t>
  </si>
  <si>
    <t xml:space="preserve"> Cost of Revenues by Months &amp; Quarters</t>
  </si>
  <si>
    <t>Operating Expenses</t>
  </si>
  <si>
    <t>Net Revenues</t>
  </si>
  <si>
    <t>Sales &amp; Marketing</t>
  </si>
  <si>
    <t>Drivers</t>
  </si>
  <si>
    <t>Salaries and Benefits</t>
  </si>
  <si>
    <t>Commissions % of Revenue</t>
  </si>
  <si>
    <t>Direct Mail Campaign</t>
  </si>
  <si>
    <t>All other expenses % of Revenue</t>
  </si>
  <si>
    <t>Total Sales and Marketing</t>
  </si>
  <si>
    <t>Research &amp; Development</t>
  </si>
  <si>
    <t>Testing</t>
  </si>
  <si>
    <t>Total Reaserch &amp; Development</t>
  </si>
  <si>
    <t>General &amp; Administration</t>
  </si>
  <si>
    <t>Rent and Utilities</t>
  </si>
  <si>
    <t>Total General &amp; Administration</t>
  </si>
  <si>
    <t>Total Operating Expenses</t>
  </si>
  <si>
    <t>% of Revenue</t>
  </si>
  <si>
    <t>Allocation of Operating Expenses between:</t>
  </si>
  <si>
    <t>Vaiable</t>
  </si>
  <si>
    <t>Sales &amp; Marketing by Months &amp; Quarters</t>
  </si>
  <si>
    <t>Research &amp; Development by Months &amp; Quarters</t>
  </si>
  <si>
    <t>General &amp; Administrative by Months &amp; Quarters</t>
  </si>
  <si>
    <t>Sales Manager</t>
  </si>
  <si>
    <t>Marketing Manager</t>
  </si>
  <si>
    <t>Customer service</t>
  </si>
  <si>
    <t>Tech support</t>
  </si>
  <si>
    <t>(other…)</t>
  </si>
  <si>
    <t>Total Salary</t>
  </si>
  <si>
    <t>Benefits</t>
  </si>
  <si>
    <t>Percent (%)</t>
  </si>
  <si>
    <t>Total benefit costs</t>
  </si>
  <si>
    <t xml:space="preserve">   Total S &amp; M Compensation</t>
  </si>
  <si>
    <t>Research and Development</t>
  </si>
  <si>
    <t>R &amp; D Manager</t>
  </si>
  <si>
    <t>Engineers</t>
  </si>
  <si>
    <t>Technicians</t>
  </si>
  <si>
    <t>Subcontract</t>
  </si>
  <si>
    <t>Total R &amp; D Compensation</t>
  </si>
  <si>
    <t>Chief Executive Officer</t>
  </si>
  <si>
    <t>Chief Financial Officer</t>
  </si>
  <si>
    <t>Accounting</t>
  </si>
  <si>
    <t>Secretarial</t>
  </si>
  <si>
    <t>Clerks and admin personnel</t>
  </si>
  <si>
    <t>Total G &amp; A Compensation</t>
  </si>
  <si>
    <t>Manufacturing Personnel</t>
  </si>
  <si>
    <t>Operations Manager</t>
  </si>
  <si>
    <t xml:space="preserve">Quality Assurance </t>
  </si>
  <si>
    <t>Materials and Logistics</t>
  </si>
  <si>
    <t xml:space="preserve">Engineering </t>
  </si>
  <si>
    <t>Other personnel</t>
  </si>
  <si>
    <t>(other...)</t>
  </si>
  <si>
    <t>Total Salary Costs</t>
  </si>
  <si>
    <t>Hourly Personnel</t>
  </si>
  <si>
    <t>Number of employees</t>
  </si>
  <si>
    <t>Average wages per employee</t>
  </si>
  <si>
    <t>Total wages</t>
  </si>
  <si>
    <t>Total Wage Costs</t>
  </si>
  <si>
    <t>Service Personnel</t>
  </si>
  <si>
    <t>Salary per employee</t>
  </si>
  <si>
    <t>Total salaries</t>
  </si>
  <si>
    <t>Total COR's Compensation</t>
  </si>
  <si>
    <t>Total Salary &amp; Wages</t>
  </si>
  <si>
    <t>Total Benefits</t>
  </si>
  <si>
    <t>Total Compensation</t>
  </si>
  <si>
    <t>Taxes</t>
  </si>
  <si>
    <t>Net Earnings Before Taxes</t>
  </si>
  <si>
    <t>Cumulative</t>
  </si>
  <si>
    <t xml:space="preserve">  Percent of Revenues</t>
  </si>
  <si>
    <t xml:space="preserve">Income Tax Percentage </t>
  </si>
  <si>
    <t>Property and Equipment</t>
  </si>
  <si>
    <t>Year 0</t>
  </si>
  <si>
    <t>Purchased</t>
  </si>
  <si>
    <t>Assets</t>
  </si>
  <si>
    <t>Capital Expenditures</t>
  </si>
  <si>
    <t>Computers, Software &amp; Office Equipment</t>
  </si>
  <si>
    <t>Plant &amp; Equipment</t>
  </si>
  <si>
    <t>Other</t>
  </si>
  <si>
    <t>Total Capital Expenditures</t>
  </si>
  <si>
    <t xml:space="preserve">       % of Revenue</t>
  </si>
  <si>
    <t>Depreciation Computers, Sofware &amp; Office Equipment (allocated to General &amp; Administrative Expenses)</t>
  </si>
  <si>
    <t xml:space="preserve">   Depreciation Rate: Years</t>
  </si>
  <si>
    <t xml:space="preserve">   Year 0</t>
  </si>
  <si>
    <t xml:space="preserve">   Year 1</t>
  </si>
  <si>
    <t xml:space="preserve">   Year 2</t>
  </si>
  <si>
    <t xml:space="preserve">   Year 3</t>
  </si>
  <si>
    <t xml:space="preserve">   Year 4</t>
  </si>
  <si>
    <t xml:space="preserve">   Year 5</t>
  </si>
  <si>
    <t xml:space="preserve">   Total Depreciation</t>
  </si>
  <si>
    <t>Depreciation on Plant and Equipment (allocated to Cost of Revenue)</t>
  </si>
  <si>
    <t>Depreciation Other (allocated to Cost of Revenue)</t>
  </si>
  <si>
    <t>Total Depreciation</t>
  </si>
  <si>
    <t>Property &amp; Equipment</t>
  </si>
  <si>
    <t xml:space="preserve">   Gross Asset Value</t>
  </si>
  <si>
    <t xml:space="preserve">   Accumulated Depreciation</t>
  </si>
  <si>
    <t xml:space="preserve">   Net Property and Equipment</t>
  </si>
  <si>
    <t xml:space="preserve">     % of Revenue</t>
  </si>
  <si>
    <t>Working Capital</t>
  </si>
  <si>
    <t>Accounts Receivable</t>
  </si>
  <si>
    <t>Days Outstanding</t>
  </si>
  <si>
    <t xml:space="preserve">Accounts Receivable </t>
  </si>
  <si>
    <t>(Increase)/Decrease from Prev. Period</t>
  </si>
  <si>
    <t>Inventory</t>
  </si>
  <si>
    <t>Inventory Turns</t>
  </si>
  <si>
    <t>Inventory Days</t>
  </si>
  <si>
    <t xml:space="preserve">Inventory </t>
  </si>
  <si>
    <t>Other Current Assets</t>
  </si>
  <si>
    <t>Days</t>
  </si>
  <si>
    <t>Other CA Value</t>
  </si>
  <si>
    <t>Accounts Payable &amp; Accrued Expenses</t>
  </si>
  <si>
    <t>AP &amp; Accrued Value</t>
  </si>
  <si>
    <t>Increase/(Decrease) from Prev. Period</t>
  </si>
  <si>
    <t>Other Current Liabilites</t>
  </si>
  <si>
    <t>Other Current Liabilities</t>
  </si>
  <si>
    <t>Accounts Receivable by Months &amp; Quarters</t>
  </si>
  <si>
    <t xml:space="preserve">   </t>
  </si>
  <si>
    <t>Inventory by Months &amp; Quarters</t>
  </si>
  <si>
    <t>Other Current Assets by Months &amp; Quarters</t>
  </si>
  <si>
    <t>Accounts Payble &amp; Accrued Expenses by Months &amp; Quarters</t>
  </si>
  <si>
    <t>Other Current Liabilities by Months &amp; Quarters</t>
  </si>
  <si>
    <t>Funding Projections</t>
  </si>
  <si>
    <t>Begin</t>
  </si>
  <si>
    <t>Beginning Cash</t>
  </si>
  <si>
    <t>Equity</t>
  </si>
  <si>
    <t>Common</t>
  </si>
  <si>
    <t>Increase / (Decrease) Previous Period</t>
  </si>
  <si>
    <t>Preferred</t>
  </si>
  <si>
    <t>A Round</t>
  </si>
  <si>
    <t>B Round</t>
  </si>
  <si>
    <t>Total Preferred</t>
  </si>
  <si>
    <t>Total Equity</t>
  </si>
  <si>
    <t>Debt</t>
  </si>
  <si>
    <t xml:space="preserve">   Short Term Debt</t>
  </si>
  <si>
    <t xml:space="preserve">   Long Term Debt</t>
  </si>
  <si>
    <t>Current  Portion</t>
  </si>
  <si>
    <t>Long Term Portion</t>
  </si>
  <si>
    <t>Total Long Term Debt</t>
  </si>
  <si>
    <t>Current Portion</t>
  </si>
  <si>
    <t>Long Term Protion</t>
  </si>
  <si>
    <t>Total Equity &amp; Debt</t>
  </si>
  <si>
    <t xml:space="preserve">Interest </t>
  </si>
  <si>
    <t>Interest Rate</t>
  </si>
  <si>
    <t>Short Term Debt</t>
  </si>
  <si>
    <t>Long Term Debt</t>
  </si>
  <si>
    <t>Interest Expense</t>
  </si>
  <si>
    <t>Total Interest</t>
  </si>
  <si>
    <t>Interest Income</t>
  </si>
  <si>
    <t>Retained Earnings</t>
  </si>
  <si>
    <t>Net Income</t>
  </si>
  <si>
    <t>Dividends</t>
  </si>
  <si>
    <t>Increase / (Decrease) Retained Earnings</t>
  </si>
  <si>
    <t>Beginning Retained Earnings</t>
  </si>
  <si>
    <t>Ending Retained Earnings</t>
  </si>
  <si>
    <t>Sales</t>
  </si>
  <si>
    <t>Jan</t>
  </si>
  <si>
    <t>Feb</t>
  </si>
  <si>
    <t>Mar</t>
  </si>
  <si>
    <t>Apr</t>
  </si>
  <si>
    <t>May</t>
  </si>
  <si>
    <t>Jun</t>
  </si>
  <si>
    <t>Jul</t>
  </si>
  <si>
    <t>Aug</t>
  </si>
  <si>
    <t>Sep</t>
  </si>
  <si>
    <t>Oct</t>
  </si>
  <si>
    <t>Nov</t>
  </si>
  <si>
    <t>Dec</t>
  </si>
  <si>
    <t>Total 12mths</t>
  </si>
  <si>
    <t>Sales For Product/Service #1</t>
  </si>
  <si>
    <t>Sales For Product/Service #2</t>
  </si>
  <si>
    <t>Sales For Product/Service #3</t>
  </si>
  <si>
    <t>Total Sales</t>
  </si>
  <si>
    <t>Cost of Sales</t>
  </si>
  <si>
    <t>Purchases</t>
  </si>
  <si>
    <t>Materials</t>
  </si>
  <si>
    <t>Production Expnses</t>
  </si>
  <si>
    <t>Total Cost of Sales</t>
  </si>
  <si>
    <t>Gross Profit before Labour</t>
  </si>
  <si>
    <t>Labour Costs</t>
  </si>
  <si>
    <t>CEO</t>
  </si>
  <si>
    <t>CFO</t>
  </si>
  <si>
    <t>Head of Sales</t>
  </si>
  <si>
    <t>Account Manager</t>
  </si>
  <si>
    <t>Project Manager</t>
  </si>
  <si>
    <t>Total Labour Cost</t>
  </si>
  <si>
    <t>Gross Profit</t>
  </si>
  <si>
    <t>Expenses</t>
  </si>
  <si>
    <t xml:space="preserve">Recruitment </t>
  </si>
  <si>
    <t>Rent</t>
  </si>
  <si>
    <t>Couriers</t>
  </si>
  <si>
    <t>Insurances</t>
  </si>
  <si>
    <t>Office cleaning</t>
  </si>
  <si>
    <t>Repairs/maintenance</t>
  </si>
  <si>
    <t>Postage</t>
  </si>
  <si>
    <t>Printing &amp; stationery</t>
  </si>
  <si>
    <t>Advertising/marketing</t>
  </si>
  <si>
    <t>Telephone/fax</t>
  </si>
  <si>
    <t xml:space="preserve">Computer Costs </t>
  </si>
  <si>
    <t>Motor &amp; Travel</t>
  </si>
  <si>
    <t>Entertainment</t>
  </si>
  <si>
    <t>Legal &amp; Prof. Fees</t>
  </si>
  <si>
    <t>Financial services</t>
  </si>
  <si>
    <t>Audit fees</t>
  </si>
  <si>
    <t>Bank charges</t>
  </si>
  <si>
    <t>Credit Card Charges</t>
  </si>
  <si>
    <t>Bad debt allow.</t>
  </si>
  <si>
    <t>Canteen expenses</t>
  </si>
  <si>
    <t>General expenses</t>
  </si>
  <si>
    <t>Lease Interest</t>
  </si>
  <si>
    <t xml:space="preserve">Depreciation </t>
  </si>
  <si>
    <t>Light &amp; heat</t>
  </si>
  <si>
    <t>Staff Training</t>
  </si>
  <si>
    <t>Subscriptions</t>
  </si>
  <si>
    <t>Total Expenses</t>
  </si>
  <si>
    <t>Net Profit/Loss</t>
  </si>
  <si>
    <t>Accumilated Net Profit/Loss</t>
  </si>
  <si>
    <t xml:space="preserve">Quarter Net Profit/Loss </t>
  </si>
  <si>
    <t>Salary Expense</t>
  </si>
  <si>
    <t>Sales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</si>
</sst>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43" formatCode="_(* #,##0.00_);_(* \(#,##0.00\);_(* &quot;-&quot;??_);_(@_)"/>
    <numFmt numFmtId="164" formatCode="_ &quot;₹&quot;\ * #,##0.00_ ;_ &quot;₹&quot;\ * \-#,##0.00_ ;_ &quot;₹&quot;\ * &quot;-&quot;??_ ;_ @_ "/>
    <numFmt numFmtId="165" formatCode="_ * #,##0.00_ ;_ * \-#,##0.00_ ;_ * &quot;-&quot;??_ ;_ @_ "/>
    <numFmt numFmtId="166" formatCode="0.0%"/>
    <numFmt numFmtId="167" formatCode="0.0000"/>
    <numFmt numFmtId="168" formatCode="0.0"/>
    <numFmt numFmtId="169" formatCode="0_);\(0\)"/>
    <numFmt numFmtId="170" formatCode="_(* #,##0_);_(* \(#,##0\);_(* &quot;-&quot;??_);_(@_)"/>
    <numFmt numFmtId="171" formatCode="m/d/yyyy\ h:mm:ss"/>
    <numFmt numFmtId="172" formatCode="\ #,##0;\(#,##0\)"/>
    <numFmt numFmtId="173" formatCode="#,##0;\(#,##0\)"/>
    <numFmt numFmtId="174" formatCode="#,##0_);\ \ \(#,##0\)"/>
  </numFmts>
  <fonts count="38">
    <font>
      <sz val="11"/>
      <color theme="1"/>
      <name val="Calibri"/>
      <family val="2"/>
      <scheme val="minor"/>
    </font>
    <font>
      <sz val="11"/>
      <color theme="1"/>
      <name val="Calibri"/>
      <family val="2"/>
      <scheme val="minor"/>
    </font>
    <font>
      <sz val="10"/>
      <name val="Geneva"/>
    </font>
    <font>
      <b/>
      <sz val="24"/>
      <name val="Arial"/>
      <family val="2"/>
    </font>
    <font>
      <b/>
      <sz val="14"/>
      <name val="Geneva"/>
    </font>
    <font>
      <b/>
      <sz val="10"/>
      <name val="Arial"/>
      <family val="2"/>
    </font>
    <font>
      <b/>
      <sz val="14"/>
      <name val="Arial"/>
      <family val="2"/>
    </font>
    <font>
      <b/>
      <i/>
      <sz val="12"/>
      <name val="Arial"/>
      <family val="2"/>
    </font>
    <font>
      <b/>
      <sz val="12"/>
      <name val="Arial"/>
      <family val="2"/>
    </font>
    <font>
      <sz val="10"/>
      <name val="MS Sans Serif"/>
    </font>
    <font>
      <sz val="10"/>
      <name val="Arial"/>
      <family val="2"/>
    </font>
    <font>
      <b/>
      <sz val="10"/>
      <color indexed="81"/>
      <name val="Tahoma"/>
      <family val="2"/>
    </font>
    <font>
      <sz val="10"/>
      <color indexed="81"/>
      <name val="Tahoma"/>
      <family val="2"/>
    </font>
    <font>
      <sz val="8"/>
      <color indexed="81"/>
      <name val="Tahoma"/>
      <family val="2"/>
    </font>
    <font>
      <b/>
      <sz val="12"/>
      <color indexed="81"/>
      <name val="Tahoma"/>
      <family val="2"/>
    </font>
    <font>
      <sz val="12"/>
      <color indexed="81"/>
      <name val="Tahoma"/>
      <family val="2"/>
    </font>
    <font>
      <b/>
      <sz val="8"/>
      <color indexed="81"/>
      <name val="Tahoma"/>
      <family val="2"/>
    </font>
    <font>
      <sz val="11"/>
      <color theme="0"/>
      <name val="Calibri"/>
      <family val="2"/>
      <scheme val="minor"/>
    </font>
    <font>
      <b/>
      <sz val="10"/>
      <color rgb="FF000000"/>
      <name val="Arial"/>
      <family val="2"/>
    </font>
    <font>
      <sz val="10"/>
      <color rgb="FF000000"/>
      <name val="Arial"/>
      <family val="2"/>
    </font>
    <font>
      <sz val="14"/>
      <color theme="0"/>
      <name val="Arial"/>
      <family val="2"/>
    </font>
    <font>
      <sz val="10"/>
      <color theme="0"/>
      <name val="Arial"/>
      <family val="2"/>
    </font>
    <font>
      <b/>
      <sz val="10"/>
      <color theme="0"/>
      <name val="Arial"/>
      <family val="2"/>
    </font>
    <font>
      <i/>
      <sz val="10"/>
      <name val="Calibri"/>
      <family val="2"/>
      <scheme val="minor"/>
    </font>
    <font>
      <sz val="10"/>
      <name val="Calibri"/>
      <family val="2"/>
      <scheme val="minor"/>
    </font>
    <font>
      <b/>
      <sz val="18"/>
      <name val="Calibri"/>
      <family val="2"/>
      <scheme val="minor"/>
    </font>
    <font>
      <b/>
      <sz val="12"/>
      <name val="Calibri"/>
      <family val="2"/>
      <scheme val="minor"/>
    </font>
    <font>
      <u/>
      <sz val="12"/>
      <name val="Calibri"/>
      <family val="2"/>
      <scheme val="minor"/>
    </font>
    <font>
      <b/>
      <u/>
      <sz val="12"/>
      <name val="Calibri"/>
      <family val="2"/>
      <scheme val="minor"/>
    </font>
    <font>
      <b/>
      <sz val="10"/>
      <name val="Calibri"/>
      <family val="2"/>
      <scheme val="minor"/>
    </font>
    <font>
      <b/>
      <sz val="16"/>
      <name val="Calibri"/>
      <family val="2"/>
      <scheme val="minor"/>
    </font>
    <font>
      <b/>
      <u/>
      <sz val="10"/>
      <name val="Calibri"/>
      <family val="2"/>
      <scheme val="minor"/>
    </font>
    <font>
      <b/>
      <sz val="18"/>
      <color theme="0"/>
      <name val="Calibri"/>
      <family val="2"/>
      <scheme val="minor"/>
    </font>
    <font>
      <sz val="10"/>
      <color indexed="13"/>
      <name val="Calibri"/>
      <family val="2"/>
      <scheme val="minor"/>
    </font>
    <font>
      <u/>
      <sz val="10"/>
      <name val="Calibri"/>
      <family val="2"/>
      <scheme val="minor"/>
    </font>
    <font>
      <sz val="12"/>
      <name val="Calibri"/>
      <family val="2"/>
      <scheme val="minor"/>
    </font>
    <font>
      <sz val="18"/>
      <name val="Calibri"/>
      <family val="2"/>
      <scheme val="minor"/>
    </font>
    <font>
      <b/>
      <sz val="12"/>
      <color theme="0"/>
      <name val="Calibri"/>
      <family val="2"/>
      <scheme val="minor"/>
    </font>
  </fonts>
  <fills count="17">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41"/>
        <bgColor indexed="64"/>
      </patternFill>
    </fill>
    <fill>
      <patternFill patternType="solid">
        <fgColor indexed="9"/>
        <bgColor indexed="64"/>
      </patternFill>
    </fill>
    <fill>
      <patternFill patternType="solid">
        <fgColor indexed="10"/>
        <bgColor indexed="64"/>
      </patternFill>
    </fill>
    <fill>
      <patternFill patternType="solid">
        <fgColor theme="1"/>
        <bgColor indexed="64"/>
      </patternFill>
    </fill>
    <fill>
      <patternFill patternType="solid">
        <fgColor theme="0"/>
        <bgColor indexed="64"/>
      </patternFill>
    </fill>
    <fill>
      <patternFill patternType="solid">
        <fgColor theme="0"/>
        <bgColor rgb="FFFFF2CC"/>
      </patternFill>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5" tint="0.59999389629810485"/>
        <bgColor rgb="FFFFF2CC"/>
      </patternFill>
    </fill>
    <fill>
      <patternFill patternType="solid">
        <fgColor theme="6" tint="0.39997558519241921"/>
        <bgColor rgb="FFFFF2CC"/>
      </patternFill>
    </fill>
    <fill>
      <patternFill patternType="solid">
        <fgColor theme="9" tint="0.39997558519241921"/>
        <bgColor indexed="64"/>
      </patternFill>
    </fill>
  </fills>
  <borders count="14">
    <border>
      <left/>
      <right/>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5">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4" fontId="10" fillId="0" borderId="0"/>
    <xf numFmtId="43" fontId="1" fillId="0" borderId="0" applyFont="0" applyFill="0" applyBorder="0" applyAlignment="0" applyProtection="0"/>
  </cellStyleXfs>
  <cellXfs count="323">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0" fillId="9" borderId="0" xfId="0" applyFill="1"/>
    <xf numFmtId="0" fontId="19" fillId="9" borderId="8" xfId="0" applyFont="1" applyFill="1" applyBorder="1" applyAlignment="1"/>
    <xf numFmtId="3" fontId="19" fillId="10" borderId="0" xfId="0" applyNumberFormat="1" applyFont="1" applyFill="1" applyAlignment="1">
      <alignment horizontal="right"/>
    </xf>
    <xf numFmtId="3" fontId="19" fillId="9" borderId="7" xfId="0" applyNumberFormat="1" applyFont="1" applyFill="1" applyBorder="1" applyAlignment="1"/>
    <xf numFmtId="3" fontId="19" fillId="10" borderId="9" xfId="0" applyNumberFormat="1" applyFont="1" applyFill="1" applyBorder="1" applyAlignment="1">
      <alignment horizontal="right"/>
    </xf>
    <xf numFmtId="3" fontId="19" fillId="9" borderId="10" xfId="0" applyNumberFormat="1" applyFont="1" applyFill="1" applyBorder="1" applyAlignment="1"/>
    <xf numFmtId="172" fontId="18" fillId="9" borderId="8" xfId="0" applyNumberFormat="1" applyFont="1" applyFill="1" applyBorder="1" applyAlignment="1"/>
    <xf numFmtId="0" fontId="10" fillId="9" borderId="8" xfId="0" applyFont="1" applyFill="1" applyBorder="1" applyAlignment="1">
      <alignment wrapText="1"/>
    </xf>
    <xf numFmtId="0" fontId="0" fillId="9" borderId="0" xfId="0" applyFont="1" applyFill="1" applyAlignment="1">
      <alignment wrapText="1"/>
    </xf>
    <xf numFmtId="0" fontId="10" fillId="9" borderId="7" xfId="0" applyFont="1" applyFill="1" applyBorder="1" applyAlignment="1">
      <alignment wrapText="1"/>
    </xf>
    <xf numFmtId="0" fontId="18" fillId="9" borderId="8" xfId="0" applyFont="1" applyFill="1" applyBorder="1" applyAlignment="1"/>
    <xf numFmtId="172" fontId="18" fillId="9" borderId="8" xfId="0" applyNumberFormat="1" applyFont="1" applyFill="1" applyBorder="1" applyAlignment="1">
      <alignment horizontal="left"/>
    </xf>
    <xf numFmtId="3" fontId="19" fillId="10" borderId="0" xfId="0" applyNumberFormat="1" applyFont="1" applyFill="1" applyAlignment="1"/>
    <xf numFmtId="172" fontId="19" fillId="9" borderId="9" xfId="0" applyNumberFormat="1" applyFont="1" applyFill="1" applyBorder="1" applyAlignment="1"/>
    <xf numFmtId="10" fontId="19" fillId="10" borderId="0" xfId="0" applyNumberFormat="1" applyFont="1" applyFill="1" applyAlignment="1">
      <alignment horizontal="right"/>
    </xf>
    <xf numFmtId="173" fontId="19" fillId="10" borderId="9" xfId="0" applyNumberFormat="1" applyFont="1" applyFill="1" applyBorder="1" applyAlignment="1">
      <alignment horizontal="right"/>
    </xf>
    <xf numFmtId="173" fontId="19" fillId="9" borderId="7" xfId="0" applyNumberFormat="1" applyFont="1" applyFill="1" applyBorder="1" applyAlignment="1"/>
    <xf numFmtId="0" fontId="19" fillId="9" borderId="12" xfId="0" applyFont="1" applyFill="1" applyBorder="1" applyAlignment="1"/>
    <xf numFmtId="173" fontId="19" fillId="9" borderId="10" xfId="0" applyNumberFormat="1" applyFont="1" applyFill="1" applyBorder="1" applyAlignment="1"/>
    <xf numFmtId="10" fontId="19" fillId="9" borderId="0" xfId="0" applyNumberFormat="1" applyFont="1" applyFill="1" applyAlignment="1"/>
    <xf numFmtId="173" fontId="19" fillId="9" borderId="9" xfId="0" applyNumberFormat="1" applyFont="1" applyFill="1" applyBorder="1" applyAlignment="1">
      <alignment horizontal="right"/>
    </xf>
    <xf numFmtId="171" fontId="18" fillId="9" borderId="0" xfId="0" applyNumberFormat="1" applyFont="1" applyFill="1" applyAlignment="1">
      <alignment horizontal="right"/>
    </xf>
    <xf numFmtId="173" fontId="18" fillId="9" borderId="0" xfId="0" applyNumberFormat="1" applyFont="1" applyFill="1" applyAlignment="1"/>
    <xf numFmtId="173" fontId="19" fillId="10" borderId="0" xfId="0" applyNumberFormat="1" applyFont="1" applyFill="1" applyAlignment="1"/>
    <xf numFmtId="10" fontId="19" fillId="9" borderId="6" xfId="0" applyNumberFormat="1" applyFont="1" applyFill="1" applyBorder="1" applyAlignment="1"/>
    <xf numFmtId="10" fontId="19" fillId="9" borderId="11" xfId="0" applyNumberFormat="1" applyFont="1" applyFill="1" applyBorder="1" applyAlignment="1"/>
    <xf numFmtId="0" fontId="18" fillId="9" borderId="12" xfId="0" applyFont="1" applyFill="1" applyBorder="1" applyAlignment="1">
      <alignment horizontal="left"/>
    </xf>
    <xf numFmtId="0" fontId="10" fillId="9" borderId="9" xfId="0" applyFont="1" applyFill="1" applyBorder="1" applyAlignment="1">
      <alignment wrapText="1"/>
    </xf>
    <xf numFmtId="3" fontId="19" fillId="9" borderId="9" xfId="0" applyNumberFormat="1" applyFont="1" applyFill="1" applyBorder="1" applyAlignment="1"/>
    <xf numFmtId="0" fontId="10" fillId="9" borderId="10" xfId="0" applyFont="1" applyFill="1" applyBorder="1" applyAlignment="1">
      <alignment wrapText="1"/>
    </xf>
    <xf numFmtId="0" fontId="22" fillId="8" borderId="5" xfId="0" applyFont="1" applyFill="1" applyBorder="1" applyAlignment="1"/>
    <xf numFmtId="171" fontId="22" fillId="8" borderId="6" xfId="0" applyNumberFormat="1" applyFont="1" applyFill="1" applyBorder="1" applyAlignment="1">
      <alignment horizontal="right"/>
    </xf>
    <xf numFmtId="0" fontId="22" fillId="8" borderId="7" xfId="0" applyFont="1" applyFill="1" applyBorder="1" applyAlignment="1">
      <alignment horizontal="right"/>
    </xf>
    <xf numFmtId="172" fontId="18" fillId="12" borderId="8" xfId="0" applyNumberFormat="1" applyFont="1" applyFill="1" applyBorder="1" applyAlignment="1"/>
    <xf numFmtId="3" fontId="19" fillId="12" borderId="6" xfId="0" applyNumberFormat="1" applyFont="1" applyFill="1" applyBorder="1" applyAlignment="1">
      <alignment horizontal="right"/>
    </xf>
    <xf numFmtId="0" fontId="10" fillId="13" borderId="8" xfId="0" applyFont="1" applyFill="1" applyBorder="1" applyAlignment="1">
      <alignment wrapText="1"/>
    </xf>
    <xf numFmtId="3" fontId="19" fillId="13" borderId="6" xfId="0" applyNumberFormat="1" applyFont="1" applyFill="1" applyBorder="1" applyAlignment="1">
      <alignment horizontal="right"/>
    </xf>
    <xf numFmtId="3" fontId="19" fillId="13" borderId="11" xfId="0" applyNumberFormat="1" applyFont="1" applyFill="1" applyBorder="1" applyAlignment="1"/>
    <xf numFmtId="0" fontId="10" fillId="11" borderId="7" xfId="0" applyFont="1" applyFill="1" applyBorder="1" applyAlignment="1">
      <alignment wrapText="1"/>
    </xf>
    <xf numFmtId="0" fontId="18" fillId="12" borderId="8" xfId="0" applyFont="1" applyFill="1" applyBorder="1" applyAlignment="1"/>
    <xf numFmtId="3" fontId="19" fillId="14" borderId="6" xfId="0" applyNumberFormat="1" applyFont="1" applyFill="1" applyBorder="1" applyAlignment="1">
      <alignment horizontal="right"/>
    </xf>
    <xf numFmtId="0" fontId="10" fillId="12" borderId="7" xfId="0" applyFont="1" applyFill="1" applyBorder="1" applyAlignment="1">
      <alignment wrapText="1"/>
    </xf>
    <xf numFmtId="10" fontId="19" fillId="15" borderId="6" xfId="0" applyNumberFormat="1" applyFont="1" applyFill="1" applyBorder="1" applyAlignment="1">
      <alignment horizontal="right"/>
    </xf>
    <xf numFmtId="0" fontId="10" fillId="13" borderId="7" xfId="0" applyFont="1" applyFill="1" applyBorder="1" applyAlignment="1">
      <alignment wrapText="1"/>
    </xf>
    <xf numFmtId="172" fontId="18" fillId="12" borderId="5" xfId="0" applyNumberFormat="1" applyFont="1" applyFill="1" applyBorder="1" applyAlignment="1"/>
    <xf numFmtId="173" fontId="19" fillId="12" borderId="6" xfId="0" applyNumberFormat="1" applyFont="1" applyFill="1" applyBorder="1" applyAlignment="1">
      <alignment horizontal="right"/>
    </xf>
    <xf numFmtId="173" fontId="19" fillId="12" borderId="11" xfId="0" applyNumberFormat="1" applyFont="1" applyFill="1" applyBorder="1" applyAlignment="1"/>
    <xf numFmtId="10" fontId="19" fillId="13" borderId="6" xfId="0" applyNumberFormat="1" applyFont="1" applyFill="1" applyBorder="1" applyAlignment="1">
      <alignment horizontal="right"/>
    </xf>
    <xf numFmtId="173" fontId="19" fillId="14" borderId="9" xfId="0" applyNumberFormat="1" applyFont="1" applyFill="1" applyBorder="1" applyAlignment="1"/>
    <xf numFmtId="173" fontId="19" fillId="12" borderId="10" xfId="0" applyNumberFormat="1" applyFont="1" applyFill="1" applyBorder="1" applyAlignment="1"/>
    <xf numFmtId="0" fontId="19" fillId="11" borderId="8" xfId="0" applyFont="1" applyFill="1" applyBorder="1" applyAlignment="1">
      <alignment wrapText="1"/>
    </xf>
    <xf numFmtId="0" fontId="19" fillId="11" borderId="0" xfId="0" applyFont="1" applyFill="1" applyAlignment="1">
      <alignment wrapText="1"/>
    </xf>
    <xf numFmtId="172" fontId="18" fillId="16" borderId="8" xfId="0" applyNumberFormat="1" applyFont="1" applyFill="1" applyBorder="1" applyAlignment="1"/>
    <xf numFmtId="173" fontId="19" fillId="16" borderId="9" xfId="0" applyNumberFormat="1" applyFont="1" applyFill="1" applyBorder="1" applyAlignment="1"/>
    <xf numFmtId="173" fontId="18" fillId="16" borderId="10" xfId="0" applyNumberFormat="1" applyFont="1" applyFill="1" applyBorder="1" applyAlignment="1"/>
    <xf numFmtId="0" fontId="0" fillId="9" borderId="0" xfId="0" applyFill="1" applyBorder="1"/>
    <xf numFmtId="0" fontId="25" fillId="3" borderId="0" xfId="5" applyFont="1" applyFill="1"/>
    <xf numFmtId="0" fontId="24" fillId="0" borderId="0" xfId="5" applyFont="1"/>
    <xf numFmtId="37" fontId="24" fillId="0" borderId="0" xfId="5" applyNumberFormat="1" applyFont="1"/>
    <xf numFmtId="0" fontId="26" fillId="0" borderId="0" xfId="5" applyFont="1" applyAlignment="1">
      <alignment horizontal="center"/>
    </xf>
    <xf numFmtId="0" fontId="26" fillId="0" borderId="0" xfId="5" applyFont="1" applyAlignment="1">
      <alignment horizontal="left"/>
    </xf>
    <xf numFmtId="0" fontId="26" fillId="0" borderId="0" xfId="7" applyFont="1"/>
    <xf numFmtId="0" fontId="27" fillId="0" borderId="0" xfId="5" quotePrefix="1" applyFont="1" applyAlignment="1">
      <alignment horizontal="right"/>
    </xf>
    <xf numFmtId="0" fontId="28" fillId="0" borderId="0" xfId="5" applyFont="1" applyAlignment="1">
      <alignment horizontal="right"/>
    </xf>
    <xf numFmtId="0" fontId="29" fillId="0" borderId="0" xfId="5" applyFont="1"/>
    <xf numFmtId="0" fontId="24" fillId="0" borderId="0" xfId="5" applyFont="1" applyAlignment="1">
      <alignment horizontal="left" indent="1"/>
    </xf>
    <xf numFmtId="37" fontId="24" fillId="2" borderId="0" xfId="5" applyNumberFormat="1" applyFont="1" applyFill="1" applyAlignment="1">
      <alignment horizontal="right"/>
    </xf>
    <xf numFmtId="37" fontId="24" fillId="2" borderId="0" xfId="2" applyNumberFormat="1" applyFont="1" applyFill="1" applyAlignment="1" applyProtection="1">
      <alignment horizontal="right"/>
    </xf>
    <xf numFmtId="0" fontId="24" fillId="0" borderId="0" xfId="5" applyFont="1" applyAlignment="1">
      <alignment horizontal="left" indent="2"/>
    </xf>
    <xf numFmtId="0" fontId="24" fillId="0" borderId="0" xfId="5" applyFont="1" applyProtection="1">
      <protection locked="0"/>
    </xf>
    <xf numFmtId="164" fontId="24" fillId="2" borderId="0" xfId="2" applyFont="1" applyFill="1" applyAlignment="1" applyProtection="1">
      <alignment horizontal="right"/>
    </xf>
    <xf numFmtId="0" fontId="24" fillId="2" borderId="0" xfId="2" applyNumberFormat="1" applyFont="1" applyFill="1" applyAlignment="1" applyProtection="1">
      <alignment horizontal="right"/>
    </xf>
    <xf numFmtId="0" fontId="24" fillId="2" borderId="0" xfId="5" applyNumberFormat="1" applyFont="1" applyFill="1" applyAlignment="1">
      <alignment horizontal="right"/>
    </xf>
    <xf numFmtId="0" fontId="24" fillId="0" borderId="0" xfId="5" applyFont="1" applyAlignment="1">
      <alignment horizontal="left"/>
    </xf>
    <xf numFmtId="5" fontId="24" fillId="2" borderId="0" xfId="5" applyNumberFormat="1" applyFont="1" applyFill="1" applyAlignment="1">
      <alignment horizontal="right"/>
    </xf>
    <xf numFmtId="37" fontId="24" fillId="4" borderId="1" xfId="2" applyNumberFormat="1" applyFont="1" applyFill="1" applyBorder="1" applyAlignment="1">
      <alignment horizontal="right"/>
    </xf>
    <xf numFmtId="6" fontId="24" fillId="0" borderId="0" xfId="2" applyNumberFormat="1" applyFont="1" applyFill="1" applyBorder="1"/>
    <xf numFmtId="0" fontId="24" fillId="0" borderId="0" xfId="5" applyFont="1" applyAlignment="1">
      <alignment horizontal="center"/>
    </xf>
    <xf numFmtId="37" fontId="24" fillId="2" borderId="0" xfId="5" applyNumberFormat="1" applyFont="1" applyFill="1"/>
    <xf numFmtId="37" fontId="24" fillId="2" borderId="2" xfId="5" applyNumberFormat="1" applyFont="1" applyFill="1" applyBorder="1"/>
    <xf numFmtId="37" fontId="24" fillId="5" borderId="0" xfId="5" applyNumberFormat="1" applyFont="1" applyFill="1"/>
    <xf numFmtId="37" fontId="24" fillId="4" borderId="3" xfId="5" applyNumberFormat="1" applyFont="1" applyFill="1" applyBorder="1"/>
    <xf numFmtId="0" fontId="26" fillId="0" borderId="0" xfId="4" applyFont="1" applyAlignment="1">
      <alignment horizontal="center"/>
    </xf>
    <xf numFmtId="166" fontId="24" fillId="0" borderId="0" xfId="4" applyNumberFormat="1" applyFont="1"/>
    <xf numFmtId="37" fontId="24" fillId="2" borderId="2" xfId="1" applyNumberFormat="1" applyFont="1" applyFill="1" applyBorder="1"/>
    <xf numFmtId="0" fontId="29" fillId="0" borderId="0" xfId="4" applyFont="1" applyAlignment="1">
      <alignment horizontal="left" indent="1"/>
    </xf>
    <xf numFmtId="9" fontId="24" fillId="0" borderId="0" xfId="4" applyNumberFormat="1" applyFont="1"/>
    <xf numFmtId="0" fontId="24" fillId="0" borderId="0" xfId="8" applyFont="1"/>
    <xf numFmtId="166" fontId="24" fillId="5" borderId="0" xfId="3" applyNumberFormat="1" applyFont="1" applyFill="1"/>
    <xf numFmtId="0" fontId="29" fillId="0" borderId="0" xfId="8" applyFont="1"/>
    <xf numFmtId="0" fontId="24" fillId="0" borderId="0" xfId="8" applyFont="1" applyAlignment="1">
      <alignment horizontal="left"/>
    </xf>
    <xf numFmtId="0" fontId="24" fillId="0" borderId="0" xfId="9" applyFont="1"/>
    <xf numFmtId="0" fontId="24" fillId="0" borderId="0" xfId="8" applyFont="1" applyAlignment="1">
      <alignment horizontal="left" indent="1"/>
    </xf>
    <xf numFmtId="0" fontId="24" fillId="0" borderId="0" xfId="8" applyFont="1" applyAlignment="1">
      <alignment horizontal="left" indent="2"/>
    </xf>
    <xf numFmtId="0" fontId="32" fillId="8" borderId="0" xfId="8" applyFont="1" applyFill="1"/>
    <xf numFmtId="0" fontId="33" fillId="0" borderId="0" xfId="8" applyFont="1"/>
    <xf numFmtId="0" fontId="26" fillId="0" borderId="0" xfId="8" applyFont="1"/>
    <xf numFmtId="0" fontId="24" fillId="0" borderId="0" xfId="8" quotePrefix="1" applyFont="1"/>
    <xf numFmtId="0" fontId="28" fillId="0" borderId="0" xfId="8" applyFont="1" applyAlignment="1">
      <alignment horizontal="right"/>
    </xf>
    <xf numFmtId="0" fontId="28" fillId="0" borderId="0" xfId="8" applyFont="1" applyAlignment="1">
      <alignment horizontal="center"/>
    </xf>
    <xf numFmtId="37" fontId="24" fillId="0" borderId="0" xfId="8" applyNumberFormat="1" applyFont="1"/>
    <xf numFmtId="37" fontId="24" fillId="3" borderId="0" xfId="8" applyNumberFormat="1" applyFont="1" applyFill="1"/>
    <xf numFmtId="0" fontId="29" fillId="0" borderId="0" xfId="8" applyFont="1" applyAlignment="1">
      <alignment horizontal="left" indent="1"/>
    </xf>
    <xf numFmtId="9" fontId="24" fillId="0" borderId="0" xfId="8" applyNumberFormat="1" applyFont="1" applyFill="1" applyAlignment="1">
      <alignment horizontal="center"/>
    </xf>
    <xf numFmtId="37" fontId="24" fillId="2" borderId="0" xfId="8" applyNumberFormat="1" applyFont="1" applyFill="1"/>
    <xf numFmtId="0" fontId="24" fillId="0" borderId="0" xfId="8" applyFont="1" applyFill="1"/>
    <xf numFmtId="9" fontId="24" fillId="0" borderId="0" xfId="4" applyNumberFormat="1" applyFont="1" applyFill="1" applyAlignment="1">
      <alignment horizontal="center"/>
    </xf>
    <xf numFmtId="37" fontId="24" fillId="2" borderId="2" xfId="8" applyNumberFormat="1" applyFont="1" applyFill="1" applyBorder="1"/>
    <xf numFmtId="37" fontId="24" fillId="4" borderId="0" xfId="8" applyNumberFormat="1" applyFont="1" applyFill="1"/>
    <xf numFmtId="9" fontId="24" fillId="0" borderId="0" xfId="8" applyNumberFormat="1" applyFont="1" applyFill="1"/>
    <xf numFmtId="166" fontId="24" fillId="5" borderId="0" xfId="8" applyNumberFormat="1" applyFont="1" applyFill="1"/>
    <xf numFmtId="37" fontId="24" fillId="4" borderId="1" xfId="8" applyNumberFormat="1" applyFont="1" applyFill="1" applyBorder="1"/>
    <xf numFmtId="166" fontId="24" fillId="0" borderId="0" xfId="8" applyNumberFormat="1" applyFont="1"/>
    <xf numFmtId="0" fontId="24" fillId="0" borderId="0" xfId="4" applyFont="1" applyFill="1"/>
    <xf numFmtId="0" fontId="24" fillId="0" borderId="0" xfId="5" applyFont="1" applyFill="1"/>
    <xf numFmtId="37" fontId="24" fillId="4" borderId="2" xfId="8" applyNumberFormat="1" applyFont="1" applyFill="1" applyBorder="1"/>
    <xf numFmtId="37" fontId="24" fillId="4" borderId="4" xfId="8" applyNumberFormat="1" applyFont="1" applyFill="1" applyBorder="1"/>
    <xf numFmtId="37" fontId="24" fillId="4" borderId="3" xfId="8" applyNumberFormat="1" applyFont="1" applyFill="1" applyBorder="1"/>
    <xf numFmtId="166" fontId="24" fillId="0" borderId="0" xfId="3" applyNumberFormat="1" applyFont="1" applyFill="1" applyBorder="1"/>
    <xf numFmtId="166" fontId="24" fillId="0" borderId="0" xfId="3" applyNumberFormat="1" applyFont="1" applyFill="1"/>
    <xf numFmtId="37" fontId="24" fillId="2" borderId="0" xfId="1" applyNumberFormat="1" applyFont="1" applyFill="1" applyBorder="1"/>
    <xf numFmtId="37" fontId="24" fillId="0" borderId="0" xfId="1" applyNumberFormat="1" applyFont="1" applyFill="1" applyBorder="1"/>
    <xf numFmtId="37" fontId="24" fillId="5" borderId="0" xfId="1" applyNumberFormat="1" applyFont="1" applyFill="1" applyBorder="1"/>
    <xf numFmtId="0" fontId="30" fillId="3" borderId="0" xfId="6" applyFont="1" applyFill="1"/>
    <xf numFmtId="0" fontId="35" fillId="0" borderId="0" xfId="6" applyFont="1"/>
    <xf numFmtId="0" fontId="24" fillId="0" borderId="0" xfId="6" applyFont="1"/>
    <xf numFmtId="0" fontId="26" fillId="0" borderId="0" xfId="6" applyFont="1"/>
    <xf numFmtId="0" fontId="28" fillId="0" borderId="0" xfId="6" applyFont="1" applyAlignment="1">
      <alignment horizontal="right"/>
    </xf>
    <xf numFmtId="0" fontId="27" fillId="0" borderId="0" xfId="6" quotePrefix="1" applyFont="1" applyAlignment="1">
      <alignment horizontal="right"/>
    </xf>
    <xf numFmtId="0" fontId="27" fillId="0" borderId="0" xfId="6" applyFont="1" applyAlignment="1">
      <alignment horizontal="right"/>
    </xf>
    <xf numFmtId="0" fontId="24" fillId="0" borderId="0" xfId="10" applyFont="1"/>
    <xf numFmtId="0" fontId="29" fillId="0" borderId="0" xfId="6" applyFont="1"/>
    <xf numFmtId="2" fontId="24" fillId="0" borderId="0" xfId="6" applyNumberFormat="1" applyFont="1"/>
    <xf numFmtId="2" fontId="24" fillId="2" borderId="0" xfId="6" applyNumberFormat="1" applyFont="1" applyFill="1"/>
    <xf numFmtId="37" fontId="24" fillId="3" borderId="0" xfId="6" applyNumberFormat="1" applyFont="1" applyFill="1"/>
    <xf numFmtId="0" fontId="24" fillId="0" borderId="0" xfId="6" applyFont="1" applyAlignment="1">
      <alignment horizontal="left" indent="1"/>
    </xf>
    <xf numFmtId="37" fontId="24" fillId="5" borderId="0" xfId="6" applyNumberFormat="1" applyFont="1" applyFill="1"/>
    <xf numFmtId="37" fontId="24" fillId="4" borderId="0" xfId="6" applyNumberFormat="1" applyFont="1" applyFill="1"/>
    <xf numFmtId="0" fontId="25" fillId="3" borderId="0" xfId="10" applyFont="1" applyFill="1"/>
    <xf numFmtId="0" fontId="36" fillId="0" borderId="0" xfId="10" applyFont="1"/>
    <xf numFmtId="0" fontId="26" fillId="0" borderId="0" xfId="10" applyFont="1"/>
    <xf numFmtId="0" fontId="35" fillId="0" borderId="0" xfId="10" applyFont="1"/>
    <xf numFmtId="0" fontId="35" fillId="0" borderId="0" xfId="10" quotePrefix="1" applyFont="1"/>
    <xf numFmtId="0" fontId="28" fillId="0" borderId="0" xfId="10" applyFont="1" applyAlignment="1">
      <alignment horizontal="right"/>
    </xf>
    <xf numFmtId="0" fontId="28" fillId="0" borderId="0" xfId="10" applyFont="1" applyAlignment="1">
      <alignment horizontal="center"/>
    </xf>
    <xf numFmtId="0" fontId="29" fillId="0" borderId="0" xfId="10" applyFont="1" applyAlignment="1">
      <alignment horizontal="center"/>
    </xf>
    <xf numFmtId="0" fontId="31" fillId="0" borderId="0" xfId="10" applyFont="1" applyAlignment="1">
      <alignment horizontal="right"/>
    </xf>
    <xf numFmtId="37" fontId="29" fillId="0" borderId="0" xfId="8" applyNumberFormat="1" applyFont="1" applyAlignment="1">
      <alignment horizontal="center"/>
    </xf>
    <xf numFmtId="0" fontId="34" fillId="0" borderId="0" xfId="10" quotePrefix="1" applyFont="1" applyAlignment="1">
      <alignment horizontal="right"/>
    </xf>
    <xf numFmtId="0" fontId="29" fillId="0" borderId="0" xfId="10" applyFont="1"/>
    <xf numFmtId="37" fontId="24" fillId="0" borderId="0" xfId="10" applyNumberFormat="1" applyFont="1"/>
    <xf numFmtId="0" fontId="24" fillId="0" borderId="0" xfId="10" applyFont="1" applyAlignment="1">
      <alignment horizontal="left" indent="1"/>
    </xf>
    <xf numFmtId="37" fontId="24" fillId="2" borderId="0" xfId="10" applyNumberFormat="1" applyFont="1" applyFill="1"/>
    <xf numFmtId="0" fontId="1" fillId="0" borderId="0" xfId="0" applyFont="1"/>
    <xf numFmtId="0" fontId="23" fillId="0" borderId="0" xfId="10" applyFont="1" applyAlignment="1">
      <alignment horizontal="left" indent="2"/>
    </xf>
    <xf numFmtId="37" fontId="24" fillId="4" borderId="3" xfId="10" applyNumberFormat="1" applyFont="1" applyFill="1" applyBorder="1"/>
    <xf numFmtId="37" fontId="24" fillId="5" borderId="0" xfId="10" applyNumberFormat="1" applyFont="1" applyFill="1"/>
    <xf numFmtId="37" fontId="24" fillId="5" borderId="2" xfId="10" applyNumberFormat="1" applyFont="1" applyFill="1" applyBorder="1"/>
    <xf numFmtId="0" fontId="23" fillId="0" borderId="0" xfId="10" applyFont="1" applyAlignment="1">
      <alignment horizontal="left" indent="1"/>
    </xf>
    <xf numFmtId="0" fontId="29" fillId="0" borderId="0" xfId="8" applyFont="1" applyAlignment="1">
      <alignment horizontal="left"/>
    </xf>
    <xf numFmtId="37" fontId="24" fillId="4" borderId="3" xfId="3" applyNumberFormat="1" applyFont="1" applyFill="1" applyBorder="1"/>
    <xf numFmtId="37" fontId="24" fillId="4" borderId="1" xfId="10" applyNumberFormat="1" applyFont="1" applyFill="1" applyBorder="1"/>
    <xf numFmtId="10" fontId="34" fillId="0" borderId="0" xfId="10" applyNumberFormat="1" applyFont="1"/>
    <xf numFmtId="37" fontId="24" fillId="2" borderId="2" xfId="10" applyNumberFormat="1" applyFont="1" applyFill="1" applyBorder="1"/>
    <xf numFmtId="0" fontId="24" fillId="0" borderId="2" xfId="10" applyFont="1" applyBorder="1"/>
    <xf numFmtId="0" fontId="24" fillId="2" borderId="0" xfId="10" applyFont="1" applyFill="1"/>
    <xf numFmtId="37" fontId="24" fillId="0" borderId="2" xfId="10" applyNumberFormat="1" applyFont="1" applyBorder="1"/>
    <xf numFmtId="37" fontId="24" fillId="4" borderId="0" xfId="10" applyNumberFormat="1" applyFont="1" applyFill="1"/>
    <xf numFmtId="0" fontId="30" fillId="3" borderId="0" xfId="9" applyFont="1" applyFill="1"/>
    <xf numFmtId="0" fontId="26" fillId="0" borderId="0" xfId="9" applyFont="1"/>
    <xf numFmtId="0" fontId="35" fillId="0" borderId="0" xfId="9" applyFont="1"/>
    <xf numFmtId="0" fontId="28" fillId="0" borderId="0" xfId="9" applyFont="1" applyAlignment="1">
      <alignment horizontal="right"/>
    </xf>
    <xf numFmtId="37" fontId="35" fillId="3" borderId="0" xfId="9" applyNumberFormat="1" applyFont="1" applyFill="1" applyAlignment="1">
      <alignment horizontal="center"/>
    </xf>
    <xf numFmtId="0" fontId="27" fillId="0" borderId="0" xfId="9" quotePrefix="1" applyFont="1" applyAlignment="1">
      <alignment horizontal="center"/>
    </xf>
    <xf numFmtId="0" fontId="28" fillId="0" borderId="0" xfId="9" applyFont="1" applyAlignment="1">
      <alignment horizontal="center"/>
    </xf>
    <xf numFmtId="168" fontId="24" fillId="0" borderId="0" xfId="9" applyNumberFormat="1" applyFont="1"/>
    <xf numFmtId="0" fontId="29" fillId="0" borderId="0" xfId="9" applyFont="1" applyAlignment="1">
      <alignment horizontal="left"/>
    </xf>
    <xf numFmtId="37" fontId="24" fillId="0" borderId="0" xfId="9" applyNumberFormat="1" applyFont="1"/>
    <xf numFmtId="9" fontId="24" fillId="0" borderId="0" xfId="3" applyFont="1" applyFill="1"/>
    <xf numFmtId="0" fontId="24" fillId="0" borderId="0" xfId="9" applyFont="1" applyAlignment="1">
      <alignment horizontal="left" indent="1"/>
    </xf>
    <xf numFmtId="166" fontId="24" fillId="2" borderId="0" xfId="9" applyNumberFormat="1" applyFont="1" applyFill="1"/>
    <xf numFmtId="1" fontId="24" fillId="4" borderId="0" xfId="9" applyNumberFormat="1" applyFont="1" applyFill="1"/>
    <xf numFmtId="37" fontId="24" fillId="4" borderId="0" xfId="9" applyNumberFormat="1" applyFont="1" applyFill="1"/>
    <xf numFmtId="168" fontId="24" fillId="0" borderId="0" xfId="3" applyNumberFormat="1" applyFont="1" applyFill="1"/>
    <xf numFmtId="1" fontId="24" fillId="0" borderId="0" xfId="3" applyNumberFormat="1" applyFont="1" applyFill="1"/>
    <xf numFmtId="0" fontId="29" fillId="0" borderId="0" xfId="9" applyFont="1"/>
    <xf numFmtId="166" fontId="24" fillId="2" borderId="0" xfId="3" applyNumberFormat="1" applyFont="1" applyFill="1"/>
    <xf numFmtId="1" fontId="24" fillId="4" borderId="0" xfId="3" applyNumberFormat="1" applyFont="1" applyFill="1"/>
    <xf numFmtId="169" fontId="24" fillId="4" borderId="0" xfId="3" applyNumberFormat="1" applyFont="1" applyFill="1"/>
    <xf numFmtId="37" fontId="24" fillId="4" borderId="0" xfId="3" applyNumberFormat="1" applyFont="1" applyFill="1"/>
    <xf numFmtId="166" fontId="24" fillId="0" borderId="0" xfId="3" applyNumberFormat="1" applyFont="1" applyFill="1" applyAlignment="1">
      <alignment horizontal="right"/>
    </xf>
    <xf numFmtId="166" fontId="24" fillId="2" borderId="0" xfId="3" applyNumberFormat="1" applyFont="1" applyFill="1" applyAlignment="1">
      <alignment horizontal="right"/>
    </xf>
    <xf numFmtId="169" fontId="24" fillId="4" borderId="0" xfId="3" applyNumberFormat="1" applyFont="1" applyFill="1" applyAlignment="1">
      <alignment horizontal="right"/>
    </xf>
    <xf numFmtId="37" fontId="24" fillId="3" borderId="0" xfId="9" applyNumberFormat="1" applyFont="1" applyFill="1"/>
    <xf numFmtId="37" fontId="24" fillId="3" borderId="2" xfId="9" applyNumberFormat="1" applyFont="1" applyFill="1" applyBorder="1"/>
    <xf numFmtId="37" fontId="24" fillId="3" borderId="3" xfId="9" applyNumberFormat="1" applyFont="1" applyFill="1" applyBorder="1"/>
    <xf numFmtId="168" fontId="24" fillId="0" borderId="0" xfId="9" applyNumberFormat="1" applyFont="1" applyAlignment="1">
      <alignment horizontal="center"/>
    </xf>
    <xf numFmtId="170" fontId="1" fillId="4" borderId="0" xfId="0" applyNumberFormat="1" applyFont="1" applyFill="1"/>
    <xf numFmtId="170" fontId="1" fillId="4" borderId="2" xfId="0" applyNumberFormat="1" applyFont="1" applyFill="1" applyBorder="1"/>
    <xf numFmtId="170" fontId="24" fillId="0" borderId="0" xfId="9" applyNumberFormat="1" applyFont="1"/>
    <xf numFmtId="170" fontId="1" fillId="7" borderId="0" xfId="0" applyNumberFormat="1" applyFont="1" applyFill="1"/>
    <xf numFmtId="0" fontId="24" fillId="4" borderId="0" xfId="9" applyFont="1" applyFill="1"/>
    <xf numFmtId="170" fontId="1" fillId="7" borderId="2" xfId="0" applyNumberFormat="1" applyFont="1" applyFill="1" applyBorder="1"/>
    <xf numFmtId="0" fontId="30" fillId="3" borderId="0" xfId="11" applyFont="1" applyFill="1"/>
    <xf numFmtId="0" fontId="24" fillId="0" borderId="0" xfId="11" applyFont="1"/>
    <xf numFmtId="0" fontId="26" fillId="0" borderId="0" xfId="11" applyFont="1" applyAlignment="1">
      <alignment horizontal="left"/>
    </xf>
    <xf numFmtId="0" fontId="35" fillId="0" borderId="0" xfId="11" applyFont="1"/>
    <xf numFmtId="0" fontId="26" fillId="0" borderId="0" xfId="11" applyFont="1"/>
    <xf numFmtId="0" fontId="28" fillId="0" borderId="0" xfId="11" applyFont="1" applyAlignment="1">
      <alignment horizontal="right"/>
    </xf>
    <xf numFmtId="0" fontId="28" fillId="0" borderId="0" xfId="12" applyFont="1" applyAlignment="1">
      <alignment horizontal="right"/>
    </xf>
    <xf numFmtId="0" fontId="29" fillId="0" borderId="0" xfId="0" applyFont="1"/>
    <xf numFmtId="37" fontId="24" fillId="2" borderId="0" xfId="11" applyNumberFormat="1" applyFont="1" applyFill="1" applyAlignment="1">
      <alignment horizontal="right"/>
    </xf>
    <xf numFmtId="0" fontId="27" fillId="0" borderId="0" xfId="12" applyFont="1" applyAlignment="1">
      <alignment horizontal="right"/>
    </xf>
    <xf numFmtId="0" fontId="29" fillId="0" borderId="0" xfId="11" applyFont="1"/>
    <xf numFmtId="0" fontId="24" fillId="0" borderId="0" xfId="0" applyFont="1"/>
    <xf numFmtId="37" fontId="24" fillId="0" borderId="0" xfId="0" applyNumberFormat="1" applyFont="1"/>
    <xf numFmtId="0" fontId="24" fillId="0" borderId="0" xfId="0" applyFont="1" applyAlignment="1">
      <alignment horizontal="left" indent="1"/>
    </xf>
    <xf numFmtId="37" fontId="24" fillId="2" borderId="0" xfId="0" applyNumberFormat="1" applyFont="1" applyFill="1"/>
    <xf numFmtId="0" fontId="24" fillId="0" borderId="0" xfId="11" applyFont="1" applyAlignment="1">
      <alignment horizontal="left" indent="2"/>
    </xf>
    <xf numFmtId="37" fontId="24" fillId="4" borderId="0" xfId="11" applyNumberFormat="1" applyFont="1" applyFill="1"/>
    <xf numFmtId="0" fontId="24" fillId="0" borderId="0" xfId="11" applyFont="1" applyAlignment="1">
      <alignment horizontal="left" indent="1"/>
    </xf>
    <xf numFmtId="0" fontId="24" fillId="0" borderId="0" xfId="11" applyFont="1" applyAlignment="1">
      <alignment horizontal="left" indent="3"/>
    </xf>
    <xf numFmtId="37" fontId="24" fillId="5" borderId="0" xfId="0" applyNumberFormat="1" applyFont="1" applyFill="1"/>
    <xf numFmtId="37" fontId="24" fillId="4" borderId="0" xfId="0" applyNumberFormat="1" applyFont="1" applyFill="1"/>
    <xf numFmtId="0" fontId="24" fillId="0" borderId="0" xfId="0" applyFont="1" applyAlignment="1">
      <alignment horizontal="left" indent="2"/>
    </xf>
    <xf numFmtId="37" fontId="24" fillId="2" borderId="2" xfId="0" applyNumberFormat="1" applyFont="1" applyFill="1" applyBorder="1"/>
    <xf numFmtId="0" fontId="24" fillId="0" borderId="0" xfId="0" applyFont="1" applyAlignment="1">
      <alignment horizontal="left" indent="3"/>
    </xf>
    <xf numFmtId="0" fontId="24" fillId="0" borderId="0" xfId="11" applyFont="1" applyAlignment="1">
      <alignment horizontal="left" indent="4"/>
    </xf>
    <xf numFmtId="0" fontId="24" fillId="4" borderId="0" xfId="11" applyFont="1" applyFill="1"/>
    <xf numFmtId="37" fontId="24" fillId="0" borderId="0" xfId="11" applyNumberFormat="1" applyFont="1"/>
    <xf numFmtId="0" fontId="29" fillId="0" borderId="0" xfId="11" applyFont="1" applyAlignment="1">
      <alignment horizontal="left"/>
    </xf>
    <xf numFmtId="37" fontId="24" fillId="5" borderId="0" xfId="11" applyNumberFormat="1" applyFont="1" applyFill="1"/>
    <xf numFmtId="0" fontId="29" fillId="0" borderId="0" xfId="0" applyFont="1" applyAlignment="1">
      <alignment horizontal="left" indent="1"/>
    </xf>
    <xf numFmtId="166" fontId="24" fillId="2" borderId="0" xfId="0" applyNumberFormat="1" applyFont="1" applyFill="1"/>
    <xf numFmtId="0" fontId="27" fillId="0" borderId="0" xfId="11" applyFont="1"/>
    <xf numFmtId="0" fontId="29" fillId="0" borderId="0" xfId="11" applyFont="1" applyAlignment="1">
      <alignment horizontal="left" indent="1"/>
    </xf>
    <xf numFmtId="166" fontId="24" fillId="2" borderId="0" xfId="11" applyNumberFormat="1" applyFont="1" applyFill="1"/>
    <xf numFmtId="37" fontId="24" fillId="3" borderId="0" xfId="11" applyNumberFormat="1" applyFont="1" applyFill="1"/>
    <xf numFmtId="38" fontId="24" fillId="5" borderId="0" xfId="1" applyNumberFormat="1" applyFont="1" applyFill="1"/>
    <xf numFmtId="37" fontId="1" fillId="0" borderId="0" xfId="0" applyNumberFormat="1" applyFont="1"/>
    <xf numFmtId="0" fontId="30" fillId="3" borderId="0" xfId="4" applyFont="1" applyFill="1" applyBorder="1"/>
    <xf numFmtId="0" fontId="24" fillId="0" borderId="0" xfId="4" applyFont="1" applyBorder="1"/>
    <xf numFmtId="0" fontId="26" fillId="0" borderId="0" xfId="4" applyFont="1" applyBorder="1" applyAlignment="1">
      <alignment horizontal="center"/>
    </xf>
    <xf numFmtId="0" fontId="26" fillId="0" borderId="0" xfId="4" applyFont="1" applyBorder="1"/>
    <xf numFmtId="0" fontId="26" fillId="0" borderId="0" xfId="7" applyFont="1" applyBorder="1"/>
    <xf numFmtId="0" fontId="28" fillId="0" borderId="0" xfId="4" applyFont="1" applyBorder="1" applyAlignment="1">
      <alignment horizontal="right"/>
    </xf>
    <xf numFmtId="0" fontId="28" fillId="0" borderId="0" xfId="4" applyFont="1" applyBorder="1" applyAlignment="1">
      <alignment horizontal="center"/>
    </xf>
    <xf numFmtId="0" fontId="31" fillId="0" borderId="0" xfId="4" applyFont="1" applyBorder="1" applyAlignment="1">
      <alignment horizontal="right"/>
    </xf>
    <xf numFmtId="0" fontId="29" fillId="0" borderId="0" xfId="4" applyFont="1" applyBorder="1"/>
    <xf numFmtId="3" fontId="24" fillId="0" borderId="0" xfId="4" applyNumberFormat="1" applyFont="1" applyBorder="1"/>
    <xf numFmtId="37" fontId="24" fillId="3" borderId="0" xfId="4" applyNumberFormat="1" applyFont="1" applyFill="1" applyBorder="1"/>
    <xf numFmtId="0" fontId="24" fillId="0" borderId="0" xfId="4" applyFont="1" applyBorder="1" applyAlignment="1">
      <alignment horizontal="left"/>
    </xf>
    <xf numFmtId="0" fontId="24" fillId="2" borderId="0" xfId="4" applyFont="1" applyFill="1" applyBorder="1"/>
    <xf numFmtId="3" fontId="24" fillId="2" borderId="0" xfId="4" applyNumberFormat="1" applyFont="1" applyFill="1" applyBorder="1"/>
    <xf numFmtId="0" fontId="24" fillId="0" borderId="0" xfId="4" applyFont="1" applyBorder="1" applyAlignment="1">
      <alignment horizontal="left" indent="1"/>
    </xf>
    <xf numFmtId="2" fontId="24" fillId="2" borderId="0" xfId="4" applyNumberFormat="1" applyFont="1" applyFill="1" applyBorder="1"/>
    <xf numFmtId="0" fontId="24" fillId="0" borderId="0" xfId="4" applyFont="1" applyBorder="1" applyAlignment="1">
      <alignment horizontal="left" indent="2"/>
    </xf>
    <xf numFmtId="37" fontId="24" fillId="2" borderId="0" xfId="4" applyNumberFormat="1" applyFont="1" applyFill="1" applyBorder="1"/>
    <xf numFmtId="37" fontId="24" fillId="3" borderId="0" xfId="1" applyNumberFormat="1" applyFont="1" applyFill="1" applyBorder="1"/>
    <xf numFmtId="37" fontId="24" fillId="0" borderId="0" xfId="4" applyNumberFormat="1" applyFont="1" applyBorder="1"/>
    <xf numFmtId="166" fontId="24" fillId="0" borderId="0" xfId="4" applyNumberFormat="1" applyFont="1" applyBorder="1"/>
    <xf numFmtId="9" fontId="24" fillId="0" borderId="0" xfId="4" applyNumberFormat="1" applyFont="1" applyFill="1" applyBorder="1" applyAlignment="1">
      <alignment horizontal="center"/>
    </xf>
    <xf numFmtId="0" fontId="29" fillId="0" borderId="0" xfId="4" applyFont="1" applyBorder="1" applyAlignment="1">
      <alignment horizontal="left" indent="1"/>
    </xf>
    <xf numFmtId="9" fontId="24" fillId="0" borderId="0" xfId="4" applyNumberFormat="1" applyFont="1" applyBorder="1"/>
    <xf numFmtId="37" fontId="24" fillId="4" borderId="0" xfId="4" applyNumberFormat="1" applyFont="1" applyFill="1" applyBorder="1"/>
    <xf numFmtId="0" fontId="24" fillId="0" borderId="0" xfId="8" applyFont="1" applyBorder="1"/>
    <xf numFmtId="166" fontId="24" fillId="5" borderId="0" xfId="3" applyNumberFormat="1" applyFont="1" applyFill="1" applyBorder="1"/>
    <xf numFmtId="0" fontId="29" fillId="0" borderId="0" xfId="8" applyFont="1" applyBorder="1"/>
    <xf numFmtId="167" fontId="24" fillId="0" borderId="0" xfId="4" applyNumberFormat="1" applyFont="1" applyBorder="1"/>
    <xf numFmtId="0" fontId="24" fillId="0" borderId="0" xfId="8" applyFont="1" applyBorder="1" applyAlignment="1">
      <alignment horizontal="left"/>
    </xf>
    <xf numFmtId="38" fontId="24" fillId="2" borderId="0" xfId="4" applyNumberFormat="1" applyFont="1" applyFill="1" applyBorder="1"/>
    <xf numFmtId="0" fontId="24" fillId="0" borderId="0" xfId="9" applyFont="1" applyBorder="1"/>
    <xf numFmtId="0" fontId="24" fillId="0" borderId="0" xfId="8" applyFont="1" applyBorder="1" applyAlignment="1">
      <alignment horizontal="left" indent="1"/>
    </xf>
    <xf numFmtId="38" fontId="24" fillId="4" borderId="0" xfId="4" applyNumberFormat="1" applyFont="1" applyFill="1" applyBorder="1"/>
    <xf numFmtId="0" fontId="24" fillId="0" borderId="0" xfId="5" applyFont="1" applyBorder="1"/>
    <xf numFmtId="0" fontId="26" fillId="0" borderId="0" xfId="5" applyFont="1" applyBorder="1" applyAlignment="1">
      <alignment horizontal="center"/>
    </xf>
    <xf numFmtId="0" fontId="24" fillId="0" borderId="0" xfId="5" applyFont="1" applyBorder="1" applyAlignment="1">
      <alignment horizontal="center"/>
    </xf>
    <xf numFmtId="0" fontId="28" fillId="0" borderId="0" xfId="5" applyFont="1" applyBorder="1" applyAlignment="1">
      <alignment horizontal="right"/>
    </xf>
    <xf numFmtId="0" fontId="24" fillId="0" borderId="0" xfId="5" applyFont="1" applyBorder="1" applyAlignment="1">
      <alignment horizontal="left" indent="1"/>
    </xf>
    <xf numFmtId="0" fontId="24" fillId="0" borderId="0" xfId="5" applyFont="1" applyBorder="1" applyAlignment="1">
      <alignment horizontal="left" indent="2"/>
    </xf>
    <xf numFmtId="0" fontId="24" fillId="0" borderId="0" xfId="8" applyFont="1" applyBorder="1" applyAlignment="1">
      <alignment horizontal="left" indent="2"/>
    </xf>
    <xf numFmtId="0" fontId="17" fillId="9" borderId="0" xfId="0" applyFont="1" applyFill="1" applyBorder="1"/>
    <xf numFmtId="0" fontId="32" fillId="8" borderId="0" xfId="0" applyFont="1" applyFill="1" applyBorder="1"/>
    <xf numFmtId="0" fontId="37" fillId="8" borderId="0" xfId="8" applyFont="1" applyFill="1"/>
    <xf numFmtId="0" fontId="20" fillId="9" borderId="0" xfId="0" applyFont="1" applyFill="1" applyBorder="1" applyAlignment="1">
      <alignment horizontal="center" wrapText="1"/>
    </xf>
    <xf numFmtId="0" fontId="21" fillId="9" borderId="0" xfId="0" applyFont="1" applyFill="1" applyBorder="1" applyAlignment="1">
      <alignment horizontal="center" wrapText="1"/>
    </xf>
    <xf numFmtId="0" fontId="21" fillId="9" borderId="13" xfId="0" applyFont="1" applyFill="1" applyBorder="1" applyAlignment="1">
      <alignment horizontal="center" wrapText="1"/>
    </xf>
    <xf numFmtId="0" fontId="24" fillId="0" borderId="0" xfId="7" applyFont="1" applyBorder="1"/>
    <xf numFmtId="0" fontId="24" fillId="9" borderId="0" xfId="7" applyFont="1" applyFill="1" applyBorder="1"/>
    <xf numFmtId="0" fontId="25" fillId="3" borderId="0" xfId="7" applyFont="1" applyFill="1" applyBorder="1"/>
    <xf numFmtId="0" fontId="28" fillId="0" borderId="0" xfId="7" applyFont="1" applyBorder="1" applyAlignment="1">
      <alignment horizontal="right"/>
    </xf>
    <xf numFmtId="0" fontId="28" fillId="0" borderId="0" xfId="7" applyFont="1" applyBorder="1" applyAlignment="1">
      <alignment horizontal="center"/>
    </xf>
    <xf numFmtId="0" fontId="34" fillId="0" borderId="0" xfId="7" quotePrefix="1" applyFont="1" applyBorder="1" applyAlignment="1">
      <alignment horizontal="right"/>
    </xf>
    <xf numFmtId="37" fontId="24" fillId="0" borderId="0" xfId="8" applyNumberFormat="1" applyFont="1" applyBorder="1"/>
    <xf numFmtId="37" fontId="24" fillId="3" borderId="0" xfId="8" applyNumberFormat="1" applyFont="1" applyFill="1" applyBorder="1"/>
    <xf numFmtId="0" fontId="29" fillId="0" borderId="0" xfId="7" applyFont="1" applyBorder="1"/>
    <xf numFmtId="0" fontId="24" fillId="0" borderId="0" xfId="7" applyFont="1" applyBorder="1" applyAlignment="1">
      <alignment horizontal="left" indent="1"/>
    </xf>
    <xf numFmtId="37" fontId="24" fillId="0" borderId="0" xfId="7" applyNumberFormat="1" applyFont="1" applyBorder="1"/>
    <xf numFmtId="37" fontId="24" fillId="2" borderId="0" xfId="7" applyNumberFormat="1" applyFont="1" applyFill="1" applyBorder="1"/>
    <xf numFmtId="0" fontId="24" fillId="0" borderId="0" xfId="7" applyFont="1" applyBorder="1" applyAlignment="1">
      <alignment horizontal="left" indent="2"/>
    </xf>
    <xf numFmtId="37" fontId="24" fillId="5" borderId="0" xfId="7" applyNumberFormat="1" applyFont="1" applyFill="1" applyBorder="1"/>
    <xf numFmtId="9" fontId="24" fillId="2" borderId="0" xfId="7" applyNumberFormat="1" applyFont="1" applyFill="1" applyBorder="1"/>
    <xf numFmtId="0" fontId="23" fillId="0" borderId="0" xfId="7" applyFont="1" applyBorder="1"/>
    <xf numFmtId="37" fontId="24" fillId="4" borderId="0" xfId="7" applyNumberFormat="1" applyFont="1" applyFill="1" applyBorder="1"/>
    <xf numFmtId="0" fontId="29" fillId="0" borderId="0" xfId="8" applyFont="1" applyBorder="1" applyAlignment="1">
      <alignment horizontal="left" indent="1"/>
    </xf>
    <xf numFmtId="37" fontId="24" fillId="2" borderId="0" xfId="3" applyNumberFormat="1" applyFont="1" applyFill="1" applyBorder="1"/>
    <xf numFmtId="0" fontId="24" fillId="0" borderId="0" xfId="8" applyFont="1" applyBorder="1" applyAlignment="1">
      <alignment horizontal="left" indent="3"/>
    </xf>
    <xf numFmtId="9" fontId="24" fillId="2" borderId="0" xfId="3" applyFont="1" applyFill="1" applyBorder="1"/>
    <xf numFmtId="0" fontId="24" fillId="0" borderId="0" xfId="7" applyFont="1" applyBorder="1" applyAlignment="1">
      <alignment horizontal="left" indent="3"/>
    </xf>
    <xf numFmtId="0" fontId="29" fillId="0" borderId="0" xfId="7" applyFont="1" applyBorder="1" applyAlignment="1">
      <alignment horizontal="left" indent="1"/>
    </xf>
    <xf numFmtId="37" fontId="24" fillId="6" borderId="0" xfId="7" applyNumberFormat="1" applyFont="1" applyFill="1" applyBorder="1"/>
    <xf numFmtId="37" fontId="24" fillId="9" borderId="0" xfId="7" applyNumberFormat="1" applyFont="1" applyFill="1" applyBorder="1"/>
    <xf numFmtId="0" fontId="31" fillId="9" borderId="0" xfId="7" applyFont="1" applyFill="1" applyBorder="1" applyAlignment="1">
      <alignment horizontal="right"/>
    </xf>
    <xf numFmtId="166" fontId="24" fillId="9" borderId="0" xfId="3" applyNumberFormat="1" applyFont="1" applyFill="1" applyBorder="1"/>
    <xf numFmtId="37" fontId="24" fillId="9" borderId="0" xfId="1" applyNumberFormat="1" applyFont="1" applyFill="1" applyBorder="1"/>
  </cellXfs>
  <cellStyles count="15">
    <cellStyle name="Comma" xfId="1" builtinId="3"/>
    <cellStyle name="Comma 3" xfId="14"/>
    <cellStyle name="Currency" xfId="2" builtinId="4"/>
    <cellStyle name="Normal" xfId="0" builtinId="0"/>
    <cellStyle name="Normal 4" xfId="13"/>
    <cellStyle name="Normal_CASHFLOW.XLS" xfId="12"/>
    <cellStyle name="Normal_COG.XLS" xfId="4"/>
    <cellStyle name="Normal_FUNDING.XLS" xfId="11"/>
    <cellStyle name="Normal_OPEXP.XLS" xfId="8"/>
    <cellStyle name="Normal_PLANT&amp;EQ.XLS" xfId="10"/>
    <cellStyle name="Normal_REVPROJ.XLS" xfId="5"/>
    <cellStyle name="Normal_SALPERS.XLS" xfId="7"/>
    <cellStyle name="Normal_TAXES.XLS" xfId="6"/>
    <cellStyle name="Normal_WORKCAP.XLS" xfId="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30479</xdr:colOff>
      <xdr:row>0</xdr:row>
      <xdr:rowOff>22859</xdr:rowOff>
    </xdr:from>
    <xdr:to>
      <xdr:col>8</xdr:col>
      <xdr:colOff>9524</xdr:colOff>
      <xdr:row>25</xdr:row>
      <xdr:rowOff>66674</xdr:rowOff>
    </xdr:to>
    <xdr:sp macro="" textlink="">
      <xdr:nvSpPr>
        <xdr:cNvPr id="2" name="Text Box 1">
          <a:extLst>
            <a:ext uri="{FF2B5EF4-FFF2-40B4-BE49-F238E27FC236}">
              <a16:creationId xmlns:a16="http://schemas.microsoft.com/office/drawing/2014/main" id="{8BBB3933-5876-41E4-8485-462A99D60CC3}"/>
            </a:ext>
          </a:extLst>
        </xdr:cNvPr>
        <xdr:cNvSpPr txBox="1">
          <a:spLocks noChangeArrowheads="1"/>
        </xdr:cNvSpPr>
      </xdr:nvSpPr>
      <xdr:spPr bwMode="auto">
        <a:xfrm>
          <a:off x="30479" y="22859"/>
          <a:ext cx="4855845" cy="5130165"/>
        </a:xfrm>
        <a:prstGeom prst="rect">
          <a:avLst/>
        </a:prstGeom>
        <a:solidFill>
          <a:srgbClr xmlns:mc="http://schemas.openxmlformats.org/markup-compatibility/2006" xmlns:a14="http://schemas.microsoft.com/office/drawing/2010/main" val="C0C0C0" mc:Ignorable="a14" a14:legacySpreadsheetColorIndex="22"/>
        </a:solidFill>
        <a:ln w="57150" cmpd="thinThick">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64008" tIns="41148" rIns="64008" bIns="0" anchor="t" upright="1"/>
        <a:lstStyle/>
        <a:p>
          <a:pPr algn="ctr" rtl="0">
            <a:defRPr sz="1000"/>
          </a:pPr>
          <a:endParaRPr lang="en-IN" sz="2000" b="1" i="0" u="none" strike="noStrike" baseline="0">
            <a:solidFill>
              <a:srgbClr val="000000"/>
            </a:solidFill>
            <a:latin typeface="Tahoma"/>
            <a:ea typeface="Tahoma"/>
            <a:cs typeface="Tahoma"/>
          </a:endParaRPr>
        </a:p>
        <a:p>
          <a:pPr algn="ctr" rtl="0">
            <a:defRPr sz="1000"/>
          </a:pPr>
          <a:endParaRPr lang="en-IN" sz="2000" b="1" i="0" u="none" strike="noStrike" baseline="0">
            <a:solidFill>
              <a:srgbClr val="000000"/>
            </a:solidFill>
            <a:latin typeface="Tahoma"/>
            <a:ea typeface="Tahoma"/>
            <a:cs typeface="Tahoma"/>
          </a:endParaRPr>
        </a:p>
        <a:p>
          <a:pPr algn="ctr" rtl="0">
            <a:defRPr sz="1000"/>
          </a:pPr>
          <a:endParaRPr lang="en-IN" sz="2000" b="1" i="0" u="none" strike="noStrike" baseline="0">
            <a:solidFill>
              <a:srgbClr val="000000"/>
            </a:solidFill>
            <a:latin typeface="Tahoma"/>
            <a:ea typeface="Tahoma"/>
            <a:cs typeface="Tahoma"/>
          </a:endParaRPr>
        </a:p>
        <a:p>
          <a:pPr algn="ctr" rtl="0">
            <a:defRPr sz="1000"/>
          </a:pPr>
          <a:endParaRPr lang="en-IN" sz="2000" b="1" i="0" u="none" strike="noStrike" baseline="0">
            <a:solidFill>
              <a:srgbClr val="000000"/>
            </a:solidFill>
            <a:latin typeface="Tahoma"/>
            <a:ea typeface="Tahoma"/>
            <a:cs typeface="Tahoma"/>
          </a:endParaRPr>
        </a:p>
        <a:p>
          <a:pPr algn="ctr" rtl="0">
            <a:defRPr sz="1000"/>
          </a:pPr>
          <a:endParaRPr lang="en-IN" sz="2000" b="1" i="0" u="none" strike="noStrike" baseline="0">
            <a:solidFill>
              <a:srgbClr val="000000"/>
            </a:solidFill>
            <a:latin typeface="Tahoma"/>
            <a:ea typeface="Tahoma"/>
            <a:cs typeface="Tahoma"/>
          </a:endParaRPr>
        </a:p>
        <a:p>
          <a:pPr algn="ctr" rtl="0">
            <a:defRPr sz="1000"/>
          </a:pPr>
          <a:endParaRPr lang="en-IN" sz="2000" b="1" i="0" u="none" strike="noStrike" baseline="0">
            <a:solidFill>
              <a:srgbClr val="000000"/>
            </a:solidFill>
            <a:latin typeface="Tahoma"/>
            <a:ea typeface="Tahoma"/>
            <a:cs typeface="Tahoma"/>
          </a:endParaRPr>
        </a:p>
        <a:p>
          <a:pPr algn="ctr" rtl="0">
            <a:defRPr sz="1000"/>
          </a:pPr>
          <a:r>
            <a:rPr lang="en-IN" sz="2000" b="1" i="0" u="none" strike="noStrike" baseline="0">
              <a:solidFill>
                <a:srgbClr val="000000"/>
              </a:solidFill>
              <a:latin typeface="Tahoma"/>
              <a:ea typeface="Tahoma"/>
              <a:cs typeface="Tahoma"/>
            </a:rPr>
            <a:t>Financial Projections Model</a:t>
          </a:r>
        </a:p>
        <a:p>
          <a:pPr algn="ctr" rtl="0">
            <a:defRPr sz="1000"/>
          </a:pPr>
          <a:r>
            <a:rPr lang="en-IN" sz="2000" b="1" i="0" u="none" strike="noStrike" baseline="0">
              <a:solidFill>
                <a:srgbClr val="000000"/>
              </a:solidFill>
              <a:latin typeface="Tahoma"/>
              <a:ea typeface="Tahoma"/>
              <a:cs typeface="Tahoma"/>
            </a:rPr>
            <a:t>For Startups</a:t>
          </a:r>
          <a:endParaRPr lang="en-IN" sz="1000" b="0" i="0" u="none" strike="noStrike" baseline="0">
            <a:solidFill>
              <a:srgbClr val="000000"/>
            </a:solidFill>
            <a:latin typeface="Arial"/>
            <a:ea typeface="Tahoma"/>
            <a:cs typeface="Arial"/>
          </a:endParaRPr>
        </a:p>
        <a:p>
          <a:pPr algn="ctr" rtl="0">
            <a:defRPr sz="1000"/>
          </a:pPr>
          <a:endParaRPr lang="en-IN" sz="1000" b="0" i="0" u="none" strike="noStrike" baseline="0">
            <a:solidFill>
              <a:srgbClr val="000000"/>
            </a:solidFill>
            <a:latin typeface="Arial"/>
            <a:ea typeface="Tahoma"/>
            <a:cs typeface="Arial"/>
          </a:endParaRPr>
        </a:p>
        <a:p>
          <a:pPr algn="ctr" rtl="0">
            <a:defRPr sz="1000"/>
          </a:pPr>
          <a:endParaRPr lang="en-IN" sz="1000" b="0" i="0" u="none" strike="noStrike" baseline="0">
            <a:solidFill>
              <a:srgbClr val="000000"/>
            </a:solidFill>
            <a:latin typeface="Arial"/>
            <a:ea typeface="Tahoma"/>
            <a:cs typeface="Arial"/>
          </a:endParaRPr>
        </a:p>
        <a:p>
          <a:pPr algn="ctr" rtl="0">
            <a:defRPr sz="1000"/>
          </a:pPr>
          <a:r>
            <a:rPr lang="en-IN" sz="1000" b="0" i="0" u="none" strike="noStrike" baseline="0">
              <a:solidFill>
                <a:srgbClr val="000000"/>
              </a:solidFill>
              <a:latin typeface="Tahoma"/>
              <a:ea typeface="Tahoma"/>
              <a:cs typeface="Tahoma"/>
            </a:rPr>
            <a:t>Sample Template By Incubation Masters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365760</xdr:colOff>
      <xdr:row>67</xdr:row>
      <xdr:rowOff>7620</xdr:rowOff>
    </xdr:from>
    <xdr:to>
      <xdr:col>10</xdr:col>
      <xdr:colOff>480060</xdr:colOff>
      <xdr:row>70</xdr:row>
      <xdr:rowOff>38100</xdr:rowOff>
    </xdr:to>
    <xdr:sp macro="" textlink="">
      <xdr:nvSpPr>
        <xdr:cNvPr id="2" name="Text Box 7">
          <a:extLst>
            <a:ext uri="{FF2B5EF4-FFF2-40B4-BE49-F238E27FC236}">
              <a16:creationId xmlns:a16="http://schemas.microsoft.com/office/drawing/2014/main" id="{A6E3B075-BC5F-4AAA-A549-3C6F75E93618}"/>
            </a:ext>
          </a:extLst>
        </xdr:cNvPr>
        <xdr:cNvSpPr txBox="1">
          <a:spLocks noChangeArrowheads="1"/>
        </xdr:cNvSpPr>
      </xdr:nvSpPr>
      <xdr:spPr bwMode="auto">
        <a:xfrm>
          <a:off x="7147560" y="11567160"/>
          <a:ext cx="202692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IN" sz="1000" b="0" i="0" u="none" strike="noStrike" baseline="0">
              <a:solidFill>
                <a:srgbClr val="000000"/>
              </a:solidFill>
              <a:latin typeface="Geneva"/>
            </a:rPr>
            <a:t>Note: total expenses for the year must equal the annual projections above.</a:t>
          </a:r>
        </a:p>
      </xdr:txBody>
    </xdr:sp>
    <xdr:clientData/>
  </xdr:twoCellAnchor>
  <xdr:twoCellAnchor>
    <xdr:from>
      <xdr:col>7</xdr:col>
      <xdr:colOff>30480</xdr:colOff>
      <xdr:row>68</xdr:row>
      <xdr:rowOff>114300</xdr:rowOff>
    </xdr:from>
    <xdr:to>
      <xdr:col>7</xdr:col>
      <xdr:colOff>365760</xdr:colOff>
      <xdr:row>68</xdr:row>
      <xdr:rowOff>114300</xdr:rowOff>
    </xdr:to>
    <xdr:sp macro="" textlink="">
      <xdr:nvSpPr>
        <xdr:cNvPr id="3" name="Line 9">
          <a:extLst>
            <a:ext uri="{FF2B5EF4-FFF2-40B4-BE49-F238E27FC236}">
              <a16:creationId xmlns:a16="http://schemas.microsoft.com/office/drawing/2014/main" id="{632E0503-E0C3-4266-A9F2-128C0FDA2CD5}"/>
            </a:ext>
          </a:extLst>
        </xdr:cNvPr>
        <xdr:cNvSpPr>
          <a:spLocks noChangeShapeType="1"/>
        </xdr:cNvSpPr>
      </xdr:nvSpPr>
      <xdr:spPr bwMode="auto">
        <a:xfrm flipH="1">
          <a:off x="6812280" y="11841480"/>
          <a:ext cx="3352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403860</xdr:colOff>
      <xdr:row>88</xdr:row>
      <xdr:rowOff>144780</xdr:rowOff>
    </xdr:from>
    <xdr:to>
      <xdr:col>10</xdr:col>
      <xdr:colOff>518160</xdr:colOff>
      <xdr:row>92</xdr:row>
      <xdr:rowOff>7620</xdr:rowOff>
    </xdr:to>
    <xdr:sp macro="" textlink="">
      <xdr:nvSpPr>
        <xdr:cNvPr id="4" name="Text Box 10">
          <a:extLst>
            <a:ext uri="{FF2B5EF4-FFF2-40B4-BE49-F238E27FC236}">
              <a16:creationId xmlns:a16="http://schemas.microsoft.com/office/drawing/2014/main" id="{39596D8C-8EC9-4DCB-9408-78E41D868701}"/>
            </a:ext>
          </a:extLst>
        </xdr:cNvPr>
        <xdr:cNvSpPr txBox="1">
          <a:spLocks noChangeArrowheads="1"/>
        </xdr:cNvSpPr>
      </xdr:nvSpPr>
      <xdr:spPr bwMode="auto">
        <a:xfrm>
          <a:off x="7185660" y="15308580"/>
          <a:ext cx="2026920" cy="5334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Geneva"/>
            </a:rPr>
            <a:t>Note: total expenses for the year must equal the annual projections above.</a:t>
          </a:r>
        </a:p>
      </xdr:txBody>
    </xdr:sp>
    <xdr:clientData/>
  </xdr:twoCellAnchor>
  <xdr:twoCellAnchor>
    <xdr:from>
      <xdr:col>7</xdr:col>
      <xdr:colOff>342900</xdr:colOff>
      <xdr:row>110</xdr:row>
      <xdr:rowOff>160020</xdr:rowOff>
    </xdr:from>
    <xdr:to>
      <xdr:col>10</xdr:col>
      <xdr:colOff>457200</xdr:colOff>
      <xdr:row>114</xdr:row>
      <xdr:rowOff>15240</xdr:rowOff>
    </xdr:to>
    <xdr:sp macro="" textlink="">
      <xdr:nvSpPr>
        <xdr:cNvPr id="5" name="Text Box 12">
          <a:extLst>
            <a:ext uri="{FF2B5EF4-FFF2-40B4-BE49-F238E27FC236}">
              <a16:creationId xmlns:a16="http://schemas.microsoft.com/office/drawing/2014/main" id="{8EEB130E-59D9-4F86-9C93-502DA1CAF03A}"/>
            </a:ext>
          </a:extLst>
        </xdr:cNvPr>
        <xdr:cNvSpPr txBox="1">
          <a:spLocks noChangeArrowheads="1"/>
        </xdr:cNvSpPr>
      </xdr:nvSpPr>
      <xdr:spPr bwMode="auto">
        <a:xfrm>
          <a:off x="7124700" y="19095720"/>
          <a:ext cx="2026920" cy="5257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IN" sz="1000" b="0" i="0" u="none" strike="noStrike" baseline="0">
              <a:solidFill>
                <a:srgbClr val="000000"/>
              </a:solidFill>
              <a:latin typeface="Geneva"/>
            </a:rPr>
            <a:t>Note: total expenses for the year must equal the annual projections above.</a:t>
          </a:r>
        </a:p>
      </xdr:txBody>
    </xdr:sp>
    <xdr:clientData/>
  </xdr:twoCellAnchor>
  <xdr:twoCellAnchor>
    <xdr:from>
      <xdr:col>6</xdr:col>
      <xdr:colOff>716280</xdr:colOff>
      <xdr:row>112</xdr:row>
      <xdr:rowOff>106680</xdr:rowOff>
    </xdr:from>
    <xdr:to>
      <xdr:col>7</xdr:col>
      <xdr:colOff>320040</xdr:colOff>
      <xdr:row>112</xdr:row>
      <xdr:rowOff>106680</xdr:rowOff>
    </xdr:to>
    <xdr:sp macro="" textlink="">
      <xdr:nvSpPr>
        <xdr:cNvPr id="6" name="Line 15">
          <a:extLst>
            <a:ext uri="{FF2B5EF4-FFF2-40B4-BE49-F238E27FC236}">
              <a16:creationId xmlns:a16="http://schemas.microsoft.com/office/drawing/2014/main" id="{8FDF4705-2DF5-47B2-8A2C-BF4DCB284C89}"/>
            </a:ext>
          </a:extLst>
        </xdr:cNvPr>
        <xdr:cNvSpPr>
          <a:spLocks noChangeShapeType="1"/>
        </xdr:cNvSpPr>
      </xdr:nvSpPr>
      <xdr:spPr bwMode="auto">
        <a:xfrm flipH="1">
          <a:off x="6629400" y="19377660"/>
          <a:ext cx="4724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7620</xdr:colOff>
      <xdr:row>90</xdr:row>
      <xdr:rowOff>106680</xdr:rowOff>
    </xdr:from>
    <xdr:to>
      <xdr:col>7</xdr:col>
      <xdr:colOff>388620</xdr:colOff>
      <xdr:row>90</xdr:row>
      <xdr:rowOff>106680</xdr:rowOff>
    </xdr:to>
    <xdr:sp macro="" textlink="">
      <xdr:nvSpPr>
        <xdr:cNvPr id="7" name="Line 16">
          <a:extLst>
            <a:ext uri="{FF2B5EF4-FFF2-40B4-BE49-F238E27FC236}">
              <a16:creationId xmlns:a16="http://schemas.microsoft.com/office/drawing/2014/main" id="{30A687E2-362F-449D-9B4A-331D78F767F4}"/>
            </a:ext>
          </a:extLst>
        </xdr:cNvPr>
        <xdr:cNvSpPr>
          <a:spLocks noChangeShapeType="1"/>
        </xdr:cNvSpPr>
      </xdr:nvSpPr>
      <xdr:spPr bwMode="auto">
        <a:xfrm flipH="1">
          <a:off x="6789420" y="1560576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20K%20Tiwari/Downloads/Financial%20Projections%20Model%20v6.8.4%2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M%20diwan/Desktop/My%20Work/Gantt%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INSTRUCTIONS"/>
      <sheetName val="COMPS"/>
      <sheetName val="REVENUE"/>
      <sheetName val="COST OF REV"/>
      <sheetName val="OPER EXP"/>
      <sheetName val="PERSONNEL"/>
      <sheetName val="EXTRA"/>
      <sheetName val="TAXES"/>
      <sheetName val="PROP &amp; EQUIP"/>
      <sheetName val="WORKCAP"/>
      <sheetName val="FUNDING"/>
      <sheetName val="INCOME"/>
      <sheetName val="BALANCE"/>
      <sheetName val="CASHFLOW"/>
      <sheetName val="BREAKEVEN"/>
      <sheetName val="INCOME-MOS"/>
      <sheetName val="CASHFLOW-MOS"/>
      <sheetName val="SUMMARY"/>
      <sheetName val="VAL-1"/>
      <sheetName val="VAL-2"/>
    </sheetNames>
    <sheetDataSet>
      <sheetData sheetId="0"/>
      <sheetData sheetId="1"/>
      <sheetData sheetId="2"/>
      <sheetData sheetId="3">
        <row r="22">
          <cell r="C22">
            <v>0</v>
          </cell>
          <cell r="D22">
            <v>262500</v>
          </cell>
        </row>
      </sheetData>
      <sheetData sheetId="4"/>
      <sheetData sheetId="5">
        <row r="17">
          <cell r="C17">
            <v>0.22900000000000001</v>
          </cell>
        </row>
        <row r="39">
          <cell r="C39">
            <v>0.17166681666666664</v>
          </cell>
          <cell r="D39">
            <v>8.8599999999999998E-2</v>
          </cell>
        </row>
        <row r="42">
          <cell r="E42">
            <v>0.33826222222222224</v>
          </cell>
          <cell r="F42">
            <v>0.32891897435897433</v>
          </cell>
          <cell r="G42">
            <v>0.31536410256410258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ntt Chart"/>
    </sheetNames>
    <sheetDataSet>
      <sheetData sheetId="0">
        <row r="7">
          <cell r="E7" t="str">
            <v>Start Date</v>
          </cell>
          <cell r="L7" t="str">
            <v xml:space="preserve">Completed </v>
          </cell>
          <cell r="M7" t="str">
            <v>Remaining</v>
          </cell>
        </row>
        <row r="8">
          <cell r="D8" t="str">
            <v>Task 1</v>
          </cell>
          <cell r="E8">
            <v>44928</v>
          </cell>
          <cell r="L8">
            <v>3</v>
          </cell>
          <cell r="M8">
            <v>0</v>
          </cell>
        </row>
        <row r="9">
          <cell r="D9" t="str">
            <v xml:space="preserve">Task 2 </v>
          </cell>
          <cell r="E9">
            <v>44931</v>
          </cell>
          <cell r="L9">
            <v>8</v>
          </cell>
          <cell r="M9">
            <v>0</v>
          </cell>
        </row>
        <row r="10">
          <cell r="D10" t="str">
            <v xml:space="preserve">Task 3 </v>
          </cell>
          <cell r="E10">
            <v>44938</v>
          </cell>
          <cell r="L10">
            <v>4</v>
          </cell>
          <cell r="M10">
            <v>1</v>
          </cell>
        </row>
        <row r="11">
          <cell r="D11" t="str">
            <v>Task 4</v>
          </cell>
          <cell r="E11">
            <v>44940</v>
          </cell>
          <cell r="L11">
            <v>4</v>
          </cell>
          <cell r="M11">
            <v>1</v>
          </cell>
        </row>
        <row r="12">
          <cell r="D12" t="str">
            <v>Task 5</v>
          </cell>
          <cell r="E12">
            <v>44945</v>
          </cell>
          <cell r="L12">
            <v>0</v>
          </cell>
          <cell r="M12">
            <v>4</v>
          </cell>
        </row>
        <row r="13">
          <cell r="D13" t="str">
            <v>Task 6</v>
          </cell>
          <cell r="E13">
            <v>44947</v>
          </cell>
          <cell r="L13">
            <v>0</v>
          </cell>
          <cell r="M13">
            <v>3</v>
          </cell>
        </row>
        <row r="14">
          <cell r="D14" t="str">
            <v>Task 7</v>
          </cell>
          <cell r="E14">
            <v>44950</v>
          </cell>
          <cell r="L14">
            <v>0</v>
          </cell>
          <cell r="M14">
            <v>7</v>
          </cell>
        </row>
        <row r="15">
          <cell r="D15" t="str">
            <v>Task 8</v>
          </cell>
          <cell r="E15">
            <v>44954</v>
          </cell>
          <cell r="L15">
            <v>0</v>
          </cell>
          <cell r="M15">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E28" sqref="E28"/>
    </sheetView>
  </sheetViews>
  <sheetFormatPr defaultRowHeight="15"/>
  <sheetData>
    <row r="1" spans="1:7">
      <c r="A1" s="1"/>
      <c r="B1" s="1"/>
      <c r="C1" s="1"/>
      <c r="D1" s="1"/>
      <c r="E1" s="1"/>
      <c r="F1" s="1"/>
      <c r="G1" s="1"/>
    </row>
    <row r="2" spans="1:7">
      <c r="A2" s="1"/>
      <c r="B2" s="1"/>
      <c r="C2" s="1"/>
      <c r="D2" s="1"/>
      <c r="E2" s="1"/>
      <c r="F2" s="1"/>
      <c r="G2" s="1"/>
    </row>
    <row r="3" spans="1:7" ht="30">
      <c r="A3" s="1"/>
      <c r="B3" s="1"/>
      <c r="C3" s="1"/>
      <c r="D3" s="2"/>
      <c r="E3" s="1"/>
      <c r="F3" s="1"/>
      <c r="G3" s="1"/>
    </row>
    <row r="4" spans="1:7" ht="18">
      <c r="A4" s="1"/>
      <c r="B4" s="1"/>
      <c r="C4" s="1"/>
      <c r="D4" s="3"/>
      <c r="E4" s="1"/>
      <c r="F4" s="1"/>
      <c r="G4" s="1"/>
    </row>
    <row r="5" spans="1:7">
      <c r="A5" s="1"/>
      <c r="B5" s="1"/>
      <c r="C5" s="1"/>
      <c r="D5" s="4"/>
      <c r="E5" s="1"/>
      <c r="F5" s="1"/>
      <c r="G5" s="1"/>
    </row>
    <row r="6" spans="1:7">
      <c r="A6" s="1"/>
      <c r="B6" s="1"/>
      <c r="C6" s="1"/>
      <c r="D6" s="4"/>
      <c r="E6" s="1"/>
      <c r="F6" s="1"/>
      <c r="G6" s="1"/>
    </row>
    <row r="7" spans="1:7" ht="18">
      <c r="A7" s="1"/>
      <c r="B7" s="1"/>
      <c r="C7" s="1"/>
      <c r="D7" s="5"/>
      <c r="E7" s="1"/>
      <c r="F7" s="1"/>
      <c r="G7" s="1"/>
    </row>
    <row r="8" spans="1:7">
      <c r="A8" s="1"/>
      <c r="B8" s="1"/>
      <c r="C8" s="1"/>
      <c r="D8" s="4"/>
      <c r="E8" s="1"/>
      <c r="F8" s="1"/>
      <c r="G8" s="1"/>
    </row>
    <row r="9" spans="1:7">
      <c r="A9" s="1"/>
      <c r="B9" s="1"/>
      <c r="C9" s="1"/>
      <c r="D9" s="4"/>
      <c r="E9" s="1"/>
      <c r="F9" s="1"/>
      <c r="G9" s="1"/>
    </row>
    <row r="10" spans="1:7" ht="18">
      <c r="A10" s="1"/>
      <c r="B10" s="1"/>
      <c r="C10" s="1"/>
      <c r="D10" s="3"/>
      <c r="E10" s="1"/>
      <c r="F10" s="1"/>
      <c r="G10" s="1"/>
    </row>
    <row r="11" spans="1:7" ht="15.75">
      <c r="A11" s="1"/>
      <c r="B11" s="1"/>
      <c r="C11" s="1"/>
      <c r="D11" s="6"/>
      <c r="E11" s="1"/>
      <c r="F11" s="1"/>
      <c r="G11" s="1"/>
    </row>
    <row r="12" spans="1:7" ht="15.75">
      <c r="A12" s="1"/>
      <c r="B12" s="1"/>
      <c r="C12" s="1"/>
      <c r="D12" s="7"/>
      <c r="E12" s="1"/>
      <c r="F12" s="1"/>
      <c r="G12" s="1"/>
    </row>
    <row r="13" spans="1:7">
      <c r="A13" s="1"/>
      <c r="B13" s="1"/>
      <c r="C13" s="1"/>
      <c r="D13" s="1"/>
      <c r="E13" s="1"/>
      <c r="F13" s="1"/>
      <c r="G13" s="1"/>
    </row>
    <row r="14" spans="1:7">
      <c r="A14" s="1"/>
      <c r="B14" s="1"/>
      <c r="C14" s="1"/>
      <c r="D14" s="1"/>
      <c r="E14" s="1"/>
      <c r="F14" s="1"/>
      <c r="G14"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7"/>
  <sheetViews>
    <sheetView workbookViewId="0">
      <selection activeCell="A8" sqref="A8"/>
    </sheetView>
  </sheetViews>
  <sheetFormatPr defaultColWidth="8.7109375" defaultRowHeight="12.75"/>
  <cols>
    <col min="1" max="1" width="35" style="212" customWidth="1"/>
    <col min="2" max="2" width="11" style="212" customWidth="1"/>
    <col min="3" max="3" width="10.7109375" style="212" customWidth="1"/>
    <col min="4" max="4" width="12.42578125" style="212" customWidth="1"/>
    <col min="5" max="7" width="11.28515625" style="212" customWidth="1"/>
    <col min="8" max="256" width="8.7109375" style="212"/>
    <col min="257" max="257" width="35" style="212" customWidth="1"/>
    <col min="258" max="258" width="11" style="212" customWidth="1"/>
    <col min="259" max="259" width="10.7109375" style="212" customWidth="1"/>
    <col min="260" max="260" width="12.42578125" style="212" customWidth="1"/>
    <col min="261" max="263" width="11.28515625" style="212" customWidth="1"/>
    <col min="264" max="512" width="8.7109375" style="212"/>
    <col min="513" max="513" width="35" style="212" customWidth="1"/>
    <col min="514" max="514" width="11" style="212" customWidth="1"/>
    <col min="515" max="515" width="10.7109375" style="212" customWidth="1"/>
    <col min="516" max="516" width="12.42578125" style="212" customWidth="1"/>
    <col min="517" max="519" width="11.28515625" style="212" customWidth="1"/>
    <col min="520" max="768" width="8.7109375" style="212"/>
    <col min="769" max="769" width="35" style="212" customWidth="1"/>
    <col min="770" max="770" width="11" style="212" customWidth="1"/>
    <col min="771" max="771" width="10.7109375" style="212" customWidth="1"/>
    <col min="772" max="772" width="12.42578125" style="212" customWidth="1"/>
    <col min="773" max="775" width="11.28515625" style="212" customWidth="1"/>
    <col min="776" max="1024" width="8.7109375" style="212"/>
    <col min="1025" max="1025" width="35" style="212" customWidth="1"/>
    <col min="1026" max="1026" width="11" style="212" customWidth="1"/>
    <col min="1027" max="1027" width="10.7109375" style="212" customWidth="1"/>
    <col min="1028" max="1028" width="12.42578125" style="212" customWidth="1"/>
    <col min="1029" max="1031" width="11.28515625" style="212" customWidth="1"/>
    <col min="1032" max="1280" width="8.7109375" style="212"/>
    <col min="1281" max="1281" width="35" style="212" customWidth="1"/>
    <col min="1282" max="1282" width="11" style="212" customWidth="1"/>
    <col min="1283" max="1283" width="10.7109375" style="212" customWidth="1"/>
    <col min="1284" max="1284" width="12.42578125" style="212" customWidth="1"/>
    <col min="1285" max="1287" width="11.28515625" style="212" customWidth="1"/>
    <col min="1288" max="1536" width="8.7109375" style="212"/>
    <col min="1537" max="1537" width="35" style="212" customWidth="1"/>
    <col min="1538" max="1538" width="11" style="212" customWidth="1"/>
    <col min="1539" max="1539" width="10.7109375" style="212" customWidth="1"/>
    <col min="1540" max="1540" width="12.42578125" style="212" customWidth="1"/>
    <col min="1541" max="1543" width="11.28515625" style="212" customWidth="1"/>
    <col min="1544" max="1792" width="8.7109375" style="212"/>
    <col min="1793" max="1793" width="35" style="212" customWidth="1"/>
    <col min="1794" max="1794" width="11" style="212" customWidth="1"/>
    <col min="1795" max="1795" width="10.7109375" style="212" customWidth="1"/>
    <col min="1796" max="1796" width="12.42578125" style="212" customWidth="1"/>
    <col min="1797" max="1799" width="11.28515625" style="212" customWidth="1"/>
    <col min="1800" max="2048" width="8.7109375" style="212"/>
    <col min="2049" max="2049" width="35" style="212" customWidth="1"/>
    <col min="2050" max="2050" width="11" style="212" customWidth="1"/>
    <col min="2051" max="2051" width="10.7109375" style="212" customWidth="1"/>
    <col min="2052" max="2052" width="12.42578125" style="212" customWidth="1"/>
    <col min="2053" max="2055" width="11.28515625" style="212" customWidth="1"/>
    <col min="2056" max="2304" width="8.7109375" style="212"/>
    <col min="2305" max="2305" width="35" style="212" customWidth="1"/>
    <col min="2306" max="2306" width="11" style="212" customWidth="1"/>
    <col min="2307" max="2307" width="10.7109375" style="212" customWidth="1"/>
    <col min="2308" max="2308" width="12.42578125" style="212" customWidth="1"/>
    <col min="2309" max="2311" width="11.28515625" style="212" customWidth="1"/>
    <col min="2312" max="2560" width="8.7109375" style="212"/>
    <col min="2561" max="2561" width="35" style="212" customWidth="1"/>
    <col min="2562" max="2562" width="11" style="212" customWidth="1"/>
    <col min="2563" max="2563" width="10.7109375" style="212" customWidth="1"/>
    <col min="2564" max="2564" width="12.42578125" style="212" customWidth="1"/>
    <col min="2565" max="2567" width="11.28515625" style="212" customWidth="1"/>
    <col min="2568" max="2816" width="8.7109375" style="212"/>
    <col min="2817" max="2817" width="35" style="212" customWidth="1"/>
    <col min="2818" max="2818" width="11" style="212" customWidth="1"/>
    <col min="2819" max="2819" width="10.7109375" style="212" customWidth="1"/>
    <col min="2820" max="2820" width="12.42578125" style="212" customWidth="1"/>
    <col min="2821" max="2823" width="11.28515625" style="212" customWidth="1"/>
    <col min="2824" max="3072" width="8.7109375" style="212"/>
    <col min="3073" max="3073" width="35" style="212" customWidth="1"/>
    <col min="3074" max="3074" width="11" style="212" customWidth="1"/>
    <col min="3075" max="3075" width="10.7109375" style="212" customWidth="1"/>
    <col min="3076" max="3076" width="12.42578125" style="212" customWidth="1"/>
    <col min="3077" max="3079" width="11.28515625" style="212" customWidth="1"/>
    <col min="3080" max="3328" width="8.7109375" style="212"/>
    <col min="3329" max="3329" width="35" style="212" customWidth="1"/>
    <col min="3330" max="3330" width="11" style="212" customWidth="1"/>
    <col min="3331" max="3331" width="10.7109375" style="212" customWidth="1"/>
    <col min="3332" max="3332" width="12.42578125" style="212" customWidth="1"/>
    <col min="3333" max="3335" width="11.28515625" style="212" customWidth="1"/>
    <col min="3336" max="3584" width="8.7109375" style="212"/>
    <col min="3585" max="3585" width="35" style="212" customWidth="1"/>
    <col min="3586" max="3586" width="11" style="212" customWidth="1"/>
    <col min="3587" max="3587" width="10.7109375" style="212" customWidth="1"/>
    <col min="3588" max="3588" width="12.42578125" style="212" customWidth="1"/>
    <col min="3589" max="3591" width="11.28515625" style="212" customWidth="1"/>
    <col min="3592" max="3840" width="8.7109375" style="212"/>
    <col min="3841" max="3841" width="35" style="212" customWidth="1"/>
    <col min="3842" max="3842" width="11" style="212" customWidth="1"/>
    <col min="3843" max="3843" width="10.7109375" style="212" customWidth="1"/>
    <col min="3844" max="3844" width="12.42578125" style="212" customWidth="1"/>
    <col min="3845" max="3847" width="11.28515625" style="212" customWidth="1"/>
    <col min="3848" max="4096" width="8.7109375" style="212"/>
    <col min="4097" max="4097" width="35" style="212" customWidth="1"/>
    <col min="4098" max="4098" width="11" style="212" customWidth="1"/>
    <col min="4099" max="4099" width="10.7109375" style="212" customWidth="1"/>
    <col min="4100" max="4100" width="12.42578125" style="212" customWidth="1"/>
    <col min="4101" max="4103" width="11.28515625" style="212" customWidth="1"/>
    <col min="4104" max="4352" width="8.7109375" style="212"/>
    <col min="4353" max="4353" width="35" style="212" customWidth="1"/>
    <col min="4354" max="4354" width="11" style="212" customWidth="1"/>
    <col min="4355" max="4355" width="10.7109375" style="212" customWidth="1"/>
    <col min="4356" max="4356" width="12.42578125" style="212" customWidth="1"/>
    <col min="4357" max="4359" width="11.28515625" style="212" customWidth="1"/>
    <col min="4360" max="4608" width="8.7109375" style="212"/>
    <col min="4609" max="4609" width="35" style="212" customWidth="1"/>
    <col min="4610" max="4610" width="11" style="212" customWidth="1"/>
    <col min="4611" max="4611" width="10.7109375" style="212" customWidth="1"/>
    <col min="4612" max="4612" width="12.42578125" style="212" customWidth="1"/>
    <col min="4613" max="4615" width="11.28515625" style="212" customWidth="1"/>
    <col min="4616" max="4864" width="8.7109375" style="212"/>
    <col min="4865" max="4865" width="35" style="212" customWidth="1"/>
    <col min="4866" max="4866" width="11" style="212" customWidth="1"/>
    <col min="4867" max="4867" width="10.7109375" style="212" customWidth="1"/>
    <col min="4868" max="4868" width="12.42578125" style="212" customWidth="1"/>
    <col min="4869" max="4871" width="11.28515625" style="212" customWidth="1"/>
    <col min="4872" max="5120" width="8.7109375" style="212"/>
    <col min="5121" max="5121" width="35" style="212" customWidth="1"/>
    <col min="5122" max="5122" width="11" style="212" customWidth="1"/>
    <col min="5123" max="5123" width="10.7109375" style="212" customWidth="1"/>
    <col min="5124" max="5124" width="12.42578125" style="212" customWidth="1"/>
    <col min="5125" max="5127" width="11.28515625" style="212" customWidth="1"/>
    <col min="5128" max="5376" width="8.7109375" style="212"/>
    <col min="5377" max="5377" width="35" style="212" customWidth="1"/>
    <col min="5378" max="5378" width="11" style="212" customWidth="1"/>
    <col min="5379" max="5379" width="10.7109375" style="212" customWidth="1"/>
    <col min="5380" max="5380" width="12.42578125" style="212" customWidth="1"/>
    <col min="5381" max="5383" width="11.28515625" style="212" customWidth="1"/>
    <col min="5384" max="5632" width="8.7109375" style="212"/>
    <col min="5633" max="5633" width="35" style="212" customWidth="1"/>
    <col min="5634" max="5634" width="11" style="212" customWidth="1"/>
    <col min="5635" max="5635" width="10.7109375" style="212" customWidth="1"/>
    <col min="5636" max="5636" width="12.42578125" style="212" customWidth="1"/>
    <col min="5637" max="5639" width="11.28515625" style="212" customWidth="1"/>
    <col min="5640" max="5888" width="8.7109375" style="212"/>
    <col min="5889" max="5889" width="35" style="212" customWidth="1"/>
    <col min="5890" max="5890" width="11" style="212" customWidth="1"/>
    <col min="5891" max="5891" width="10.7109375" style="212" customWidth="1"/>
    <col min="5892" max="5892" width="12.42578125" style="212" customWidth="1"/>
    <col min="5893" max="5895" width="11.28515625" style="212" customWidth="1"/>
    <col min="5896" max="6144" width="8.7109375" style="212"/>
    <col min="6145" max="6145" width="35" style="212" customWidth="1"/>
    <col min="6146" max="6146" width="11" style="212" customWidth="1"/>
    <col min="6147" max="6147" width="10.7109375" style="212" customWidth="1"/>
    <col min="6148" max="6148" width="12.42578125" style="212" customWidth="1"/>
    <col min="6149" max="6151" width="11.28515625" style="212" customWidth="1"/>
    <col min="6152" max="6400" width="8.7109375" style="212"/>
    <col min="6401" max="6401" width="35" style="212" customWidth="1"/>
    <col min="6402" max="6402" width="11" style="212" customWidth="1"/>
    <col min="6403" max="6403" width="10.7109375" style="212" customWidth="1"/>
    <col min="6404" max="6404" width="12.42578125" style="212" customWidth="1"/>
    <col min="6405" max="6407" width="11.28515625" style="212" customWidth="1"/>
    <col min="6408" max="6656" width="8.7109375" style="212"/>
    <col min="6657" max="6657" width="35" style="212" customWidth="1"/>
    <col min="6658" max="6658" width="11" style="212" customWidth="1"/>
    <col min="6659" max="6659" width="10.7109375" style="212" customWidth="1"/>
    <col min="6660" max="6660" width="12.42578125" style="212" customWidth="1"/>
    <col min="6661" max="6663" width="11.28515625" style="212" customWidth="1"/>
    <col min="6664" max="6912" width="8.7109375" style="212"/>
    <col min="6913" max="6913" width="35" style="212" customWidth="1"/>
    <col min="6914" max="6914" width="11" style="212" customWidth="1"/>
    <col min="6915" max="6915" width="10.7109375" style="212" customWidth="1"/>
    <col min="6916" max="6916" width="12.42578125" style="212" customWidth="1"/>
    <col min="6917" max="6919" width="11.28515625" style="212" customWidth="1"/>
    <col min="6920" max="7168" width="8.7109375" style="212"/>
    <col min="7169" max="7169" width="35" style="212" customWidth="1"/>
    <col min="7170" max="7170" width="11" style="212" customWidth="1"/>
    <col min="7171" max="7171" width="10.7109375" style="212" customWidth="1"/>
    <col min="7172" max="7172" width="12.42578125" style="212" customWidth="1"/>
    <col min="7173" max="7175" width="11.28515625" style="212" customWidth="1"/>
    <col min="7176" max="7424" width="8.7109375" style="212"/>
    <col min="7425" max="7425" width="35" style="212" customWidth="1"/>
    <col min="7426" max="7426" width="11" style="212" customWidth="1"/>
    <col min="7427" max="7427" width="10.7109375" style="212" customWidth="1"/>
    <col min="7428" max="7428" width="12.42578125" style="212" customWidth="1"/>
    <col min="7429" max="7431" width="11.28515625" style="212" customWidth="1"/>
    <col min="7432" max="7680" width="8.7109375" style="212"/>
    <col min="7681" max="7681" width="35" style="212" customWidth="1"/>
    <col min="7682" max="7682" width="11" style="212" customWidth="1"/>
    <col min="7683" max="7683" width="10.7109375" style="212" customWidth="1"/>
    <col min="7684" max="7684" width="12.42578125" style="212" customWidth="1"/>
    <col min="7685" max="7687" width="11.28515625" style="212" customWidth="1"/>
    <col min="7688" max="7936" width="8.7109375" style="212"/>
    <col min="7937" max="7937" width="35" style="212" customWidth="1"/>
    <col min="7938" max="7938" width="11" style="212" customWidth="1"/>
    <col min="7939" max="7939" width="10.7109375" style="212" customWidth="1"/>
    <col min="7940" max="7940" width="12.42578125" style="212" customWidth="1"/>
    <col min="7941" max="7943" width="11.28515625" style="212" customWidth="1"/>
    <col min="7944" max="8192" width="8.7109375" style="212"/>
    <col min="8193" max="8193" width="35" style="212" customWidth="1"/>
    <col min="8194" max="8194" width="11" style="212" customWidth="1"/>
    <col min="8195" max="8195" width="10.7109375" style="212" customWidth="1"/>
    <col min="8196" max="8196" width="12.42578125" style="212" customWidth="1"/>
    <col min="8197" max="8199" width="11.28515625" style="212" customWidth="1"/>
    <col min="8200" max="8448" width="8.7109375" style="212"/>
    <col min="8449" max="8449" width="35" style="212" customWidth="1"/>
    <col min="8450" max="8450" width="11" style="212" customWidth="1"/>
    <col min="8451" max="8451" width="10.7109375" style="212" customWidth="1"/>
    <col min="8452" max="8452" width="12.42578125" style="212" customWidth="1"/>
    <col min="8453" max="8455" width="11.28515625" style="212" customWidth="1"/>
    <col min="8456" max="8704" width="8.7109375" style="212"/>
    <col min="8705" max="8705" width="35" style="212" customWidth="1"/>
    <col min="8706" max="8706" width="11" style="212" customWidth="1"/>
    <col min="8707" max="8707" width="10.7109375" style="212" customWidth="1"/>
    <col min="8708" max="8708" width="12.42578125" style="212" customWidth="1"/>
    <col min="8709" max="8711" width="11.28515625" style="212" customWidth="1"/>
    <col min="8712" max="8960" width="8.7109375" style="212"/>
    <col min="8961" max="8961" width="35" style="212" customWidth="1"/>
    <col min="8962" max="8962" width="11" style="212" customWidth="1"/>
    <col min="8963" max="8963" width="10.7109375" style="212" customWidth="1"/>
    <col min="8964" max="8964" width="12.42578125" style="212" customWidth="1"/>
    <col min="8965" max="8967" width="11.28515625" style="212" customWidth="1"/>
    <col min="8968" max="9216" width="8.7109375" style="212"/>
    <col min="9217" max="9217" width="35" style="212" customWidth="1"/>
    <col min="9218" max="9218" width="11" style="212" customWidth="1"/>
    <col min="9219" max="9219" width="10.7109375" style="212" customWidth="1"/>
    <col min="9220" max="9220" width="12.42578125" style="212" customWidth="1"/>
    <col min="9221" max="9223" width="11.28515625" style="212" customWidth="1"/>
    <col min="9224" max="9472" width="8.7109375" style="212"/>
    <col min="9473" max="9473" width="35" style="212" customWidth="1"/>
    <col min="9474" max="9474" width="11" style="212" customWidth="1"/>
    <col min="9475" max="9475" width="10.7109375" style="212" customWidth="1"/>
    <col min="9476" max="9476" width="12.42578125" style="212" customWidth="1"/>
    <col min="9477" max="9479" width="11.28515625" style="212" customWidth="1"/>
    <col min="9480" max="9728" width="8.7109375" style="212"/>
    <col min="9729" max="9729" width="35" style="212" customWidth="1"/>
    <col min="9730" max="9730" width="11" style="212" customWidth="1"/>
    <col min="9731" max="9731" width="10.7109375" style="212" customWidth="1"/>
    <col min="9732" max="9732" width="12.42578125" style="212" customWidth="1"/>
    <col min="9733" max="9735" width="11.28515625" style="212" customWidth="1"/>
    <col min="9736" max="9984" width="8.7109375" style="212"/>
    <col min="9985" max="9985" width="35" style="212" customWidth="1"/>
    <col min="9986" max="9986" width="11" style="212" customWidth="1"/>
    <col min="9987" max="9987" width="10.7109375" style="212" customWidth="1"/>
    <col min="9988" max="9988" width="12.42578125" style="212" customWidth="1"/>
    <col min="9989" max="9991" width="11.28515625" style="212" customWidth="1"/>
    <col min="9992" max="10240" width="8.7109375" style="212"/>
    <col min="10241" max="10241" width="35" style="212" customWidth="1"/>
    <col min="10242" max="10242" width="11" style="212" customWidth="1"/>
    <col min="10243" max="10243" width="10.7109375" style="212" customWidth="1"/>
    <col min="10244" max="10244" width="12.42578125" style="212" customWidth="1"/>
    <col min="10245" max="10247" width="11.28515625" style="212" customWidth="1"/>
    <col min="10248" max="10496" width="8.7109375" style="212"/>
    <col min="10497" max="10497" width="35" style="212" customWidth="1"/>
    <col min="10498" max="10498" width="11" style="212" customWidth="1"/>
    <col min="10499" max="10499" width="10.7109375" style="212" customWidth="1"/>
    <col min="10500" max="10500" width="12.42578125" style="212" customWidth="1"/>
    <col min="10501" max="10503" width="11.28515625" style="212" customWidth="1"/>
    <col min="10504" max="10752" width="8.7109375" style="212"/>
    <col min="10753" max="10753" width="35" style="212" customWidth="1"/>
    <col min="10754" max="10754" width="11" style="212" customWidth="1"/>
    <col min="10755" max="10755" width="10.7109375" style="212" customWidth="1"/>
    <col min="10756" max="10756" width="12.42578125" style="212" customWidth="1"/>
    <col min="10757" max="10759" width="11.28515625" style="212" customWidth="1"/>
    <col min="10760" max="11008" width="8.7109375" style="212"/>
    <col min="11009" max="11009" width="35" style="212" customWidth="1"/>
    <col min="11010" max="11010" width="11" style="212" customWidth="1"/>
    <col min="11011" max="11011" width="10.7109375" style="212" customWidth="1"/>
    <col min="11012" max="11012" width="12.42578125" style="212" customWidth="1"/>
    <col min="11013" max="11015" width="11.28515625" style="212" customWidth="1"/>
    <col min="11016" max="11264" width="8.7109375" style="212"/>
    <col min="11265" max="11265" width="35" style="212" customWidth="1"/>
    <col min="11266" max="11266" width="11" style="212" customWidth="1"/>
    <col min="11267" max="11267" width="10.7109375" style="212" customWidth="1"/>
    <col min="11268" max="11268" width="12.42578125" style="212" customWidth="1"/>
    <col min="11269" max="11271" width="11.28515625" style="212" customWidth="1"/>
    <col min="11272" max="11520" width="8.7109375" style="212"/>
    <col min="11521" max="11521" width="35" style="212" customWidth="1"/>
    <col min="11522" max="11522" width="11" style="212" customWidth="1"/>
    <col min="11523" max="11523" width="10.7109375" style="212" customWidth="1"/>
    <col min="11524" max="11524" width="12.42578125" style="212" customWidth="1"/>
    <col min="11525" max="11527" width="11.28515625" style="212" customWidth="1"/>
    <col min="11528" max="11776" width="8.7109375" style="212"/>
    <col min="11777" max="11777" width="35" style="212" customWidth="1"/>
    <col min="11778" max="11778" width="11" style="212" customWidth="1"/>
    <col min="11779" max="11779" width="10.7109375" style="212" customWidth="1"/>
    <col min="11780" max="11780" width="12.42578125" style="212" customWidth="1"/>
    <col min="11781" max="11783" width="11.28515625" style="212" customWidth="1"/>
    <col min="11784" max="12032" width="8.7109375" style="212"/>
    <col min="12033" max="12033" width="35" style="212" customWidth="1"/>
    <col min="12034" max="12034" width="11" style="212" customWidth="1"/>
    <col min="12035" max="12035" width="10.7109375" style="212" customWidth="1"/>
    <col min="12036" max="12036" width="12.42578125" style="212" customWidth="1"/>
    <col min="12037" max="12039" width="11.28515625" style="212" customWidth="1"/>
    <col min="12040" max="12288" width="8.7109375" style="212"/>
    <col min="12289" max="12289" width="35" style="212" customWidth="1"/>
    <col min="12290" max="12290" width="11" style="212" customWidth="1"/>
    <col min="12291" max="12291" width="10.7109375" style="212" customWidth="1"/>
    <col min="12292" max="12292" width="12.42578125" style="212" customWidth="1"/>
    <col min="12293" max="12295" width="11.28515625" style="212" customWidth="1"/>
    <col min="12296" max="12544" width="8.7109375" style="212"/>
    <col min="12545" max="12545" width="35" style="212" customWidth="1"/>
    <col min="12546" max="12546" width="11" style="212" customWidth="1"/>
    <col min="12547" max="12547" width="10.7109375" style="212" customWidth="1"/>
    <col min="12548" max="12548" width="12.42578125" style="212" customWidth="1"/>
    <col min="12549" max="12551" width="11.28515625" style="212" customWidth="1"/>
    <col min="12552" max="12800" width="8.7109375" style="212"/>
    <col min="12801" max="12801" width="35" style="212" customWidth="1"/>
    <col min="12802" max="12802" width="11" style="212" customWidth="1"/>
    <col min="12803" max="12803" width="10.7109375" style="212" customWidth="1"/>
    <col min="12804" max="12804" width="12.42578125" style="212" customWidth="1"/>
    <col min="12805" max="12807" width="11.28515625" style="212" customWidth="1"/>
    <col min="12808" max="13056" width="8.7109375" style="212"/>
    <col min="13057" max="13057" width="35" style="212" customWidth="1"/>
    <col min="13058" max="13058" width="11" style="212" customWidth="1"/>
    <col min="13059" max="13059" width="10.7109375" style="212" customWidth="1"/>
    <col min="13060" max="13060" width="12.42578125" style="212" customWidth="1"/>
    <col min="13061" max="13063" width="11.28515625" style="212" customWidth="1"/>
    <col min="13064" max="13312" width="8.7109375" style="212"/>
    <col min="13313" max="13313" width="35" style="212" customWidth="1"/>
    <col min="13314" max="13314" width="11" style="212" customWidth="1"/>
    <col min="13315" max="13315" width="10.7109375" style="212" customWidth="1"/>
    <col min="13316" max="13316" width="12.42578125" style="212" customWidth="1"/>
    <col min="13317" max="13319" width="11.28515625" style="212" customWidth="1"/>
    <col min="13320" max="13568" width="8.7109375" style="212"/>
    <col min="13569" max="13569" width="35" style="212" customWidth="1"/>
    <col min="13570" max="13570" width="11" style="212" customWidth="1"/>
    <col min="13571" max="13571" width="10.7109375" style="212" customWidth="1"/>
    <col min="13572" max="13572" width="12.42578125" style="212" customWidth="1"/>
    <col min="13573" max="13575" width="11.28515625" style="212" customWidth="1"/>
    <col min="13576" max="13824" width="8.7109375" style="212"/>
    <col min="13825" max="13825" width="35" style="212" customWidth="1"/>
    <col min="13826" max="13826" width="11" style="212" customWidth="1"/>
    <col min="13827" max="13827" width="10.7109375" style="212" customWidth="1"/>
    <col min="13828" max="13828" width="12.42578125" style="212" customWidth="1"/>
    <col min="13829" max="13831" width="11.28515625" style="212" customWidth="1"/>
    <col min="13832" max="14080" width="8.7109375" style="212"/>
    <col min="14081" max="14081" width="35" style="212" customWidth="1"/>
    <col min="14082" max="14082" width="11" style="212" customWidth="1"/>
    <col min="14083" max="14083" width="10.7109375" style="212" customWidth="1"/>
    <col min="14084" max="14084" width="12.42578125" style="212" customWidth="1"/>
    <col min="14085" max="14087" width="11.28515625" style="212" customWidth="1"/>
    <col min="14088" max="14336" width="8.7109375" style="212"/>
    <col min="14337" max="14337" width="35" style="212" customWidth="1"/>
    <col min="14338" max="14338" width="11" style="212" customWidth="1"/>
    <col min="14339" max="14339" width="10.7109375" style="212" customWidth="1"/>
    <col min="14340" max="14340" width="12.42578125" style="212" customWidth="1"/>
    <col min="14341" max="14343" width="11.28515625" style="212" customWidth="1"/>
    <col min="14344" max="14592" width="8.7109375" style="212"/>
    <col min="14593" max="14593" width="35" style="212" customWidth="1"/>
    <col min="14594" max="14594" width="11" style="212" customWidth="1"/>
    <col min="14595" max="14595" width="10.7109375" style="212" customWidth="1"/>
    <col min="14596" max="14596" width="12.42578125" style="212" customWidth="1"/>
    <col min="14597" max="14599" width="11.28515625" style="212" customWidth="1"/>
    <col min="14600" max="14848" width="8.7109375" style="212"/>
    <col min="14849" max="14849" width="35" style="212" customWidth="1"/>
    <col min="14850" max="14850" width="11" style="212" customWidth="1"/>
    <col min="14851" max="14851" width="10.7109375" style="212" customWidth="1"/>
    <col min="14852" max="14852" width="12.42578125" style="212" customWidth="1"/>
    <col min="14853" max="14855" width="11.28515625" style="212" customWidth="1"/>
    <col min="14856" max="15104" width="8.7109375" style="212"/>
    <col min="15105" max="15105" width="35" style="212" customWidth="1"/>
    <col min="15106" max="15106" width="11" style="212" customWidth="1"/>
    <col min="15107" max="15107" width="10.7109375" style="212" customWidth="1"/>
    <col min="15108" max="15108" width="12.42578125" style="212" customWidth="1"/>
    <col min="15109" max="15111" width="11.28515625" style="212" customWidth="1"/>
    <col min="15112" max="15360" width="8.7109375" style="212"/>
    <col min="15361" max="15361" width="35" style="212" customWidth="1"/>
    <col min="15362" max="15362" width="11" style="212" customWidth="1"/>
    <col min="15363" max="15363" width="10.7109375" style="212" customWidth="1"/>
    <col min="15364" max="15364" width="12.42578125" style="212" customWidth="1"/>
    <col min="15365" max="15367" width="11.28515625" style="212" customWidth="1"/>
    <col min="15368" max="15616" width="8.7109375" style="212"/>
    <col min="15617" max="15617" width="35" style="212" customWidth="1"/>
    <col min="15618" max="15618" width="11" style="212" customWidth="1"/>
    <col min="15619" max="15619" width="10.7109375" style="212" customWidth="1"/>
    <col min="15620" max="15620" width="12.42578125" style="212" customWidth="1"/>
    <col min="15621" max="15623" width="11.28515625" style="212" customWidth="1"/>
    <col min="15624" max="15872" width="8.7109375" style="212"/>
    <col min="15873" max="15873" width="35" style="212" customWidth="1"/>
    <col min="15874" max="15874" width="11" style="212" customWidth="1"/>
    <col min="15875" max="15875" width="10.7109375" style="212" customWidth="1"/>
    <col min="15876" max="15876" width="12.42578125" style="212" customWidth="1"/>
    <col min="15877" max="15879" width="11.28515625" style="212" customWidth="1"/>
    <col min="15880" max="16128" width="8.7109375" style="212"/>
    <col min="16129" max="16129" width="35" style="212" customWidth="1"/>
    <col min="16130" max="16130" width="11" style="212" customWidth="1"/>
    <col min="16131" max="16131" width="10.7109375" style="212" customWidth="1"/>
    <col min="16132" max="16132" width="12.42578125" style="212" customWidth="1"/>
    <col min="16133" max="16135" width="11.28515625" style="212" customWidth="1"/>
    <col min="16136" max="16384" width="8.7109375" style="212"/>
  </cols>
  <sheetData>
    <row r="1" spans="1:8" s="212" customFormat="1" ht="21">
      <c r="A1" s="211" t="s">
        <v>39</v>
      </c>
      <c r="H1" s="90" t="s">
        <v>0</v>
      </c>
    </row>
    <row r="2" spans="1:8" s="214" customFormat="1" ht="15.75">
      <c r="A2" s="213" t="s">
        <v>185</v>
      </c>
    </row>
    <row r="3" spans="1:8" s="214" customFormat="1" ht="15.75">
      <c r="A3" s="213" t="s">
        <v>7</v>
      </c>
    </row>
    <row r="4" spans="1:8" s="214" customFormat="1" ht="15.75">
      <c r="A4" s="215" t="s">
        <v>41</v>
      </c>
    </row>
    <row r="5" spans="1:8" s="212" customFormat="1" ht="15.75">
      <c r="A5" s="161"/>
      <c r="B5" s="216" t="s">
        <v>186</v>
      </c>
      <c r="C5" s="217" t="s">
        <v>1</v>
      </c>
      <c r="D5" s="217" t="s">
        <v>2</v>
      </c>
      <c r="E5" s="217" t="s">
        <v>3</v>
      </c>
      <c r="F5" s="217" t="s">
        <v>4</v>
      </c>
      <c r="G5" s="217" t="s">
        <v>5</v>
      </c>
    </row>
    <row r="6" spans="1:8" s="212" customFormat="1" ht="15.75">
      <c r="A6" s="218" t="s">
        <v>187</v>
      </c>
      <c r="B6" s="219"/>
      <c r="C6" s="220"/>
      <c r="D6" s="220"/>
      <c r="E6" s="220"/>
      <c r="F6" s="220"/>
      <c r="G6" s="220"/>
    </row>
    <row r="7" spans="1:8" s="212" customFormat="1">
      <c r="A7" s="221" t="s">
        <v>188</v>
      </c>
      <c r="B7" s="222"/>
      <c r="C7" s="223"/>
      <c r="D7" s="223"/>
      <c r="E7" s="223"/>
      <c r="F7" s="223"/>
      <c r="G7" s="223"/>
    </row>
    <row r="8" spans="1:8" s="212" customFormat="1">
      <c r="A8" s="224" t="s">
        <v>189</v>
      </c>
      <c r="B8" s="225"/>
      <c r="C8" s="225"/>
      <c r="D8" s="225"/>
      <c r="E8" s="225"/>
      <c r="F8" s="225"/>
      <c r="G8" s="225"/>
    </row>
    <row r="9" spans="1:8" s="212" customFormat="1">
      <c r="A9" s="226" t="s">
        <v>190</v>
      </c>
      <c r="C9" s="227"/>
      <c r="D9" s="227"/>
      <c r="E9" s="227"/>
      <c r="F9" s="227"/>
      <c r="G9" s="227"/>
    </row>
    <row r="10" spans="1:8" s="212" customFormat="1">
      <c r="A10" s="228" t="s">
        <v>191</v>
      </c>
      <c r="B10" s="225"/>
      <c r="C10" s="225"/>
      <c r="D10" s="225"/>
      <c r="E10" s="225"/>
      <c r="F10" s="225"/>
      <c r="G10" s="225"/>
    </row>
    <row r="11" spans="1:8" s="212" customFormat="1">
      <c r="A11" s="226" t="s">
        <v>192</v>
      </c>
      <c r="B11" s="225"/>
      <c r="C11" s="225"/>
      <c r="D11" s="225"/>
      <c r="E11" s="225"/>
      <c r="F11" s="225"/>
      <c r="G11" s="225"/>
    </row>
    <row r="12" spans="1:8" s="212" customFormat="1">
      <c r="A12" s="226" t="s">
        <v>193</v>
      </c>
      <c r="B12" s="225"/>
      <c r="C12" s="225"/>
      <c r="D12" s="225"/>
      <c r="E12" s="225"/>
      <c r="F12" s="225"/>
      <c r="G12" s="225"/>
    </row>
    <row r="13" spans="1:8" s="212" customFormat="1">
      <c r="A13" s="229" t="s">
        <v>194</v>
      </c>
      <c r="B13" s="225"/>
      <c r="C13" s="225"/>
      <c r="D13" s="225"/>
      <c r="E13" s="225"/>
      <c r="F13" s="225"/>
      <c r="G13" s="225"/>
    </row>
    <row r="14" spans="1:8" s="212" customFormat="1">
      <c r="A14" s="226" t="s">
        <v>190</v>
      </c>
      <c r="B14" s="222"/>
      <c r="C14" s="227"/>
      <c r="D14" s="227"/>
      <c r="E14" s="227"/>
      <c r="F14" s="227"/>
      <c r="G14" s="227"/>
    </row>
    <row r="15" spans="1:8" s="212" customFormat="1">
      <c r="A15" s="228" t="s">
        <v>195</v>
      </c>
      <c r="B15" s="230"/>
      <c r="C15" s="230"/>
      <c r="D15" s="230"/>
      <c r="E15" s="230"/>
      <c r="F15" s="230"/>
      <c r="G15" s="230"/>
    </row>
    <row r="16" spans="1:8" s="212" customFormat="1">
      <c r="A16" s="228"/>
      <c r="B16" s="223"/>
      <c r="C16" s="223"/>
      <c r="D16" s="223"/>
      <c r="E16" s="223"/>
      <c r="F16" s="223"/>
      <c r="G16" s="223"/>
    </row>
    <row r="17" spans="1:7" s="212" customFormat="1">
      <c r="A17" s="221" t="s">
        <v>196</v>
      </c>
      <c r="B17" s="222"/>
      <c r="C17" s="223"/>
      <c r="D17" s="223"/>
      <c r="E17" s="223"/>
      <c r="F17" s="223"/>
      <c r="G17" s="223"/>
    </row>
    <row r="18" spans="1:7" s="212" customFormat="1">
      <c r="A18" s="218" t="s">
        <v>197</v>
      </c>
      <c r="B18" s="225"/>
      <c r="C18" s="225"/>
      <c r="D18" s="225"/>
      <c r="E18" s="225"/>
      <c r="F18" s="225"/>
      <c r="G18" s="225"/>
    </row>
    <row r="19" spans="1:7" s="212" customFormat="1">
      <c r="A19" s="226" t="s">
        <v>190</v>
      </c>
      <c r="B19" s="222"/>
      <c r="C19" s="231"/>
      <c r="D19" s="231"/>
      <c r="E19" s="231"/>
      <c r="F19" s="231"/>
      <c r="G19" s="231"/>
    </row>
    <row r="20" spans="1:7" s="212" customFormat="1">
      <c r="A20" s="226"/>
      <c r="B20" s="222"/>
      <c r="C20" s="223"/>
      <c r="D20" s="223"/>
      <c r="E20" s="223"/>
      <c r="F20" s="223"/>
      <c r="G20" s="223"/>
    </row>
    <row r="21" spans="1:7" s="212" customFormat="1">
      <c r="A21" s="218" t="s">
        <v>198</v>
      </c>
      <c r="B21" s="222"/>
      <c r="C21" s="223"/>
      <c r="D21" s="223"/>
      <c r="E21" s="223"/>
      <c r="F21" s="223"/>
      <c r="G21" s="223"/>
    </row>
    <row r="22" spans="1:7" s="212" customFormat="1">
      <c r="A22" s="232" t="s">
        <v>199</v>
      </c>
      <c r="B22" s="225"/>
      <c r="C22" s="225"/>
      <c r="D22" s="225"/>
      <c r="E22" s="225"/>
      <c r="F22" s="225"/>
      <c r="G22" s="225"/>
    </row>
    <row r="23" spans="1:7" s="212" customFormat="1">
      <c r="A23" s="232" t="s">
        <v>200</v>
      </c>
      <c r="B23" s="233"/>
      <c r="C23" s="233"/>
      <c r="D23" s="233"/>
      <c r="E23" s="92"/>
      <c r="F23" s="233"/>
      <c r="G23" s="233"/>
    </row>
    <row r="24" spans="1:7" s="212" customFormat="1">
      <c r="A24" s="234" t="s">
        <v>201</v>
      </c>
      <c r="B24" s="225"/>
      <c r="C24" s="231"/>
      <c r="D24" s="231"/>
      <c r="E24" s="231"/>
      <c r="F24" s="231"/>
      <c r="G24" s="231"/>
    </row>
    <row r="25" spans="1:7" s="212" customFormat="1"/>
    <row r="26" spans="1:7" s="212" customFormat="1">
      <c r="A26" s="226" t="s">
        <v>190</v>
      </c>
    </row>
    <row r="27" spans="1:7" s="212" customFormat="1">
      <c r="A27" s="229" t="s">
        <v>202</v>
      </c>
      <c r="B27" s="231"/>
      <c r="C27" s="231"/>
      <c r="D27" s="231"/>
      <c r="E27" s="231"/>
      <c r="F27" s="231"/>
      <c r="G27" s="231"/>
    </row>
    <row r="28" spans="1:7" s="212" customFormat="1">
      <c r="A28" s="229" t="s">
        <v>203</v>
      </c>
      <c r="B28" s="231"/>
      <c r="C28" s="231"/>
      <c r="D28" s="231"/>
      <c r="E28" s="231"/>
      <c r="F28" s="231"/>
      <c r="G28" s="231"/>
    </row>
    <row r="29" spans="1:7" s="212" customFormat="1">
      <c r="A29" s="235" t="s">
        <v>201</v>
      </c>
      <c r="B29" s="236"/>
      <c r="C29" s="227"/>
      <c r="D29" s="227"/>
      <c r="E29" s="227"/>
      <c r="F29" s="227"/>
      <c r="G29" s="227"/>
    </row>
    <row r="30" spans="1:7" s="212" customFormat="1">
      <c r="A30" s="235"/>
      <c r="C30" s="237"/>
      <c r="D30" s="237"/>
      <c r="E30" s="237"/>
      <c r="F30" s="237"/>
      <c r="G30" s="237"/>
    </row>
    <row r="31" spans="1:7" s="212" customFormat="1">
      <c r="A31" s="238" t="s">
        <v>204</v>
      </c>
      <c r="B31" s="239">
        <f t="shared" ref="B31" si="0">B15+B18+B24</f>
        <v>0</v>
      </c>
      <c r="C31" s="239"/>
      <c r="D31" s="239"/>
      <c r="E31" s="239"/>
      <c r="F31" s="239"/>
      <c r="G31" s="239"/>
    </row>
    <row r="32" spans="1:7" s="212" customFormat="1">
      <c r="A32" s="235"/>
      <c r="C32" s="237"/>
      <c r="D32" s="237"/>
      <c r="E32" s="237"/>
      <c r="F32" s="237"/>
      <c r="G32" s="237"/>
    </row>
    <row r="33" spans="1:10" s="212" customFormat="1">
      <c r="A33" s="218" t="s">
        <v>205</v>
      </c>
      <c r="B33" s="222"/>
      <c r="C33" s="223"/>
      <c r="D33" s="223"/>
      <c r="E33" s="223"/>
      <c r="F33" s="223"/>
      <c r="G33" s="223"/>
    </row>
    <row r="34" spans="1:10" s="212" customFormat="1">
      <c r="A34" s="240" t="s">
        <v>206</v>
      </c>
      <c r="B34" s="222"/>
      <c r="C34" s="223"/>
      <c r="D34" s="223"/>
      <c r="E34" s="223"/>
      <c r="F34" s="223"/>
      <c r="G34" s="223"/>
    </row>
    <row r="35" spans="1:10" s="212" customFormat="1">
      <c r="A35" s="226" t="s">
        <v>207</v>
      </c>
      <c r="B35" s="222"/>
      <c r="C35" s="241"/>
      <c r="D35" s="241"/>
      <c r="E35" s="241"/>
      <c r="F35" s="241"/>
      <c r="G35" s="241"/>
    </row>
    <row r="36" spans="1:10" s="212" customFormat="1">
      <c r="A36" s="232" t="s">
        <v>208</v>
      </c>
      <c r="B36" s="222"/>
      <c r="C36" s="241"/>
      <c r="D36" s="241"/>
      <c r="E36" s="241"/>
      <c r="F36" s="241"/>
      <c r="G36" s="241"/>
    </row>
    <row r="37" spans="1:10" s="212" customFormat="1" ht="15.75">
      <c r="B37" s="222"/>
      <c r="C37" s="223"/>
      <c r="D37" s="223"/>
      <c r="E37" s="223"/>
      <c r="F37" s="223"/>
      <c r="G37" s="223"/>
      <c r="H37" s="242"/>
      <c r="I37" s="242"/>
      <c r="J37" s="242"/>
    </row>
    <row r="38" spans="1:10" s="212" customFormat="1">
      <c r="A38" s="240" t="s">
        <v>209</v>
      </c>
      <c r="B38" s="222"/>
      <c r="C38" s="223"/>
      <c r="D38" s="223"/>
      <c r="E38" s="223"/>
      <c r="F38" s="223"/>
      <c r="G38" s="223"/>
    </row>
    <row r="39" spans="1:10" s="212" customFormat="1">
      <c r="A39" s="226" t="s">
        <v>207</v>
      </c>
      <c r="B39" s="222"/>
      <c r="C39" s="230"/>
      <c r="D39" s="230"/>
      <c r="E39" s="230"/>
      <c r="F39" s="230"/>
      <c r="G39" s="230"/>
    </row>
    <row r="40" spans="1:10" s="212" customFormat="1">
      <c r="A40" s="232" t="s">
        <v>208</v>
      </c>
      <c r="B40" s="222"/>
      <c r="C40" s="230"/>
      <c r="D40" s="230"/>
      <c r="E40" s="230"/>
      <c r="F40" s="230"/>
      <c r="G40" s="230"/>
    </row>
    <row r="41" spans="1:10" s="212" customFormat="1">
      <c r="A41" s="232" t="s">
        <v>210</v>
      </c>
      <c r="B41" s="222"/>
      <c r="C41" s="231"/>
      <c r="D41" s="231"/>
      <c r="E41" s="231"/>
      <c r="F41" s="231"/>
      <c r="G41" s="231"/>
    </row>
    <row r="42" spans="1:10" s="212" customFormat="1"/>
    <row r="43" spans="1:10" s="212" customFormat="1">
      <c r="A43" s="243" t="s">
        <v>211</v>
      </c>
      <c r="B43" s="222"/>
      <c r="C43" s="223"/>
      <c r="D43" s="223"/>
      <c r="E43" s="223"/>
      <c r="F43" s="223"/>
      <c r="G43" s="223"/>
    </row>
    <row r="44" spans="1:10" s="212" customFormat="1">
      <c r="A44" s="232" t="s">
        <v>206</v>
      </c>
      <c r="C44" s="244"/>
      <c r="D44" s="244"/>
      <c r="E44" s="244"/>
      <c r="F44" s="244"/>
      <c r="G44" s="244"/>
    </row>
    <row r="45" spans="1:10" s="212" customFormat="1">
      <c r="A45" s="226" t="s">
        <v>211</v>
      </c>
      <c r="C45" s="219"/>
      <c r="D45" s="219"/>
      <c r="E45" s="219"/>
      <c r="F45" s="219"/>
      <c r="G45" s="219"/>
    </row>
    <row r="46" spans="1:10" s="212" customFormat="1">
      <c r="A46" s="228"/>
    </row>
    <row r="47" spans="1:10" s="212" customFormat="1">
      <c r="A47" s="221" t="s">
        <v>212</v>
      </c>
    </row>
    <row r="48" spans="1:10" s="212" customFormat="1">
      <c r="A48" s="228" t="s">
        <v>213</v>
      </c>
      <c r="C48" s="245"/>
      <c r="D48" s="245"/>
      <c r="E48" s="245"/>
      <c r="F48" s="245"/>
      <c r="G48" s="245"/>
    </row>
    <row r="49" spans="1:7" s="212" customFormat="1">
      <c r="A49" s="224" t="s">
        <v>214</v>
      </c>
      <c r="B49" s="222"/>
      <c r="C49" s="233"/>
      <c r="D49" s="233"/>
      <c r="E49" s="233"/>
      <c r="F49" s="233"/>
      <c r="G49" s="233"/>
    </row>
    <row r="50" spans="1:7" s="212" customFormat="1">
      <c r="A50" s="224" t="s">
        <v>215</v>
      </c>
      <c r="B50" s="222"/>
      <c r="C50" s="230"/>
      <c r="D50" s="230"/>
      <c r="E50" s="230"/>
      <c r="F50" s="230"/>
      <c r="G50" s="230"/>
    </row>
    <row r="51" spans="1:7" s="212" customFormat="1">
      <c r="A51" s="228" t="s">
        <v>216</v>
      </c>
      <c r="C51" s="246"/>
      <c r="D51" s="230"/>
      <c r="E51" s="230"/>
      <c r="F51" s="230"/>
      <c r="G51" s="230"/>
    </row>
    <row r="52" spans="1:7" s="212" customFormat="1">
      <c r="A52" s="228" t="s">
        <v>217</v>
      </c>
      <c r="C52" s="231"/>
      <c r="D52" s="231"/>
      <c r="E52" s="231"/>
      <c r="F52" s="231"/>
      <c r="G52" s="231"/>
    </row>
    <row r="53" spans="1:7" s="212" customFormat="1" ht="15">
      <c r="A53" s="226"/>
      <c r="B53" s="161"/>
      <c r="C53" s="237"/>
      <c r="D53" s="237"/>
      <c r="E53" s="237"/>
      <c r="F53" s="237"/>
      <c r="G53" s="237"/>
    </row>
    <row r="54" spans="1:7" s="212" customFormat="1" ht="15">
      <c r="B54" s="161"/>
      <c r="C54" s="247"/>
      <c r="D54" s="247"/>
      <c r="E54" s="247"/>
      <c r="F54" s="247"/>
      <c r="G54" s="247"/>
    </row>
    <row r="55" spans="1:7" s="212" customFormat="1" ht="15">
      <c r="A55" s="161"/>
      <c r="B55" s="161"/>
      <c r="C55" s="161"/>
      <c r="D55" s="161"/>
      <c r="E55" s="161"/>
      <c r="F55" s="161"/>
      <c r="G55" s="161"/>
    </row>
    <row r="56" spans="1:7" s="212" customFormat="1" ht="15">
      <c r="A56" s="161"/>
      <c r="B56" s="161"/>
      <c r="C56" s="161"/>
      <c r="D56" s="161"/>
      <c r="E56" s="161"/>
      <c r="F56" s="161"/>
      <c r="G56" s="161"/>
    </row>
    <row r="57" spans="1:7" s="212" customFormat="1" ht="15">
      <c r="A57" s="161"/>
      <c r="B57" s="161"/>
      <c r="C57" s="161"/>
      <c r="D57" s="161"/>
      <c r="E57" s="161"/>
      <c r="F57" s="161"/>
      <c r="G57" s="161"/>
    </row>
    <row r="58" spans="1:7" s="212" customFormat="1" ht="15">
      <c r="A58" s="161"/>
      <c r="B58" s="161"/>
      <c r="C58" s="161"/>
      <c r="D58" s="161"/>
      <c r="E58" s="161"/>
      <c r="F58" s="161"/>
      <c r="G58" s="161"/>
    </row>
    <row r="59" spans="1:7" s="212" customFormat="1" ht="15">
      <c r="A59" s="161"/>
      <c r="B59" s="161"/>
      <c r="C59" s="161"/>
      <c r="D59" s="161"/>
      <c r="E59" s="161"/>
      <c r="F59" s="161"/>
      <c r="G59" s="161"/>
    </row>
    <row r="60" spans="1:7" s="212" customFormat="1" ht="15">
      <c r="A60" s="161"/>
      <c r="B60" s="161"/>
      <c r="C60" s="161"/>
      <c r="D60" s="161"/>
      <c r="E60" s="161"/>
      <c r="F60" s="161"/>
      <c r="G60" s="161"/>
    </row>
    <row r="61" spans="1:7" s="212" customFormat="1" ht="15">
      <c r="A61" s="161"/>
      <c r="B61" s="161"/>
      <c r="C61" s="161"/>
      <c r="D61" s="161"/>
      <c r="E61" s="161"/>
      <c r="F61" s="161"/>
      <c r="G61" s="161"/>
    </row>
    <row r="62" spans="1:7" s="212" customFormat="1" ht="15">
      <c r="A62" s="161"/>
      <c r="B62" s="161"/>
      <c r="C62" s="161"/>
      <c r="D62" s="161"/>
      <c r="E62" s="161"/>
      <c r="F62" s="161"/>
      <c r="G62" s="161"/>
    </row>
    <row r="63" spans="1:7" s="212" customFormat="1" ht="15">
      <c r="A63" s="161"/>
      <c r="B63" s="161"/>
      <c r="C63" s="161"/>
      <c r="D63" s="161"/>
      <c r="E63" s="161"/>
      <c r="F63" s="161"/>
      <c r="G63" s="161"/>
    </row>
    <row r="64" spans="1:7" s="212" customFormat="1" ht="15">
      <c r="A64" s="161"/>
      <c r="B64" s="161"/>
      <c r="C64" s="161"/>
      <c r="D64" s="161"/>
      <c r="E64" s="161"/>
      <c r="F64" s="161"/>
      <c r="G64" s="161"/>
    </row>
    <row r="65" spans="1:10" s="212" customFormat="1" ht="15">
      <c r="A65" s="161"/>
      <c r="B65" s="161"/>
      <c r="C65" s="161"/>
      <c r="D65" s="161"/>
      <c r="E65" s="161"/>
      <c r="F65" s="161"/>
      <c r="G65" s="161"/>
    </row>
    <row r="66" spans="1:10" s="212" customFormat="1" ht="15">
      <c r="A66" s="161"/>
      <c r="B66" s="161"/>
      <c r="C66" s="161"/>
      <c r="D66" s="161"/>
      <c r="E66" s="161"/>
      <c r="F66" s="161"/>
      <c r="G66" s="161"/>
    </row>
    <row r="67" spans="1:10" s="212" customFormat="1" ht="15">
      <c r="A67" s="161"/>
      <c r="B67" s="161"/>
      <c r="C67" s="161"/>
      <c r="D67" s="161"/>
      <c r="E67" s="161"/>
      <c r="F67" s="161"/>
      <c r="G67" s="161"/>
    </row>
    <row r="68" spans="1:10" s="212" customFormat="1" ht="15">
      <c r="A68" s="161"/>
      <c r="B68" s="161"/>
      <c r="C68" s="161"/>
      <c r="D68" s="161"/>
      <c r="E68" s="161"/>
      <c r="F68" s="161"/>
      <c r="G68" s="161"/>
    </row>
    <row r="69" spans="1:10" s="212" customFormat="1" ht="15">
      <c r="A69" s="161"/>
      <c r="B69" s="161"/>
      <c r="C69" s="161"/>
      <c r="D69" s="161"/>
      <c r="E69" s="161"/>
      <c r="F69" s="161"/>
      <c r="G69" s="161"/>
    </row>
    <row r="70" spans="1:10" s="212" customFormat="1" ht="15.75">
      <c r="A70" s="161"/>
      <c r="B70" s="161"/>
      <c r="C70" s="161"/>
      <c r="D70" s="161"/>
      <c r="E70" s="161"/>
      <c r="F70" s="161"/>
      <c r="G70" s="161"/>
      <c r="I70" s="242"/>
      <c r="J70" s="242"/>
    </row>
    <row r="71" spans="1:10" s="212" customFormat="1" ht="15.75">
      <c r="A71" s="161"/>
      <c r="B71" s="161"/>
      <c r="C71" s="161"/>
      <c r="D71" s="161"/>
      <c r="E71" s="161"/>
      <c r="F71" s="161"/>
      <c r="G71" s="161"/>
      <c r="H71" s="242"/>
    </row>
    <row r="72" spans="1:10" s="212" customFormat="1" ht="15">
      <c r="A72" s="161"/>
      <c r="B72" s="161"/>
      <c r="C72" s="161"/>
      <c r="D72" s="161"/>
      <c r="E72" s="161"/>
      <c r="F72" s="161"/>
      <c r="G72" s="161"/>
    </row>
    <row r="73" spans="1:10" s="212" customFormat="1" ht="15">
      <c r="A73" s="161"/>
      <c r="B73" s="161"/>
      <c r="C73" s="161"/>
      <c r="D73" s="161"/>
      <c r="E73" s="161"/>
      <c r="F73" s="161"/>
      <c r="G73" s="161"/>
    </row>
    <row r="74" spans="1:10" s="212" customFormat="1" ht="15">
      <c r="A74" s="161"/>
      <c r="B74" s="161"/>
      <c r="C74" s="161"/>
      <c r="D74" s="161"/>
      <c r="E74" s="161"/>
      <c r="F74" s="161"/>
      <c r="G74" s="161"/>
    </row>
    <row r="75" spans="1:10" s="212" customFormat="1" ht="15">
      <c r="A75" s="161"/>
      <c r="B75" s="161"/>
      <c r="C75" s="161"/>
      <c r="D75" s="161"/>
      <c r="E75" s="161"/>
      <c r="F75" s="161"/>
      <c r="G75" s="161"/>
    </row>
    <row r="76" spans="1:10" s="212" customFormat="1" ht="15">
      <c r="A76" s="161"/>
      <c r="B76" s="161"/>
      <c r="C76" s="161"/>
      <c r="D76" s="161"/>
      <c r="E76" s="161"/>
      <c r="F76" s="161"/>
      <c r="G76" s="161"/>
    </row>
    <row r="77" spans="1:10" s="212" customFormat="1" ht="15">
      <c r="A77" s="161"/>
      <c r="B77" s="161"/>
      <c r="C77" s="161"/>
      <c r="D77" s="161"/>
      <c r="E77" s="161"/>
      <c r="F77" s="161"/>
      <c r="G77" s="161"/>
    </row>
    <row r="78" spans="1:10" s="212" customFormat="1" ht="15">
      <c r="A78" s="161"/>
      <c r="B78" s="161"/>
      <c r="C78" s="161"/>
      <c r="D78" s="161"/>
      <c r="E78" s="161"/>
      <c r="F78" s="161"/>
      <c r="G78" s="161"/>
    </row>
    <row r="79" spans="1:10" s="212" customFormat="1" ht="15">
      <c r="A79" s="161"/>
      <c r="B79" s="161"/>
      <c r="C79" s="161"/>
      <c r="D79" s="161"/>
      <c r="E79" s="161"/>
      <c r="F79" s="161"/>
      <c r="G79" s="161"/>
    </row>
    <row r="80" spans="1:10" s="212" customFormat="1" ht="15">
      <c r="A80" s="161"/>
      <c r="B80" s="161"/>
      <c r="C80" s="161"/>
      <c r="D80" s="161"/>
      <c r="E80" s="161"/>
      <c r="F80" s="161"/>
      <c r="G80" s="161"/>
    </row>
    <row r="81" spans="1:7" s="212" customFormat="1" ht="15">
      <c r="A81" s="161"/>
      <c r="B81" s="161"/>
      <c r="C81" s="161"/>
      <c r="D81" s="161"/>
      <c r="E81" s="161"/>
      <c r="F81" s="161"/>
      <c r="G81" s="161"/>
    </row>
    <row r="82" spans="1:7" s="212" customFormat="1" ht="15">
      <c r="A82" s="161"/>
      <c r="B82" s="161"/>
      <c r="C82" s="161"/>
      <c r="D82" s="161"/>
      <c r="E82" s="161"/>
      <c r="F82" s="161"/>
      <c r="G82" s="161"/>
    </row>
    <row r="83" spans="1:7" s="212" customFormat="1" ht="15">
      <c r="A83" s="161"/>
      <c r="B83" s="161"/>
      <c r="C83" s="161"/>
      <c r="D83" s="161"/>
      <c r="E83" s="161"/>
      <c r="F83" s="161"/>
      <c r="G83" s="161"/>
    </row>
    <row r="84" spans="1:7" s="212" customFormat="1" ht="15">
      <c r="A84" s="161"/>
      <c r="B84" s="161"/>
      <c r="C84" s="161"/>
      <c r="D84" s="161"/>
      <c r="E84" s="161"/>
      <c r="F84" s="161"/>
      <c r="G84" s="161"/>
    </row>
    <row r="85" spans="1:7" s="212" customFormat="1" ht="15">
      <c r="A85" s="161"/>
      <c r="B85" s="161"/>
      <c r="C85" s="161"/>
      <c r="D85" s="161"/>
      <c r="E85" s="161"/>
      <c r="F85" s="161"/>
      <c r="G85" s="161"/>
    </row>
    <row r="86" spans="1:7" s="212" customFormat="1" ht="15">
      <c r="A86" s="161"/>
      <c r="B86" s="161"/>
      <c r="C86" s="161"/>
      <c r="D86" s="161"/>
      <c r="E86" s="161"/>
      <c r="F86" s="161"/>
      <c r="G86" s="161"/>
    </row>
    <row r="87" spans="1:7" s="212" customFormat="1" ht="15">
      <c r="A87" s="161"/>
      <c r="B87" s="161"/>
      <c r="C87" s="161"/>
      <c r="D87" s="161"/>
      <c r="E87" s="161"/>
      <c r="F87" s="161"/>
      <c r="G87" s="161"/>
    </row>
    <row r="88" spans="1:7" s="212" customFormat="1" ht="15">
      <c r="A88" s="161"/>
      <c r="B88" s="161"/>
      <c r="C88" s="161"/>
      <c r="D88" s="161"/>
      <c r="E88" s="161"/>
      <c r="F88" s="161"/>
      <c r="G88" s="161"/>
    </row>
    <row r="89" spans="1:7" s="212" customFormat="1" ht="15">
      <c r="A89" s="161"/>
      <c r="B89" s="161"/>
      <c r="C89" s="161"/>
      <c r="D89" s="161"/>
      <c r="E89" s="161"/>
      <c r="F89" s="161"/>
      <c r="G89" s="161"/>
    </row>
    <row r="90" spans="1:7" s="212" customFormat="1" ht="15">
      <c r="A90" s="161"/>
      <c r="B90" s="161"/>
      <c r="C90" s="161"/>
      <c r="D90" s="161"/>
      <c r="E90" s="161"/>
      <c r="F90" s="161"/>
      <c r="G90" s="161"/>
    </row>
    <row r="91" spans="1:7" s="212" customFormat="1" ht="15">
      <c r="A91" s="161"/>
      <c r="B91" s="161"/>
      <c r="C91" s="161"/>
      <c r="D91" s="161"/>
      <c r="E91" s="161"/>
      <c r="F91" s="161"/>
      <c r="G91" s="161"/>
    </row>
    <row r="92" spans="1:7" s="212" customFormat="1" ht="15">
      <c r="A92" s="161"/>
      <c r="B92" s="161"/>
      <c r="C92" s="161"/>
      <c r="D92" s="161"/>
      <c r="E92" s="161"/>
      <c r="F92" s="161"/>
      <c r="G92" s="161"/>
    </row>
    <row r="93" spans="1:7" s="212" customFormat="1" ht="15">
      <c r="A93" s="161"/>
      <c r="B93" s="161"/>
      <c r="C93" s="161"/>
      <c r="D93" s="161"/>
      <c r="E93" s="161"/>
      <c r="F93" s="161"/>
      <c r="G93" s="161"/>
    </row>
    <row r="94" spans="1:7" s="212" customFormat="1" ht="15">
      <c r="A94" s="161"/>
      <c r="B94" s="161"/>
      <c r="C94" s="161"/>
      <c r="D94" s="161"/>
      <c r="E94" s="161"/>
      <c r="F94" s="161"/>
      <c r="G94" s="161"/>
    </row>
    <row r="95" spans="1:7" s="212" customFormat="1" ht="15">
      <c r="A95" s="161"/>
      <c r="B95" s="161"/>
      <c r="C95" s="161"/>
      <c r="D95" s="161"/>
      <c r="E95" s="161"/>
      <c r="F95" s="161"/>
      <c r="G95" s="161"/>
    </row>
    <row r="96" spans="1:7" s="212" customFormat="1" ht="15">
      <c r="A96" s="161"/>
      <c r="B96" s="161"/>
      <c r="C96" s="161"/>
      <c r="D96" s="161"/>
      <c r="E96" s="161"/>
      <c r="F96" s="161"/>
      <c r="G96" s="161"/>
    </row>
    <row r="97" spans="1:10" s="212" customFormat="1" ht="15">
      <c r="A97" s="161"/>
      <c r="B97" s="161"/>
      <c r="C97" s="161"/>
      <c r="D97" s="161"/>
      <c r="E97" s="161"/>
      <c r="F97" s="161"/>
      <c r="G97" s="161"/>
    </row>
    <row r="98" spans="1:10" s="212" customFormat="1" ht="15">
      <c r="A98" s="161"/>
      <c r="B98" s="161"/>
      <c r="C98" s="161"/>
      <c r="D98" s="161"/>
      <c r="E98" s="161"/>
      <c r="F98" s="161"/>
      <c r="G98" s="161"/>
    </row>
    <row r="99" spans="1:10" s="212" customFormat="1" ht="15">
      <c r="A99" s="161"/>
      <c r="B99" s="161"/>
      <c r="C99" s="161"/>
      <c r="D99" s="161"/>
      <c r="E99" s="161"/>
      <c r="F99" s="161"/>
      <c r="G99" s="161"/>
    </row>
    <row r="100" spans="1:10" s="212" customFormat="1" ht="15">
      <c r="A100" s="161"/>
      <c r="B100" s="161"/>
      <c r="C100" s="161"/>
      <c r="D100" s="161"/>
      <c r="E100" s="161"/>
      <c r="F100" s="161"/>
      <c r="G100" s="161"/>
    </row>
    <row r="101" spans="1:10" s="212" customFormat="1" ht="15">
      <c r="A101" s="161"/>
      <c r="B101" s="161"/>
      <c r="C101" s="161"/>
      <c r="D101" s="161"/>
      <c r="E101" s="161"/>
      <c r="F101" s="161"/>
      <c r="G101" s="161"/>
    </row>
    <row r="102" spans="1:10" s="212" customFormat="1" ht="15">
      <c r="A102" s="161"/>
      <c r="B102" s="161"/>
      <c r="C102" s="161"/>
      <c r="D102" s="161"/>
      <c r="E102" s="161"/>
      <c r="F102" s="161"/>
      <c r="G102" s="161"/>
    </row>
    <row r="103" spans="1:10" s="212" customFormat="1" ht="15.75">
      <c r="A103" s="161"/>
      <c r="B103" s="161"/>
      <c r="C103" s="161"/>
      <c r="D103" s="161"/>
      <c r="E103" s="161"/>
      <c r="F103" s="161"/>
      <c r="G103" s="161"/>
      <c r="I103" s="242"/>
      <c r="J103" s="242"/>
    </row>
    <row r="104" spans="1:10" s="212" customFormat="1" ht="15.75">
      <c r="A104" s="161"/>
      <c r="B104" s="161"/>
      <c r="C104" s="161"/>
      <c r="D104" s="161"/>
      <c r="E104" s="161"/>
      <c r="F104" s="161"/>
      <c r="G104" s="161"/>
      <c r="H104" s="242"/>
    </row>
    <row r="105" spans="1:10" s="212" customFormat="1" ht="15">
      <c r="A105" s="161"/>
      <c r="B105" s="161"/>
      <c r="C105" s="161"/>
      <c r="D105" s="161"/>
      <c r="E105" s="161"/>
      <c r="F105" s="161"/>
      <c r="G105" s="161"/>
    </row>
    <row r="106" spans="1:10" s="212" customFormat="1" ht="15">
      <c r="A106" s="161"/>
      <c r="B106" s="161"/>
      <c r="C106" s="161"/>
      <c r="D106" s="161"/>
      <c r="E106" s="161"/>
      <c r="F106" s="161"/>
      <c r="G106" s="161"/>
    </row>
    <row r="107" spans="1:10" s="212" customFormat="1" ht="15">
      <c r="A107" s="161"/>
      <c r="B107" s="161"/>
      <c r="C107" s="161"/>
      <c r="D107" s="161"/>
      <c r="E107" s="161"/>
      <c r="F107" s="161"/>
      <c r="G107" s="161"/>
    </row>
    <row r="108" spans="1:10" s="212" customFormat="1" ht="15">
      <c r="A108" s="161"/>
      <c r="B108" s="161"/>
      <c r="C108" s="161"/>
      <c r="D108" s="161"/>
      <c r="E108" s="161"/>
      <c r="F108" s="161"/>
      <c r="G108" s="161"/>
    </row>
    <row r="109" spans="1:10" s="212" customFormat="1" ht="15">
      <c r="A109" s="161"/>
      <c r="B109" s="161"/>
      <c r="C109" s="161"/>
      <c r="D109" s="161"/>
      <c r="E109" s="161"/>
      <c r="F109" s="161"/>
      <c r="G109" s="161"/>
    </row>
    <row r="110" spans="1:10" s="212" customFormat="1" ht="15">
      <c r="A110" s="161"/>
      <c r="B110" s="161"/>
      <c r="C110" s="161"/>
      <c r="D110" s="161"/>
      <c r="E110" s="161"/>
      <c r="F110" s="161"/>
      <c r="G110" s="161"/>
    </row>
    <row r="111" spans="1:10" s="212" customFormat="1" ht="15">
      <c r="A111" s="161"/>
      <c r="B111" s="161"/>
      <c r="C111" s="161"/>
      <c r="D111" s="161"/>
      <c r="E111" s="161"/>
      <c r="F111" s="161"/>
      <c r="G111" s="161"/>
    </row>
    <row r="112" spans="1:10" s="212" customFormat="1" ht="15">
      <c r="A112" s="161"/>
      <c r="B112" s="161"/>
      <c r="C112" s="161"/>
      <c r="D112" s="161"/>
      <c r="E112" s="161"/>
      <c r="F112" s="161"/>
      <c r="G112" s="161"/>
    </row>
    <row r="113" spans="1:7" s="212" customFormat="1" ht="15">
      <c r="A113" s="161"/>
      <c r="B113" s="161"/>
      <c r="C113" s="161"/>
      <c r="D113" s="161"/>
      <c r="E113" s="161"/>
      <c r="F113" s="161"/>
      <c r="G113" s="161"/>
    </row>
    <row r="114" spans="1:7" s="212" customFormat="1" ht="15">
      <c r="A114" s="161"/>
      <c r="B114" s="161"/>
      <c r="C114" s="161"/>
      <c r="D114" s="161"/>
      <c r="E114" s="161"/>
      <c r="F114" s="161"/>
      <c r="G114" s="161"/>
    </row>
    <row r="115" spans="1:7" s="212" customFormat="1" ht="15">
      <c r="A115" s="161"/>
      <c r="B115" s="161"/>
      <c r="C115" s="161"/>
      <c r="D115" s="161"/>
      <c r="E115" s="161"/>
      <c r="F115" s="161"/>
      <c r="G115" s="161"/>
    </row>
    <row r="116" spans="1:7" s="212" customFormat="1" ht="15">
      <c r="A116" s="161"/>
      <c r="B116" s="161"/>
      <c r="C116" s="161"/>
      <c r="D116" s="161"/>
      <c r="E116" s="161"/>
      <c r="F116" s="161"/>
      <c r="G116" s="161"/>
    </row>
    <row r="117" spans="1:7" s="212" customFormat="1" ht="15">
      <c r="A117" s="161"/>
      <c r="B117" s="161"/>
      <c r="C117" s="161"/>
      <c r="D117" s="161"/>
      <c r="E117" s="161"/>
      <c r="F117" s="161"/>
      <c r="G117" s="161"/>
    </row>
    <row r="118" spans="1:7" s="212" customFormat="1" ht="15">
      <c r="A118" s="161"/>
      <c r="B118" s="161"/>
      <c r="C118" s="161"/>
      <c r="D118" s="161"/>
      <c r="E118" s="161"/>
      <c r="F118" s="161"/>
      <c r="G118" s="161"/>
    </row>
    <row r="119" spans="1:7" s="212" customFormat="1" ht="15">
      <c r="A119" s="161"/>
      <c r="B119" s="161"/>
      <c r="C119" s="161"/>
      <c r="D119" s="161"/>
      <c r="E119" s="161"/>
      <c r="F119" s="161"/>
      <c r="G119" s="161"/>
    </row>
    <row r="120" spans="1:7" s="212" customFormat="1" ht="15">
      <c r="A120" s="161"/>
      <c r="B120" s="161"/>
      <c r="C120" s="161"/>
      <c r="D120" s="161"/>
      <c r="E120" s="161"/>
      <c r="F120" s="161"/>
      <c r="G120" s="161"/>
    </row>
    <row r="121" spans="1:7" s="212" customFormat="1" ht="15">
      <c r="A121" s="161"/>
      <c r="B121" s="161"/>
      <c r="C121" s="161"/>
      <c r="D121" s="161"/>
      <c r="E121" s="161"/>
      <c r="F121" s="161"/>
      <c r="G121" s="161"/>
    </row>
    <row r="122" spans="1:7" s="212" customFormat="1" ht="15">
      <c r="A122" s="161"/>
      <c r="B122" s="161"/>
      <c r="C122" s="161"/>
      <c r="D122" s="161"/>
      <c r="E122" s="161"/>
      <c r="F122" s="161"/>
      <c r="G122" s="161"/>
    </row>
    <row r="123" spans="1:7" s="212" customFormat="1" ht="15">
      <c r="A123" s="161"/>
      <c r="B123" s="161"/>
      <c r="C123" s="161"/>
      <c r="D123" s="161"/>
      <c r="E123" s="161"/>
      <c r="F123" s="161"/>
      <c r="G123" s="161"/>
    </row>
    <row r="124" spans="1:7" s="212" customFormat="1" ht="15">
      <c r="A124" s="161"/>
      <c r="B124" s="161"/>
      <c r="C124" s="161"/>
      <c r="D124" s="161"/>
      <c r="E124" s="161"/>
      <c r="F124" s="161"/>
      <c r="G124" s="161"/>
    </row>
    <row r="125" spans="1:7" s="212" customFormat="1" ht="15">
      <c r="A125" s="161"/>
      <c r="B125" s="161"/>
      <c r="C125" s="161"/>
      <c r="D125" s="161"/>
      <c r="E125" s="161"/>
      <c r="F125" s="161"/>
      <c r="G125" s="161"/>
    </row>
    <row r="126" spans="1:7" s="212" customFormat="1" ht="15">
      <c r="A126" s="161"/>
      <c r="B126" s="161"/>
      <c r="C126" s="161"/>
      <c r="D126" s="161"/>
      <c r="E126" s="161"/>
      <c r="F126" s="161"/>
      <c r="G126" s="161"/>
    </row>
    <row r="127" spans="1:7" s="212" customFormat="1" ht="15">
      <c r="A127" s="161"/>
      <c r="B127" s="161"/>
      <c r="C127" s="161"/>
      <c r="D127" s="161"/>
      <c r="E127" s="161"/>
      <c r="F127" s="161"/>
      <c r="G127" s="161"/>
    </row>
    <row r="128" spans="1:7" s="212" customFormat="1" ht="15">
      <c r="A128" s="161"/>
      <c r="B128" s="161"/>
      <c r="C128" s="161"/>
      <c r="D128" s="161"/>
      <c r="E128" s="161"/>
      <c r="F128" s="161"/>
      <c r="G128" s="161"/>
    </row>
    <row r="129" spans="1:7" s="212" customFormat="1" ht="15">
      <c r="A129" s="161"/>
      <c r="B129" s="161"/>
      <c r="C129" s="161"/>
      <c r="D129" s="161"/>
      <c r="E129" s="161"/>
      <c r="F129" s="161"/>
      <c r="G129" s="161"/>
    </row>
    <row r="130" spans="1:7" s="212" customFormat="1" ht="15">
      <c r="A130" s="161"/>
      <c r="B130" s="161"/>
      <c r="C130" s="161"/>
      <c r="D130" s="161"/>
      <c r="E130" s="161"/>
      <c r="F130" s="161"/>
      <c r="G130" s="161"/>
    </row>
    <row r="131" spans="1:7" s="212" customFormat="1" ht="15">
      <c r="A131" s="161"/>
      <c r="B131" s="161"/>
      <c r="C131" s="161"/>
      <c r="D131" s="161"/>
      <c r="E131" s="161"/>
      <c r="F131" s="161"/>
      <c r="G131" s="161"/>
    </row>
    <row r="132" spans="1:7" s="212" customFormat="1" ht="15">
      <c r="A132" s="161"/>
      <c r="B132" s="161"/>
      <c r="C132" s="161"/>
      <c r="D132" s="161"/>
      <c r="E132" s="161"/>
      <c r="F132" s="161"/>
      <c r="G132" s="161"/>
    </row>
    <row r="133" spans="1:7" s="212" customFormat="1" ht="15">
      <c r="A133" s="161"/>
      <c r="B133" s="161"/>
      <c r="C133" s="161"/>
      <c r="D133" s="161"/>
      <c r="E133" s="161"/>
      <c r="F133" s="161"/>
      <c r="G133" s="161"/>
    </row>
    <row r="134" spans="1:7" s="212" customFormat="1" ht="15">
      <c r="A134" s="161"/>
      <c r="B134" s="161"/>
      <c r="C134" s="161"/>
      <c r="D134" s="161"/>
      <c r="E134" s="161"/>
      <c r="F134" s="161"/>
      <c r="G134" s="161"/>
    </row>
    <row r="135" spans="1:7" s="212" customFormat="1" ht="15">
      <c r="A135" s="161"/>
      <c r="B135" s="161"/>
      <c r="C135" s="161"/>
      <c r="D135" s="161"/>
      <c r="E135" s="161"/>
      <c r="F135" s="161"/>
      <c r="G135" s="161"/>
    </row>
    <row r="136" spans="1:7" s="212" customFormat="1">
      <c r="B136" s="237"/>
      <c r="C136" s="237"/>
      <c r="D136" s="237"/>
      <c r="E136" s="237"/>
      <c r="F136" s="237"/>
      <c r="G136" s="237"/>
    </row>
    <row r="137" spans="1:7" s="212" customFormat="1">
      <c r="B137" s="237"/>
      <c r="C137" s="237"/>
      <c r="D137" s="237"/>
      <c r="E137" s="237"/>
      <c r="F137" s="237"/>
      <c r="G137" s="23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8"/>
  <sheetViews>
    <sheetView workbookViewId="0">
      <selection activeCell="L13" sqref="L13"/>
    </sheetView>
  </sheetViews>
  <sheetFormatPr defaultColWidth="8.7109375" defaultRowHeight="12.75"/>
  <cols>
    <col min="1" max="1" width="26.28515625" style="65" customWidth="1"/>
    <col min="2" max="2" width="2.140625" style="65" customWidth="1"/>
    <col min="3" max="3" width="10.7109375" style="65" customWidth="1"/>
    <col min="4" max="4" width="13.28515625" style="65" customWidth="1"/>
    <col min="5" max="5" width="12.42578125" style="65" customWidth="1"/>
    <col min="6" max="6" width="12.5703125" style="65" bestFit="1" customWidth="1"/>
    <col min="7" max="7" width="10" style="65" customWidth="1"/>
    <col min="8" max="256" width="8.7109375" style="65"/>
    <col min="257" max="257" width="26.28515625" style="65" customWidth="1"/>
    <col min="258" max="258" width="2.140625" style="65" customWidth="1"/>
    <col min="259" max="259" width="10.7109375" style="65" customWidth="1"/>
    <col min="260" max="260" width="13.28515625" style="65" customWidth="1"/>
    <col min="261" max="261" width="12.42578125" style="65" customWidth="1"/>
    <col min="262" max="262" width="12.5703125" style="65" bestFit="1" customWidth="1"/>
    <col min="263" max="263" width="12.28515625" style="65" customWidth="1"/>
    <col min="264" max="512" width="8.7109375" style="65"/>
    <col min="513" max="513" width="26.28515625" style="65" customWidth="1"/>
    <col min="514" max="514" width="2.140625" style="65" customWidth="1"/>
    <col min="515" max="515" width="10.7109375" style="65" customWidth="1"/>
    <col min="516" max="516" width="13.28515625" style="65" customWidth="1"/>
    <col min="517" max="517" width="12.42578125" style="65" customWidth="1"/>
    <col min="518" max="518" width="12.5703125" style="65" bestFit="1" customWidth="1"/>
    <col min="519" max="519" width="12.28515625" style="65" customWidth="1"/>
    <col min="520" max="768" width="8.7109375" style="65"/>
    <col min="769" max="769" width="26.28515625" style="65" customWidth="1"/>
    <col min="770" max="770" width="2.140625" style="65" customWidth="1"/>
    <col min="771" max="771" width="10.7109375" style="65" customWidth="1"/>
    <col min="772" max="772" width="13.28515625" style="65" customWidth="1"/>
    <col min="773" max="773" width="12.42578125" style="65" customWidth="1"/>
    <col min="774" max="774" width="12.5703125" style="65" bestFit="1" customWidth="1"/>
    <col min="775" max="775" width="12.28515625" style="65" customWidth="1"/>
    <col min="776" max="1024" width="8.7109375" style="65"/>
    <col min="1025" max="1025" width="26.28515625" style="65" customWidth="1"/>
    <col min="1026" max="1026" width="2.140625" style="65" customWidth="1"/>
    <col min="1027" max="1027" width="10.7109375" style="65" customWidth="1"/>
    <col min="1028" max="1028" width="13.28515625" style="65" customWidth="1"/>
    <col min="1029" max="1029" width="12.42578125" style="65" customWidth="1"/>
    <col min="1030" max="1030" width="12.5703125" style="65" bestFit="1" customWidth="1"/>
    <col min="1031" max="1031" width="12.28515625" style="65" customWidth="1"/>
    <col min="1032" max="1280" width="8.7109375" style="65"/>
    <col min="1281" max="1281" width="26.28515625" style="65" customWidth="1"/>
    <col min="1282" max="1282" width="2.140625" style="65" customWidth="1"/>
    <col min="1283" max="1283" width="10.7109375" style="65" customWidth="1"/>
    <col min="1284" max="1284" width="13.28515625" style="65" customWidth="1"/>
    <col min="1285" max="1285" width="12.42578125" style="65" customWidth="1"/>
    <col min="1286" max="1286" width="12.5703125" style="65" bestFit="1" customWidth="1"/>
    <col min="1287" max="1287" width="12.28515625" style="65" customWidth="1"/>
    <col min="1288" max="1536" width="8.7109375" style="65"/>
    <col min="1537" max="1537" width="26.28515625" style="65" customWidth="1"/>
    <col min="1538" max="1538" width="2.140625" style="65" customWidth="1"/>
    <col min="1539" max="1539" width="10.7109375" style="65" customWidth="1"/>
    <col min="1540" max="1540" width="13.28515625" style="65" customWidth="1"/>
    <col min="1541" max="1541" width="12.42578125" style="65" customWidth="1"/>
    <col min="1542" max="1542" width="12.5703125" style="65" bestFit="1" customWidth="1"/>
    <col min="1543" max="1543" width="12.28515625" style="65" customWidth="1"/>
    <col min="1544" max="1792" width="8.7109375" style="65"/>
    <col min="1793" max="1793" width="26.28515625" style="65" customWidth="1"/>
    <col min="1794" max="1794" width="2.140625" style="65" customWidth="1"/>
    <col min="1795" max="1795" width="10.7109375" style="65" customWidth="1"/>
    <col min="1796" max="1796" width="13.28515625" style="65" customWidth="1"/>
    <col min="1797" max="1797" width="12.42578125" style="65" customWidth="1"/>
    <col min="1798" max="1798" width="12.5703125" style="65" bestFit="1" customWidth="1"/>
    <col min="1799" max="1799" width="12.28515625" style="65" customWidth="1"/>
    <col min="1800" max="2048" width="8.7109375" style="65"/>
    <col min="2049" max="2049" width="26.28515625" style="65" customWidth="1"/>
    <col min="2050" max="2050" width="2.140625" style="65" customWidth="1"/>
    <col min="2051" max="2051" width="10.7109375" style="65" customWidth="1"/>
    <col min="2052" max="2052" width="13.28515625" style="65" customWidth="1"/>
    <col min="2053" max="2053" width="12.42578125" style="65" customWidth="1"/>
    <col min="2054" max="2054" width="12.5703125" style="65" bestFit="1" customWidth="1"/>
    <col min="2055" max="2055" width="12.28515625" style="65" customWidth="1"/>
    <col min="2056" max="2304" width="8.7109375" style="65"/>
    <col min="2305" max="2305" width="26.28515625" style="65" customWidth="1"/>
    <col min="2306" max="2306" width="2.140625" style="65" customWidth="1"/>
    <col min="2307" max="2307" width="10.7109375" style="65" customWidth="1"/>
    <col min="2308" max="2308" width="13.28515625" style="65" customWidth="1"/>
    <col min="2309" max="2309" width="12.42578125" style="65" customWidth="1"/>
    <col min="2310" max="2310" width="12.5703125" style="65" bestFit="1" customWidth="1"/>
    <col min="2311" max="2311" width="12.28515625" style="65" customWidth="1"/>
    <col min="2312" max="2560" width="8.7109375" style="65"/>
    <col min="2561" max="2561" width="26.28515625" style="65" customWidth="1"/>
    <col min="2562" max="2562" width="2.140625" style="65" customWidth="1"/>
    <col min="2563" max="2563" width="10.7109375" style="65" customWidth="1"/>
    <col min="2564" max="2564" width="13.28515625" style="65" customWidth="1"/>
    <col min="2565" max="2565" width="12.42578125" style="65" customWidth="1"/>
    <col min="2566" max="2566" width="12.5703125" style="65" bestFit="1" customWidth="1"/>
    <col min="2567" max="2567" width="12.28515625" style="65" customWidth="1"/>
    <col min="2568" max="2816" width="8.7109375" style="65"/>
    <col min="2817" max="2817" width="26.28515625" style="65" customWidth="1"/>
    <col min="2818" max="2818" width="2.140625" style="65" customWidth="1"/>
    <col min="2819" max="2819" width="10.7109375" style="65" customWidth="1"/>
    <col min="2820" max="2820" width="13.28515625" style="65" customWidth="1"/>
    <col min="2821" max="2821" width="12.42578125" style="65" customWidth="1"/>
    <col min="2822" max="2822" width="12.5703125" style="65" bestFit="1" customWidth="1"/>
    <col min="2823" max="2823" width="12.28515625" style="65" customWidth="1"/>
    <col min="2824" max="3072" width="8.7109375" style="65"/>
    <col min="3073" max="3073" width="26.28515625" style="65" customWidth="1"/>
    <col min="3074" max="3074" width="2.140625" style="65" customWidth="1"/>
    <col min="3075" max="3075" width="10.7109375" style="65" customWidth="1"/>
    <col min="3076" max="3076" width="13.28515625" style="65" customWidth="1"/>
    <col min="3077" max="3077" width="12.42578125" style="65" customWidth="1"/>
    <col min="3078" max="3078" width="12.5703125" style="65" bestFit="1" customWidth="1"/>
    <col min="3079" max="3079" width="12.28515625" style="65" customWidth="1"/>
    <col min="3080" max="3328" width="8.7109375" style="65"/>
    <col min="3329" max="3329" width="26.28515625" style="65" customWidth="1"/>
    <col min="3330" max="3330" width="2.140625" style="65" customWidth="1"/>
    <col min="3331" max="3331" width="10.7109375" style="65" customWidth="1"/>
    <col min="3332" max="3332" width="13.28515625" style="65" customWidth="1"/>
    <col min="3333" max="3333" width="12.42578125" style="65" customWidth="1"/>
    <col min="3334" max="3334" width="12.5703125" style="65" bestFit="1" customWidth="1"/>
    <col min="3335" max="3335" width="12.28515625" style="65" customWidth="1"/>
    <col min="3336" max="3584" width="8.7109375" style="65"/>
    <col min="3585" max="3585" width="26.28515625" style="65" customWidth="1"/>
    <col min="3586" max="3586" width="2.140625" style="65" customWidth="1"/>
    <col min="3587" max="3587" width="10.7109375" style="65" customWidth="1"/>
    <col min="3588" max="3588" width="13.28515625" style="65" customWidth="1"/>
    <col min="3589" max="3589" width="12.42578125" style="65" customWidth="1"/>
    <col min="3590" max="3590" width="12.5703125" style="65" bestFit="1" customWidth="1"/>
    <col min="3591" max="3591" width="12.28515625" style="65" customWidth="1"/>
    <col min="3592" max="3840" width="8.7109375" style="65"/>
    <col min="3841" max="3841" width="26.28515625" style="65" customWidth="1"/>
    <col min="3842" max="3842" width="2.140625" style="65" customWidth="1"/>
    <col min="3843" max="3843" width="10.7109375" style="65" customWidth="1"/>
    <col min="3844" max="3844" width="13.28515625" style="65" customWidth="1"/>
    <col min="3845" max="3845" width="12.42578125" style="65" customWidth="1"/>
    <col min="3846" max="3846" width="12.5703125" style="65" bestFit="1" customWidth="1"/>
    <col min="3847" max="3847" width="12.28515625" style="65" customWidth="1"/>
    <col min="3848" max="4096" width="8.7109375" style="65"/>
    <col min="4097" max="4097" width="26.28515625" style="65" customWidth="1"/>
    <col min="4098" max="4098" width="2.140625" style="65" customWidth="1"/>
    <col min="4099" max="4099" width="10.7109375" style="65" customWidth="1"/>
    <col min="4100" max="4100" width="13.28515625" style="65" customWidth="1"/>
    <col min="4101" max="4101" width="12.42578125" style="65" customWidth="1"/>
    <col min="4102" max="4102" width="12.5703125" style="65" bestFit="1" customWidth="1"/>
    <col min="4103" max="4103" width="12.28515625" style="65" customWidth="1"/>
    <col min="4104" max="4352" width="8.7109375" style="65"/>
    <col min="4353" max="4353" width="26.28515625" style="65" customWidth="1"/>
    <col min="4354" max="4354" width="2.140625" style="65" customWidth="1"/>
    <col min="4355" max="4355" width="10.7109375" style="65" customWidth="1"/>
    <col min="4356" max="4356" width="13.28515625" style="65" customWidth="1"/>
    <col min="4357" max="4357" width="12.42578125" style="65" customWidth="1"/>
    <col min="4358" max="4358" width="12.5703125" style="65" bestFit="1" customWidth="1"/>
    <col min="4359" max="4359" width="12.28515625" style="65" customWidth="1"/>
    <col min="4360" max="4608" width="8.7109375" style="65"/>
    <col min="4609" max="4609" width="26.28515625" style="65" customWidth="1"/>
    <col min="4610" max="4610" width="2.140625" style="65" customWidth="1"/>
    <col min="4611" max="4611" width="10.7109375" style="65" customWidth="1"/>
    <col min="4612" max="4612" width="13.28515625" style="65" customWidth="1"/>
    <col min="4613" max="4613" width="12.42578125" style="65" customWidth="1"/>
    <col min="4614" max="4614" width="12.5703125" style="65" bestFit="1" customWidth="1"/>
    <col min="4615" max="4615" width="12.28515625" style="65" customWidth="1"/>
    <col min="4616" max="4864" width="8.7109375" style="65"/>
    <col min="4865" max="4865" width="26.28515625" style="65" customWidth="1"/>
    <col min="4866" max="4866" width="2.140625" style="65" customWidth="1"/>
    <col min="4867" max="4867" width="10.7109375" style="65" customWidth="1"/>
    <col min="4868" max="4868" width="13.28515625" style="65" customWidth="1"/>
    <col min="4869" max="4869" width="12.42578125" style="65" customWidth="1"/>
    <col min="4870" max="4870" width="12.5703125" style="65" bestFit="1" customWidth="1"/>
    <col min="4871" max="4871" width="12.28515625" style="65" customWidth="1"/>
    <col min="4872" max="5120" width="8.7109375" style="65"/>
    <col min="5121" max="5121" width="26.28515625" style="65" customWidth="1"/>
    <col min="5122" max="5122" width="2.140625" style="65" customWidth="1"/>
    <col min="5123" max="5123" width="10.7109375" style="65" customWidth="1"/>
    <col min="5124" max="5124" width="13.28515625" style="65" customWidth="1"/>
    <col min="5125" max="5125" width="12.42578125" style="65" customWidth="1"/>
    <col min="5126" max="5126" width="12.5703125" style="65" bestFit="1" customWidth="1"/>
    <col min="5127" max="5127" width="12.28515625" style="65" customWidth="1"/>
    <col min="5128" max="5376" width="8.7109375" style="65"/>
    <col min="5377" max="5377" width="26.28515625" style="65" customWidth="1"/>
    <col min="5378" max="5378" width="2.140625" style="65" customWidth="1"/>
    <col min="5379" max="5379" width="10.7109375" style="65" customWidth="1"/>
    <col min="5380" max="5380" width="13.28515625" style="65" customWidth="1"/>
    <col min="5381" max="5381" width="12.42578125" style="65" customWidth="1"/>
    <col min="5382" max="5382" width="12.5703125" style="65" bestFit="1" customWidth="1"/>
    <col min="5383" max="5383" width="12.28515625" style="65" customWidth="1"/>
    <col min="5384" max="5632" width="8.7109375" style="65"/>
    <col min="5633" max="5633" width="26.28515625" style="65" customWidth="1"/>
    <col min="5634" max="5634" width="2.140625" style="65" customWidth="1"/>
    <col min="5635" max="5635" width="10.7109375" style="65" customWidth="1"/>
    <col min="5636" max="5636" width="13.28515625" style="65" customWidth="1"/>
    <col min="5637" max="5637" width="12.42578125" style="65" customWidth="1"/>
    <col min="5638" max="5638" width="12.5703125" style="65" bestFit="1" customWidth="1"/>
    <col min="5639" max="5639" width="12.28515625" style="65" customWidth="1"/>
    <col min="5640" max="5888" width="8.7109375" style="65"/>
    <col min="5889" max="5889" width="26.28515625" style="65" customWidth="1"/>
    <col min="5890" max="5890" width="2.140625" style="65" customWidth="1"/>
    <col min="5891" max="5891" width="10.7109375" style="65" customWidth="1"/>
    <col min="5892" max="5892" width="13.28515625" style="65" customWidth="1"/>
    <col min="5893" max="5893" width="12.42578125" style="65" customWidth="1"/>
    <col min="5894" max="5894" width="12.5703125" style="65" bestFit="1" customWidth="1"/>
    <col min="5895" max="5895" width="12.28515625" style="65" customWidth="1"/>
    <col min="5896" max="6144" width="8.7109375" style="65"/>
    <col min="6145" max="6145" width="26.28515625" style="65" customWidth="1"/>
    <col min="6146" max="6146" width="2.140625" style="65" customWidth="1"/>
    <col min="6147" max="6147" width="10.7109375" style="65" customWidth="1"/>
    <col min="6148" max="6148" width="13.28515625" style="65" customWidth="1"/>
    <col min="6149" max="6149" width="12.42578125" style="65" customWidth="1"/>
    <col min="6150" max="6150" width="12.5703125" style="65" bestFit="1" customWidth="1"/>
    <col min="6151" max="6151" width="12.28515625" style="65" customWidth="1"/>
    <col min="6152" max="6400" width="8.7109375" style="65"/>
    <col min="6401" max="6401" width="26.28515625" style="65" customWidth="1"/>
    <col min="6402" max="6402" width="2.140625" style="65" customWidth="1"/>
    <col min="6403" max="6403" width="10.7109375" style="65" customWidth="1"/>
    <col min="6404" max="6404" width="13.28515625" style="65" customWidth="1"/>
    <col min="6405" max="6405" width="12.42578125" style="65" customWidth="1"/>
    <col min="6406" max="6406" width="12.5703125" style="65" bestFit="1" customWidth="1"/>
    <col min="6407" max="6407" width="12.28515625" style="65" customWidth="1"/>
    <col min="6408" max="6656" width="8.7109375" style="65"/>
    <col min="6657" max="6657" width="26.28515625" style="65" customWidth="1"/>
    <col min="6658" max="6658" width="2.140625" style="65" customWidth="1"/>
    <col min="6659" max="6659" width="10.7109375" style="65" customWidth="1"/>
    <col min="6660" max="6660" width="13.28515625" style="65" customWidth="1"/>
    <col min="6661" max="6661" width="12.42578125" style="65" customWidth="1"/>
    <col min="6662" max="6662" width="12.5703125" style="65" bestFit="1" customWidth="1"/>
    <col min="6663" max="6663" width="12.28515625" style="65" customWidth="1"/>
    <col min="6664" max="6912" width="8.7109375" style="65"/>
    <col min="6913" max="6913" width="26.28515625" style="65" customWidth="1"/>
    <col min="6914" max="6914" width="2.140625" style="65" customWidth="1"/>
    <col min="6915" max="6915" width="10.7109375" style="65" customWidth="1"/>
    <col min="6916" max="6916" width="13.28515625" style="65" customWidth="1"/>
    <col min="6917" max="6917" width="12.42578125" style="65" customWidth="1"/>
    <col min="6918" max="6918" width="12.5703125" style="65" bestFit="1" customWidth="1"/>
    <col min="6919" max="6919" width="12.28515625" style="65" customWidth="1"/>
    <col min="6920" max="7168" width="8.7109375" style="65"/>
    <col min="7169" max="7169" width="26.28515625" style="65" customWidth="1"/>
    <col min="7170" max="7170" width="2.140625" style="65" customWidth="1"/>
    <col min="7171" max="7171" width="10.7109375" style="65" customWidth="1"/>
    <col min="7172" max="7172" width="13.28515625" style="65" customWidth="1"/>
    <col min="7173" max="7173" width="12.42578125" style="65" customWidth="1"/>
    <col min="7174" max="7174" width="12.5703125" style="65" bestFit="1" customWidth="1"/>
    <col min="7175" max="7175" width="12.28515625" style="65" customWidth="1"/>
    <col min="7176" max="7424" width="8.7109375" style="65"/>
    <col min="7425" max="7425" width="26.28515625" style="65" customWidth="1"/>
    <col min="7426" max="7426" width="2.140625" style="65" customWidth="1"/>
    <col min="7427" max="7427" width="10.7109375" style="65" customWidth="1"/>
    <col min="7428" max="7428" width="13.28515625" style="65" customWidth="1"/>
    <col min="7429" max="7429" width="12.42578125" style="65" customWidth="1"/>
    <col min="7430" max="7430" width="12.5703125" style="65" bestFit="1" customWidth="1"/>
    <col min="7431" max="7431" width="12.28515625" style="65" customWidth="1"/>
    <col min="7432" max="7680" width="8.7109375" style="65"/>
    <col min="7681" max="7681" width="26.28515625" style="65" customWidth="1"/>
    <col min="7682" max="7682" width="2.140625" style="65" customWidth="1"/>
    <col min="7683" max="7683" width="10.7109375" style="65" customWidth="1"/>
    <col min="7684" max="7684" width="13.28515625" style="65" customWidth="1"/>
    <col min="7685" max="7685" width="12.42578125" style="65" customWidth="1"/>
    <col min="7686" max="7686" width="12.5703125" style="65" bestFit="1" customWidth="1"/>
    <col min="7687" max="7687" width="12.28515625" style="65" customWidth="1"/>
    <col min="7688" max="7936" width="8.7109375" style="65"/>
    <col min="7937" max="7937" width="26.28515625" style="65" customWidth="1"/>
    <col min="7938" max="7938" width="2.140625" style="65" customWidth="1"/>
    <col min="7939" max="7939" width="10.7109375" style="65" customWidth="1"/>
    <col min="7940" max="7940" width="13.28515625" style="65" customWidth="1"/>
    <col min="7941" max="7941" width="12.42578125" style="65" customWidth="1"/>
    <col min="7942" max="7942" width="12.5703125" style="65" bestFit="1" customWidth="1"/>
    <col min="7943" max="7943" width="12.28515625" style="65" customWidth="1"/>
    <col min="7944" max="8192" width="8.7109375" style="65"/>
    <col min="8193" max="8193" width="26.28515625" style="65" customWidth="1"/>
    <col min="8194" max="8194" width="2.140625" style="65" customWidth="1"/>
    <col min="8195" max="8195" width="10.7109375" style="65" customWidth="1"/>
    <col min="8196" max="8196" width="13.28515625" style="65" customWidth="1"/>
    <col min="8197" max="8197" width="12.42578125" style="65" customWidth="1"/>
    <col min="8198" max="8198" width="12.5703125" style="65" bestFit="1" customWidth="1"/>
    <col min="8199" max="8199" width="12.28515625" style="65" customWidth="1"/>
    <col min="8200" max="8448" width="8.7109375" style="65"/>
    <col min="8449" max="8449" width="26.28515625" style="65" customWidth="1"/>
    <col min="8450" max="8450" width="2.140625" style="65" customWidth="1"/>
    <col min="8451" max="8451" width="10.7109375" style="65" customWidth="1"/>
    <col min="8452" max="8452" width="13.28515625" style="65" customWidth="1"/>
    <col min="8453" max="8453" width="12.42578125" style="65" customWidth="1"/>
    <col min="8454" max="8454" width="12.5703125" style="65" bestFit="1" customWidth="1"/>
    <col min="8455" max="8455" width="12.28515625" style="65" customWidth="1"/>
    <col min="8456" max="8704" width="8.7109375" style="65"/>
    <col min="8705" max="8705" width="26.28515625" style="65" customWidth="1"/>
    <col min="8706" max="8706" width="2.140625" style="65" customWidth="1"/>
    <col min="8707" max="8707" width="10.7109375" style="65" customWidth="1"/>
    <col min="8708" max="8708" width="13.28515625" style="65" customWidth="1"/>
    <col min="8709" max="8709" width="12.42578125" style="65" customWidth="1"/>
    <col min="8710" max="8710" width="12.5703125" style="65" bestFit="1" customWidth="1"/>
    <col min="8711" max="8711" width="12.28515625" style="65" customWidth="1"/>
    <col min="8712" max="8960" width="8.7109375" style="65"/>
    <col min="8961" max="8961" width="26.28515625" style="65" customWidth="1"/>
    <col min="8962" max="8962" width="2.140625" style="65" customWidth="1"/>
    <col min="8963" max="8963" width="10.7109375" style="65" customWidth="1"/>
    <col min="8964" max="8964" width="13.28515625" style="65" customWidth="1"/>
    <col min="8965" max="8965" width="12.42578125" style="65" customWidth="1"/>
    <col min="8966" max="8966" width="12.5703125" style="65" bestFit="1" customWidth="1"/>
    <col min="8967" max="8967" width="12.28515625" style="65" customWidth="1"/>
    <col min="8968" max="9216" width="8.7109375" style="65"/>
    <col min="9217" max="9217" width="26.28515625" style="65" customWidth="1"/>
    <col min="9218" max="9218" width="2.140625" style="65" customWidth="1"/>
    <col min="9219" max="9219" width="10.7109375" style="65" customWidth="1"/>
    <col min="9220" max="9220" width="13.28515625" style="65" customWidth="1"/>
    <col min="9221" max="9221" width="12.42578125" style="65" customWidth="1"/>
    <col min="9222" max="9222" width="12.5703125" style="65" bestFit="1" customWidth="1"/>
    <col min="9223" max="9223" width="12.28515625" style="65" customWidth="1"/>
    <col min="9224" max="9472" width="8.7109375" style="65"/>
    <col min="9473" max="9473" width="26.28515625" style="65" customWidth="1"/>
    <col min="9474" max="9474" width="2.140625" style="65" customWidth="1"/>
    <col min="9475" max="9475" width="10.7109375" style="65" customWidth="1"/>
    <col min="9476" max="9476" width="13.28515625" style="65" customWidth="1"/>
    <col min="9477" max="9477" width="12.42578125" style="65" customWidth="1"/>
    <col min="9478" max="9478" width="12.5703125" style="65" bestFit="1" customWidth="1"/>
    <col min="9479" max="9479" width="12.28515625" style="65" customWidth="1"/>
    <col min="9480" max="9728" width="8.7109375" style="65"/>
    <col min="9729" max="9729" width="26.28515625" style="65" customWidth="1"/>
    <col min="9730" max="9730" width="2.140625" style="65" customWidth="1"/>
    <col min="9731" max="9731" width="10.7109375" style="65" customWidth="1"/>
    <col min="9732" max="9732" width="13.28515625" style="65" customWidth="1"/>
    <col min="9733" max="9733" width="12.42578125" style="65" customWidth="1"/>
    <col min="9734" max="9734" width="12.5703125" style="65" bestFit="1" customWidth="1"/>
    <col min="9735" max="9735" width="12.28515625" style="65" customWidth="1"/>
    <col min="9736" max="9984" width="8.7109375" style="65"/>
    <col min="9985" max="9985" width="26.28515625" style="65" customWidth="1"/>
    <col min="9986" max="9986" width="2.140625" style="65" customWidth="1"/>
    <col min="9987" max="9987" width="10.7109375" style="65" customWidth="1"/>
    <col min="9988" max="9988" width="13.28515625" style="65" customWidth="1"/>
    <col min="9989" max="9989" width="12.42578125" style="65" customWidth="1"/>
    <col min="9990" max="9990" width="12.5703125" style="65" bestFit="1" customWidth="1"/>
    <col min="9991" max="9991" width="12.28515625" style="65" customWidth="1"/>
    <col min="9992" max="10240" width="8.7109375" style="65"/>
    <col min="10241" max="10241" width="26.28515625" style="65" customWidth="1"/>
    <col min="10242" max="10242" width="2.140625" style="65" customWidth="1"/>
    <col min="10243" max="10243" width="10.7109375" style="65" customWidth="1"/>
    <col min="10244" max="10244" width="13.28515625" style="65" customWidth="1"/>
    <col min="10245" max="10245" width="12.42578125" style="65" customWidth="1"/>
    <col min="10246" max="10246" width="12.5703125" style="65" bestFit="1" customWidth="1"/>
    <col min="10247" max="10247" width="12.28515625" style="65" customWidth="1"/>
    <col min="10248" max="10496" width="8.7109375" style="65"/>
    <col min="10497" max="10497" width="26.28515625" style="65" customWidth="1"/>
    <col min="10498" max="10498" width="2.140625" style="65" customWidth="1"/>
    <col min="10499" max="10499" width="10.7109375" style="65" customWidth="1"/>
    <col min="10500" max="10500" width="13.28515625" style="65" customWidth="1"/>
    <col min="10501" max="10501" width="12.42578125" style="65" customWidth="1"/>
    <col min="10502" max="10502" width="12.5703125" style="65" bestFit="1" customWidth="1"/>
    <col min="10503" max="10503" width="12.28515625" style="65" customWidth="1"/>
    <col min="10504" max="10752" width="8.7109375" style="65"/>
    <col min="10753" max="10753" width="26.28515625" style="65" customWidth="1"/>
    <col min="10754" max="10754" width="2.140625" style="65" customWidth="1"/>
    <col min="10755" max="10755" width="10.7109375" style="65" customWidth="1"/>
    <col min="10756" max="10756" width="13.28515625" style="65" customWidth="1"/>
    <col min="10757" max="10757" width="12.42578125" style="65" customWidth="1"/>
    <col min="10758" max="10758" width="12.5703125" style="65" bestFit="1" customWidth="1"/>
    <col min="10759" max="10759" width="12.28515625" style="65" customWidth="1"/>
    <col min="10760" max="11008" width="8.7109375" style="65"/>
    <col min="11009" max="11009" width="26.28515625" style="65" customWidth="1"/>
    <col min="11010" max="11010" width="2.140625" style="65" customWidth="1"/>
    <col min="11011" max="11011" width="10.7109375" style="65" customWidth="1"/>
    <col min="11012" max="11012" width="13.28515625" style="65" customWidth="1"/>
    <col min="11013" max="11013" width="12.42578125" style="65" customWidth="1"/>
    <col min="11014" max="11014" width="12.5703125" style="65" bestFit="1" customWidth="1"/>
    <col min="11015" max="11015" width="12.28515625" style="65" customWidth="1"/>
    <col min="11016" max="11264" width="8.7109375" style="65"/>
    <col min="11265" max="11265" width="26.28515625" style="65" customWidth="1"/>
    <col min="11266" max="11266" width="2.140625" style="65" customWidth="1"/>
    <col min="11267" max="11267" width="10.7109375" style="65" customWidth="1"/>
    <col min="11268" max="11268" width="13.28515625" style="65" customWidth="1"/>
    <col min="11269" max="11269" width="12.42578125" style="65" customWidth="1"/>
    <col min="11270" max="11270" width="12.5703125" style="65" bestFit="1" customWidth="1"/>
    <col min="11271" max="11271" width="12.28515625" style="65" customWidth="1"/>
    <col min="11272" max="11520" width="8.7109375" style="65"/>
    <col min="11521" max="11521" width="26.28515625" style="65" customWidth="1"/>
    <col min="11522" max="11522" width="2.140625" style="65" customWidth="1"/>
    <col min="11523" max="11523" width="10.7109375" style="65" customWidth="1"/>
    <col min="11524" max="11524" width="13.28515625" style="65" customWidth="1"/>
    <col min="11525" max="11525" width="12.42578125" style="65" customWidth="1"/>
    <col min="11526" max="11526" width="12.5703125" style="65" bestFit="1" customWidth="1"/>
    <col min="11527" max="11527" width="12.28515625" style="65" customWidth="1"/>
    <col min="11528" max="11776" width="8.7109375" style="65"/>
    <col min="11777" max="11777" width="26.28515625" style="65" customWidth="1"/>
    <col min="11778" max="11778" width="2.140625" style="65" customWidth="1"/>
    <col min="11779" max="11779" width="10.7109375" style="65" customWidth="1"/>
    <col min="11780" max="11780" width="13.28515625" style="65" customWidth="1"/>
    <col min="11781" max="11781" width="12.42578125" style="65" customWidth="1"/>
    <col min="11782" max="11782" width="12.5703125" style="65" bestFit="1" customWidth="1"/>
    <col min="11783" max="11783" width="12.28515625" style="65" customWidth="1"/>
    <col min="11784" max="12032" width="8.7109375" style="65"/>
    <col min="12033" max="12033" width="26.28515625" style="65" customWidth="1"/>
    <col min="12034" max="12034" width="2.140625" style="65" customWidth="1"/>
    <col min="12035" max="12035" width="10.7109375" style="65" customWidth="1"/>
    <col min="12036" max="12036" width="13.28515625" style="65" customWidth="1"/>
    <col min="12037" max="12037" width="12.42578125" style="65" customWidth="1"/>
    <col min="12038" max="12038" width="12.5703125" style="65" bestFit="1" customWidth="1"/>
    <col min="12039" max="12039" width="12.28515625" style="65" customWidth="1"/>
    <col min="12040" max="12288" width="8.7109375" style="65"/>
    <col min="12289" max="12289" width="26.28515625" style="65" customWidth="1"/>
    <col min="12290" max="12290" width="2.140625" style="65" customWidth="1"/>
    <col min="12291" max="12291" width="10.7109375" style="65" customWidth="1"/>
    <col min="12292" max="12292" width="13.28515625" style="65" customWidth="1"/>
    <col min="12293" max="12293" width="12.42578125" style="65" customWidth="1"/>
    <col min="12294" max="12294" width="12.5703125" style="65" bestFit="1" customWidth="1"/>
    <col min="12295" max="12295" width="12.28515625" style="65" customWidth="1"/>
    <col min="12296" max="12544" width="8.7109375" style="65"/>
    <col min="12545" max="12545" width="26.28515625" style="65" customWidth="1"/>
    <col min="12546" max="12546" width="2.140625" style="65" customWidth="1"/>
    <col min="12547" max="12547" width="10.7109375" style="65" customWidth="1"/>
    <col min="12548" max="12548" width="13.28515625" style="65" customWidth="1"/>
    <col min="12549" max="12549" width="12.42578125" style="65" customWidth="1"/>
    <col min="12550" max="12550" width="12.5703125" style="65" bestFit="1" customWidth="1"/>
    <col min="12551" max="12551" width="12.28515625" style="65" customWidth="1"/>
    <col min="12552" max="12800" width="8.7109375" style="65"/>
    <col min="12801" max="12801" width="26.28515625" style="65" customWidth="1"/>
    <col min="12802" max="12802" width="2.140625" style="65" customWidth="1"/>
    <col min="12803" max="12803" width="10.7109375" style="65" customWidth="1"/>
    <col min="12804" max="12804" width="13.28515625" style="65" customWidth="1"/>
    <col min="12805" max="12805" width="12.42578125" style="65" customWidth="1"/>
    <col min="12806" max="12806" width="12.5703125" style="65" bestFit="1" customWidth="1"/>
    <col min="12807" max="12807" width="12.28515625" style="65" customWidth="1"/>
    <col min="12808" max="13056" width="8.7109375" style="65"/>
    <col min="13057" max="13057" width="26.28515625" style="65" customWidth="1"/>
    <col min="13058" max="13058" width="2.140625" style="65" customWidth="1"/>
    <col min="13059" max="13059" width="10.7109375" style="65" customWidth="1"/>
    <col min="13060" max="13060" width="13.28515625" style="65" customWidth="1"/>
    <col min="13061" max="13061" width="12.42578125" style="65" customWidth="1"/>
    <col min="13062" max="13062" width="12.5703125" style="65" bestFit="1" customWidth="1"/>
    <col min="13063" max="13063" width="12.28515625" style="65" customWidth="1"/>
    <col min="13064" max="13312" width="8.7109375" style="65"/>
    <col min="13313" max="13313" width="26.28515625" style="65" customWidth="1"/>
    <col min="13314" max="13314" width="2.140625" style="65" customWidth="1"/>
    <col min="13315" max="13315" width="10.7109375" style="65" customWidth="1"/>
    <col min="13316" max="13316" width="13.28515625" style="65" customWidth="1"/>
    <col min="13317" max="13317" width="12.42578125" style="65" customWidth="1"/>
    <col min="13318" max="13318" width="12.5703125" style="65" bestFit="1" customWidth="1"/>
    <col min="13319" max="13319" width="12.28515625" style="65" customWidth="1"/>
    <col min="13320" max="13568" width="8.7109375" style="65"/>
    <col min="13569" max="13569" width="26.28515625" style="65" customWidth="1"/>
    <col min="13570" max="13570" width="2.140625" style="65" customWidth="1"/>
    <col min="13571" max="13571" width="10.7109375" style="65" customWidth="1"/>
    <col min="13572" max="13572" width="13.28515625" style="65" customWidth="1"/>
    <col min="13573" max="13573" width="12.42578125" style="65" customWidth="1"/>
    <col min="13574" max="13574" width="12.5703125" style="65" bestFit="1" customWidth="1"/>
    <col min="13575" max="13575" width="12.28515625" style="65" customWidth="1"/>
    <col min="13576" max="13824" width="8.7109375" style="65"/>
    <col min="13825" max="13825" width="26.28515625" style="65" customWidth="1"/>
    <col min="13826" max="13826" width="2.140625" style="65" customWidth="1"/>
    <col min="13827" max="13827" width="10.7109375" style="65" customWidth="1"/>
    <col min="13828" max="13828" width="13.28515625" style="65" customWidth="1"/>
    <col min="13829" max="13829" width="12.42578125" style="65" customWidth="1"/>
    <col min="13830" max="13830" width="12.5703125" style="65" bestFit="1" customWidth="1"/>
    <col min="13831" max="13831" width="12.28515625" style="65" customWidth="1"/>
    <col min="13832" max="14080" width="8.7109375" style="65"/>
    <col min="14081" max="14081" width="26.28515625" style="65" customWidth="1"/>
    <col min="14082" max="14082" width="2.140625" style="65" customWidth="1"/>
    <col min="14083" max="14083" width="10.7109375" style="65" customWidth="1"/>
    <col min="14084" max="14084" width="13.28515625" style="65" customWidth="1"/>
    <col min="14085" max="14085" width="12.42578125" style="65" customWidth="1"/>
    <col min="14086" max="14086" width="12.5703125" style="65" bestFit="1" customWidth="1"/>
    <col min="14087" max="14087" width="12.28515625" style="65" customWidth="1"/>
    <col min="14088" max="14336" width="8.7109375" style="65"/>
    <col min="14337" max="14337" width="26.28515625" style="65" customWidth="1"/>
    <col min="14338" max="14338" width="2.140625" style="65" customWidth="1"/>
    <col min="14339" max="14339" width="10.7109375" style="65" customWidth="1"/>
    <col min="14340" max="14340" width="13.28515625" style="65" customWidth="1"/>
    <col min="14341" max="14341" width="12.42578125" style="65" customWidth="1"/>
    <col min="14342" max="14342" width="12.5703125" style="65" bestFit="1" customWidth="1"/>
    <col min="14343" max="14343" width="12.28515625" style="65" customWidth="1"/>
    <col min="14344" max="14592" width="8.7109375" style="65"/>
    <col min="14593" max="14593" width="26.28515625" style="65" customWidth="1"/>
    <col min="14594" max="14594" width="2.140625" style="65" customWidth="1"/>
    <col min="14595" max="14595" width="10.7109375" style="65" customWidth="1"/>
    <col min="14596" max="14596" width="13.28515625" style="65" customWidth="1"/>
    <col min="14597" max="14597" width="12.42578125" style="65" customWidth="1"/>
    <col min="14598" max="14598" width="12.5703125" style="65" bestFit="1" customWidth="1"/>
    <col min="14599" max="14599" width="12.28515625" style="65" customWidth="1"/>
    <col min="14600" max="14848" width="8.7109375" style="65"/>
    <col min="14849" max="14849" width="26.28515625" style="65" customWidth="1"/>
    <col min="14850" max="14850" width="2.140625" style="65" customWidth="1"/>
    <col min="14851" max="14851" width="10.7109375" style="65" customWidth="1"/>
    <col min="14852" max="14852" width="13.28515625" style="65" customWidth="1"/>
    <col min="14853" max="14853" width="12.42578125" style="65" customWidth="1"/>
    <col min="14854" max="14854" width="12.5703125" style="65" bestFit="1" customWidth="1"/>
    <col min="14855" max="14855" width="12.28515625" style="65" customWidth="1"/>
    <col min="14856" max="15104" width="8.7109375" style="65"/>
    <col min="15105" max="15105" width="26.28515625" style="65" customWidth="1"/>
    <col min="15106" max="15106" width="2.140625" style="65" customWidth="1"/>
    <col min="15107" max="15107" width="10.7109375" style="65" customWidth="1"/>
    <col min="15108" max="15108" width="13.28515625" style="65" customWidth="1"/>
    <col min="15109" max="15109" width="12.42578125" style="65" customWidth="1"/>
    <col min="15110" max="15110" width="12.5703125" style="65" bestFit="1" customWidth="1"/>
    <col min="15111" max="15111" width="12.28515625" style="65" customWidth="1"/>
    <col min="15112" max="15360" width="8.7109375" style="65"/>
    <col min="15361" max="15361" width="26.28515625" style="65" customWidth="1"/>
    <col min="15362" max="15362" width="2.140625" style="65" customWidth="1"/>
    <col min="15363" max="15363" width="10.7109375" style="65" customWidth="1"/>
    <col min="15364" max="15364" width="13.28515625" style="65" customWidth="1"/>
    <col min="15365" max="15365" width="12.42578125" style="65" customWidth="1"/>
    <col min="15366" max="15366" width="12.5703125" style="65" bestFit="1" customWidth="1"/>
    <col min="15367" max="15367" width="12.28515625" style="65" customWidth="1"/>
    <col min="15368" max="15616" width="8.7109375" style="65"/>
    <col min="15617" max="15617" width="26.28515625" style="65" customWidth="1"/>
    <col min="15618" max="15618" width="2.140625" style="65" customWidth="1"/>
    <col min="15619" max="15619" width="10.7109375" style="65" customWidth="1"/>
    <col min="15620" max="15620" width="13.28515625" style="65" customWidth="1"/>
    <col min="15621" max="15621" width="12.42578125" style="65" customWidth="1"/>
    <col min="15622" max="15622" width="12.5703125" style="65" bestFit="1" customWidth="1"/>
    <col min="15623" max="15623" width="12.28515625" style="65" customWidth="1"/>
    <col min="15624" max="15872" width="8.7109375" style="65"/>
    <col min="15873" max="15873" width="26.28515625" style="65" customWidth="1"/>
    <col min="15874" max="15874" width="2.140625" style="65" customWidth="1"/>
    <col min="15875" max="15875" width="10.7109375" style="65" customWidth="1"/>
    <col min="15876" max="15876" width="13.28515625" style="65" customWidth="1"/>
    <col min="15877" max="15877" width="12.42578125" style="65" customWidth="1"/>
    <col min="15878" max="15878" width="12.5703125" style="65" bestFit="1" customWidth="1"/>
    <col min="15879" max="15879" width="12.28515625" style="65" customWidth="1"/>
    <col min="15880" max="16128" width="8.7109375" style="65"/>
    <col min="16129" max="16129" width="26.28515625" style="65" customWidth="1"/>
    <col min="16130" max="16130" width="2.140625" style="65" customWidth="1"/>
    <col min="16131" max="16131" width="10.7109375" style="65" customWidth="1"/>
    <col min="16132" max="16132" width="13.28515625" style="65" customWidth="1"/>
    <col min="16133" max="16133" width="12.42578125" style="65" customWidth="1"/>
    <col min="16134" max="16134" width="12.5703125" style="65" bestFit="1" customWidth="1"/>
    <col min="16135" max="16135" width="12.28515625" style="65" customWidth="1"/>
    <col min="16136" max="16384" width="8.7109375" style="65"/>
  </cols>
  <sheetData>
    <row r="1" spans="1:8" s="65" customFormat="1" ht="23.25">
      <c r="A1" s="64" t="s">
        <v>39</v>
      </c>
      <c r="C1" s="66"/>
      <c r="D1" s="66"/>
      <c r="E1" s="66"/>
      <c r="F1" s="66"/>
      <c r="G1" s="66"/>
      <c r="H1" s="67" t="s">
        <v>0</v>
      </c>
    </row>
    <row r="2" spans="1:8" s="65" customFormat="1" ht="15.75">
      <c r="A2" s="68" t="s">
        <v>6</v>
      </c>
    </row>
    <row r="3" spans="1:8" s="65" customFormat="1" ht="15.75">
      <c r="A3" s="68" t="s">
        <v>7</v>
      </c>
      <c r="C3" s="66"/>
    </row>
    <row r="4" spans="1:8" s="65" customFormat="1" ht="15.75">
      <c r="A4" s="69" t="s">
        <v>40</v>
      </c>
      <c r="D4" s="67"/>
    </row>
    <row r="5" spans="1:8" s="65" customFormat="1" ht="15.75">
      <c r="B5" s="70"/>
      <c r="C5" s="71" t="s">
        <v>1</v>
      </c>
      <c r="D5" s="71" t="s">
        <v>2</v>
      </c>
      <c r="E5" s="71" t="s">
        <v>3</v>
      </c>
      <c r="F5" s="71" t="s">
        <v>4</v>
      </c>
      <c r="G5" s="71" t="s">
        <v>5</v>
      </c>
    </row>
    <row r="6" spans="1:8" s="65" customFormat="1">
      <c r="A6" s="72" t="s">
        <v>9</v>
      </c>
    </row>
    <row r="7" spans="1:8" s="65" customFormat="1">
      <c r="A7" s="73" t="s">
        <v>10</v>
      </c>
      <c r="B7" s="66"/>
      <c r="C7" s="74">
        <v>250</v>
      </c>
      <c r="D7" s="74">
        <v>1025</v>
      </c>
      <c r="E7" s="74">
        <v>0</v>
      </c>
      <c r="F7" s="74">
        <v>0</v>
      </c>
      <c r="G7" s="74">
        <v>0</v>
      </c>
    </row>
    <row r="8" spans="1:8" s="65" customFormat="1">
      <c r="A8" s="73" t="s">
        <v>11</v>
      </c>
      <c r="B8" s="66"/>
      <c r="C8" s="75">
        <v>250</v>
      </c>
      <c r="D8" s="75">
        <v>0</v>
      </c>
      <c r="E8" s="75">
        <v>0</v>
      </c>
      <c r="F8" s="75">
        <v>0</v>
      </c>
      <c r="G8" s="75">
        <v>0</v>
      </c>
    </row>
    <row r="9" spans="1:8" s="65" customFormat="1">
      <c r="A9" s="76" t="s">
        <v>12</v>
      </c>
      <c r="B9" s="66"/>
      <c r="C9" s="74">
        <f>SUM(C7:C8)</f>
        <v>500</v>
      </c>
      <c r="D9" s="74">
        <f t="shared" ref="D9:G9" si="0">SUM(D7:D8)</f>
        <v>1025</v>
      </c>
      <c r="E9" s="74">
        <f t="shared" si="0"/>
        <v>0</v>
      </c>
      <c r="F9" s="74">
        <f t="shared" si="0"/>
        <v>0</v>
      </c>
      <c r="G9" s="74">
        <f t="shared" si="0"/>
        <v>0</v>
      </c>
      <c r="H9" s="77"/>
    </row>
    <row r="10" spans="1:8" s="65" customFormat="1">
      <c r="A10" s="72" t="s">
        <v>13</v>
      </c>
      <c r="C10" s="78"/>
      <c r="D10" s="78"/>
      <c r="E10" s="78"/>
      <c r="F10" s="78"/>
      <c r="G10" s="78"/>
    </row>
    <row r="11" spans="1:8" s="65" customFormat="1">
      <c r="A11" s="73" t="s">
        <v>14</v>
      </c>
      <c r="B11" s="66"/>
      <c r="C11" s="79">
        <v>0</v>
      </c>
      <c r="D11" s="79">
        <v>3584</v>
      </c>
      <c r="E11" s="79">
        <v>0</v>
      </c>
      <c r="F11" s="79">
        <v>0</v>
      </c>
      <c r="G11" s="79">
        <v>0</v>
      </c>
    </row>
    <row r="12" spans="1:8" s="65" customFormat="1">
      <c r="A12" s="73" t="s">
        <v>15</v>
      </c>
      <c r="B12" s="66"/>
      <c r="C12" s="80">
        <v>0</v>
      </c>
      <c r="D12" s="80">
        <v>0</v>
      </c>
      <c r="E12" s="80">
        <v>0</v>
      </c>
      <c r="F12" s="80">
        <v>0</v>
      </c>
      <c r="G12" s="80">
        <v>0</v>
      </c>
    </row>
    <row r="13" spans="1:8" s="65" customFormat="1">
      <c r="A13" s="76" t="s">
        <v>12</v>
      </c>
      <c r="B13" s="66"/>
      <c r="C13" s="74">
        <f>SUM(C11:C12)</f>
        <v>0</v>
      </c>
      <c r="D13" s="74">
        <f t="shared" ref="D13:G13" si="1">SUM(D11:D12)</f>
        <v>3584</v>
      </c>
      <c r="E13" s="74">
        <f t="shared" si="1"/>
        <v>0</v>
      </c>
      <c r="F13" s="74">
        <f t="shared" si="1"/>
        <v>0</v>
      </c>
      <c r="G13" s="74">
        <f t="shared" si="1"/>
        <v>0</v>
      </c>
    </row>
    <row r="14" spans="1:8" s="65" customFormat="1">
      <c r="A14" s="81"/>
      <c r="B14" s="66"/>
      <c r="C14" s="74"/>
      <c r="D14" s="74"/>
      <c r="E14" s="74"/>
      <c r="F14" s="74"/>
      <c r="G14" s="74"/>
    </row>
    <row r="15" spans="1:8" s="65" customFormat="1">
      <c r="A15" s="76"/>
      <c r="B15" s="66"/>
      <c r="C15" s="82"/>
      <c r="D15" s="82"/>
      <c r="E15" s="82"/>
      <c r="F15" s="82"/>
      <c r="G15" s="82"/>
    </row>
    <row r="16" spans="1:8" s="65" customFormat="1" ht="13.5" thickBot="1">
      <c r="A16" s="72" t="s">
        <v>16</v>
      </c>
      <c r="C16" s="83">
        <f>C9+C13</f>
        <v>500</v>
      </c>
      <c r="D16" s="83">
        <f>D9+D13</f>
        <v>4609</v>
      </c>
      <c r="E16" s="83">
        <f>E9+E13</f>
        <v>0</v>
      </c>
      <c r="F16" s="83">
        <f>F9+F13</f>
        <v>0</v>
      </c>
      <c r="G16" s="83">
        <f>G9+G13</f>
        <v>0</v>
      </c>
    </row>
    <row r="17" spans="1:7" s="65" customFormat="1" ht="13.5" thickTop="1">
      <c r="A17" s="72"/>
      <c r="C17" s="84"/>
      <c r="D17" s="84"/>
      <c r="E17" s="84"/>
      <c r="F17" s="84"/>
      <c r="G17" s="84"/>
    </row>
    <row r="18" spans="1:7" s="65" customFormat="1"/>
    <row r="19" spans="1:7" s="65" customFormat="1" ht="15.75">
      <c r="D19" s="67" t="s">
        <v>17</v>
      </c>
      <c r="E19" s="85"/>
      <c r="F19" s="85"/>
    </row>
    <row r="20" spans="1:7" s="65" customFormat="1" ht="15.75">
      <c r="D20" s="67" t="s">
        <v>41</v>
      </c>
      <c r="E20" s="85"/>
      <c r="F20" s="85"/>
    </row>
    <row r="21" spans="1:7" s="65" customFormat="1" ht="15.75">
      <c r="A21" s="72" t="s">
        <v>18</v>
      </c>
      <c r="C21" s="71" t="s">
        <v>1</v>
      </c>
      <c r="D21" s="71" t="s">
        <v>2</v>
      </c>
      <c r="E21" s="71" t="s">
        <v>3</v>
      </c>
      <c r="F21" s="71" t="s">
        <v>4</v>
      </c>
      <c r="G21" s="71" t="s">
        <v>5</v>
      </c>
    </row>
    <row r="22" spans="1:7" s="65" customFormat="1">
      <c r="A22" s="65" t="s">
        <v>19</v>
      </c>
      <c r="C22" s="86">
        <v>0</v>
      </c>
      <c r="D22" s="86">
        <f>D$16*0.05</f>
        <v>230.45000000000002</v>
      </c>
      <c r="E22" s="86">
        <f t="shared" ref="E22:G23" si="2">E$16*0.05</f>
        <v>0</v>
      </c>
      <c r="F22" s="86">
        <f t="shared" si="2"/>
        <v>0</v>
      </c>
      <c r="G22" s="86">
        <f t="shared" si="2"/>
        <v>0</v>
      </c>
    </row>
    <row r="23" spans="1:7" s="65" customFormat="1">
      <c r="A23" s="65" t="s">
        <v>20</v>
      </c>
      <c r="C23" s="86">
        <v>0</v>
      </c>
      <c r="D23" s="86">
        <f>D$16*0.05</f>
        <v>230.45000000000002</v>
      </c>
      <c r="E23" s="86">
        <f t="shared" si="2"/>
        <v>0</v>
      </c>
      <c r="F23" s="86">
        <f t="shared" si="2"/>
        <v>0</v>
      </c>
      <c r="G23" s="86">
        <f t="shared" si="2"/>
        <v>0</v>
      </c>
    </row>
    <row r="24" spans="1:7" s="65" customFormat="1">
      <c r="A24" s="65" t="s">
        <v>21</v>
      </c>
      <c r="C24" s="87">
        <v>0</v>
      </c>
      <c r="D24" s="87">
        <f>D$16*0.07</f>
        <v>322.63000000000005</v>
      </c>
      <c r="E24" s="87">
        <f t="shared" ref="E24:G24" si="3">E$16*0.07</f>
        <v>0</v>
      </c>
      <c r="F24" s="87">
        <f t="shared" si="3"/>
        <v>0</v>
      </c>
      <c r="G24" s="87">
        <f t="shared" si="3"/>
        <v>0</v>
      </c>
    </row>
    <row r="25" spans="1:7" s="65" customFormat="1">
      <c r="A25" s="73" t="s">
        <v>22</v>
      </c>
      <c r="C25" s="88">
        <f>SUM(C22:C24)</f>
        <v>0</v>
      </c>
      <c r="D25" s="88">
        <f>SUM(D22:D24)</f>
        <v>783.53000000000009</v>
      </c>
      <c r="E25" s="88">
        <f t="shared" ref="E25:G25" si="4">SUM(E22:E24)</f>
        <v>0</v>
      </c>
      <c r="F25" s="88">
        <f t="shared" si="4"/>
        <v>0</v>
      </c>
      <c r="G25" s="88">
        <f t="shared" si="4"/>
        <v>0</v>
      </c>
    </row>
    <row r="26" spans="1:7" s="65" customFormat="1">
      <c r="A26" s="65" t="s">
        <v>23</v>
      </c>
      <c r="C26" s="86">
        <f>C$16*0.05</f>
        <v>25</v>
      </c>
      <c r="D26" s="86">
        <f>D$16*0.06</f>
        <v>276.53999999999996</v>
      </c>
      <c r="E26" s="86">
        <f t="shared" ref="E26:G26" si="5">E$16*0.06</f>
        <v>0</v>
      </c>
      <c r="F26" s="86">
        <f t="shared" si="5"/>
        <v>0</v>
      </c>
      <c r="G26" s="86">
        <f t="shared" si="5"/>
        <v>0</v>
      </c>
    </row>
    <row r="27" spans="1:7" s="65" customFormat="1">
      <c r="A27" s="65" t="s">
        <v>24</v>
      </c>
      <c r="C27" s="86">
        <f>C$16*0.08</f>
        <v>40</v>
      </c>
      <c r="D27" s="86">
        <f>D$16*0.07</f>
        <v>322.63000000000005</v>
      </c>
      <c r="E27" s="86">
        <f t="shared" ref="E27:G28" si="6">E$16*0.07</f>
        <v>0</v>
      </c>
      <c r="F27" s="86">
        <f t="shared" si="6"/>
        <v>0</v>
      </c>
      <c r="G27" s="86">
        <f t="shared" si="6"/>
        <v>0</v>
      </c>
    </row>
    <row r="28" spans="1:7" s="65" customFormat="1">
      <c r="A28" s="65" t="s">
        <v>25</v>
      </c>
      <c r="C28" s="87">
        <f>C$16*0.1</f>
        <v>50</v>
      </c>
      <c r="D28" s="87">
        <f>D$16*0.07</f>
        <v>322.63000000000005</v>
      </c>
      <c r="E28" s="87">
        <f t="shared" si="6"/>
        <v>0</v>
      </c>
      <c r="F28" s="87">
        <f t="shared" si="6"/>
        <v>0</v>
      </c>
      <c r="G28" s="87">
        <f t="shared" si="6"/>
        <v>0</v>
      </c>
    </row>
    <row r="29" spans="1:7" s="65" customFormat="1">
      <c r="A29" s="73" t="s">
        <v>26</v>
      </c>
      <c r="C29" s="88">
        <f>SUM(C26:C28)</f>
        <v>115</v>
      </c>
      <c r="D29" s="88">
        <f>SUM(D26:D28)</f>
        <v>921.80000000000018</v>
      </c>
      <c r="E29" s="88">
        <f t="shared" ref="E29:G29" si="7">SUM(E26:E28)</f>
        <v>0</v>
      </c>
      <c r="F29" s="88">
        <f t="shared" si="7"/>
        <v>0</v>
      </c>
      <c r="G29" s="88">
        <f t="shared" si="7"/>
        <v>0</v>
      </c>
    </row>
    <row r="30" spans="1:7" s="65" customFormat="1">
      <c r="A30" s="65" t="s">
        <v>27</v>
      </c>
      <c r="C30" s="86">
        <f>C$16*0.1</f>
        <v>50</v>
      </c>
      <c r="D30" s="86">
        <f>D$16*0.08</f>
        <v>368.72</v>
      </c>
      <c r="E30" s="86">
        <f t="shared" ref="E30:G30" si="8">E$16*0.08</f>
        <v>0</v>
      </c>
      <c r="F30" s="86">
        <f t="shared" si="8"/>
        <v>0</v>
      </c>
      <c r="G30" s="86">
        <f t="shared" si="8"/>
        <v>0</v>
      </c>
    </row>
    <row r="31" spans="1:7" s="65" customFormat="1">
      <c r="A31" s="65" t="s">
        <v>28</v>
      </c>
      <c r="C31" s="86">
        <f>C$16*0.12</f>
        <v>60</v>
      </c>
      <c r="D31" s="86">
        <f>D$16*0.1</f>
        <v>460.90000000000003</v>
      </c>
      <c r="E31" s="86">
        <f t="shared" ref="E31:G32" si="9">E$16*0.1</f>
        <v>0</v>
      </c>
      <c r="F31" s="86">
        <f t="shared" si="9"/>
        <v>0</v>
      </c>
      <c r="G31" s="86">
        <f t="shared" si="9"/>
        <v>0</v>
      </c>
    </row>
    <row r="32" spans="1:7" s="65" customFormat="1">
      <c r="A32" s="65" t="s">
        <v>29</v>
      </c>
      <c r="C32" s="87">
        <f>C$16*0.15</f>
        <v>75</v>
      </c>
      <c r="D32" s="87">
        <f>D$16*0.1</f>
        <v>460.90000000000003</v>
      </c>
      <c r="E32" s="87">
        <f t="shared" si="9"/>
        <v>0</v>
      </c>
      <c r="F32" s="87">
        <f t="shared" si="9"/>
        <v>0</v>
      </c>
      <c r="G32" s="87">
        <f t="shared" si="9"/>
        <v>0</v>
      </c>
    </row>
    <row r="33" spans="1:7" s="65" customFormat="1">
      <c r="A33" s="73" t="s">
        <v>30</v>
      </c>
      <c r="C33" s="88">
        <f>SUM(C30:C32)</f>
        <v>185</v>
      </c>
      <c r="D33" s="88">
        <f>SUM(D30:D32)</f>
        <v>1290.5200000000002</v>
      </c>
      <c r="E33" s="88">
        <f t="shared" ref="E33:G33" si="10">SUM(E30:E32)</f>
        <v>0</v>
      </c>
      <c r="F33" s="88">
        <f t="shared" si="10"/>
        <v>0</v>
      </c>
      <c r="G33" s="88">
        <f t="shared" si="10"/>
        <v>0</v>
      </c>
    </row>
    <row r="34" spans="1:7" s="65" customFormat="1">
      <c r="A34" s="65" t="s">
        <v>31</v>
      </c>
      <c r="C34" s="86">
        <f>C$16*0.12</f>
        <v>60</v>
      </c>
      <c r="D34" s="86">
        <f>D$16*0.11</f>
        <v>506.99</v>
      </c>
      <c r="E34" s="86">
        <f t="shared" ref="E34:G34" si="11">E$16*0.11</f>
        <v>0</v>
      </c>
      <c r="F34" s="86">
        <f t="shared" si="11"/>
        <v>0</v>
      </c>
      <c r="G34" s="86">
        <f t="shared" si="11"/>
        <v>0</v>
      </c>
    </row>
    <row r="35" spans="1:7" s="65" customFormat="1">
      <c r="A35" s="65" t="s">
        <v>32</v>
      </c>
      <c r="C35" s="86">
        <f>C$16*0.13</f>
        <v>65</v>
      </c>
      <c r="D35" s="86">
        <f>D$16*0.12</f>
        <v>553.07999999999993</v>
      </c>
      <c r="E35" s="86">
        <f t="shared" ref="E35:G36" si="12">E$16*0.12</f>
        <v>0</v>
      </c>
      <c r="F35" s="86">
        <f t="shared" si="12"/>
        <v>0</v>
      </c>
      <c r="G35" s="86">
        <f t="shared" si="12"/>
        <v>0</v>
      </c>
    </row>
    <row r="36" spans="1:7" s="65" customFormat="1">
      <c r="A36" s="65" t="s">
        <v>33</v>
      </c>
      <c r="C36" s="87">
        <f>C$16*0.15</f>
        <v>75</v>
      </c>
      <c r="D36" s="87">
        <f>D$16*0.12</f>
        <v>553.07999999999993</v>
      </c>
      <c r="E36" s="87">
        <f t="shared" si="12"/>
        <v>0</v>
      </c>
      <c r="F36" s="87">
        <f t="shared" si="12"/>
        <v>0</v>
      </c>
      <c r="G36" s="87">
        <f t="shared" si="12"/>
        <v>0</v>
      </c>
    </row>
    <row r="37" spans="1:7" s="65" customFormat="1">
      <c r="A37" s="73" t="s">
        <v>34</v>
      </c>
      <c r="C37" s="88">
        <f>SUM(C34:C36)</f>
        <v>200</v>
      </c>
      <c r="D37" s="88">
        <f>SUM(D34:D36)</f>
        <v>1613.1499999999999</v>
      </c>
      <c r="E37" s="88">
        <f t="shared" ref="E37:G37" si="13">SUM(E34:E36)</f>
        <v>0</v>
      </c>
      <c r="F37" s="88">
        <f t="shared" si="13"/>
        <v>0</v>
      </c>
      <c r="G37" s="88">
        <f t="shared" si="13"/>
        <v>0</v>
      </c>
    </row>
    <row r="38" spans="1:7" s="65" customFormat="1" ht="13.5" thickBot="1">
      <c r="A38" s="76" t="s">
        <v>35</v>
      </c>
      <c r="C38" s="89">
        <f>C25+C29+C33+C37</f>
        <v>500</v>
      </c>
      <c r="D38" s="89">
        <f>D25+D29+D33+D37</f>
        <v>4609</v>
      </c>
      <c r="E38" s="89">
        <f t="shared" ref="E38:G38" si="14">E25+E29+E33+E37</f>
        <v>0</v>
      </c>
      <c r="F38" s="89">
        <f t="shared" si="14"/>
        <v>0</v>
      </c>
      <c r="G38" s="89">
        <f t="shared" si="14"/>
        <v>0</v>
      </c>
    </row>
    <row r="39" spans="1:7" s="65" customFormat="1"/>
    <row r="40" spans="1:7" s="65" customFormat="1">
      <c r="A40" s="65" t="s">
        <v>36</v>
      </c>
    </row>
    <row r="41" spans="1:7" s="65" customFormat="1">
      <c r="A41" s="73" t="s">
        <v>37</v>
      </c>
      <c r="C41" s="88">
        <f>C16/12</f>
        <v>41.666666666666664</v>
      </c>
      <c r="D41" s="88">
        <f>D16/12</f>
        <v>384.08333333333331</v>
      </c>
      <c r="E41" s="88">
        <f>E16/12</f>
        <v>0</v>
      </c>
      <c r="F41" s="88">
        <f>F16/12</f>
        <v>0</v>
      </c>
      <c r="G41" s="88">
        <f>G16/12</f>
        <v>0</v>
      </c>
    </row>
    <row r="42" spans="1:7" s="65" customFormat="1">
      <c r="A42" s="73" t="s">
        <v>38</v>
      </c>
      <c r="C42" s="88">
        <f>C16/4</f>
        <v>125</v>
      </c>
      <c r="D42" s="88">
        <f>D16/4</f>
        <v>1152.25</v>
      </c>
      <c r="E42" s="88">
        <f>E16/4</f>
        <v>0</v>
      </c>
      <c r="F42" s="88">
        <f>F16/4</f>
        <v>0</v>
      </c>
      <c r="G42" s="88">
        <f>G16/4</f>
        <v>0</v>
      </c>
    </row>
    <row r="43" spans="1:7" s="65" customFormat="1"/>
    <row r="44" spans="1:7" s="65" customFormat="1"/>
    <row r="45" spans="1:7" s="65" customFormat="1"/>
    <row r="46" spans="1:7" s="65" customFormat="1"/>
    <row r="47" spans="1:7" s="65" customFormat="1"/>
    <row r="48" spans="1:7" s="65" customFormat="1"/>
    <row r="49" s="65" customFormat="1"/>
    <row r="50" s="65" customFormat="1"/>
    <row r="51" s="65" customFormat="1"/>
    <row r="52" s="65" customFormat="1"/>
    <row r="53" s="65" customFormat="1"/>
    <row r="54" s="65" customFormat="1"/>
    <row r="55" s="65" customFormat="1"/>
    <row r="56" s="65" customFormat="1"/>
    <row r="57" s="65" customFormat="1"/>
    <row r="58" s="65" customFormat="1"/>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5"/>
  <sheetViews>
    <sheetView workbookViewId="0"/>
  </sheetViews>
  <sheetFormatPr defaultColWidth="8.7109375" defaultRowHeight="12.75"/>
  <cols>
    <col min="1" max="1" width="30.7109375" style="249" customWidth="1"/>
    <col min="2" max="2" width="7" style="249" customWidth="1"/>
    <col min="3" max="4" width="10.7109375" style="249" customWidth="1"/>
    <col min="5" max="5" width="12.5703125" style="249" customWidth="1"/>
    <col min="6" max="6" width="12.140625" style="249" customWidth="1"/>
    <col min="7" max="7" width="13.28515625" style="249" customWidth="1"/>
    <col min="8" max="256" width="8.7109375" style="249"/>
    <col min="257" max="257" width="30.7109375" style="249" customWidth="1"/>
    <col min="258" max="258" width="7" style="249" customWidth="1"/>
    <col min="259" max="260" width="10.7109375" style="249" customWidth="1"/>
    <col min="261" max="261" width="12.5703125" style="249" customWidth="1"/>
    <col min="262" max="262" width="12.140625" style="249" customWidth="1"/>
    <col min="263" max="263" width="13.28515625" style="249" customWidth="1"/>
    <col min="264" max="512" width="8.7109375" style="249"/>
    <col min="513" max="513" width="30.7109375" style="249" customWidth="1"/>
    <col min="514" max="514" width="7" style="249" customWidth="1"/>
    <col min="515" max="516" width="10.7109375" style="249" customWidth="1"/>
    <col min="517" max="517" width="12.5703125" style="249" customWidth="1"/>
    <col min="518" max="518" width="12.140625" style="249" customWidth="1"/>
    <col min="519" max="519" width="13.28515625" style="249" customWidth="1"/>
    <col min="520" max="768" width="8.7109375" style="249"/>
    <col min="769" max="769" width="30.7109375" style="249" customWidth="1"/>
    <col min="770" max="770" width="7" style="249" customWidth="1"/>
    <col min="771" max="772" width="10.7109375" style="249" customWidth="1"/>
    <col min="773" max="773" width="12.5703125" style="249" customWidth="1"/>
    <col min="774" max="774" width="12.140625" style="249" customWidth="1"/>
    <col min="775" max="775" width="13.28515625" style="249" customWidth="1"/>
    <col min="776" max="1024" width="8.7109375" style="249"/>
    <col min="1025" max="1025" width="30.7109375" style="249" customWidth="1"/>
    <col min="1026" max="1026" width="7" style="249" customWidth="1"/>
    <col min="1027" max="1028" width="10.7109375" style="249" customWidth="1"/>
    <col min="1029" max="1029" width="12.5703125" style="249" customWidth="1"/>
    <col min="1030" max="1030" width="12.140625" style="249" customWidth="1"/>
    <col min="1031" max="1031" width="13.28515625" style="249" customWidth="1"/>
    <col min="1032" max="1280" width="8.7109375" style="249"/>
    <col min="1281" max="1281" width="30.7109375" style="249" customWidth="1"/>
    <col min="1282" max="1282" width="7" style="249" customWidth="1"/>
    <col min="1283" max="1284" width="10.7109375" style="249" customWidth="1"/>
    <col min="1285" max="1285" width="12.5703125" style="249" customWidth="1"/>
    <col min="1286" max="1286" width="12.140625" style="249" customWidth="1"/>
    <col min="1287" max="1287" width="13.28515625" style="249" customWidth="1"/>
    <col min="1288" max="1536" width="8.7109375" style="249"/>
    <col min="1537" max="1537" width="30.7109375" style="249" customWidth="1"/>
    <col min="1538" max="1538" width="7" style="249" customWidth="1"/>
    <col min="1539" max="1540" width="10.7109375" style="249" customWidth="1"/>
    <col min="1541" max="1541" width="12.5703125" style="249" customWidth="1"/>
    <col min="1542" max="1542" width="12.140625" style="249" customWidth="1"/>
    <col min="1543" max="1543" width="13.28515625" style="249" customWidth="1"/>
    <col min="1544" max="1792" width="8.7109375" style="249"/>
    <col min="1793" max="1793" width="30.7109375" style="249" customWidth="1"/>
    <col min="1794" max="1794" width="7" style="249" customWidth="1"/>
    <col min="1795" max="1796" width="10.7109375" style="249" customWidth="1"/>
    <col min="1797" max="1797" width="12.5703125" style="249" customWidth="1"/>
    <col min="1798" max="1798" width="12.140625" style="249" customWidth="1"/>
    <col min="1799" max="1799" width="13.28515625" style="249" customWidth="1"/>
    <col min="1800" max="2048" width="8.7109375" style="249"/>
    <col min="2049" max="2049" width="30.7109375" style="249" customWidth="1"/>
    <col min="2050" max="2050" width="7" style="249" customWidth="1"/>
    <col min="2051" max="2052" width="10.7109375" style="249" customWidth="1"/>
    <col min="2053" max="2053" width="12.5703125" style="249" customWidth="1"/>
    <col min="2054" max="2054" width="12.140625" style="249" customWidth="1"/>
    <col min="2055" max="2055" width="13.28515625" style="249" customWidth="1"/>
    <col min="2056" max="2304" width="8.7109375" style="249"/>
    <col min="2305" max="2305" width="30.7109375" style="249" customWidth="1"/>
    <col min="2306" max="2306" width="7" style="249" customWidth="1"/>
    <col min="2307" max="2308" width="10.7109375" style="249" customWidth="1"/>
    <col min="2309" max="2309" width="12.5703125" style="249" customWidth="1"/>
    <col min="2310" max="2310" width="12.140625" style="249" customWidth="1"/>
    <col min="2311" max="2311" width="13.28515625" style="249" customWidth="1"/>
    <col min="2312" max="2560" width="8.7109375" style="249"/>
    <col min="2561" max="2561" width="30.7109375" style="249" customWidth="1"/>
    <col min="2562" max="2562" width="7" style="249" customWidth="1"/>
    <col min="2563" max="2564" width="10.7109375" style="249" customWidth="1"/>
    <col min="2565" max="2565" width="12.5703125" style="249" customWidth="1"/>
    <col min="2566" max="2566" width="12.140625" style="249" customWidth="1"/>
    <col min="2567" max="2567" width="13.28515625" style="249" customWidth="1"/>
    <col min="2568" max="2816" width="8.7109375" style="249"/>
    <col min="2817" max="2817" width="30.7109375" style="249" customWidth="1"/>
    <col min="2818" max="2818" width="7" style="249" customWidth="1"/>
    <col min="2819" max="2820" width="10.7109375" style="249" customWidth="1"/>
    <col min="2821" max="2821" width="12.5703125" style="249" customWidth="1"/>
    <col min="2822" max="2822" width="12.140625" style="249" customWidth="1"/>
    <col min="2823" max="2823" width="13.28515625" style="249" customWidth="1"/>
    <col min="2824" max="3072" width="8.7109375" style="249"/>
    <col min="3073" max="3073" width="30.7109375" style="249" customWidth="1"/>
    <col min="3074" max="3074" width="7" style="249" customWidth="1"/>
    <col min="3075" max="3076" width="10.7109375" style="249" customWidth="1"/>
    <col min="3077" max="3077" width="12.5703125" style="249" customWidth="1"/>
    <col min="3078" max="3078" width="12.140625" style="249" customWidth="1"/>
    <col min="3079" max="3079" width="13.28515625" style="249" customWidth="1"/>
    <col min="3080" max="3328" width="8.7109375" style="249"/>
    <col min="3329" max="3329" width="30.7109375" style="249" customWidth="1"/>
    <col min="3330" max="3330" width="7" style="249" customWidth="1"/>
    <col min="3331" max="3332" width="10.7109375" style="249" customWidth="1"/>
    <col min="3333" max="3333" width="12.5703125" style="249" customWidth="1"/>
    <col min="3334" max="3334" width="12.140625" style="249" customWidth="1"/>
    <col min="3335" max="3335" width="13.28515625" style="249" customWidth="1"/>
    <col min="3336" max="3584" width="8.7109375" style="249"/>
    <col min="3585" max="3585" width="30.7109375" style="249" customWidth="1"/>
    <col min="3586" max="3586" width="7" style="249" customWidth="1"/>
    <col min="3587" max="3588" width="10.7109375" style="249" customWidth="1"/>
    <col min="3589" max="3589" width="12.5703125" style="249" customWidth="1"/>
    <col min="3590" max="3590" width="12.140625" style="249" customWidth="1"/>
    <col min="3591" max="3591" width="13.28515625" style="249" customWidth="1"/>
    <col min="3592" max="3840" width="8.7109375" style="249"/>
    <col min="3841" max="3841" width="30.7109375" style="249" customWidth="1"/>
    <col min="3842" max="3842" width="7" style="249" customWidth="1"/>
    <col min="3843" max="3844" width="10.7109375" style="249" customWidth="1"/>
    <col min="3845" max="3845" width="12.5703125" style="249" customWidth="1"/>
    <col min="3846" max="3846" width="12.140625" style="249" customWidth="1"/>
    <col min="3847" max="3847" width="13.28515625" style="249" customWidth="1"/>
    <col min="3848" max="4096" width="8.7109375" style="249"/>
    <col min="4097" max="4097" width="30.7109375" style="249" customWidth="1"/>
    <col min="4098" max="4098" width="7" style="249" customWidth="1"/>
    <col min="4099" max="4100" width="10.7109375" style="249" customWidth="1"/>
    <col min="4101" max="4101" width="12.5703125" style="249" customWidth="1"/>
    <col min="4102" max="4102" width="12.140625" style="249" customWidth="1"/>
    <col min="4103" max="4103" width="13.28515625" style="249" customWidth="1"/>
    <col min="4104" max="4352" width="8.7109375" style="249"/>
    <col min="4353" max="4353" width="30.7109375" style="249" customWidth="1"/>
    <col min="4354" max="4354" width="7" style="249" customWidth="1"/>
    <col min="4355" max="4356" width="10.7109375" style="249" customWidth="1"/>
    <col min="4357" max="4357" width="12.5703125" style="249" customWidth="1"/>
    <col min="4358" max="4358" width="12.140625" style="249" customWidth="1"/>
    <col min="4359" max="4359" width="13.28515625" style="249" customWidth="1"/>
    <col min="4360" max="4608" width="8.7109375" style="249"/>
    <col min="4609" max="4609" width="30.7109375" style="249" customWidth="1"/>
    <col min="4610" max="4610" width="7" style="249" customWidth="1"/>
    <col min="4611" max="4612" width="10.7109375" style="249" customWidth="1"/>
    <col min="4613" max="4613" width="12.5703125" style="249" customWidth="1"/>
    <col min="4614" max="4614" width="12.140625" style="249" customWidth="1"/>
    <col min="4615" max="4615" width="13.28515625" style="249" customWidth="1"/>
    <col min="4616" max="4864" width="8.7109375" style="249"/>
    <col min="4865" max="4865" width="30.7109375" style="249" customWidth="1"/>
    <col min="4866" max="4866" width="7" style="249" customWidth="1"/>
    <col min="4867" max="4868" width="10.7109375" style="249" customWidth="1"/>
    <col min="4869" max="4869" width="12.5703125" style="249" customWidth="1"/>
    <col min="4870" max="4870" width="12.140625" style="249" customWidth="1"/>
    <col min="4871" max="4871" width="13.28515625" style="249" customWidth="1"/>
    <col min="4872" max="5120" width="8.7109375" style="249"/>
    <col min="5121" max="5121" width="30.7109375" style="249" customWidth="1"/>
    <col min="5122" max="5122" width="7" style="249" customWidth="1"/>
    <col min="5123" max="5124" width="10.7109375" style="249" customWidth="1"/>
    <col min="5125" max="5125" width="12.5703125" style="249" customWidth="1"/>
    <col min="5126" max="5126" width="12.140625" style="249" customWidth="1"/>
    <col min="5127" max="5127" width="13.28515625" style="249" customWidth="1"/>
    <col min="5128" max="5376" width="8.7109375" style="249"/>
    <col min="5377" max="5377" width="30.7109375" style="249" customWidth="1"/>
    <col min="5378" max="5378" width="7" style="249" customWidth="1"/>
    <col min="5379" max="5380" width="10.7109375" style="249" customWidth="1"/>
    <col min="5381" max="5381" width="12.5703125" style="249" customWidth="1"/>
    <col min="5382" max="5382" width="12.140625" style="249" customWidth="1"/>
    <col min="5383" max="5383" width="13.28515625" style="249" customWidth="1"/>
    <col min="5384" max="5632" width="8.7109375" style="249"/>
    <col min="5633" max="5633" width="30.7109375" style="249" customWidth="1"/>
    <col min="5634" max="5634" width="7" style="249" customWidth="1"/>
    <col min="5635" max="5636" width="10.7109375" style="249" customWidth="1"/>
    <col min="5637" max="5637" width="12.5703125" style="249" customWidth="1"/>
    <col min="5638" max="5638" width="12.140625" style="249" customWidth="1"/>
    <col min="5639" max="5639" width="13.28515625" style="249" customWidth="1"/>
    <col min="5640" max="5888" width="8.7109375" style="249"/>
    <col min="5889" max="5889" width="30.7109375" style="249" customWidth="1"/>
    <col min="5890" max="5890" width="7" style="249" customWidth="1"/>
    <col min="5891" max="5892" width="10.7109375" style="249" customWidth="1"/>
    <col min="5893" max="5893" width="12.5703125" style="249" customWidth="1"/>
    <col min="5894" max="5894" width="12.140625" style="249" customWidth="1"/>
    <col min="5895" max="5895" width="13.28515625" style="249" customWidth="1"/>
    <col min="5896" max="6144" width="8.7109375" style="249"/>
    <col min="6145" max="6145" width="30.7109375" style="249" customWidth="1"/>
    <col min="6146" max="6146" width="7" style="249" customWidth="1"/>
    <col min="6147" max="6148" width="10.7109375" style="249" customWidth="1"/>
    <col min="6149" max="6149" width="12.5703125" style="249" customWidth="1"/>
    <col min="6150" max="6150" width="12.140625" style="249" customWidth="1"/>
    <col min="6151" max="6151" width="13.28515625" style="249" customWidth="1"/>
    <col min="6152" max="6400" width="8.7109375" style="249"/>
    <col min="6401" max="6401" width="30.7109375" style="249" customWidth="1"/>
    <col min="6402" max="6402" width="7" style="249" customWidth="1"/>
    <col min="6403" max="6404" width="10.7109375" style="249" customWidth="1"/>
    <col min="6405" max="6405" width="12.5703125" style="249" customWidth="1"/>
    <col min="6406" max="6406" width="12.140625" style="249" customWidth="1"/>
    <col min="6407" max="6407" width="13.28515625" style="249" customWidth="1"/>
    <col min="6408" max="6656" width="8.7109375" style="249"/>
    <col min="6657" max="6657" width="30.7109375" style="249" customWidth="1"/>
    <col min="6658" max="6658" width="7" style="249" customWidth="1"/>
    <col min="6659" max="6660" width="10.7109375" style="249" customWidth="1"/>
    <col min="6661" max="6661" width="12.5703125" style="249" customWidth="1"/>
    <col min="6662" max="6662" width="12.140625" style="249" customWidth="1"/>
    <col min="6663" max="6663" width="13.28515625" style="249" customWidth="1"/>
    <col min="6664" max="6912" width="8.7109375" style="249"/>
    <col min="6913" max="6913" width="30.7109375" style="249" customWidth="1"/>
    <col min="6914" max="6914" width="7" style="249" customWidth="1"/>
    <col min="6915" max="6916" width="10.7109375" style="249" customWidth="1"/>
    <col min="6917" max="6917" width="12.5703125" style="249" customWidth="1"/>
    <col min="6918" max="6918" width="12.140625" style="249" customWidth="1"/>
    <col min="6919" max="6919" width="13.28515625" style="249" customWidth="1"/>
    <col min="6920" max="7168" width="8.7109375" style="249"/>
    <col min="7169" max="7169" width="30.7109375" style="249" customWidth="1"/>
    <col min="7170" max="7170" width="7" style="249" customWidth="1"/>
    <col min="7171" max="7172" width="10.7109375" style="249" customWidth="1"/>
    <col min="7173" max="7173" width="12.5703125" style="249" customWidth="1"/>
    <col min="7174" max="7174" width="12.140625" style="249" customWidth="1"/>
    <col min="7175" max="7175" width="13.28515625" style="249" customWidth="1"/>
    <col min="7176" max="7424" width="8.7109375" style="249"/>
    <col min="7425" max="7425" width="30.7109375" style="249" customWidth="1"/>
    <col min="7426" max="7426" width="7" style="249" customWidth="1"/>
    <col min="7427" max="7428" width="10.7109375" style="249" customWidth="1"/>
    <col min="7429" max="7429" width="12.5703125" style="249" customWidth="1"/>
    <col min="7430" max="7430" width="12.140625" style="249" customWidth="1"/>
    <col min="7431" max="7431" width="13.28515625" style="249" customWidth="1"/>
    <col min="7432" max="7680" width="8.7109375" style="249"/>
    <col min="7681" max="7681" width="30.7109375" style="249" customWidth="1"/>
    <col min="7682" max="7682" width="7" style="249" customWidth="1"/>
    <col min="7683" max="7684" width="10.7109375" style="249" customWidth="1"/>
    <col min="7685" max="7685" width="12.5703125" style="249" customWidth="1"/>
    <col min="7686" max="7686" width="12.140625" style="249" customWidth="1"/>
    <col min="7687" max="7687" width="13.28515625" style="249" customWidth="1"/>
    <col min="7688" max="7936" width="8.7109375" style="249"/>
    <col min="7937" max="7937" width="30.7109375" style="249" customWidth="1"/>
    <col min="7938" max="7938" width="7" style="249" customWidth="1"/>
    <col min="7939" max="7940" width="10.7109375" style="249" customWidth="1"/>
    <col min="7941" max="7941" width="12.5703125" style="249" customWidth="1"/>
    <col min="7942" max="7942" width="12.140625" style="249" customWidth="1"/>
    <col min="7943" max="7943" width="13.28515625" style="249" customWidth="1"/>
    <col min="7944" max="8192" width="8.7109375" style="249"/>
    <col min="8193" max="8193" width="30.7109375" style="249" customWidth="1"/>
    <col min="8194" max="8194" width="7" style="249" customWidth="1"/>
    <col min="8195" max="8196" width="10.7109375" style="249" customWidth="1"/>
    <col min="8197" max="8197" width="12.5703125" style="249" customWidth="1"/>
    <col min="8198" max="8198" width="12.140625" style="249" customWidth="1"/>
    <col min="8199" max="8199" width="13.28515625" style="249" customWidth="1"/>
    <col min="8200" max="8448" width="8.7109375" style="249"/>
    <col min="8449" max="8449" width="30.7109375" style="249" customWidth="1"/>
    <col min="8450" max="8450" width="7" style="249" customWidth="1"/>
    <col min="8451" max="8452" width="10.7109375" style="249" customWidth="1"/>
    <col min="8453" max="8453" width="12.5703125" style="249" customWidth="1"/>
    <col min="8454" max="8454" width="12.140625" style="249" customWidth="1"/>
    <col min="8455" max="8455" width="13.28515625" style="249" customWidth="1"/>
    <col min="8456" max="8704" width="8.7109375" style="249"/>
    <col min="8705" max="8705" width="30.7109375" style="249" customWidth="1"/>
    <col min="8706" max="8706" width="7" style="249" customWidth="1"/>
    <col min="8707" max="8708" width="10.7109375" style="249" customWidth="1"/>
    <col min="8709" max="8709" width="12.5703125" style="249" customWidth="1"/>
    <col min="8710" max="8710" width="12.140625" style="249" customWidth="1"/>
    <col min="8711" max="8711" width="13.28515625" style="249" customWidth="1"/>
    <col min="8712" max="8960" width="8.7109375" style="249"/>
    <col min="8961" max="8961" width="30.7109375" style="249" customWidth="1"/>
    <col min="8962" max="8962" width="7" style="249" customWidth="1"/>
    <col min="8963" max="8964" width="10.7109375" style="249" customWidth="1"/>
    <col min="8965" max="8965" width="12.5703125" style="249" customWidth="1"/>
    <col min="8966" max="8966" width="12.140625" style="249" customWidth="1"/>
    <col min="8967" max="8967" width="13.28515625" style="249" customWidth="1"/>
    <col min="8968" max="9216" width="8.7109375" style="249"/>
    <col min="9217" max="9217" width="30.7109375" style="249" customWidth="1"/>
    <col min="9218" max="9218" width="7" style="249" customWidth="1"/>
    <col min="9219" max="9220" width="10.7109375" style="249" customWidth="1"/>
    <col min="9221" max="9221" width="12.5703125" style="249" customWidth="1"/>
    <col min="9222" max="9222" width="12.140625" style="249" customWidth="1"/>
    <col min="9223" max="9223" width="13.28515625" style="249" customWidth="1"/>
    <col min="9224" max="9472" width="8.7109375" style="249"/>
    <col min="9473" max="9473" width="30.7109375" style="249" customWidth="1"/>
    <col min="9474" max="9474" width="7" style="249" customWidth="1"/>
    <col min="9475" max="9476" width="10.7109375" style="249" customWidth="1"/>
    <col min="9477" max="9477" width="12.5703125" style="249" customWidth="1"/>
    <col min="9478" max="9478" width="12.140625" style="249" customWidth="1"/>
    <col min="9479" max="9479" width="13.28515625" style="249" customWidth="1"/>
    <col min="9480" max="9728" width="8.7109375" style="249"/>
    <col min="9729" max="9729" width="30.7109375" style="249" customWidth="1"/>
    <col min="9730" max="9730" width="7" style="249" customWidth="1"/>
    <col min="9731" max="9732" width="10.7109375" style="249" customWidth="1"/>
    <col min="9733" max="9733" width="12.5703125" style="249" customWidth="1"/>
    <col min="9734" max="9734" width="12.140625" style="249" customWidth="1"/>
    <col min="9735" max="9735" width="13.28515625" style="249" customWidth="1"/>
    <col min="9736" max="9984" width="8.7109375" style="249"/>
    <col min="9985" max="9985" width="30.7109375" style="249" customWidth="1"/>
    <col min="9986" max="9986" width="7" style="249" customWidth="1"/>
    <col min="9987" max="9988" width="10.7109375" style="249" customWidth="1"/>
    <col min="9989" max="9989" width="12.5703125" style="249" customWidth="1"/>
    <col min="9990" max="9990" width="12.140625" style="249" customWidth="1"/>
    <col min="9991" max="9991" width="13.28515625" style="249" customWidth="1"/>
    <col min="9992" max="10240" width="8.7109375" style="249"/>
    <col min="10241" max="10241" width="30.7109375" style="249" customWidth="1"/>
    <col min="10242" max="10242" width="7" style="249" customWidth="1"/>
    <col min="10243" max="10244" width="10.7109375" style="249" customWidth="1"/>
    <col min="10245" max="10245" width="12.5703125" style="249" customWidth="1"/>
    <col min="10246" max="10246" width="12.140625" style="249" customWidth="1"/>
    <col min="10247" max="10247" width="13.28515625" style="249" customWidth="1"/>
    <col min="10248" max="10496" width="8.7109375" style="249"/>
    <col min="10497" max="10497" width="30.7109375" style="249" customWidth="1"/>
    <col min="10498" max="10498" width="7" style="249" customWidth="1"/>
    <col min="10499" max="10500" width="10.7109375" style="249" customWidth="1"/>
    <col min="10501" max="10501" width="12.5703125" style="249" customWidth="1"/>
    <col min="10502" max="10502" width="12.140625" style="249" customWidth="1"/>
    <col min="10503" max="10503" width="13.28515625" style="249" customWidth="1"/>
    <col min="10504" max="10752" width="8.7109375" style="249"/>
    <col min="10753" max="10753" width="30.7109375" style="249" customWidth="1"/>
    <col min="10754" max="10754" width="7" style="249" customWidth="1"/>
    <col min="10755" max="10756" width="10.7109375" style="249" customWidth="1"/>
    <col min="10757" max="10757" width="12.5703125" style="249" customWidth="1"/>
    <col min="10758" max="10758" width="12.140625" style="249" customWidth="1"/>
    <col min="10759" max="10759" width="13.28515625" style="249" customWidth="1"/>
    <col min="10760" max="11008" width="8.7109375" style="249"/>
    <col min="11009" max="11009" width="30.7109375" style="249" customWidth="1"/>
    <col min="11010" max="11010" width="7" style="249" customWidth="1"/>
    <col min="11011" max="11012" width="10.7109375" style="249" customWidth="1"/>
    <col min="11013" max="11013" width="12.5703125" style="249" customWidth="1"/>
    <col min="11014" max="11014" width="12.140625" style="249" customWidth="1"/>
    <col min="11015" max="11015" width="13.28515625" style="249" customWidth="1"/>
    <col min="11016" max="11264" width="8.7109375" style="249"/>
    <col min="11265" max="11265" width="30.7109375" style="249" customWidth="1"/>
    <col min="11266" max="11266" width="7" style="249" customWidth="1"/>
    <col min="11267" max="11268" width="10.7109375" style="249" customWidth="1"/>
    <col min="11269" max="11269" width="12.5703125" style="249" customWidth="1"/>
    <col min="11270" max="11270" width="12.140625" style="249" customWidth="1"/>
    <col min="11271" max="11271" width="13.28515625" style="249" customWidth="1"/>
    <col min="11272" max="11520" width="8.7109375" style="249"/>
    <col min="11521" max="11521" width="30.7109375" style="249" customWidth="1"/>
    <col min="11522" max="11522" width="7" style="249" customWidth="1"/>
    <col min="11523" max="11524" width="10.7109375" style="249" customWidth="1"/>
    <col min="11525" max="11525" width="12.5703125" style="249" customWidth="1"/>
    <col min="11526" max="11526" width="12.140625" style="249" customWidth="1"/>
    <col min="11527" max="11527" width="13.28515625" style="249" customWidth="1"/>
    <col min="11528" max="11776" width="8.7109375" style="249"/>
    <col min="11777" max="11777" width="30.7109375" style="249" customWidth="1"/>
    <col min="11778" max="11778" width="7" style="249" customWidth="1"/>
    <col min="11779" max="11780" width="10.7109375" style="249" customWidth="1"/>
    <col min="11781" max="11781" width="12.5703125" style="249" customWidth="1"/>
    <col min="11782" max="11782" width="12.140625" style="249" customWidth="1"/>
    <col min="11783" max="11783" width="13.28515625" style="249" customWidth="1"/>
    <col min="11784" max="12032" width="8.7109375" style="249"/>
    <col min="12033" max="12033" width="30.7109375" style="249" customWidth="1"/>
    <col min="12034" max="12034" width="7" style="249" customWidth="1"/>
    <col min="12035" max="12036" width="10.7109375" style="249" customWidth="1"/>
    <col min="12037" max="12037" width="12.5703125" style="249" customWidth="1"/>
    <col min="12038" max="12038" width="12.140625" style="249" customWidth="1"/>
    <col min="12039" max="12039" width="13.28515625" style="249" customWidth="1"/>
    <col min="12040" max="12288" width="8.7109375" style="249"/>
    <col min="12289" max="12289" width="30.7109375" style="249" customWidth="1"/>
    <col min="12290" max="12290" width="7" style="249" customWidth="1"/>
    <col min="12291" max="12292" width="10.7109375" style="249" customWidth="1"/>
    <col min="12293" max="12293" width="12.5703125" style="249" customWidth="1"/>
    <col min="12294" max="12294" width="12.140625" style="249" customWidth="1"/>
    <col min="12295" max="12295" width="13.28515625" style="249" customWidth="1"/>
    <col min="12296" max="12544" width="8.7109375" style="249"/>
    <col min="12545" max="12545" width="30.7109375" style="249" customWidth="1"/>
    <col min="12546" max="12546" width="7" style="249" customWidth="1"/>
    <col min="12547" max="12548" width="10.7109375" style="249" customWidth="1"/>
    <col min="12549" max="12549" width="12.5703125" style="249" customWidth="1"/>
    <col min="12550" max="12550" width="12.140625" style="249" customWidth="1"/>
    <col min="12551" max="12551" width="13.28515625" style="249" customWidth="1"/>
    <col min="12552" max="12800" width="8.7109375" style="249"/>
    <col min="12801" max="12801" width="30.7109375" style="249" customWidth="1"/>
    <col min="12802" max="12802" width="7" style="249" customWidth="1"/>
    <col min="12803" max="12804" width="10.7109375" style="249" customWidth="1"/>
    <col min="12805" max="12805" width="12.5703125" style="249" customWidth="1"/>
    <col min="12806" max="12806" width="12.140625" style="249" customWidth="1"/>
    <col min="12807" max="12807" width="13.28515625" style="249" customWidth="1"/>
    <col min="12808" max="13056" width="8.7109375" style="249"/>
    <col min="13057" max="13057" width="30.7109375" style="249" customWidth="1"/>
    <col min="13058" max="13058" width="7" style="249" customWidth="1"/>
    <col min="13059" max="13060" width="10.7109375" style="249" customWidth="1"/>
    <col min="13061" max="13061" width="12.5703125" style="249" customWidth="1"/>
    <col min="13062" max="13062" width="12.140625" style="249" customWidth="1"/>
    <col min="13063" max="13063" width="13.28515625" style="249" customWidth="1"/>
    <col min="13064" max="13312" width="8.7109375" style="249"/>
    <col min="13313" max="13313" width="30.7109375" style="249" customWidth="1"/>
    <col min="13314" max="13314" width="7" style="249" customWidth="1"/>
    <col min="13315" max="13316" width="10.7109375" style="249" customWidth="1"/>
    <col min="13317" max="13317" width="12.5703125" style="249" customWidth="1"/>
    <col min="13318" max="13318" width="12.140625" style="249" customWidth="1"/>
    <col min="13319" max="13319" width="13.28515625" style="249" customWidth="1"/>
    <col min="13320" max="13568" width="8.7109375" style="249"/>
    <col min="13569" max="13569" width="30.7109375" style="249" customWidth="1"/>
    <col min="13570" max="13570" width="7" style="249" customWidth="1"/>
    <col min="13571" max="13572" width="10.7109375" style="249" customWidth="1"/>
    <col min="13573" max="13573" width="12.5703125" style="249" customWidth="1"/>
    <col min="13574" max="13574" width="12.140625" style="249" customWidth="1"/>
    <col min="13575" max="13575" width="13.28515625" style="249" customWidth="1"/>
    <col min="13576" max="13824" width="8.7109375" style="249"/>
    <col min="13825" max="13825" width="30.7109375" style="249" customWidth="1"/>
    <col min="13826" max="13826" width="7" style="249" customWidth="1"/>
    <col min="13827" max="13828" width="10.7109375" style="249" customWidth="1"/>
    <col min="13829" max="13829" width="12.5703125" style="249" customWidth="1"/>
    <col min="13830" max="13830" width="12.140625" style="249" customWidth="1"/>
    <col min="13831" max="13831" width="13.28515625" style="249" customWidth="1"/>
    <col min="13832" max="14080" width="8.7109375" style="249"/>
    <col min="14081" max="14081" width="30.7109375" style="249" customWidth="1"/>
    <col min="14082" max="14082" width="7" style="249" customWidth="1"/>
    <col min="14083" max="14084" width="10.7109375" style="249" customWidth="1"/>
    <col min="14085" max="14085" width="12.5703125" style="249" customWidth="1"/>
    <col min="14086" max="14086" width="12.140625" style="249" customWidth="1"/>
    <col min="14087" max="14087" width="13.28515625" style="249" customWidth="1"/>
    <col min="14088" max="14336" width="8.7109375" style="249"/>
    <col min="14337" max="14337" width="30.7109375" style="249" customWidth="1"/>
    <col min="14338" max="14338" width="7" style="249" customWidth="1"/>
    <col min="14339" max="14340" width="10.7109375" style="249" customWidth="1"/>
    <col min="14341" max="14341" width="12.5703125" style="249" customWidth="1"/>
    <col min="14342" max="14342" width="12.140625" style="249" customWidth="1"/>
    <col min="14343" max="14343" width="13.28515625" style="249" customWidth="1"/>
    <col min="14344" max="14592" width="8.7109375" style="249"/>
    <col min="14593" max="14593" width="30.7109375" style="249" customWidth="1"/>
    <col min="14594" max="14594" width="7" style="249" customWidth="1"/>
    <col min="14595" max="14596" width="10.7109375" style="249" customWidth="1"/>
    <col min="14597" max="14597" width="12.5703125" style="249" customWidth="1"/>
    <col min="14598" max="14598" width="12.140625" style="249" customWidth="1"/>
    <col min="14599" max="14599" width="13.28515625" style="249" customWidth="1"/>
    <col min="14600" max="14848" width="8.7109375" style="249"/>
    <col min="14849" max="14849" width="30.7109375" style="249" customWidth="1"/>
    <col min="14850" max="14850" width="7" style="249" customWidth="1"/>
    <col min="14851" max="14852" width="10.7109375" style="249" customWidth="1"/>
    <col min="14853" max="14853" width="12.5703125" style="249" customWidth="1"/>
    <col min="14854" max="14854" width="12.140625" style="249" customWidth="1"/>
    <col min="14855" max="14855" width="13.28515625" style="249" customWidth="1"/>
    <col min="14856" max="15104" width="8.7109375" style="249"/>
    <col min="15105" max="15105" width="30.7109375" style="249" customWidth="1"/>
    <col min="15106" max="15106" width="7" style="249" customWidth="1"/>
    <col min="15107" max="15108" width="10.7109375" style="249" customWidth="1"/>
    <col min="15109" max="15109" width="12.5703125" style="249" customWidth="1"/>
    <col min="15110" max="15110" width="12.140625" style="249" customWidth="1"/>
    <col min="15111" max="15111" width="13.28515625" style="249" customWidth="1"/>
    <col min="15112" max="15360" width="8.7109375" style="249"/>
    <col min="15361" max="15361" width="30.7109375" style="249" customWidth="1"/>
    <col min="15362" max="15362" width="7" style="249" customWidth="1"/>
    <col min="15363" max="15364" width="10.7109375" style="249" customWidth="1"/>
    <col min="15365" max="15365" width="12.5703125" style="249" customWidth="1"/>
    <col min="15366" max="15366" width="12.140625" style="249" customWidth="1"/>
    <col min="15367" max="15367" width="13.28515625" style="249" customWidth="1"/>
    <col min="15368" max="15616" width="8.7109375" style="249"/>
    <col min="15617" max="15617" width="30.7109375" style="249" customWidth="1"/>
    <col min="15618" max="15618" width="7" style="249" customWidth="1"/>
    <col min="15619" max="15620" width="10.7109375" style="249" customWidth="1"/>
    <col min="15621" max="15621" width="12.5703125" style="249" customWidth="1"/>
    <col min="15622" max="15622" width="12.140625" style="249" customWidth="1"/>
    <col min="15623" max="15623" width="13.28515625" style="249" customWidth="1"/>
    <col min="15624" max="15872" width="8.7109375" style="249"/>
    <col min="15873" max="15873" width="30.7109375" style="249" customWidth="1"/>
    <col min="15874" max="15874" width="7" style="249" customWidth="1"/>
    <col min="15875" max="15876" width="10.7109375" style="249" customWidth="1"/>
    <col min="15877" max="15877" width="12.5703125" style="249" customWidth="1"/>
    <col min="15878" max="15878" width="12.140625" style="249" customWidth="1"/>
    <col min="15879" max="15879" width="13.28515625" style="249" customWidth="1"/>
    <col min="15880" max="16128" width="8.7109375" style="249"/>
    <col min="16129" max="16129" width="30.7109375" style="249" customWidth="1"/>
    <col min="16130" max="16130" width="7" style="249" customWidth="1"/>
    <col min="16131" max="16132" width="10.7109375" style="249" customWidth="1"/>
    <col min="16133" max="16133" width="12.5703125" style="249" customWidth="1"/>
    <col min="16134" max="16134" width="12.140625" style="249" customWidth="1"/>
    <col min="16135" max="16135" width="13.28515625" style="249" customWidth="1"/>
    <col min="16136" max="16384" width="8.7109375" style="249"/>
  </cols>
  <sheetData>
    <row r="1" spans="1:8" ht="21">
      <c r="A1" s="248" t="s">
        <v>39</v>
      </c>
      <c r="H1" s="250" t="s">
        <v>0</v>
      </c>
    </row>
    <row r="2" spans="1:8" ht="15.75">
      <c r="A2" s="251" t="s">
        <v>42</v>
      </c>
    </row>
    <row r="3" spans="1:8" ht="15.75">
      <c r="A3" s="251" t="s">
        <v>7</v>
      </c>
    </row>
    <row r="4" spans="1:8" ht="15.75">
      <c r="A4" s="252" t="s">
        <v>41</v>
      </c>
    </row>
    <row r="5" spans="1:8" ht="15.75">
      <c r="C5" s="253" t="s">
        <v>1</v>
      </c>
      <c r="D5" s="253" t="s">
        <v>2</v>
      </c>
      <c r="E5" s="253" t="s">
        <v>3</v>
      </c>
      <c r="F5" s="253" t="s">
        <v>4</v>
      </c>
      <c r="G5" s="253" t="s">
        <v>5</v>
      </c>
      <c r="H5" s="254"/>
    </row>
    <row r="6" spans="1:8">
      <c r="B6" s="255"/>
      <c r="C6" s="255"/>
      <c r="D6" s="255"/>
      <c r="E6" s="255"/>
      <c r="F6" s="255"/>
      <c r="G6" s="255"/>
    </row>
    <row r="7" spans="1:8">
      <c r="A7" s="256" t="s">
        <v>43</v>
      </c>
      <c r="B7" s="257"/>
      <c r="C7" s="258"/>
      <c r="D7" s="258"/>
      <c r="E7" s="258"/>
      <c r="F7" s="258"/>
      <c r="G7" s="258"/>
    </row>
    <row r="9" spans="1:8">
      <c r="A9" s="256" t="s">
        <v>44</v>
      </c>
      <c r="B9" s="257"/>
      <c r="D9" s="257"/>
      <c r="E9" s="257"/>
      <c r="F9" s="257"/>
      <c r="G9" s="257"/>
    </row>
    <row r="10" spans="1:8">
      <c r="A10" s="259"/>
      <c r="B10" s="257"/>
      <c r="D10" s="257"/>
      <c r="E10" s="257"/>
      <c r="F10" s="257"/>
      <c r="G10" s="257"/>
    </row>
    <row r="11" spans="1:8">
      <c r="A11" s="259" t="s">
        <v>9</v>
      </c>
      <c r="B11" s="257"/>
      <c r="C11" s="260"/>
      <c r="D11" s="261"/>
      <c r="E11" s="261"/>
      <c r="F11" s="261"/>
      <c r="G11" s="261"/>
    </row>
    <row r="12" spans="1:8">
      <c r="A12" s="262" t="s">
        <v>45</v>
      </c>
      <c r="B12" s="257"/>
      <c r="C12" s="263"/>
      <c r="D12" s="263"/>
      <c r="E12" s="263"/>
      <c r="F12" s="263"/>
      <c r="G12" s="263"/>
    </row>
    <row r="13" spans="1:8">
      <c r="A13" s="262" t="s">
        <v>46</v>
      </c>
      <c r="B13" s="257"/>
      <c r="C13" s="263"/>
      <c r="D13" s="263"/>
      <c r="E13" s="263"/>
      <c r="F13" s="263"/>
      <c r="G13" s="263"/>
    </row>
    <row r="14" spans="1:8">
      <c r="A14" s="264" t="s">
        <v>47</v>
      </c>
      <c r="B14" s="257"/>
      <c r="C14" s="263"/>
      <c r="D14" s="263"/>
      <c r="E14" s="263"/>
      <c r="F14" s="263"/>
      <c r="G14" s="263"/>
    </row>
    <row r="15" spans="1:8">
      <c r="A15" s="264" t="s">
        <v>48</v>
      </c>
      <c r="B15" s="257"/>
      <c r="C15" s="265"/>
      <c r="D15" s="265"/>
      <c r="E15" s="265"/>
      <c r="F15" s="265"/>
      <c r="G15" s="265"/>
    </row>
    <row r="16" spans="1:8">
      <c r="A16" s="264" t="s">
        <v>49</v>
      </c>
      <c r="B16" s="257"/>
      <c r="C16" s="265"/>
      <c r="D16" s="265"/>
      <c r="E16" s="265"/>
      <c r="F16" s="265"/>
      <c r="G16" s="265"/>
    </row>
    <row r="17" spans="1:8">
      <c r="A17" s="262" t="s">
        <v>50</v>
      </c>
      <c r="B17" s="257"/>
      <c r="C17" s="266"/>
      <c r="D17" s="266"/>
      <c r="E17" s="266"/>
      <c r="F17" s="266"/>
      <c r="G17" s="266"/>
    </row>
    <row r="18" spans="1:8">
      <c r="A18" s="262" t="s">
        <v>51</v>
      </c>
      <c r="B18" s="257"/>
      <c r="C18" s="265"/>
      <c r="D18" s="265"/>
      <c r="E18" s="265"/>
      <c r="F18" s="265"/>
      <c r="G18" s="265"/>
    </row>
    <row r="19" spans="1:8">
      <c r="A19" s="262"/>
      <c r="B19" s="257"/>
      <c r="C19" s="267"/>
      <c r="D19" s="267"/>
      <c r="E19" s="267"/>
      <c r="F19" s="267"/>
      <c r="G19" s="267"/>
      <c r="H19" s="268"/>
    </row>
    <row r="20" spans="1:8">
      <c r="A20" s="259" t="s">
        <v>13</v>
      </c>
      <c r="B20" s="257"/>
      <c r="D20" s="257"/>
      <c r="E20" s="257"/>
      <c r="F20" s="257"/>
      <c r="G20" s="257"/>
    </row>
    <row r="21" spans="1:8">
      <c r="A21" s="262" t="s">
        <v>52</v>
      </c>
      <c r="B21" s="257"/>
      <c r="C21" s="258"/>
      <c r="D21" s="258"/>
      <c r="E21" s="258"/>
      <c r="F21" s="258"/>
      <c r="G21" s="258"/>
    </row>
    <row r="22" spans="1:8">
      <c r="B22" s="257"/>
      <c r="C22" s="129"/>
      <c r="D22" s="129"/>
      <c r="E22" s="129"/>
      <c r="F22" s="129"/>
      <c r="G22" s="129"/>
    </row>
    <row r="23" spans="1:8">
      <c r="A23" s="249" t="s">
        <v>53</v>
      </c>
    </row>
    <row r="24" spans="1:8">
      <c r="A24" s="262" t="s">
        <v>54</v>
      </c>
      <c r="B24" s="257"/>
      <c r="C24" s="266"/>
      <c r="D24" s="266"/>
      <c r="E24" s="266"/>
      <c r="F24" s="266"/>
      <c r="G24" s="266"/>
    </row>
    <row r="25" spans="1:8">
      <c r="A25" s="262" t="s">
        <v>55</v>
      </c>
      <c r="B25" s="257"/>
      <c r="C25" s="266"/>
      <c r="D25" s="266"/>
      <c r="E25" s="266"/>
      <c r="F25" s="266"/>
      <c r="G25" s="266"/>
    </row>
    <row r="26" spans="1:8">
      <c r="A26" s="262" t="s">
        <v>56</v>
      </c>
      <c r="B26" s="257"/>
      <c r="C26" s="128"/>
      <c r="D26" s="128"/>
      <c r="E26" s="128"/>
      <c r="F26" s="128"/>
      <c r="G26" s="128"/>
    </row>
    <row r="27" spans="1:8">
      <c r="A27" s="262" t="s">
        <v>57</v>
      </c>
      <c r="B27" s="257"/>
      <c r="C27" s="128"/>
      <c r="D27" s="128"/>
      <c r="E27" s="128"/>
      <c r="F27" s="128"/>
      <c r="G27" s="128"/>
    </row>
    <row r="28" spans="1:8">
      <c r="C28" s="260"/>
      <c r="D28" s="260"/>
      <c r="E28" s="260"/>
      <c r="F28" s="260"/>
      <c r="G28" s="260"/>
    </row>
    <row r="29" spans="1:8">
      <c r="A29" s="259"/>
      <c r="B29" s="257"/>
      <c r="C29" s="128"/>
      <c r="D29" s="128"/>
      <c r="E29" s="128"/>
      <c r="F29" s="128"/>
      <c r="G29" s="128"/>
    </row>
    <row r="30" spans="1:8">
      <c r="C30" s="260"/>
      <c r="D30" s="260"/>
      <c r="E30" s="260"/>
      <c r="F30" s="260"/>
      <c r="G30" s="260"/>
    </row>
    <row r="31" spans="1:8">
      <c r="A31" s="262" t="s">
        <v>58</v>
      </c>
      <c r="B31" s="269"/>
      <c r="C31" s="128"/>
      <c r="D31" s="128"/>
      <c r="E31" s="128"/>
      <c r="F31" s="128"/>
      <c r="G31" s="128"/>
    </row>
    <row r="32" spans="1:8">
      <c r="A32" s="270" t="s">
        <v>59</v>
      </c>
      <c r="B32" s="271"/>
      <c r="C32" s="272"/>
      <c r="D32" s="272"/>
      <c r="E32" s="272"/>
      <c r="F32" s="272"/>
      <c r="G32" s="272"/>
    </row>
    <row r="33" spans="1:8">
      <c r="A33" s="273" t="s">
        <v>60</v>
      </c>
      <c r="C33" s="274"/>
      <c r="D33" s="274"/>
      <c r="E33" s="274"/>
      <c r="F33" s="274"/>
      <c r="G33" s="274"/>
    </row>
    <row r="34" spans="1:8">
      <c r="C34" s="267"/>
      <c r="D34" s="267"/>
      <c r="E34" s="267"/>
      <c r="F34" s="267"/>
      <c r="G34" s="267"/>
    </row>
    <row r="35" spans="1:8">
      <c r="A35" s="275" t="s">
        <v>61</v>
      </c>
      <c r="C35" s="276"/>
      <c r="D35" s="276"/>
      <c r="E35" s="276"/>
      <c r="F35" s="276"/>
      <c r="G35" s="276"/>
    </row>
    <row r="36" spans="1:8">
      <c r="A36" s="277" t="s">
        <v>62</v>
      </c>
      <c r="C36" s="278"/>
      <c r="D36" s="278"/>
      <c r="E36" s="278"/>
      <c r="F36" s="278"/>
      <c r="G36" s="278"/>
      <c r="H36" s="279"/>
    </row>
    <row r="37" spans="1:8">
      <c r="A37" s="277" t="s">
        <v>63</v>
      </c>
      <c r="C37" s="278"/>
      <c r="D37" s="278"/>
      <c r="E37" s="278"/>
      <c r="F37" s="278"/>
      <c r="G37" s="278"/>
      <c r="H37" s="279"/>
    </row>
    <row r="38" spans="1:8">
      <c r="A38" s="280" t="s">
        <v>64</v>
      </c>
      <c r="C38" s="281">
        <f>SUM(C36:C37)</f>
        <v>0</v>
      </c>
      <c r="D38" s="281">
        <f>SUM(D36:D37)</f>
        <v>0</v>
      </c>
      <c r="E38" s="281">
        <f>SUM(E36:E37)</f>
        <v>0</v>
      </c>
      <c r="F38" s="281">
        <f>SUM(F36:F37)</f>
        <v>0</v>
      </c>
      <c r="G38" s="281">
        <f>SUM(G36:G37)</f>
        <v>0</v>
      </c>
    </row>
    <row r="39" spans="1:8">
      <c r="A39" s="280"/>
    </row>
    <row r="40" spans="1:8" ht="15.75">
      <c r="A40" s="282"/>
      <c r="B40" s="282"/>
      <c r="C40" s="282"/>
      <c r="D40" s="283" t="s">
        <v>65</v>
      </c>
      <c r="E40" s="284"/>
      <c r="F40" s="284"/>
      <c r="G40" s="282"/>
    </row>
    <row r="41" spans="1:8" ht="15.75">
      <c r="A41" s="282"/>
      <c r="B41" s="282"/>
      <c r="C41" s="282"/>
      <c r="D41" s="283" t="s">
        <v>8</v>
      </c>
      <c r="E41" s="284"/>
      <c r="F41" s="284"/>
      <c r="G41" s="282"/>
    </row>
    <row r="42" spans="1:8" ht="15.75">
      <c r="A42" s="282"/>
      <c r="B42" s="282"/>
      <c r="C42" s="285" t="s">
        <v>1</v>
      </c>
      <c r="D42" s="285" t="s">
        <v>2</v>
      </c>
      <c r="E42" s="285" t="s">
        <v>3</v>
      </c>
      <c r="F42" s="285" t="s">
        <v>4</v>
      </c>
      <c r="G42" s="285" t="s">
        <v>5</v>
      </c>
    </row>
    <row r="43" spans="1:8">
      <c r="A43" s="282" t="s">
        <v>19</v>
      </c>
      <c r="C43" s="272"/>
      <c r="D43" s="272"/>
      <c r="E43" s="272"/>
      <c r="F43" s="272"/>
      <c r="G43" s="272"/>
    </row>
    <row r="44" spans="1:8">
      <c r="A44" s="282" t="s">
        <v>20</v>
      </c>
      <c r="C44" s="272"/>
      <c r="D44" s="272"/>
      <c r="E44" s="272"/>
      <c r="F44" s="272"/>
      <c r="G44" s="272"/>
    </row>
    <row r="45" spans="1:8">
      <c r="A45" s="282" t="s">
        <v>21</v>
      </c>
      <c r="C45" s="272"/>
      <c r="D45" s="272"/>
      <c r="E45" s="272"/>
      <c r="F45" s="272"/>
      <c r="G45" s="272"/>
    </row>
    <row r="46" spans="1:8">
      <c r="A46" s="286" t="s">
        <v>22</v>
      </c>
      <c r="C46" s="272"/>
      <c r="D46" s="272"/>
      <c r="E46" s="272"/>
      <c r="F46" s="272"/>
      <c r="G46" s="272"/>
    </row>
    <row r="47" spans="1:8">
      <c r="A47" s="282" t="s">
        <v>23</v>
      </c>
      <c r="C47" s="272"/>
      <c r="D47" s="272"/>
      <c r="E47" s="272"/>
      <c r="F47" s="272"/>
      <c r="G47" s="272"/>
    </row>
    <row r="48" spans="1:8">
      <c r="A48" s="282" t="s">
        <v>24</v>
      </c>
      <c r="C48" s="272"/>
      <c r="D48" s="272"/>
      <c r="E48" s="272"/>
      <c r="F48" s="272"/>
      <c r="G48" s="272"/>
    </row>
    <row r="49" spans="1:7">
      <c r="A49" s="282" t="s">
        <v>25</v>
      </c>
      <c r="C49" s="272"/>
      <c r="D49" s="272"/>
      <c r="E49" s="272"/>
      <c r="F49" s="272"/>
      <c r="G49" s="272"/>
    </row>
    <row r="50" spans="1:7">
      <c r="A50" s="286" t="s">
        <v>26</v>
      </c>
      <c r="C50" s="272"/>
      <c r="D50" s="272"/>
      <c r="E50" s="272"/>
      <c r="F50" s="272"/>
      <c r="G50" s="272"/>
    </row>
    <row r="51" spans="1:7">
      <c r="A51" s="282" t="s">
        <v>27</v>
      </c>
      <c r="C51" s="272"/>
      <c r="D51" s="272"/>
      <c r="E51" s="272"/>
      <c r="F51" s="272"/>
      <c r="G51" s="272"/>
    </row>
    <row r="52" spans="1:7">
      <c r="A52" s="282" t="s">
        <v>28</v>
      </c>
      <c r="C52" s="272"/>
      <c r="D52" s="272"/>
      <c r="E52" s="272"/>
      <c r="F52" s="272"/>
      <c r="G52" s="272"/>
    </row>
    <row r="53" spans="1:7">
      <c r="A53" s="282" t="s">
        <v>29</v>
      </c>
      <c r="C53" s="272"/>
      <c r="D53" s="272"/>
      <c r="E53" s="272"/>
      <c r="F53" s="272"/>
      <c r="G53" s="272"/>
    </row>
    <row r="54" spans="1:7">
      <c r="A54" s="286" t="s">
        <v>30</v>
      </c>
      <c r="C54" s="272"/>
      <c r="D54" s="272"/>
      <c r="E54" s="272"/>
      <c r="F54" s="272"/>
      <c r="G54" s="272"/>
    </row>
    <row r="55" spans="1:7">
      <c r="A55" s="282" t="s">
        <v>31</v>
      </c>
      <c r="C55" s="272"/>
      <c r="D55" s="272"/>
      <c r="E55" s="272"/>
      <c r="F55" s="272"/>
      <c r="G55" s="272"/>
    </row>
    <row r="56" spans="1:7">
      <c r="A56" s="282" t="s">
        <v>32</v>
      </c>
      <c r="C56" s="272"/>
      <c r="D56" s="272"/>
      <c r="E56" s="272"/>
      <c r="F56" s="272"/>
      <c r="G56" s="272"/>
    </row>
    <row r="57" spans="1:7">
      <c r="A57" s="282" t="s">
        <v>33</v>
      </c>
      <c r="C57" s="272"/>
      <c r="D57" s="272"/>
      <c r="E57" s="272"/>
      <c r="F57" s="272"/>
      <c r="G57" s="272"/>
    </row>
    <row r="58" spans="1:7">
      <c r="A58" s="286" t="s">
        <v>34</v>
      </c>
      <c r="C58" s="272"/>
      <c r="D58" s="272"/>
      <c r="E58" s="272"/>
      <c r="F58" s="272"/>
      <c r="G58" s="272"/>
    </row>
    <row r="59" spans="1:7">
      <c r="A59" s="287" t="s">
        <v>35</v>
      </c>
      <c r="C59" s="272"/>
      <c r="D59" s="272"/>
      <c r="E59" s="272"/>
      <c r="F59" s="272"/>
      <c r="G59" s="272"/>
    </row>
    <row r="65" spans="1:1">
      <c r="A65" s="28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selection activeCell="J27" sqref="J27"/>
    </sheetView>
  </sheetViews>
  <sheetFormatPr defaultColWidth="8.7109375" defaultRowHeight="12.75"/>
  <cols>
    <col min="1" max="1" width="35.28515625" style="95" customWidth="1"/>
    <col min="2" max="2" width="6.140625" style="95" customWidth="1"/>
    <col min="3" max="3" width="10.7109375" style="95" customWidth="1"/>
    <col min="4" max="4" width="11.28515625" style="95" customWidth="1"/>
    <col min="5" max="5" width="10.7109375" style="95" customWidth="1"/>
    <col min="6" max="6" width="12.140625" style="95" customWidth="1"/>
    <col min="7" max="7" width="12.7109375" style="95" customWidth="1"/>
    <col min="8" max="8" width="10.5703125" style="95" customWidth="1"/>
    <col min="9" max="256" width="8.7109375" style="95"/>
    <col min="257" max="257" width="35.28515625" style="95" customWidth="1"/>
    <col min="258" max="258" width="6.140625" style="95" customWidth="1"/>
    <col min="259" max="259" width="10.7109375" style="95" customWidth="1"/>
    <col min="260" max="260" width="11.28515625" style="95" customWidth="1"/>
    <col min="261" max="261" width="10.7109375" style="95" customWidth="1"/>
    <col min="262" max="262" width="12.140625" style="95" customWidth="1"/>
    <col min="263" max="263" width="12.7109375" style="95" customWidth="1"/>
    <col min="264" max="264" width="10.5703125" style="95" customWidth="1"/>
    <col min="265" max="512" width="8.7109375" style="95"/>
    <col min="513" max="513" width="35.28515625" style="95" customWidth="1"/>
    <col min="514" max="514" width="6.140625" style="95" customWidth="1"/>
    <col min="515" max="515" width="10.7109375" style="95" customWidth="1"/>
    <col min="516" max="516" width="11.28515625" style="95" customWidth="1"/>
    <col min="517" max="517" width="10.7109375" style="95" customWidth="1"/>
    <col min="518" max="518" width="12.140625" style="95" customWidth="1"/>
    <col min="519" max="519" width="12.7109375" style="95" customWidth="1"/>
    <col min="520" max="520" width="10.5703125" style="95" customWidth="1"/>
    <col min="521" max="768" width="8.7109375" style="95"/>
    <col min="769" max="769" width="35.28515625" style="95" customWidth="1"/>
    <col min="770" max="770" width="6.140625" style="95" customWidth="1"/>
    <col min="771" max="771" width="10.7109375" style="95" customWidth="1"/>
    <col min="772" max="772" width="11.28515625" style="95" customWidth="1"/>
    <col min="773" max="773" width="10.7109375" style="95" customWidth="1"/>
    <col min="774" max="774" width="12.140625" style="95" customWidth="1"/>
    <col min="775" max="775" width="12.7109375" style="95" customWidth="1"/>
    <col min="776" max="776" width="10.5703125" style="95" customWidth="1"/>
    <col min="777" max="1024" width="8.7109375" style="95"/>
    <col min="1025" max="1025" width="35.28515625" style="95" customWidth="1"/>
    <col min="1026" max="1026" width="6.140625" style="95" customWidth="1"/>
    <col min="1027" max="1027" width="10.7109375" style="95" customWidth="1"/>
    <col min="1028" max="1028" width="11.28515625" style="95" customWidth="1"/>
    <col min="1029" max="1029" width="10.7109375" style="95" customWidth="1"/>
    <col min="1030" max="1030" width="12.140625" style="95" customWidth="1"/>
    <col min="1031" max="1031" width="12.7109375" style="95" customWidth="1"/>
    <col min="1032" max="1032" width="10.5703125" style="95" customWidth="1"/>
    <col min="1033" max="1280" width="8.7109375" style="95"/>
    <col min="1281" max="1281" width="35.28515625" style="95" customWidth="1"/>
    <col min="1282" max="1282" width="6.140625" style="95" customWidth="1"/>
    <col min="1283" max="1283" width="10.7109375" style="95" customWidth="1"/>
    <col min="1284" max="1284" width="11.28515625" style="95" customWidth="1"/>
    <col min="1285" max="1285" width="10.7109375" style="95" customWidth="1"/>
    <col min="1286" max="1286" width="12.140625" style="95" customWidth="1"/>
    <col min="1287" max="1287" width="12.7109375" style="95" customWidth="1"/>
    <col min="1288" max="1288" width="10.5703125" style="95" customWidth="1"/>
    <col min="1289" max="1536" width="8.7109375" style="95"/>
    <col min="1537" max="1537" width="35.28515625" style="95" customWidth="1"/>
    <col min="1538" max="1538" width="6.140625" style="95" customWidth="1"/>
    <col min="1539" max="1539" width="10.7109375" style="95" customWidth="1"/>
    <col min="1540" max="1540" width="11.28515625" style="95" customWidth="1"/>
    <col min="1541" max="1541" width="10.7109375" style="95" customWidth="1"/>
    <col min="1542" max="1542" width="12.140625" style="95" customWidth="1"/>
    <col min="1543" max="1543" width="12.7109375" style="95" customWidth="1"/>
    <col min="1544" max="1544" width="10.5703125" style="95" customWidth="1"/>
    <col min="1545" max="1792" width="8.7109375" style="95"/>
    <col min="1793" max="1793" width="35.28515625" style="95" customWidth="1"/>
    <col min="1794" max="1794" width="6.140625" style="95" customWidth="1"/>
    <col min="1795" max="1795" width="10.7109375" style="95" customWidth="1"/>
    <col min="1796" max="1796" width="11.28515625" style="95" customWidth="1"/>
    <col min="1797" max="1797" width="10.7109375" style="95" customWidth="1"/>
    <col min="1798" max="1798" width="12.140625" style="95" customWidth="1"/>
    <col min="1799" max="1799" width="12.7109375" style="95" customWidth="1"/>
    <col min="1800" max="1800" width="10.5703125" style="95" customWidth="1"/>
    <col min="1801" max="2048" width="8.7109375" style="95"/>
    <col min="2049" max="2049" width="35.28515625" style="95" customWidth="1"/>
    <col min="2050" max="2050" width="6.140625" style="95" customWidth="1"/>
    <col min="2051" max="2051" width="10.7109375" style="95" customWidth="1"/>
    <col min="2052" max="2052" width="11.28515625" style="95" customWidth="1"/>
    <col min="2053" max="2053" width="10.7109375" style="95" customWidth="1"/>
    <col min="2054" max="2054" width="12.140625" style="95" customWidth="1"/>
    <col min="2055" max="2055" width="12.7109375" style="95" customWidth="1"/>
    <col min="2056" max="2056" width="10.5703125" style="95" customWidth="1"/>
    <col min="2057" max="2304" width="8.7109375" style="95"/>
    <col min="2305" max="2305" width="35.28515625" style="95" customWidth="1"/>
    <col min="2306" max="2306" width="6.140625" style="95" customWidth="1"/>
    <col min="2307" max="2307" width="10.7109375" style="95" customWidth="1"/>
    <col min="2308" max="2308" width="11.28515625" style="95" customWidth="1"/>
    <col min="2309" max="2309" width="10.7109375" style="95" customWidth="1"/>
    <col min="2310" max="2310" width="12.140625" style="95" customWidth="1"/>
    <col min="2311" max="2311" width="12.7109375" style="95" customWidth="1"/>
    <col min="2312" max="2312" width="10.5703125" style="95" customWidth="1"/>
    <col min="2313" max="2560" width="8.7109375" style="95"/>
    <col min="2561" max="2561" width="35.28515625" style="95" customWidth="1"/>
    <col min="2562" max="2562" width="6.140625" style="95" customWidth="1"/>
    <col min="2563" max="2563" width="10.7109375" style="95" customWidth="1"/>
    <col min="2564" max="2564" width="11.28515625" style="95" customWidth="1"/>
    <col min="2565" max="2565" width="10.7109375" style="95" customWidth="1"/>
    <col min="2566" max="2566" width="12.140625" style="95" customWidth="1"/>
    <col min="2567" max="2567" width="12.7109375" style="95" customWidth="1"/>
    <col min="2568" max="2568" width="10.5703125" style="95" customWidth="1"/>
    <col min="2569" max="2816" width="8.7109375" style="95"/>
    <col min="2817" max="2817" width="35.28515625" style="95" customWidth="1"/>
    <col min="2818" max="2818" width="6.140625" style="95" customWidth="1"/>
    <col min="2819" max="2819" width="10.7109375" style="95" customWidth="1"/>
    <col min="2820" max="2820" width="11.28515625" style="95" customWidth="1"/>
    <col min="2821" max="2821" width="10.7109375" style="95" customWidth="1"/>
    <col min="2822" max="2822" width="12.140625" style="95" customWidth="1"/>
    <col min="2823" max="2823" width="12.7109375" style="95" customWidth="1"/>
    <col min="2824" max="2824" width="10.5703125" style="95" customWidth="1"/>
    <col min="2825" max="3072" width="8.7109375" style="95"/>
    <col min="3073" max="3073" width="35.28515625" style="95" customWidth="1"/>
    <col min="3074" max="3074" width="6.140625" style="95" customWidth="1"/>
    <col min="3075" max="3075" width="10.7109375" style="95" customWidth="1"/>
    <col min="3076" max="3076" width="11.28515625" style="95" customWidth="1"/>
    <col min="3077" max="3077" width="10.7109375" style="95" customWidth="1"/>
    <col min="3078" max="3078" width="12.140625" style="95" customWidth="1"/>
    <col min="3079" max="3079" width="12.7109375" style="95" customWidth="1"/>
    <col min="3080" max="3080" width="10.5703125" style="95" customWidth="1"/>
    <col min="3081" max="3328" width="8.7109375" style="95"/>
    <col min="3329" max="3329" width="35.28515625" style="95" customWidth="1"/>
    <col min="3330" max="3330" width="6.140625" style="95" customWidth="1"/>
    <col min="3331" max="3331" width="10.7109375" style="95" customWidth="1"/>
    <col min="3332" max="3332" width="11.28515625" style="95" customWidth="1"/>
    <col min="3333" max="3333" width="10.7109375" style="95" customWidth="1"/>
    <col min="3334" max="3334" width="12.140625" style="95" customWidth="1"/>
    <col min="3335" max="3335" width="12.7109375" style="95" customWidth="1"/>
    <col min="3336" max="3336" width="10.5703125" style="95" customWidth="1"/>
    <col min="3337" max="3584" width="8.7109375" style="95"/>
    <col min="3585" max="3585" width="35.28515625" style="95" customWidth="1"/>
    <col min="3586" max="3586" width="6.140625" style="95" customWidth="1"/>
    <col min="3587" max="3587" width="10.7109375" style="95" customWidth="1"/>
    <col min="3588" max="3588" width="11.28515625" style="95" customWidth="1"/>
    <col min="3589" max="3589" width="10.7109375" style="95" customWidth="1"/>
    <col min="3590" max="3590" width="12.140625" style="95" customWidth="1"/>
    <col min="3591" max="3591" width="12.7109375" style="95" customWidth="1"/>
    <col min="3592" max="3592" width="10.5703125" style="95" customWidth="1"/>
    <col min="3593" max="3840" width="8.7109375" style="95"/>
    <col min="3841" max="3841" width="35.28515625" style="95" customWidth="1"/>
    <col min="3842" max="3842" width="6.140625" style="95" customWidth="1"/>
    <col min="3843" max="3843" width="10.7109375" style="95" customWidth="1"/>
    <col min="3844" max="3844" width="11.28515625" style="95" customWidth="1"/>
    <col min="3845" max="3845" width="10.7109375" style="95" customWidth="1"/>
    <col min="3846" max="3846" width="12.140625" style="95" customWidth="1"/>
    <col min="3847" max="3847" width="12.7109375" style="95" customWidth="1"/>
    <col min="3848" max="3848" width="10.5703125" style="95" customWidth="1"/>
    <col min="3849" max="4096" width="8.7109375" style="95"/>
    <col min="4097" max="4097" width="35.28515625" style="95" customWidth="1"/>
    <col min="4098" max="4098" width="6.140625" style="95" customWidth="1"/>
    <col min="4099" max="4099" width="10.7109375" style="95" customWidth="1"/>
    <col min="4100" max="4100" width="11.28515625" style="95" customWidth="1"/>
    <col min="4101" max="4101" width="10.7109375" style="95" customWidth="1"/>
    <col min="4102" max="4102" width="12.140625" style="95" customWidth="1"/>
    <col min="4103" max="4103" width="12.7109375" style="95" customWidth="1"/>
    <col min="4104" max="4104" width="10.5703125" style="95" customWidth="1"/>
    <col min="4105" max="4352" width="8.7109375" style="95"/>
    <col min="4353" max="4353" width="35.28515625" style="95" customWidth="1"/>
    <col min="4354" max="4354" width="6.140625" style="95" customWidth="1"/>
    <col min="4355" max="4355" width="10.7109375" style="95" customWidth="1"/>
    <col min="4356" max="4356" width="11.28515625" style="95" customWidth="1"/>
    <col min="4357" max="4357" width="10.7109375" style="95" customWidth="1"/>
    <col min="4358" max="4358" width="12.140625" style="95" customWidth="1"/>
    <col min="4359" max="4359" width="12.7109375" style="95" customWidth="1"/>
    <col min="4360" max="4360" width="10.5703125" style="95" customWidth="1"/>
    <col min="4361" max="4608" width="8.7109375" style="95"/>
    <col min="4609" max="4609" width="35.28515625" style="95" customWidth="1"/>
    <col min="4610" max="4610" width="6.140625" style="95" customWidth="1"/>
    <col min="4611" max="4611" width="10.7109375" style="95" customWidth="1"/>
    <col min="4612" max="4612" width="11.28515625" style="95" customWidth="1"/>
    <col min="4613" max="4613" width="10.7109375" style="95" customWidth="1"/>
    <col min="4614" max="4614" width="12.140625" style="95" customWidth="1"/>
    <col min="4615" max="4615" width="12.7109375" style="95" customWidth="1"/>
    <col min="4616" max="4616" width="10.5703125" style="95" customWidth="1"/>
    <col min="4617" max="4864" width="8.7109375" style="95"/>
    <col min="4865" max="4865" width="35.28515625" style="95" customWidth="1"/>
    <col min="4866" max="4866" width="6.140625" style="95" customWidth="1"/>
    <col min="4867" max="4867" width="10.7109375" style="95" customWidth="1"/>
    <col min="4868" max="4868" width="11.28515625" style="95" customWidth="1"/>
    <col min="4869" max="4869" width="10.7109375" style="95" customWidth="1"/>
    <col min="4870" max="4870" width="12.140625" style="95" customWidth="1"/>
    <col min="4871" max="4871" width="12.7109375" style="95" customWidth="1"/>
    <col min="4872" max="4872" width="10.5703125" style="95" customWidth="1"/>
    <col min="4873" max="5120" width="8.7109375" style="95"/>
    <col min="5121" max="5121" width="35.28515625" style="95" customWidth="1"/>
    <col min="5122" max="5122" width="6.140625" style="95" customWidth="1"/>
    <col min="5123" max="5123" width="10.7109375" style="95" customWidth="1"/>
    <col min="5124" max="5124" width="11.28515625" style="95" customWidth="1"/>
    <col min="5125" max="5125" width="10.7109375" style="95" customWidth="1"/>
    <col min="5126" max="5126" width="12.140625" style="95" customWidth="1"/>
    <col min="5127" max="5127" width="12.7109375" style="95" customWidth="1"/>
    <col min="5128" max="5128" width="10.5703125" style="95" customWidth="1"/>
    <col min="5129" max="5376" width="8.7109375" style="95"/>
    <col min="5377" max="5377" width="35.28515625" style="95" customWidth="1"/>
    <col min="5378" max="5378" width="6.140625" style="95" customWidth="1"/>
    <col min="5379" max="5379" width="10.7109375" style="95" customWidth="1"/>
    <col min="5380" max="5380" width="11.28515625" style="95" customWidth="1"/>
    <col min="5381" max="5381" width="10.7109375" style="95" customWidth="1"/>
    <col min="5382" max="5382" width="12.140625" style="95" customWidth="1"/>
    <col min="5383" max="5383" width="12.7109375" style="95" customWidth="1"/>
    <col min="5384" max="5384" width="10.5703125" style="95" customWidth="1"/>
    <col min="5385" max="5632" width="8.7109375" style="95"/>
    <col min="5633" max="5633" width="35.28515625" style="95" customWidth="1"/>
    <col min="5634" max="5634" width="6.140625" style="95" customWidth="1"/>
    <col min="5635" max="5635" width="10.7109375" style="95" customWidth="1"/>
    <col min="5636" max="5636" width="11.28515625" style="95" customWidth="1"/>
    <col min="5637" max="5637" width="10.7109375" style="95" customWidth="1"/>
    <col min="5638" max="5638" width="12.140625" style="95" customWidth="1"/>
    <col min="5639" max="5639" width="12.7109375" style="95" customWidth="1"/>
    <col min="5640" max="5640" width="10.5703125" style="95" customWidth="1"/>
    <col min="5641" max="5888" width="8.7109375" style="95"/>
    <col min="5889" max="5889" width="35.28515625" style="95" customWidth="1"/>
    <col min="5890" max="5890" width="6.140625" style="95" customWidth="1"/>
    <col min="5891" max="5891" width="10.7109375" style="95" customWidth="1"/>
    <col min="5892" max="5892" width="11.28515625" style="95" customWidth="1"/>
    <col min="5893" max="5893" width="10.7109375" style="95" customWidth="1"/>
    <col min="5894" max="5894" width="12.140625" style="95" customWidth="1"/>
    <col min="5895" max="5895" width="12.7109375" style="95" customWidth="1"/>
    <col min="5896" max="5896" width="10.5703125" style="95" customWidth="1"/>
    <col min="5897" max="6144" width="8.7109375" style="95"/>
    <col min="6145" max="6145" width="35.28515625" style="95" customWidth="1"/>
    <col min="6146" max="6146" width="6.140625" style="95" customWidth="1"/>
    <col min="6147" max="6147" width="10.7109375" style="95" customWidth="1"/>
    <col min="6148" max="6148" width="11.28515625" style="95" customWidth="1"/>
    <col min="6149" max="6149" width="10.7109375" style="95" customWidth="1"/>
    <col min="6150" max="6150" width="12.140625" style="95" customWidth="1"/>
    <col min="6151" max="6151" width="12.7109375" style="95" customWidth="1"/>
    <col min="6152" max="6152" width="10.5703125" style="95" customWidth="1"/>
    <col min="6153" max="6400" width="8.7109375" style="95"/>
    <col min="6401" max="6401" width="35.28515625" style="95" customWidth="1"/>
    <col min="6402" max="6402" width="6.140625" style="95" customWidth="1"/>
    <col min="6403" max="6403" width="10.7109375" style="95" customWidth="1"/>
    <col min="6404" max="6404" width="11.28515625" style="95" customWidth="1"/>
    <col min="6405" max="6405" width="10.7109375" style="95" customWidth="1"/>
    <col min="6406" max="6406" width="12.140625" style="95" customWidth="1"/>
    <col min="6407" max="6407" width="12.7109375" style="95" customWidth="1"/>
    <col min="6408" max="6408" width="10.5703125" style="95" customWidth="1"/>
    <col min="6409" max="6656" width="8.7109375" style="95"/>
    <col min="6657" max="6657" width="35.28515625" style="95" customWidth="1"/>
    <col min="6658" max="6658" width="6.140625" style="95" customWidth="1"/>
    <col min="6659" max="6659" width="10.7109375" style="95" customWidth="1"/>
    <col min="6660" max="6660" width="11.28515625" style="95" customWidth="1"/>
    <col min="6661" max="6661" width="10.7109375" style="95" customWidth="1"/>
    <col min="6662" max="6662" width="12.140625" style="95" customWidth="1"/>
    <col min="6663" max="6663" width="12.7109375" style="95" customWidth="1"/>
    <col min="6664" max="6664" width="10.5703125" style="95" customWidth="1"/>
    <col min="6665" max="6912" width="8.7109375" style="95"/>
    <col min="6913" max="6913" width="35.28515625" style="95" customWidth="1"/>
    <col min="6914" max="6914" width="6.140625" style="95" customWidth="1"/>
    <col min="6915" max="6915" width="10.7109375" style="95" customWidth="1"/>
    <col min="6916" max="6916" width="11.28515625" style="95" customWidth="1"/>
    <col min="6917" max="6917" width="10.7109375" style="95" customWidth="1"/>
    <col min="6918" max="6918" width="12.140625" style="95" customWidth="1"/>
    <col min="6919" max="6919" width="12.7109375" style="95" customWidth="1"/>
    <col min="6920" max="6920" width="10.5703125" style="95" customWidth="1"/>
    <col min="6921" max="7168" width="8.7109375" style="95"/>
    <col min="7169" max="7169" width="35.28515625" style="95" customWidth="1"/>
    <col min="7170" max="7170" width="6.140625" style="95" customWidth="1"/>
    <col min="7171" max="7171" width="10.7109375" style="95" customWidth="1"/>
    <col min="7172" max="7172" width="11.28515625" style="95" customWidth="1"/>
    <col min="7173" max="7173" width="10.7109375" style="95" customWidth="1"/>
    <col min="7174" max="7174" width="12.140625" style="95" customWidth="1"/>
    <col min="7175" max="7175" width="12.7109375" style="95" customWidth="1"/>
    <col min="7176" max="7176" width="10.5703125" style="95" customWidth="1"/>
    <col min="7177" max="7424" width="8.7109375" style="95"/>
    <col min="7425" max="7425" width="35.28515625" style="95" customWidth="1"/>
    <col min="7426" max="7426" width="6.140625" style="95" customWidth="1"/>
    <col min="7427" max="7427" width="10.7109375" style="95" customWidth="1"/>
    <col min="7428" max="7428" width="11.28515625" style="95" customWidth="1"/>
    <col min="7429" max="7429" width="10.7109375" style="95" customWidth="1"/>
    <col min="7430" max="7430" width="12.140625" style="95" customWidth="1"/>
    <col min="7431" max="7431" width="12.7109375" style="95" customWidth="1"/>
    <col min="7432" max="7432" width="10.5703125" style="95" customWidth="1"/>
    <col min="7433" max="7680" width="8.7109375" style="95"/>
    <col min="7681" max="7681" width="35.28515625" style="95" customWidth="1"/>
    <col min="7682" max="7682" width="6.140625" style="95" customWidth="1"/>
    <col min="7683" max="7683" width="10.7109375" style="95" customWidth="1"/>
    <col min="7684" max="7684" width="11.28515625" style="95" customWidth="1"/>
    <col min="7685" max="7685" width="10.7109375" style="95" customWidth="1"/>
    <col min="7686" max="7686" width="12.140625" style="95" customWidth="1"/>
    <col min="7687" max="7687" width="12.7109375" style="95" customWidth="1"/>
    <col min="7688" max="7688" width="10.5703125" style="95" customWidth="1"/>
    <col min="7689" max="7936" width="8.7109375" style="95"/>
    <col min="7937" max="7937" width="35.28515625" style="95" customWidth="1"/>
    <col min="7938" max="7938" width="6.140625" style="95" customWidth="1"/>
    <col min="7939" max="7939" width="10.7109375" style="95" customWidth="1"/>
    <col min="7940" max="7940" width="11.28515625" style="95" customWidth="1"/>
    <col min="7941" max="7941" width="10.7109375" style="95" customWidth="1"/>
    <col min="7942" max="7942" width="12.140625" style="95" customWidth="1"/>
    <col min="7943" max="7943" width="12.7109375" style="95" customWidth="1"/>
    <col min="7944" max="7944" width="10.5703125" style="95" customWidth="1"/>
    <col min="7945" max="8192" width="8.7109375" style="95"/>
    <col min="8193" max="8193" width="35.28515625" style="95" customWidth="1"/>
    <col min="8194" max="8194" width="6.140625" style="95" customWidth="1"/>
    <col min="8195" max="8195" width="10.7109375" style="95" customWidth="1"/>
    <col min="8196" max="8196" width="11.28515625" style="95" customWidth="1"/>
    <col min="8197" max="8197" width="10.7109375" style="95" customWidth="1"/>
    <col min="8198" max="8198" width="12.140625" style="95" customWidth="1"/>
    <col min="8199" max="8199" width="12.7109375" style="95" customWidth="1"/>
    <col min="8200" max="8200" width="10.5703125" style="95" customWidth="1"/>
    <col min="8201" max="8448" width="8.7109375" style="95"/>
    <col min="8449" max="8449" width="35.28515625" style="95" customWidth="1"/>
    <col min="8450" max="8450" width="6.140625" style="95" customWidth="1"/>
    <col min="8451" max="8451" width="10.7109375" style="95" customWidth="1"/>
    <col min="8452" max="8452" width="11.28515625" style="95" customWidth="1"/>
    <col min="8453" max="8453" width="10.7109375" style="95" customWidth="1"/>
    <col min="8454" max="8454" width="12.140625" style="95" customWidth="1"/>
    <col min="8455" max="8455" width="12.7109375" style="95" customWidth="1"/>
    <col min="8456" max="8456" width="10.5703125" style="95" customWidth="1"/>
    <col min="8457" max="8704" width="8.7109375" style="95"/>
    <col min="8705" max="8705" width="35.28515625" style="95" customWidth="1"/>
    <col min="8706" max="8706" width="6.140625" style="95" customWidth="1"/>
    <col min="8707" max="8707" width="10.7109375" style="95" customWidth="1"/>
    <col min="8708" max="8708" width="11.28515625" style="95" customWidth="1"/>
    <col min="8709" max="8709" width="10.7109375" style="95" customWidth="1"/>
    <col min="8710" max="8710" width="12.140625" style="95" customWidth="1"/>
    <col min="8711" max="8711" width="12.7109375" style="95" customWidth="1"/>
    <col min="8712" max="8712" width="10.5703125" style="95" customWidth="1"/>
    <col min="8713" max="8960" width="8.7109375" style="95"/>
    <col min="8961" max="8961" width="35.28515625" style="95" customWidth="1"/>
    <col min="8962" max="8962" width="6.140625" style="95" customWidth="1"/>
    <col min="8963" max="8963" width="10.7109375" style="95" customWidth="1"/>
    <col min="8964" max="8964" width="11.28515625" style="95" customWidth="1"/>
    <col min="8965" max="8965" width="10.7109375" style="95" customWidth="1"/>
    <col min="8966" max="8966" width="12.140625" style="95" customWidth="1"/>
    <col min="8967" max="8967" width="12.7109375" style="95" customWidth="1"/>
    <col min="8968" max="8968" width="10.5703125" style="95" customWidth="1"/>
    <col min="8969" max="9216" width="8.7109375" style="95"/>
    <col min="9217" max="9217" width="35.28515625" style="95" customWidth="1"/>
    <col min="9218" max="9218" width="6.140625" style="95" customWidth="1"/>
    <col min="9219" max="9219" width="10.7109375" style="95" customWidth="1"/>
    <col min="9220" max="9220" width="11.28515625" style="95" customWidth="1"/>
    <col min="9221" max="9221" width="10.7109375" style="95" customWidth="1"/>
    <col min="9222" max="9222" width="12.140625" style="95" customWidth="1"/>
    <col min="9223" max="9223" width="12.7109375" style="95" customWidth="1"/>
    <col min="9224" max="9224" width="10.5703125" style="95" customWidth="1"/>
    <col min="9225" max="9472" width="8.7109375" style="95"/>
    <col min="9473" max="9473" width="35.28515625" style="95" customWidth="1"/>
    <col min="9474" max="9474" width="6.140625" style="95" customWidth="1"/>
    <col min="9475" max="9475" width="10.7109375" style="95" customWidth="1"/>
    <col min="9476" max="9476" width="11.28515625" style="95" customWidth="1"/>
    <col min="9477" max="9477" width="10.7109375" style="95" customWidth="1"/>
    <col min="9478" max="9478" width="12.140625" style="95" customWidth="1"/>
    <col min="9479" max="9479" width="12.7109375" style="95" customWidth="1"/>
    <col min="9480" max="9480" width="10.5703125" style="95" customWidth="1"/>
    <col min="9481" max="9728" width="8.7109375" style="95"/>
    <col min="9729" max="9729" width="35.28515625" style="95" customWidth="1"/>
    <col min="9730" max="9730" width="6.140625" style="95" customWidth="1"/>
    <col min="9731" max="9731" width="10.7109375" style="95" customWidth="1"/>
    <col min="9732" max="9732" width="11.28515625" style="95" customWidth="1"/>
    <col min="9733" max="9733" width="10.7109375" style="95" customWidth="1"/>
    <col min="9734" max="9734" width="12.140625" style="95" customWidth="1"/>
    <col min="9735" max="9735" width="12.7109375" style="95" customWidth="1"/>
    <col min="9736" max="9736" width="10.5703125" style="95" customWidth="1"/>
    <col min="9737" max="9984" width="8.7109375" style="95"/>
    <col min="9985" max="9985" width="35.28515625" style="95" customWidth="1"/>
    <col min="9986" max="9986" width="6.140625" style="95" customWidth="1"/>
    <col min="9987" max="9987" width="10.7109375" style="95" customWidth="1"/>
    <col min="9988" max="9988" width="11.28515625" style="95" customWidth="1"/>
    <col min="9989" max="9989" width="10.7109375" style="95" customWidth="1"/>
    <col min="9990" max="9990" width="12.140625" style="95" customWidth="1"/>
    <col min="9991" max="9991" width="12.7109375" style="95" customWidth="1"/>
    <col min="9992" max="9992" width="10.5703125" style="95" customWidth="1"/>
    <col min="9993" max="10240" width="8.7109375" style="95"/>
    <col min="10241" max="10241" width="35.28515625" style="95" customWidth="1"/>
    <col min="10242" max="10242" width="6.140625" style="95" customWidth="1"/>
    <col min="10243" max="10243" width="10.7109375" style="95" customWidth="1"/>
    <col min="10244" max="10244" width="11.28515625" style="95" customWidth="1"/>
    <col min="10245" max="10245" width="10.7109375" style="95" customWidth="1"/>
    <col min="10246" max="10246" width="12.140625" style="95" customWidth="1"/>
    <col min="10247" max="10247" width="12.7109375" style="95" customWidth="1"/>
    <col min="10248" max="10248" width="10.5703125" style="95" customWidth="1"/>
    <col min="10249" max="10496" width="8.7109375" style="95"/>
    <col min="10497" max="10497" width="35.28515625" style="95" customWidth="1"/>
    <col min="10498" max="10498" width="6.140625" style="95" customWidth="1"/>
    <col min="10499" max="10499" width="10.7109375" style="95" customWidth="1"/>
    <col min="10500" max="10500" width="11.28515625" style="95" customWidth="1"/>
    <col min="10501" max="10501" width="10.7109375" style="95" customWidth="1"/>
    <col min="10502" max="10502" width="12.140625" style="95" customWidth="1"/>
    <col min="10503" max="10503" width="12.7109375" style="95" customWidth="1"/>
    <col min="10504" max="10504" width="10.5703125" style="95" customWidth="1"/>
    <col min="10505" max="10752" width="8.7109375" style="95"/>
    <col min="10753" max="10753" width="35.28515625" style="95" customWidth="1"/>
    <col min="10754" max="10754" width="6.140625" style="95" customWidth="1"/>
    <col min="10755" max="10755" width="10.7109375" style="95" customWidth="1"/>
    <col min="10756" max="10756" width="11.28515625" style="95" customWidth="1"/>
    <col min="10757" max="10757" width="10.7109375" style="95" customWidth="1"/>
    <col min="10758" max="10758" width="12.140625" style="95" customWidth="1"/>
    <col min="10759" max="10759" width="12.7109375" style="95" customWidth="1"/>
    <col min="10760" max="10760" width="10.5703125" style="95" customWidth="1"/>
    <col min="10761" max="11008" width="8.7109375" style="95"/>
    <col min="11009" max="11009" width="35.28515625" style="95" customWidth="1"/>
    <col min="11010" max="11010" width="6.140625" style="95" customWidth="1"/>
    <col min="11011" max="11011" width="10.7109375" style="95" customWidth="1"/>
    <col min="11012" max="11012" width="11.28515625" style="95" customWidth="1"/>
    <col min="11013" max="11013" width="10.7109375" style="95" customWidth="1"/>
    <col min="11014" max="11014" width="12.140625" style="95" customWidth="1"/>
    <col min="11015" max="11015" width="12.7109375" style="95" customWidth="1"/>
    <col min="11016" max="11016" width="10.5703125" style="95" customWidth="1"/>
    <col min="11017" max="11264" width="8.7109375" style="95"/>
    <col min="11265" max="11265" width="35.28515625" style="95" customWidth="1"/>
    <col min="11266" max="11266" width="6.140625" style="95" customWidth="1"/>
    <col min="11267" max="11267" width="10.7109375" style="95" customWidth="1"/>
    <col min="11268" max="11268" width="11.28515625" style="95" customWidth="1"/>
    <col min="11269" max="11269" width="10.7109375" style="95" customWidth="1"/>
    <col min="11270" max="11270" width="12.140625" style="95" customWidth="1"/>
    <col min="11271" max="11271" width="12.7109375" style="95" customWidth="1"/>
    <col min="11272" max="11272" width="10.5703125" style="95" customWidth="1"/>
    <col min="11273" max="11520" width="8.7109375" style="95"/>
    <col min="11521" max="11521" width="35.28515625" style="95" customWidth="1"/>
    <col min="11522" max="11522" width="6.140625" style="95" customWidth="1"/>
    <col min="11523" max="11523" width="10.7109375" style="95" customWidth="1"/>
    <col min="11524" max="11524" width="11.28515625" style="95" customWidth="1"/>
    <col min="11525" max="11525" width="10.7109375" style="95" customWidth="1"/>
    <col min="11526" max="11526" width="12.140625" style="95" customWidth="1"/>
    <col min="11527" max="11527" width="12.7109375" style="95" customWidth="1"/>
    <col min="11528" max="11528" width="10.5703125" style="95" customWidth="1"/>
    <col min="11529" max="11776" width="8.7109375" style="95"/>
    <col min="11777" max="11777" width="35.28515625" style="95" customWidth="1"/>
    <col min="11778" max="11778" width="6.140625" style="95" customWidth="1"/>
    <col min="11779" max="11779" width="10.7109375" style="95" customWidth="1"/>
    <col min="11780" max="11780" width="11.28515625" style="95" customWidth="1"/>
    <col min="11781" max="11781" width="10.7109375" style="95" customWidth="1"/>
    <col min="11782" max="11782" width="12.140625" style="95" customWidth="1"/>
    <col min="11783" max="11783" width="12.7109375" style="95" customWidth="1"/>
    <col min="11784" max="11784" width="10.5703125" style="95" customWidth="1"/>
    <col min="11785" max="12032" width="8.7109375" style="95"/>
    <col min="12033" max="12033" width="35.28515625" style="95" customWidth="1"/>
    <col min="12034" max="12034" width="6.140625" style="95" customWidth="1"/>
    <col min="12035" max="12035" width="10.7109375" style="95" customWidth="1"/>
    <col min="12036" max="12036" width="11.28515625" style="95" customWidth="1"/>
    <col min="12037" max="12037" width="10.7109375" style="95" customWidth="1"/>
    <col min="12038" max="12038" width="12.140625" style="95" customWidth="1"/>
    <col min="12039" max="12039" width="12.7109375" style="95" customWidth="1"/>
    <col min="12040" max="12040" width="10.5703125" style="95" customWidth="1"/>
    <col min="12041" max="12288" width="8.7109375" style="95"/>
    <col min="12289" max="12289" width="35.28515625" style="95" customWidth="1"/>
    <col min="12290" max="12290" width="6.140625" style="95" customWidth="1"/>
    <col min="12291" max="12291" width="10.7109375" style="95" customWidth="1"/>
    <col min="12292" max="12292" width="11.28515625" style="95" customWidth="1"/>
    <col min="12293" max="12293" width="10.7109375" style="95" customWidth="1"/>
    <col min="12294" max="12294" width="12.140625" style="95" customWidth="1"/>
    <col min="12295" max="12295" width="12.7109375" style="95" customWidth="1"/>
    <col min="12296" max="12296" width="10.5703125" style="95" customWidth="1"/>
    <col min="12297" max="12544" width="8.7109375" style="95"/>
    <col min="12545" max="12545" width="35.28515625" style="95" customWidth="1"/>
    <col min="12546" max="12546" width="6.140625" style="95" customWidth="1"/>
    <col min="12547" max="12547" width="10.7109375" style="95" customWidth="1"/>
    <col min="12548" max="12548" width="11.28515625" style="95" customWidth="1"/>
    <col min="12549" max="12549" width="10.7109375" style="95" customWidth="1"/>
    <col min="12550" max="12550" width="12.140625" style="95" customWidth="1"/>
    <col min="12551" max="12551" width="12.7109375" style="95" customWidth="1"/>
    <col min="12552" max="12552" width="10.5703125" style="95" customWidth="1"/>
    <col min="12553" max="12800" width="8.7109375" style="95"/>
    <col min="12801" max="12801" width="35.28515625" style="95" customWidth="1"/>
    <col min="12802" max="12802" width="6.140625" style="95" customWidth="1"/>
    <col min="12803" max="12803" width="10.7109375" style="95" customWidth="1"/>
    <col min="12804" max="12804" width="11.28515625" style="95" customWidth="1"/>
    <col min="12805" max="12805" width="10.7109375" style="95" customWidth="1"/>
    <col min="12806" max="12806" width="12.140625" style="95" customWidth="1"/>
    <col min="12807" max="12807" width="12.7109375" style="95" customWidth="1"/>
    <col min="12808" max="12808" width="10.5703125" style="95" customWidth="1"/>
    <col min="12809" max="13056" width="8.7109375" style="95"/>
    <col min="13057" max="13057" width="35.28515625" style="95" customWidth="1"/>
    <col min="13058" max="13058" width="6.140625" style="95" customWidth="1"/>
    <col min="13059" max="13059" width="10.7109375" style="95" customWidth="1"/>
    <col min="13060" max="13060" width="11.28515625" style="95" customWidth="1"/>
    <col min="13061" max="13061" width="10.7109375" style="95" customWidth="1"/>
    <col min="13062" max="13062" width="12.140625" style="95" customWidth="1"/>
    <col min="13063" max="13063" width="12.7109375" style="95" customWidth="1"/>
    <col min="13064" max="13064" width="10.5703125" style="95" customWidth="1"/>
    <col min="13065" max="13312" width="8.7109375" style="95"/>
    <col min="13313" max="13313" width="35.28515625" style="95" customWidth="1"/>
    <col min="13314" max="13314" width="6.140625" style="95" customWidth="1"/>
    <col min="13315" max="13315" width="10.7109375" style="95" customWidth="1"/>
    <col min="13316" max="13316" width="11.28515625" style="95" customWidth="1"/>
    <col min="13317" max="13317" width="10.7109375" style="95" customWidth="1"/>
    <col min="13318" max="13318" width="12.140625" style="95" customWidth="1"/>
    <col min="13319" max="13319" width="12.7109375" style="95" customWidth="1"/>
    <col min="13320" max="13320" width="10.5703125" style="95" customWidth="1"/>
    <col min="13321" max="13568" width="8.7109375" style="95"/>
    <col min="13569" max="13569" width="35.28515625" style="95" customWidth="1"/>
    <col min="13570" max="13570" width="6.140625" style="95" customWidth="1"/>
    <col min="13571" max="13571" width="10.7109375" style="95" customWidth="1"/>
    <col min="13572" max="13572" width="11.28515625" style="95" customWidth="1"/>
    <col min="13573" max="13573" width="10.7109375" style="95" customWidth="1"/>
    <col min="13574" max="13574" width="12.140625" style="95" customWidth="1"/>
    <col min="13575" max="13575" width="12.7109375" style="95" customWidth="1"/>
    <col min="13576" max="13576" width="10.5703125" style="95" customWidth="1"/>
    <col min="13577" max="13824" width="8.7109375" style="95"/>
    <col min="13825" max="13825" width="35.28515625" style="95" customWidth="1"/>
    <col min="13826" max="13826" width="6.140625" style="95" customWidth="1"/>
    <col min="13827" max="13827" width="10.7109375" style="95" customWidth="1"/>
    <col min="13828" max="13828" width="11.28515625" style="95" customWidth="1"/>
    <col min="13829" max="13829" width="10.7109375" style="95" customWidth="1"/>
    <col min="13830" max="13830" width="12.140625" style="95" customWidth="1"/>
    <col min="13831" max="13831" width="12.7109375" style="95" customWidth="1"/>
    <col min="13832" max="13832" width="10.5703125" style="95" customWidth="1"/>
    <col min="13833" max="14080" width="8.7109375" style="95"/>
    <col min="14081" max="14081" width="35.28515625" style="95" customWidth="1"/>
    <col min="14082" max="14082" width="6.140625" style="95" customWidth="1"/>
    <col min="14083" max="14083" width="10.7109375" style="95" customWidth="1"/>
    <col min="14084" max="14084" width="11.28515625" style="95" customWidth="1"/>
    <col min="14085" max="14085" width="10.7109375" style="95" customWidth="1"/>
    <col min="14086" max="14086" width="12.140625" style="95" customWidth="1"/>
    <col min="14087" max="14087" width="12.7109375" style="95" customWidth="1"/>
    <col min="14088" max="14088" width="10.5703125" style="95" customWidth="1"/>
    <col min="14089" max="14336" width="8.7109375" style="95"/>
    <col min="14337" max="14337" width="35.28515625" style="95" customWidth="1"/>
    <col min="14338" max="14338" width="6.140625" style="95" customWidth="1"/>
    <col min="14339" max="14339" width="10.7109375" style="95" customWidth="1"/>
    <col min="14340" max="14340" width="11.28515625" style="95" customWidth="1"/>
    <col min="14341" max="14341" width="10.7109375" style="95" customWidth="1"/>
    <col min="14342" max="14342" width="12.140625" style="95" customWidth="1"/>
    <col min="14343" max="14343" width="12.7109375" style="95" customWidth="1"/>
    <col min="14344" max="14344" width="10.5703125" style="95" customWidth="1"/>
    <col min="14345" max="14592" width="8.7109375" style="95"/>
    <col min="14593" max="14593" width="35.28515625" style="95" customWidth="1"/>
    <col min="14594" max="14594" width="6.140625" style="95" customWidth="1"/>
    <col min="14595" max="14595" width="10.7109375" style="95" customWidth="1"/>
    <col min="14596" max="14596" width="11.28515625" style="95" customWidth="1"/>
    <col min="14597" max="14597" width="10.7109375" style="95" customWidth="1"/>
    <col min="14598" max="14598" width="12.140625" style="95" customWidth="1"/>
    <col min="14599" max="14599" width="12.7109375" style="95" customWidth="1"/>
    <col min="14600" max="14600" width="10.5703125" style="95" customWidth="1"/>
    <col min="14601" max="14848" width="8.7109375" style="95"/>
    <col min="14849" max="14849" width="35.28515625" style="95" customWidth="1"/>
    <col min="14850" max="14850" width="6.140625" style="95" customWidth="1"/>
    <col min="14851" max="14851" width="10.7109375" style="95" customWidth="1"/>
    <col min="14852" max="14852" width="11.28515625" style="95" customWidth="1"/>
    <col min="14853" max="14853" width="10.7109375" style="95" customWidth="1"/>
    <col min="14854" max="14854" width="12.140625" style="95" customWidth="1"/>
    <col min="14855" max="14855" width="12.7109375" style="95" customWidth="1"/>
    <col min="14856" max="14856" width="10.5703125" style="95" customWidth="1"/>
    <col min="14857" max="15104" width="8.7109375" style="95"/>
    <col min="15105" max="15105" width="35.28515625" style="95" customWidth="1"/>
    <col min="15106" max="15106" width="6.140625" style="95" customWidth="1"/>
    <col min="15107" max="15107" width="10.7109375" style="95" customWidth="1"/>
    <col min="15108" max="15108" width="11.28515625" style="95" customWidth="1"/>
    <col min="15109" max="15109" width="10.7109375" style="95" customWidth="1"/>
    <col min="15110" max="15110" width="12.140625" style="95" customWidth="1"/>
    <col min="15111" max="15111" width="12.7109375" style="95" customWidth="1"/>
    <col min="15112" max="15112" width="10.5703125" style="95" customWidth="1"/>
    <col min="15113" max="15360" width="8.7109375" style="95"/>
    <col min="15361" max="15361" width="35.28515625" style="95" customWidth="1"/>
    <col min="15362" max="15362" width="6.140625" style="95" customWidth="1"/>
    <col min="15363" max="15363" width="10.7109375" style="95" customWidth="1"/>
    <col min="15364" max="15364" width="11.28515625" style="95" customWidth="1"/>
    <col min="15365" max="15365" width="10.7109375" style="95" customWidth="1"/>
    <col min="15366" max="15366" width="12.140625" style="95" customWidth="1"/>
    <col min="15367" max="15367" width="12.7109375" style="95" customWidth="1"/>
    <col min="15368" max="15368" width="10.5703125" style="95" customWidth="1"/>
    <col min="15369" max="15616" width="8.7109375" style="95"/>
    <col min="15617" max="15617" width="35.28515625" style="95" customWidth="1"/>
    <col min="15618" max="15618" width="6.140625" style="95" customWidth="1"/>
    <col min="15619" max="15619" width="10.7109375" style="95" customWidth="1"/>
    <col min="15620" max="15620" width="11.28515625" style="95" customWidth="1"/>
    <col min="15621" max="15621" width="10.7109375" style="95" customWidth="1"/>
    <col min="15622" max="15622" width="12.140625" style="95" customWidth="1"/>
    <col min="15623" max="15623" width="12.7109375" style="95" customWidth="1"/>
    <col min="15624" max="15624" width="10.5703125" style="95" customWidth="1"/>
    <col min="15625" max="15872" width="8.7109375" style="95"/>
    <col min="15873" max="15873" width="35.28515625" style="95" customWidth="1"/>
    <col min="15874" max="15874" width="6.140625" style="95" customWidth="1"/>
    <col min="15875" max="15875" width="10.7109375" style="95" customWidth="1"/>
    <col min="15876" max="15876" width="11.28515625" style="95" customWidth="1"/>
    <col min="15877" max="15877" width="10.7109375" style="95" customWidth="1"/>
    <col min="15878" max="15878" width="12.140625" style="95" customWidth="1"/>
    <col min="15879" max="15879" width="12.7109375" style="95" customWidth="1"/>
    <col min="15880" max="15880" width="10.5703125" style="95" customWidth="1"/>
    <col min="15881" max="16128" width="8.7109375" style="95"/>
    <col min="16129" max="16129" width="35.28515625" style="95" customWidth="1"/>
    <col min="16130" max="16130" width="6.140625" style="95" customWidth="1"/>
    <col min="16131" max="16131" width="10.7109375" style="95" customWidth="1"/>
    <col min="16132" max="16132" width="11.28515625" style="95" customWidth="1"/>
    <col min="16133" max="16133" width="10.7109375" style="95" customWidth="1"/>
    <col min="16134" max="16134" width="12.140625" style="95" customWidth="1"/>
    <col min="16135" max="16135" width="12.7109375" style="95" customWidth="1"/>
    <col min="16136" max="16136" width="10.5703125" style="95" customWidth="1"/>
    <col min="16137" max="16384" width="8.7109375" style="95"/>
  </cols>
  <sheetData>
    <row r="1" spans="1:8" ht="23.25">
      <c r="A1" s="102" t="s">
        <v>39</v>
      </c>
      <c r="D1" s="103"/>
      <c r="E1" s="103"/>
      <c r="F1" s="103"/>
      <c r="G1" s="103"/>
      <c r="H1" s="90" t="s">
        <v>0</v>
      </c>
    </row>
    <row r="2" spans="1:8" ht="15.75">
      <c r="A2" s="104" t="s">
        <v>66</v>
      </c>
    </row>
    <row r="3" spans="1:8" ht="15.75">
      <c r="A3" s="104" t="s">
        <v>7</v>
      </c>
    </row>
    <row r="4" spans="1:8" ht="15.75">
      <c r="A4" s="104" t="s">
        <v>41</v>
      </c>
      <c r="B4" s="105"/>
    </row>
    <row r="5" spans="1:8" ht="15.75">
      <c r="C5" s="106" t="s">
        <v>1</v>
      </c>
      <c r="D5" s="106" t="s">
        <v>2</v>
      </c>
      <c r="E5" s="106" t="s">
        <v>3</v>
      </c>
      <c r="F5" s="106" t="s">
        <v>4</v>
      </c>
      <c r="G5" s="106" t="s">
        <v>5</v>
      </c>
      <c r="H5" s="107"/>
    </row>
    <row r="6" spans="1:8">
      <c r="B6" s="105"/>
    </row>
    <row r="7" spans="1:8">
      <c r="A7" s="97" t="s">
        <v>67</v>
      </c>
      <c r="B7" s="108"/>
      <c r="C7" s="109">
        <v>0</v>
      </c>
      <c r="D7" s="109"/>
      <c r="E7" s="109"/>
      <c r="F7" s="109"/>
      <c r="G7" s="109"/>
    </row>
    <row r="8" spans="1:8">
      <c r="C8" s="108"/>
      <c r="D8" s="108"/>
      <c r="E8" s="108"/>
      <c r="F8" s="108"/>
      <c r="G8" s="108"/>
    </row>
    <row r="9" spans="1:8">
      <c r="A9" s="97" t="s">
        <v>68</v>
      </c>
      <c r="C9" s="108"/>
      <c r="D9" s="108"/>
      <c r="E9" s="108"/>
      <c r="F9" s="108"/>
      <c r="G9" s="108"/>
    </row>
    <row r="10" spans="1:8">
      <c r="A10" s="110" t="s">
        <v>69</v>
      </c>
      <c r="C10" s="108"/>
      <c r="D10" s="108"/>
      <c r="E10" s="108"/>
      <c r="F10" s="108"/>
      <c r="G10" s="108"/>
    </row>
    <row r="11" spans="1:8">
      <c r="A11" s="101" t="s">
        <v>70</v>
      </c>
      <c r="C11" s="109">
        <v>0</v>
      </c>
      <c r="D11" s="109"/>
      <c r="E11" s="109"/>
      <c r="F11" s="109"/>
      <c r="G11" s="109"/>
    </row>
    <row r="12" spans="1:8">
      <c r="A12" s="101" t="s">
        <v>71</v>
      </c>
      <c r="B12" s="111"/>
      <c r="C12" s="112">
        <v>0</v>
      </c>
      <c r="D12" s="112"/>
      <c r="E12" s="112"/>
      <c r="F12" s="112"/>
      <c r="G12" s="112"/>
    </row>
    <row r="13" spans="1:8">
      <c r="A13" s="101" t="s">
        <v>72</v>
      </c>
      <c r="B13" s="113"/>
      <c r="C13" s="112">
        <v>0</v>
      </c>
      <c r="D13" s="112"/>
      <c r="E13" s="112"/>
      <c r="F13" s="112"/>
      <c r="G13" s="112"/>
    </row>
    <row r="14" spans="1:8">
      <c r="A14" s="101"/>
      <c r="B14" s="113"/>
      <c r="C14" s="112"/>
      <c r="D14" s="112"/>
      <c r="E14" s="112"/>
      <c r="F14" s="112"/>
      <c r="G14" s="112"/>
    </row>
    <row r="15" spans="1:8">
      <c r="A15" s="93" t="s">
        <v>73</v>
      </c>
      <c r="B15" s="114"/>
      <c r="C15" s="115">
        <v>0</v>
      </c>
      <c r="D15" s="115"/>
      <c r="E15" s="115"/>
      <c r="F15" s="115"/>
      <c r="G15" s="115"/>
    </row>
    <row r="16" spans="1:8">
      <c r="A16" s="110" t="s">
        <v>74</v>
      </c>
      <c r="B16" s="113"/>
      <c r="C16" s="116">
        <f>SUM(C11:C15)</f>
        <v>0</v>
      </c>
      <c r="D16" s="116">
        <f t="shared" ref="D16:G16" si="0">SUM(D11:D15)</f>
        <v>0</v>
      </c>
      <c r="E16" s="116">
        <f t="shared" si="0"/>
        <v>0</v>
      </c>
      <c r="F16" s="116">
        <f t="shared" si="0"/>
        <v>0</v>
      </c>
      <c r="G16" s="116">
        <f t="shared" si="0"/>
        <v>0</v>
      </c>
    </row>
    <row r="17" spans="1:7">
      <c r="A17" s="100" t="s">
        <v>60</v>
      </c>
      <c r="B17" s="117"/>
      <c r="C17" s="96" t="str">
        <f>IFERROR(C16/C7,"0")</f>
        <v>0</v>
      </c>
      <c r="D17" s="96" t="str">
        <f t="shared" ref="D17:G17" si="1">IFERROR(D16/D7,"0")</f>
        <v>0</v>
      </c>
      <c r="E17" s="96" t="str">
        <f t="shared" si="1"/>
        <v>0</v>
      </c>
      <c r="F17" s="96" t="str">
        <f t="shared" si="1"/>
        <v>0</v>
      </c>
      <c r="G17" s="96" t="str">
        <f t="shared" si="1"/>
        <v>0</v>
      </c>
    </row>
    <row r="18" spans="1:7">
      <c r="B18" s="113"/>
    </row>
    <row r="19" spans="1:7">
      <c r="A19" s="97" t="s">
        <v>75</v>
      </c>
      <c r="B19" s="113"/>
    </row>
    <row r="20" spans="1:7">
      <c r="A20" s="110" t="s">
        <v>69</v>
      </c>
      <c r="B20" s="113"/>
    </row>
    <row r="21" spans="1:7">
      <c r="A21" s="101" t="s">
        <v>70</v>
      </c>
      <c r="B21" s="113"/>
      <c r="C21" s="109"/>
      <c r="D21" s="109"/>
      <c r="E21" s="109"/>
      <c r="F21" s="109"/>
      <c r="G21" s="109"/>
    </row>
    <row r="22" spans="1:7">
      <c r="A22" s="101" t="s">
        <v>76</v>
      </c>
      <c r="B22" s="113"/>
      <c r="C22" s="112"/>
      <c r="D22" s="112"/>
      <c r="E22" s="112"/>
      <c r="F22" s="112"/>
      <c r="G22" s="112"/>
    </row>
    <row r="23" spans="1:7">
      <c r="B23" s="113"/>
      <c r="C23" s="112"/>
      <c r="D23" s="112"/>
      <c r="E23" s="112"/>
      <c r="F23" s="112"/>
      <c r="G23" s="112"/>
    </row>
    <row r="24" spans="1:7">
      <c r="A24" s="93" t="s">
        <v>73</v>
      </c>
      <c r="B24" s="114"/>
      <c r="C24" s="115"/>
      <c r="D24" s="115"/>
      <c r="E24" s="115"/>
      <c r="F24" s="115"/>
      <c r="G24" s="115"/>
    </row>
    <row r="25" spans="1:7">
      <c r="A25" s="100" t="s">
        <v>77</v>
      </c>
      <c r="B25" s="113"/>
      <c r="C25" s="116">
        <f>SUM(C21,C22)</f>
        <v>0</v>
      </c>
      <c r="D25" s="116">
        <f t="shared" ref="D25:G25" si="2">SUM(D21,D22)</f>
        <v>0</v>
      </c>
      <c r="E25" s="116">
        <f t="shared" si="2"/>
        <v>0</v>
      </c>
      <c r="F25" s="116">
        <f t="shared" si="2"/>
        <v>0</v>
      </c>
      <c r="G25" s="116">
        <f t="shared" si="2"/>
        <v>0</v>
      </c>
    </row>
    <row r="26" spans="1:7">
      <c r="A26" s="100" t="s">
        <v>60</v>
      </c>
      <c r="B26" s="117"/>
      <c r="C26" s="118" t="str">
        <f>IFERROR(C25/C7,"0")</f>
        <v>0</v>
      </c>
      <c r="D26" s="118" t="str">
        <f t="shared" ref="D26:G26" si="3">IFERROR(D25/D7,"0")</f>
        <v>0</v>
      </c>
      <c r="E26" s="118" t="str">
        <f t="shared" si="3"/>
        <v>0</v>
      </c>
      <c r="F26" s="118" t="str">
        <f t="shared" si="3"/>
        <v>0</v>
      </c>
      <c r="G26" s="118" t="str">
        <f t="shared" si="3"/>
        <v>0</v>
      </c>
    </row>
    <row r="27" spans="1:7">
      <c r="B27" s="113"/>
    </row>
    <row r="28" spans="1:7">
      <c r="A28" s="97" t="s">
        <v>78</v>
      </c>
      <c r="B28" s="113"/>
    </row>
    <row r="29" spans="1:7">
      <c r="A29" s="110" t="s">
        <v>69</v>
      </c>
      <c r="B29" s="113"/>
    </row>
    <row r="30" spans="1:7">
      <c r="A30" s="101" t="s">
        <v>70</v>
      </c>
      <c r="B30" s="113"/>
      <c r="C30" s="109"/>
      <c r="D30" s="109"/>
      <c r="E30" s="109"/>
      <c r="F30" s="109"/>
      <c r="G30" s="109"/>
    </row>
    <row r="31" spans="1:7">
      <c r="A31" s="101" t="s">
        <v>55</v>
      </c>
      <c r="B31" s="113"/>
      <c r="C31" s="109"/>
      <c r="D31" s="109"/>
      <c r="E31" s="109"/>
      <c r="F31" s="109"/>
      <c r="G31" s="109"/>
    </row>
    <row r="32" spans="1:7">
      <c r="A32" s="101" t="s">
        <v>79</v>
      </c>
      <c r="B32" s="113"/>
      <c r="C32" s="112"/>
      <c r="D32" s="112"/>
      <c r="E32" s="112"/>
      <c r="F32" s="112"/>
      <c r="G32" s="112"/>
    </row>
    <row r="33" spans="1:8">
      <c r="A33" s="101"/>
      <c r="B33" s="113"/>
      <c r="C33" s="112"/>
      <c r="D33" s="112"/>
      <c r="E33" s="112"/>
      <c r="F33" s="112"/>
      <c r="G33" s="112"/>
    </row>
    <row r="34" spans="1:8">
      <c r="A34" s="101"/>
      <c r="B34" s="113"/>
      <c r="C34" s="112"/>
      <c r="D34" s="112"/>
      <c r="E34" s="112"/>
      <c r="F34" s="112"/>
      <c r="G34" s="112"/>
    </row>
    <row r="35" spans="1:8">
      <c r="A35" s="101"/>
      <c r="B35" s="113"/>
      <c r="C35" s="112"/>
      <c r="D35" s="112"/>
      <c r="E35" s="112"/>
      <c r="F35" s="112"/>
      <c r="G35" s="112"/>
    </row>
    <row r="36" spans="1:8">
      <c r="A36" s="93" t="s">
        <v>73</v>
      </c>
      <c r="B36" s="114"/>
      <c r="C36" s="112"/>
      <c r="D36" s="112"/>
      <c r="E36" s="112"/>
      <c r="F36" s="112"/>
      <c r="G36" s="112"/>
    </row>
    <row r="37" spans="1:8">
      <c r="B37" s="113"/>
    </row>
    <row r="38" spans="1:8">
      <c r="A38" s="110" t="s">
        <v>80</v>
      </c>
      <c r="B38" s="113"/>
      <c r="C38" s="116">
        <f>SUM(C31+C32+C30)</f>
        <v>0</v>
      </c>
      <c r="D38" s="116">
        <f t="shared" ref="D38:G38" si="4">SUM(D31+D32+D30)</f>
        <v>0</v>
      </c>
      <c r="E38" s="116">
        <f t="shared" si="4"/>
        <v>0</v>
      </c>
      <c r="F38" s="116">
        <f t="shared" si="4"/>
        <v>0</v>
      </c>
      <c r="G38" s="116">
        <f t="shared" si="4"/>
        <v>0</v>
      </c>
    </row>
    <row r="39" spans="1:8">
      <c r="A39" s="100" t="s">
        <v>60</v>
      </c>
      <c r="B39" s="117"/>
      <c r="C39" s="118" t="str">
        <f>IFERROR(C38/C7,"0")</f>
        <v>0</v>
      </c>
      <c r="D39" s="118" t="str">
        <f t="shared" ref="D39:G39" si="5">IFERROR(D38/D7,"0")</f>
        <v>0</v>
      </c>
      <c r="E39" s="118" t="str">
        <f t="shared" si="5"/>
        <v>0</v>
      </c>
      <c r="F39" s="118" t="str">
        <f t="shared" si="5"/>
        <v>0</v>
      </c>
      <c r="G39" s="118" t="str">
        <f t="shared" si="5"/>
        <v>0</v>
      </c>
    </row>
    <row r="40" spans="1:8">
      <c r="B40" s="113"/>
      <c r="F40" s="103"/>
    </row>
    <row r="41" spans="1:8" ht="13.5" thickBot="1">
      <c r="A41" s="97" t="s">
        <v>81</v>
      </c>
      <c r="B41" s="113"/>
      <c r="C41" s="119">
        <f>SUM(C38+C16+C25)</f>
        <v>0</v>
      </c>
      <c r="D41" s="119">
        <f t="shared" ref="D41:G41" si="6">SUM(D38+D16+D25)</f>
        <v>0</v>
      </c>
      <c r="E41" s="119">
        <f t="shared" si="6"/>
        <v>0</v>
      </c>
      <c r="F41" s="119">
        <f t="shared" si="6"/>
        <v>0</v>
      </c>
      <c r="G41" s="119">
        <f t="shared" si="6"/>
        <v>0</v>
      </c>
      <c r="H41" s="120"/>
    </row>
    <row r="42" spans="1:8" ht="13.5" thickTop="1">
      <c r="A42" s="101" t="s">
        <v>82</v>
      </c>
      <c r="B42" s="113"/>
      <c r="C42" s="118" t="str">
        <f>IFERROR(C41/C7,"0")</f>
        <v>0</v>
      </c>
      <c r="D42" s="118" t="str">
        <f t="shared" ref="D42:G42" si="7">IFERROR(D41/D7,"0")</f>
        <v>0</v>
      </c>
      <c r="E42" s="118" t="str">
        <f t="shared" si="7"/>
        <v>0</v>
      </c>
      <c r="F42" s="118" t="str">
        <f t="shared" si="7"/>
        <v>0</v>
      </c>
      <c r="G42" s="118" t="str">
        <f t="shared" si="7"/>
        <v>0</v>
      </c>
    </row>
    <row r="43" spans="1:8">
      <c r="A43" s="101"/>
      <c r="B43" s="113"/>
      <c r="C43" s="120"/>
      <c r="D43" s="120"/>
      <c r="E43" s="120"/>
      <c r="F43" s="120"/>
      <c r="G43" s="120"/>
    </row>
    <row r="44" spans="1:8">
      <c r="A44" s="97" t="s">
        <v>83</v>
      </c>
      <c r="B44" s="121"/>
      <c r="C44" s="120"/>
      <c r="D44" s="120"/>
      <c r="E44" s="120"/>
      <c r="F44" s="120"/>
      <c r="G44" s="120"/>
    </row>
    <row r="45" spans="1:8">
      <c r="A45" s="98" t="s">
        <v>84</v>
      </c>
      <c r="B45" s="121"/>
      <c r="C45" s="112">
        <f>C12+C15+C24+C36</f>
        <v>0</v>
      </c>
      <c r="D45" s="112">
        <f>D12+D15+D24+D36</f>
        <v>0</v>
      </c>
      <c r="E45" s="112">
        <f>E12+E15+E24+E36</f>
        <v>0</v>
      </c>
      <c r="F45" s="112">
        <f>F12+F15+F24+F36</f>
        <v>0</v>
      </c>
      <c r="G45" s="112">
        <f>G12+G15+G24+G36</f>
        <v>0</v>
      </c>
      <c r="H45" s="99"/>
    </row>
    <row r="46" spans="1:8">
      <c r="A46" s="98" t="s">
        <v>63</v>
      </c>
      <c r="B46" s="121"/>
      <c r="C46" s="115">
        <f>C11+C13+C21+C22+C30+C31+C32</f>
        <v>0</v>
      </c>
      <c r="D46" s="115">
        <f>D11+D13+D21+D22+D30+D31+D32</f>
        <v>0</v>
      </c>
      <c r="E46" s="115">
        <f>E11+E13+E21+E22+E30+E31+E32</f>
        <v>0</v>
      </c>
      <c r="F46" s="115">
        <f>F11+F13+F21+F22+F30+F31+F32</f>
        <v>0</v>
      </c>
      <c r="G46" s="115">
        <f>G11+G13+G21+G22+G30+G31+G32</f>
        <v>0</v>
      </c>
      <c r="H46" s="99"/>
    </row>
    <row r="47" spans="1:8">
      <c r="A47" s="100" t="s">
        <v>64</v>
      </c>
      <c r="B47" s="121"/>
      <c r="C47" s="116">
        <f>C45+C46</f>
        <v>0</v>
      </c>
      <c r="D47" s="116">
        <f>D45+D46</f>
        <v>0</v>
      </c>
      <c r="E47" s="116">
        <f>E45+E46</f>
        <v>0</v>
      </c>
      <c r="F47" s="116">
        <f>F45+F46</f>
        <v>0</v>
      </c>
      <c r="G47" s="116">
        <f>G45+G46</f>
        <v>0</v>
      </c>
    </row>
    <row r="48" spans="1:8">
      <c r="A48" s="100"/>
      <c r="B48" s="121"/>
    </row>
    <row r="49" spans="1:7">
      <c r="A49" s="100"/>
      <c r="B49" s="121"/>
    </row>
    <row r="50" spans="1:7" ht="15.75">
      <c r="A50" s="65"/>
      <c r="B50" s="122"/>
      <c r="C50" s="65"/>
      <c r="D50" s="67" t="s">
        <v>85</v>
      </c>
      <c r="E50" s="85"/>
      <c r="F50" s="85"/>
      <c r="G50" s="65"/>
    </row>
    <row r="51" spans="1:7" ht="15.75">
      <c r="A51" s="65"/>
      <c r="B51" s="122"/>
      <c r="C51" s="65"/>
      <c r="D51" s="67" t="s">
        <v>8</v>
      </c>
      <c r="E51" s="85"/>
      <c r="F51" s="85"/>
      <c r="G51" s="65"/>
    </row>
    <row r="52" spans="1:7" ht="15.75">
      <c r="A52" s="65"/>
      <c r="B52" s="122"/>
      <c r="C52" s="71" t="s">
        <v>1</v>
      </c>
      <c r="D52" s="71" t="s">
        <v>2</v>
      </c>
      <c r="E52" s="71" t="s">
        <v>3</v>
      </c>
      <c r="F52" s="71" t="s">
        <v>4</v>
      </c>
      <c r="G52" s="71" t="s">
        <v>5</v>
      </c>
    </row>
    <row r="53" spans="1:7">
      <c r="A53" s="65" t="s">
        <v>19</v>
      </c>
      <c r="B53" s="113"/>
      <c r="C53" s="116">
        <f>[1]REVENUE!C22*'[1]OPER EXP'!C$17</f>
        <v>0</v>
      </c>
      <c r="D53" s="116"/>
      <c r="E53" s="116">
        <f>[1]REVENUE!E22*'[1]OPER EXP'!E$42</f>
        <v>0</v>
      </c>
      <c r="F53" s="116">
        <f>[1]REVENUE!F22*'[1]OPER EXP'!F$42</f>
        <v>0</v>
      </c>
      <c r="G53" s="116">
        <f>[1]REVENUE!G22*'[1]OPER EXP'!G$42</f>
        <v>0</v>
      </c>
    </row>
    <row r="54" spans="1:7">
      <c r="A54" s="65" t="s">
        <v>20</v>
      </c>
      <c r="B54" s="113"/>
      <c r="C54" s="116"/>
      <c r="D54" s="116"/>
      <c r="E54" s="116"/>
      <c r="F54" s="116"/>
      <c r="G54" s="116"/>
    </row>
    <row r="55" spans="1:7">
      <c r="A55" s="65" t="s">
        <v>21</v>
      </c>
      <c r="B55" s="113"/>
      <c r="C55" s="123"/>
      <c r="D55" s="123"/>
      <c r="E55" s="123"/>
      <c r="F55" s="123"/>
      <c r="G55" s="123"/>
    </row>
    <row r="56" spans="1:7">
      <c r="A56" s="73" t="s">
        <v>22</v>
      </c>
      <c r="B56" s="113"/>
      <c r="C56" s="116"/>
      <c r="D56" s="116"/>
      <c r="E56" s="116"/>
      <c r="F56" s="116"/>
      <c r="G56" s="116"/>
    </row>
    <row r="57" spans="1:7">
      <c r="A57" s="65" t="s">
        <v>23</v>
      </c>
      <c r="B57" s="113"/>
      <c r="C57" s="116"/>
      <c r="D57" s="116"/>
      <c r="E57" s="116"/>
      <c r="F57" s="116"/>
      <c r="G57" s="116"/>
    </row>
    <row r="58" spans="1:7">
      <c r="A58" s="65" t="s">
        <v>24</v>
      </c>
      <c r="B58" s="113"/>
      <c r="C58" s="116"/>
      <c r="D58" s="116"/>
      <c r="E58" s="116"/>
      <c r="F58" s="116"/>
      <c r="G58" s="116"/>
    </row>
    <row r="59" spans="1:7">
      <c r="A59" s="65" t="s">
        <v>25</v>
      </c>
      <c r="B59" s="113"/>
      <c r="C59" s="123"/>
      <c r="D59" s="123"/>
      <c r="E59" s="123"/>
      <c r="F59" s="123"/>
      <c r="G59" s="123"/>
    </row>
    <row r="60" spans="1:7">
      <c r="A60" s="73" t="s">
        <v>26</v>
      </c>
      <c r="B60" s="113"/>
      <c r="C60" s="116"/>
      <c r="D60" s="116"/>
      <c r="E60" s="116"/>
      <c r="F60" s="116"/>
      <c r="G60" s="116"/>
    </row>
    <row r="61" spans="1:7">
      <c r="A61" s="65" t="s">
        <v>27</v>
      </c>
      <c r="B61" s="113"/>
      <c r="C61" s="116"/>
      <c r="D61" s="116"/>
      <c r="E61" s="116"/>
      <c r="F61" s="116"/>
      <c r="G61" s="116"/>
    </row>
    <row r="62" spans="1:7">
      <c r="A62" s="65" t="s">
        <v>28</v>
      </c>
      <c r="B62" s="113"/>
      <c r="C62" s="116"/>
      <c r="D62" s="116"/>
      <c r="E62" s="116"/>
      <c r="F62" s="116"/>
      <c r="G62" s="116"/>
    </row>
    <row r="63" spans="1:7">
      <c r="A63" s="65" t="s">
        <v>29</v>
      </c>
      <c r="B63" s="113"/>
      <c r="C63" s="123"/>
      <c r="D63" s="123"/>
      <c r="E63" s="123"/>
      <c r="F63" s="123"/>
      <c r="G63" s="123"/>
    </row>
    <row r="64" spans="1:7">
      <c r="A64" s="73" t="s">
        <v>30</v>
      </c>
      <c r="B64" s="113"/>
      <c r="C64" s="116"/>
      <c r="D64" s="116"/>
      <c r="E64" s="116"/>
      <c r="F64" s="116"/>
      <c r="G64" s="116"/>
    </row>
    <row r="65" spans="1:7">
      <c r="A65" s="65" t="s">
        <v>31</v>
      </c>
      <c r="B65" s="113"/>
      <c r="C65" s="116"/>
      <c r="D65" s="116"/>
      <c r="E65" s="116"/>
      <c r="F65" s="116"/>
      <c r="G65" s="116"/>
    </row>
    <row r="66" spans="1:7">
      <c r="A66" s="65" t="s">
        <v>32</v>
      </c>
      <c r="B66" s="113"/>
      <c r="C66" s="116"/>
      <c r="D66" s="116"/>
      <c r="E66" s="116"/>
      <c r="F66" s="116"/>
      <c r="G66" s="116"/>
    </row>
    <row r="67" spans="1:7">
      <c r="A67" s="65" t="s">
        <v>33</v>
      </c>
      <c r="B67" s="113"/>
      <c r="C67" s="123"/>
      <c r="D67" s="123"/>
      <c r="E67" s="123"/>
      <c r="F67" s="123"/>
      <c r="G67" s="123"/>
    </row>
    <row r="68" spans="1:7">
      <c r="A68" s="73" t="s">
        <v>34</v>
      </c>
      <c r="B68" s="113"/>
      <c r="C68" s="116"/>
      <c r="D68" s="124"/>
      <c r="E68" s="116"/>
      <c r="F68" s="116"/>
      <c r="G68" s="116"/>
    </row>
    <row r="69" spans="1:7" ht="13.5" thickBot="1">
      <c r="A69" s="76" t="s">
        <v>35</v>
      </c>
      <c r="B69" s="113"/>
      <c r="C69" s="125"/>
      <c r="D69" s="125"/>
      <c r="E69" s="125"/>
      <c r="F69" s="125"/>
      <c r="G69" s="125"/>
    </row>
    <row r="70" spans="1:7">
      <c r="B70" s="113"/>
    </row>
    <row r="71" spans="1:7">
      <c r="B71" s="113"/>
    </row>
    <row r="72" spans="1:7" ht="15.75">
      <c r="A72" s="65"/>
      <c r="B72" s="122"/>
      <c r="C72" s="65"/>
      <c r="D72" s="67" t="s">
        <v>86</v>
      </c>
      <c r="E72" s="85"/>
      <c r="F72" s="85"/>
      <c r="G72" s="65"/>
    </row>
    <row r="73" spans="1:7" ht="15.75">
      <c r="A73" s="65"/>
      <c r="B73" s="122"/>
      <c r="C73" s="65"/>
      <c r="D73" s="67" t="s">
        <v>8</v>
      </c>
      <c r="E73" s="85"/>
      <c r="F73" s="85"/>
      <c r="G73" s="65"/>
    </row>
    <row r="74" spans="1:7" ht="15.75">
      <c r="A74" s="65"/>
      <c r="B74" s="122"/>
      <c r="C74" s="71" t="s">
        <v>1</v>
      </c>
      <c r="D74" s="71" t="s">
        <v>2</v>
      </c>
      <c r="E74" s="71" t="s">
        <v>3</v>
      </c>
      <c r="F74" s="71" t="s">
        <v>4</v>
      </c>
      <c r="G74" s="71" t="s">
        <v>5</v>
      </c>
    </row>
    <row r="75" spans="1:7">
      <c r="A75" s="65" t="s">
        <v>19</v>
      </c>
      <c r="B75" s="113"/>
      <c r="C75" s="116"/>
      <c r="D75" s="116"/>
      <c r="E75" s="116"/>
      <c r="F75" s="116"/>
      <c r="G75" s="116"/>
    </row>
    <row r="76" spans="1:7">
      <c r="A76" s="65" t="s">
        <v>20</v>
      </c>
      <c r="B76" s="113"/>
      <c r="C76" s="116"/>
      <c r="D76" s="116"/>
      <c r="E76" s="116"/>
      <c r="F76" s="116"/>
      <c r="G76" s="116"/>
    </row>
    <row r="77" spans="1:7">
      <c r="A77" s="65" t="s">
        <v>21</v>
      </c>
      <c r="B77" s="113"/>
      <c r="C77" s="123"/>
      <c r="D77" s="123"/>
      <c r="E77" s="123"/>
      <c r="F77" s="123"/>
      <c r="G77" s="123"/>
    </row>
    <row r="78" spans="1:7">
      <c r="A78" s="73" t="s">
        <v>22</v>
      </c>
      <c r="B78" s="113"/>
      <c r="C78" s="116"/>
      <c r="D78" s="116"/>
      <c r="E78" s="116"/>
      <c r="F78" s="116"/>
      <c r="G78" s="116"/>
    </row>
    <row r="79" spans="1:7">
      <c r="A79" s="65" t="s">
        <v>23</v>
      </c>
      <c r="B79" s="113"/>
      <c r="C79" s="116"/>
      <c r="D79" s="116"/>
      <c r="E79" s="116"/>
      <c r="F79" s="116"/>
      <c r="G79" s="116"/>
    </row>
    <row r="80" spans="1:7">
      <c r="A80" s="65" t="s">
        <v>24</v>
      </c>
      <c r="B80" s="113"/>
      <c r="C80" s="116"/>
      <c r="D80" s="116"/>
      <c r="E80" s="116"/>
      <c r="F80" s="116"/>
      <c r="G80" s="116"/>
    </row>
    <row r="81" spans="1:7">
      <c r="A81" s="65" t="s">
        <v>25</v>
      </c>
      <c r="B81" s="113"/>
      <c r="C81" s="123"/>
      <c r="D81" s="123"/>
      <c r="E81" s="123"/>
      <c r="F81" s="123"/>
      <c r="G81" s="123"/>
    </row>
    <row r="82" spans="1:7">
      <c r="A82" s="73" t="s">
        <v>26</v>
      </c>
      <c r="B82" s="113"/>
      <c r="C82" s="116"/>
      <c r="D82" s="116"/>
      <c r="E82" s="116"/>
      <c r="F82" s="116"/>
      <c r="G82" s="116"/>
    </row>
    <row r="83" spans="1:7">
      <c r="A83" s="65" t="s">
        <v>27</v>
      </c>
      <c r="B83" s="113"/>
      <c r="C83" s="116"/>
      <c r="D83" s="116"/>
      <c r="E83" s="116"/>
      <c r="F83" s="116"/>
      <c r="G83" s="116"/>
    </row>
    <row r="84" spans="1:7">
      <c r="A84" s="65" t="s">
        <v>28</v>
      </c>
      <c r="B84" s="113"/>
      <c r="C84" s="116"/>
      <c r="D84" s="116"/>
      <c r="E84" s="116"/>
      <c r="F84" s="116"/>
      <c r="G84" s="116"/>
    </row>
    <row r="85" spans="1:7">
      <c r="A85" s="65" t="s">
        <v>29</v>
      </c>
      <c r="B85" s="113"/>
      <c r="C85" s="123"/>
      <c r="D85" s="123"/>
      <c r="E85" s="123"/>
      <c r="F85" s="123"/>
      <c r="G85" s="123"/>
    </row>
    <row r="86" spans="1:7">
      <c r="A86" s="73" t="s">
        <v>30</v>
      </c>
      <c r="B86" s="113"/>
      <c r="C86" s="116"/>
      <c r="D86" s="116"/>
      <c r="E86" s="116"/>
      <c r="F86" s="116"/>
      <c r="G86" s="116"/>
    </row>
    <row r="87" spans="1:7">
      <c r="A87" s="65" t="s">
        <v>31</v>
      </c>
      <c r="B87" s="113"/>
      <c r="C87" s="116"/>
      <c r="D87" s="116"/>
      <c r="E87" s="116"/>
      <c r="F87" s="116"/>
      <c r="G87" s="116"/>
    </row>
    <row r="88" spans="1:7">
      <c r="A88" s="65" t="s">
        <v>32</v>
      </c>
      <c r="B88" s="113"/>
      <c r="C88" s="116"/>
      <c r="D88" s="116"/>
      <c r="E88" s="116"/>
      <c r="F88" s="116"/>
      <c r="G88" s="116"/>
    </row>
    <row r="89" spans="1:7">
      <c r="A89" s="65" t="s">
        <v>33</v>
      </c>
      <c r="B89" s="113"/>
      <c r="C89" s="123"/>
      <c r="D89" s="123"/>
      <c r="E89" s="123"/>
      <c r="F89" s="123"/>
      <c r="G89" s="123"/>
    </row>
    <row r="90" spans="1:7">
      <c r="A90" s="73" t="s">
        <v>34</v>
      </c>
      <c r="B90" s="113"/>
      <c r="C90" s="116"/>
      <c r="D90" s="116"/>
      <c r="E90" s="116"/>
      <c r="F90" s="116"/>
      <c r="G90" s="116"/>
    </row>
    <row r="91" spans="1:7" ht="13.5" thickBot="1">
      <c r="A91" s="76" t="s">
        <v>35</v>
      </c>
      <c r="B91" s="113"/>
      <c r="C91" s="125"/>
      <c r="D91" s="125"/>
      <c r="E91" s="125"/>
      <c r="F91" s="125"/>
      <c r="G91" s="125"/>
    </row>
    <row r="92" spans="1:7">
      <c r="B92" s="113"/>
    </row>
    <row r="93" spans="1:7">
      <c r="B93" s="113"/>
    </row>
    <row r="94" spans="1:7" ht="15.75">
      <c r="A94" s="65"/>
      <c r="B94" s="122"/>
      <c r="C94" s="65"/>
      <c r="D94" s="67" t="s">
        <v>87</v>
      </c>
      <c r="E94" s="85"/>
      <c r="F94" s="85"/>
      <c r="G94" s="65"/>
    </row>
    <row r="95" spans="1:7" ht="15.75">
      <c r="A95" s="65"/>
      <c r="B95" s="122"/>
      <c r="C95" s="65"/>
      <c r="D95" s="67" t="s">
        <v>8</v>
      </c>
      <c r="E95" s="85"/>
      <c r="F95" s="85"/>
      <c r="G95" s="65"/>
    </row>
    <row r="96" spans="1:7" ht="15.75">
      <c r="A96" s="65"/>
      <c r="B96" s="122"/>
      <c r="C96" s="71" t="s">
        <v>1</v>
      </c>
      <c r="D96" s="71" t="s">
        <v>2</v>
      </c>
      <c r="E96" s="71" t="s">
        <v>3</v>
      </c>
      <c r="F96" s="71" t="s">
        <v>4</v>
      </c>
      <c r="G96" s="71" t="s">
        <v>5</v>
      </c>
    </row>
    <row r="97" spans="1:7">
      <c r="A97" s="65" t="s">
        <v>19</v>
      </c>
      <c r="B97" s="113"/>
      <c r="C97" s="116">
        <f>[1]REVENUE!C22*'[1]OPER EXP'!C$39</f>
        <v>0</v>
      </c>
      <c r="D97" s="116">
        <f>[1]REVENUE!D22*'[1]OPER EXP'!D$39</f>
        <v>23257.5</v>
      </c>
      <c r="E97" s="116">
        <f>[1]REVENUE!E66*'[1]OPER EXP'!E$42</f>
        <v>0</v>
      </c>
      <c r="F97" s="116">
        <f>[1]REVENUE!F66*'[1]OPER EXP'!F$42</f>
        <v>0</v>
      </c>
      <c r="G97" s="116">
        <f>[1]REVENUE!G66*'[1]OPER EXP'!G$42</f>
        <v>0</v>
      </c>
    </row>
    <row r="98" spans="1:7">
      <c r="A98" s="65" t="s">
        <v>20</v>
      </c>
      <c r="B98" s="113"/>
      <c r="C98" s="116"/>
      <c r="D98" s="116"/>
      <c r="E98" s="116"/>
      <c r="F98" s="116"/>
      <c r="G98" s="116"/>
    </row>
    <row r="99" spans="1:7">
      <c r="A99" s="65" t="s">
        <v>21</v>
      </c>
      <c r="B99" s="113"/>
      <c r="C99" s="123"/>
      <c r="D99" s="123"/>
      <c r="E99" s="123"/>
      <c r="F99" s="123"/>
      <c r="G99" s="123"/>
    </row>
    <row r="100" spans="1:7">
      <c r="A100" s="73" t="s">
        <v>22</v>
      </c>
      <c r="B100" s="113"/>
      <c r="C100" s="116"/>
      <c r="D100" s="116"/>
      <c r="E100" s="116"/>
      <c r="F100" s="116"/>
      <c r="G100" s="116"/>
    </row>
    <row r="101" spans="1:7">
      <c r="A101" s="65" t="s">
        <v>23</v>
      </c>
      <c r="B101" s="113"/>
      <c r="C101" s="116"/>
      <c r="D101" s="116"/>
      <c r="E101" s="116"/>
      <c r="F101" s="116"/>
      <c r="G101" s="116"/>
    </row>
    <row r="102" spans="1:7">
      <c r="A102" s="65" t="s">
        <v>24</v>
      </c>
      <c r="B102" s="113"/>
      <c r="C102" s="116"/>
      <c r="D102" s="116"/>
      <c r="E102" s="116"/>
      <c r="F102" s="116"/>
      <c r="G102" s="116"/>
    </row>
    <row r="103" spans="1:7">
      <c r="A103" s="65" t="s">
        <v>25</v>
      </c>
      <c r="B103" s="113"/>
      <c r="C103" s="123"/>
      <c r="D103" s="123"/>
      <c r="E103" s="123"/>
      <c r="F103" s="123"/>
      <c r="G103" s="123"/>
    </row>
    <row r="104" spans="1:7">
      <c r="A104" s="73" t="s">
        <v>26</v>
      </c>
      <c r="B104" s="113"/>
      <c r="C104" s="116"/>
      <c r="D104" s="116"/>
      <c r="E104" s="116"/>
      <c r="F104" s="116"/>
      <c r="G104" s="116"/>
    </row>
    <row r="105" spans="1:7">
      <c r="A105" s="65" t="s">
        <v>27</v>
      </c>
      <c r="B105" s="113"/>
      <c r="C105" s="116"/>
      <c r="D105" s="116"/>
      <c r="E105" s="116"/>
      <c r="F105" s="116"/>
      <c r="G105" s="116"/>
    </row>
    <row r="106" spans="1:7">
      <c r="A106" s="65" t="s">
        <v>28</v>
      </c>
      <c r="B106" s="113"/>
      <c r="C106" s="116"/>
      <c r="D106" s="116"/>
      <c r="E106" s="116"/>
      <c r="F106" s="116"/>
      <c r="G106" s="116"/>
    </row>
    <row r="107" spans="1:7">
      <c r="A107" s="65" t="s">
        <v>29</v>
      </c>
      <c r="B107" s="113"/>
      <c r="C107" s="123"/>
      <c r="D107" s="123"/>
      <c r="E107" s="123"/>
      <c r="F107" s="123"/>
      <c r="G107" s="123"/>
    </row>
    <row r="108" spans="1:7">
      <c r="A108" s="73" t="s">
        <v>30</v>
      </c>
      <c r="B108" s="113"/>
      <c r="C108" s="116"/>
      <c r="D108" s="116"/>
      <c r="E108" s="116"/>
      <c r="F108" s="116"/>
      <c r="G108" s="116"/>
    </row>
    <row r="109" spans="1:7">
      <c r="A109" s="65" t="s">
        <v>31</v>
      </c>
      <c r="B109" s="113"/>
      <c r="C109" s="116"/>
      <c r="D109" s="116"/>
      <c r="E109" s="116"/>
      <c r="F109" s="116"/>
      <c r="G109" s="116"/>
    </row>
    <row r="110" spans="1:7">
      <c r="A110" s="65" t="s">
        <v>32</v>
      </c>
      <c r="B110" s="113"/>
      <c r="C110" s="116"/>
      <c r="D110" s="116"/>
      <c r="E110" s="116"/>
      <c r="F110" s="116"/>
      <c r="G110" s="116"/>
    </row>
    <row r="111" spans="1:7">
      <c r="A111" s="65" t="s">
        <v>33</v>
      </c>
      <c r="B111" s="113"/>
      <c r="C111" s="123"/>
      <c r="D111" s="123"/>
      <c r="E111" s="123"/>
      <c r="F111" s="123"/>
      <c r="G111" s="123"/>
    </row>
    <row r="112" spans="1:7">
      <c r="A112" s="73" t="s">
        <v>34</v>
      </c>
      <c r="B112" s="113"/>
      <c r="C112" s="116"/>
      <c r="D112" s="116"/>
      <c r="E112" s="116"/>
      <c r="F112" s="116"/>
      <c r="G112" s="116"/>
    </row>
    <row r="113" spans="1:7" ht="13.5" thickBot="1">
      <c r="A113" s="76" t="s">
        <v>35</v>
      </c>
      <c r="B113" s="113"/>
      <c r="C113" s="125"/>
      <c r="D113" s="125"/>
      <c r="E113" s="125"/>
      <c r="F113" s="125"/>
      <c r="G113" s="125"/>
    </row>
    <row r="114" spans="1:7">
      <c r="C114" s="108"/>
    </row>
    <row r="115" spans="1:7">
      <c r="C115" s="108"/>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2"/>
  <sheetViews>
    <sheetView topLeftCell="A25" workbookViewId="0">
      <selection activeCell="S52" sqref="S52"/>
    </sheetView>
  </sheetViews>
  <sheetFormatPr defaultRowHeight="15"/>
  <cols>
    <col min="1" max="1" width="25.7109375" style="8" bestFit="1" customWidth="1"/>
    <col min="2" max="16384" width="9.140625" style="8"/>
  </cols>
  <sheetData>
    <row r="1" spans="1:14" ht="23.25">
      <c r="A1" s="290" t="s">
        <v>39</v>
      </c>
      <c r="B1" s="63"/>
      <c r="C1" s="63"/>
      <c r="D1" s="63"/>
      <c r="E1" s="63"/>
      <c r="F1" s="63"/>
      <c r="G1" s="63"/>
      <c r="H1" s="63"/>
      <c r="I1" s="63"/>
      <c r="J1" s="63"/>
      <c r="K1" s="63"/>
      <c r="L1" s="63"/>
      <c r="M1" s="63"/>
      <c r="N1" s="63"/>
    </row>
    <row r="2" spans="1:14" ht="15.75">
      <c r="A2" s="291" t="s">
        <v>282</v>
      </c>
      <c r="B2" s="63"/>
      <c r="C2" s="63"/>
      <c r="D2" s="63"/>
      <c r="E2" s="63"/>
      <c r="F2" s="63"/>
      <c r="G2" s="63"/>
      <c r="H2" s="63"/>
      <c r="I2" s="63"/>
      <c r="J2" s="63"/>
      <c r="K2" s="63"/>
      <c r="L2" s="63"/>
      <c r="M2" s="63"/>
      <c r="N2" s="63"/>
    </row>
    <row r="3" spans="1:14" ht="15.75">
      <c r="A3" s="291" t="s">
        <v>7</v>
      </c>
      <c r="B3" s="63"/>
      <c r="C3" s="63"/>
      <c r="D3" s="63"/>
      <c r="E3" s="63"/>
      <c r="F3" s="63"/>
      <c r="G3" s="63"/>
      <c r="H3" s="63"/>
      <c r="I3" s="63"/>
      <c r="J3" s="63"/>
      <c r="K3" s="63"/>
      <c r="L3" s="63"/>
      <c r="M3" s="63"/>
      <c r="N3" s="63"/>
    </row>
    <row r="4" spans="1:14" ht="15.75">
      <c r="A4" s="291" t="s">
        <v>41</v>
      </c>
      <c r="B4" s="289"/>
      <c r="C4" s="289"/>
      <c r="D4" s="289"/>
      <c r="E4" s="289"/>
      <c r="F4" s="289"/>
      <c r="G4" s="289"/>
      <c r="H4" s="289"/>
      <c r="I4" s="289"/>
      <c r="J4" s="289"/>
      <c r="K4" s="289"/>
      <c r="L4" s="289"/>
      <c r="M4" s="289"/>
      <c r="N4" s="289"/>
    </row>
    <row r="5" spans="1:14" ht="18">
      <c r="A5" s="292"/>
      <c r="B5" s="293"/>
      <c r="C5" s="293"/>
      <c r="D5" s="293"/>
      <c r="E5" s="293"/>
      <c r="F5" s="293"/>
      <c r="G5" s="293"/>
      <c r="H5" s="293"/>
      <c r="I5" s="293"/>
      <c r="J5" s="293"/>
      <c r="K5" s="293"/>
      <c r="L5" s="293"/>
      <c r="M5" s="293"/>
      <c r="N5" s="294"/>
    </row>
    <row r="6" spans="1:14">
      <c r="A6" s="38" t="s">
        <v>218</v>
      </c>
      <c r="B6" s="39" t="s">
        <v>219</v>
      </c>
      <c r="C6" s="39" t="s">
        <v>220</v>
      </c>
      <c r="D6" s="39" t="s">
        <v>221</v>
      </c>
      <c r="E6" s="39" t="s">
        <v>222</v>
      </c>
      <c r="F6" s="39" t="s">
        <v>223</v>
      </c>
      <c r="G6" s="39" t="s">
        <v>224</v>
      </c>
      <c r="H6" s="39" t="s">
        <v>225</v>
      </c>
      <c r="I6" s="39" t="s">
        <v>226</v>
      </c>
      <c r="J6" s="39" t="s">
        <v>227</v>
      </c>
      <c r="K6" s="39" t="s">
        <v>228</v>
      </c>
      <c r="L6" s="39" t="s">
        <v>229</v>
      </c>
      <c r="M6" s="39" t="s">
        <v>230</v>
      </c>
      <c r="N6" s="40" t="s">
        <v>231</v>
      </c>
    </row>
    <row r="7" spans="1:14">
      <c r="A7" s="9" t="s">
        <v>232</v>
      </c>
      <c r="B7" s="10">
        <v>100</v>
      </c>
      <c r="C7" s="10">
        <v>0</v>
      </c>
      <c r="D7" s="10">
        <v>0</v>
      </c>
      <c r="E7" s="10">
        <v>0</v>
      </c>
      <c r="F7" s="10">
        <v>0</v>
      </c>
      <c r="G7" s="10">
        <v>0</v>
      </c>
      <c r="H7" s="10">
        <v>0</v>
      </c>
      <c r="I7" s="10">
        <v>0</v>
      </c>
      <c r="J7" s="10">
        <v>0</v>
      </c>
      <c r="K7" s="10">
        <v>0</v>
      </c>
      <c r="L7" s="10">
        <v>0</v>
      </c>
      <c r="M7" s="10">
        <v>0</v>
      </c>
      <c r="N7" s="11">
        <f t="shared" ref="N7:N10" si="0">SUM(B7:M7)</f>
        <v>100</v>
      </c>
    </row>
    <row r="8" spans="1:14">
      <c r="A8" s="9" t="s">
        <v>233</v>
      </c>
      <c r="B8" s="12">
        <v>0</v>
      </c>
      <c r="C8" s="12">
        <v>0</v>
      </c>
      <c r="D8" s="12">
        <v>0</v>
      </c>
      <c r="E8" s="12">
        <v>0</v>
      </c>
      <c r="F8" s="12">
        <v>0</v>
      </c>
      <c r="G8" s="12">
        <v>0</v>
      </c>
      <c r="H8" s="12">
        <v>0</v>
      </c>
      <c r="I8" s="12">
        <v>0</v>
      </c>
      <c r="J8" s="12">
        <v>0</v>
      </c>
      <c r="K8" s="12">
        <v>0</v>
      </c>
      <c r="L8" s="12">
        <v>0</v>
      </c>
      <c r="M8" s="12">
        <v>0</v>
      </c>
      <c r="N8" s="13">
        <f>SUM(B8:M8)</f>
        <v>0</v>
      </c>
    </row>
    <row r="9" spans="1:14">
      <c r="A9" s="9" t="s">
        <v>234</v>
      </c>
      <c r="B9" s="12">
        <v>0</v>
      </c>
      <c r="C9" s="12">
        <v>0</v>
      </c>
      <c r="D9" s="12">
        <v>0</v>
      </c>
      <c r="E9" s="12">
        <v>0</v>
      </c>
      <c r="F9" s="12">
        <v>0</v>
      </c>
      <c r="G9" s="12">
        <v>0</v>
      </c>
      <c r="H9" s="12">
        <v>0</v>
      </c>
      <c r="I9" s="12">
        <v>0</v>
      </c>
      <c r="J9" s="12">
        <v>0</v>
      </c>
      <c r="K9" s="12">
        <v>0</v>
      </c>
      <c r="L9" s="12">
        <v>0</v>
      </c>
      <c r="M9" s="12">
        <v>0</v>
      </c>
      <c r="N9" s="13">
        <f>SUM(B9:M9)</f>
        <v>0</v>
      </c>
    </row>
    <row r="10" spans="1:14">
      <c r="A10" s="41" t="s">
        <v>235</v>
      </c>
      <c r="B10" s="42">
        <f>SUM(B7:B9)</f>
        <v>100</v>
      </c>
      <c r="C10" s="42">
        <f t="shared" ref="C10:N10" si="1">SUM(C7:C9)</f>
        <v>0</v>
      </c>
      <c r="D10" s="42">
        <f t="shared" si="1"/>
        <v>0</v>
      </c>
      <c r="E10" s="42">
        <f t="shared" si="1"/>
        <v>0</v>
      </c>
      <c r="F10" s="42">
        <f t="shared" si="1"/>
        <v>0</v>
      </c>
      <c r="G10" s="42">
        <f t="shared" si="1"/>
        <v>0</v>
      </c>
      <c r="H10" s="42">
        <f t="shared" si="1"/>
        <v>0</v>
      </c>
      <c r="I10" s="42">
        <f t="shared" si="1"/>
        <v>0</v>
      </c>
      <c r="J10" s="42">
        <f t="shared" si="1"/>
        <v>0</v>
      </c>
      <c r="K10" s="42">
        <f t="shared" si="1"/>
        <v>0</v>
      </c>
      <c r="L10" s="42">
        <f t="shared" si="1"/>
        <v>0</v>
      </c>
      <c r="M10" s="42">
        <f t="shared" si="1"/>
        <v>0</v>
      </c>
      <c r="N10" s="42">
        <f t="shared" si="1"/>
        <v>100</v>
      </c>
    </row>
    <row r="11" spans="1:14">
      <c r="A11" s="15"/>
      <c r="B11" s="16"/>
      <c r="C11" s="16"/>
      <c r="D11" s="16"/>
      <c r="E11" s="16"/>
      <c r="F11" s="16"/>
      <c r="G11" s="16"/>
      <c r="H11" s="16"/>
      <c r="I11" s="16"/>
      <c r="J11" s="16"/>
      <c r="K11" s="16"/>
      <c r="L11" s="16"/>
      <c r="M11" s="16"/>
      <c r="N11" s="17"/>
    </row>
    <row r="12" spans="1:14">
      <c r="A12" s="18" t="s">
        <v>236</v>
      </c>
      <c r="B12" s="16"/>
      <c r="C12" s="16"/>
      <c r="D12" s="16"/>
      <c r="E12" s="16"/>
      <c r="F12" s="16"/>
      <c r="G12" s="16"/>
      <c r="H12" s="16"/>
      <c r="I12" s="16"/>
      <c r="J12" s="16"/>
      <c r="K12" s="16"/>
      <c r="L12" s="16"/>
      <c r="M12" s="16"/>
      <c r="N12" s="17"/>
    </row>
    <row r="13" spans="1:14">
      <c r="A13" s="19" t="s">
        <v>237</v>
      </c>
      <c r="B13" s="16"/>
      <c r="C13" s="16"/>
      <c r="D13" s="16"/>
      <c r="E13" s="16"/>
      <c r="F13" s="16"/>
      <c r="G13" s="16"/>
      <c r="H13" s="16"/>
      <c r="I13" s="16"/>
      <c r="J13" s="16"/>
      <c r="K13" s="16"/>
      <c r="L13" s="16"/>
      <c r="M13" s="16"/>
      <c r="N13" s="17"/>
    </row>
    <row r="14" spans="1:14">
      <c r="A14" s="9" t="s">
        <v>238</v>
      </c>
      <c r="B14" s="20">
        <v>0</v>
      </c>
      <c r="C14" s="20">
        <v>0</v>
      </c>
      <c r="D14" s="20">
        <v>0</v>
      </c>
      <c r="E14" s="20">
        <v>0</v>
      </c>
      <c r="F14" s="20">
        <v>0</v>
      </c>
      <c r="G14" s="20">
        <v>0</v>
      </c>
      <c r="H14" s="20">
        <v>0</v>
      </c>
      <c r="I14" s="20">
        <v>0</v>
      </c>
      <c r="J14" s="20">
        <v>0</v>
      </c>
      <c r="K14" s="20">
        <v>0</v>
      </c>
      <c r="L14" s="20">
        <v>0</v>
      </c>
      <c r="M14" s="20">
        <v>0</v>
      </c>
      <c r="N14" s="11">
        <f t="shared" ref="N14:N16" si="2">SUM(B14:M14)</f>
        <v>0</v>
      </c>
    </row>
    <row r="15" spans="1:14">
      <c r="A15" s="9" t="s">
        <v>239</v>
      </c>
      <c r="B15" s="12">
        <v>0</v>
      </c>
      <c r="C15" s="12">
        <v>0</v>
      </c>
      <c r="D15" s="12">
        <v>0</v>
      </c>
      <c r="E15" s="12">
        <v>0</v>
      </c>
      <c r="F15" s="12">
        <v>0</v>
      </c>
      <c r="G15" s="12">
        <v>0</v>
      </c>
      <c r="H15" s="12">
        <v>0</v>
      </c>
      <c r="I15" s="12">
        <v>0</v>
      </c>
      <c r="J15" s="12">
        <v>0</v>
      </c>
      <c r="K15" s="12">
        <v>0</v>
      </c>
      <c r="L15" s="12">
        <v>0</v>
      </c>
      <c r="M15" s="12">
        <v>0</v>
      </c>
      <c r="N15" s="13">
        <f t="shared" si="2"/>
        <v>0</v>
      </c>
    </row>
    <row r="16" spans="1:14">
      <c r="A16" s="43"/>
      <c r="B16" s="44">
        <f t="shared" ref="B16:M16" si="3">SUM(B14:B15)</f>
        <v>0</v>
      </c>
      <c r="C16" s="44">
        <f t="shared" si="3"/>
        <v>0</v>
      </c>
      <c r="D16" s="44">
        <f t="shared" si="3"/>
        <v>0</v>
      </c>
      <c r="E16" s="44">
        <f t="shared" si="3"/>
        <v>0</v>
      </c>
      <c r="F16" s="44">
        <f t="shared" si="3"/>
        <v>0</v>
      </c>
      <c r="G16" s="44">
        <f t="shared" si="3"/>
        <v>0</v>
      </c>
      <c r="H16" s="44">
        <f t="shared" si="3"/>
        <v>0</v>
      </c>
      <c r="I16" s="44">
        <f t="shared" si="3"/>
        <v>0</v>
      </c>
      <c r="J16" s="44">
        <f t="shared" si="3"/>
        <v>0</v>
      </c>
      <c r="K16" s="44">
        <f t="shared" si="3"/>
        <v>0</v>
      </c>
      <c r="L16" s="44">
        <f t="shared" si="3"/>
        <v>0</v>
      </c>
      <c r="M16" s="44">
        <f t="shared" si="3"/>
        <v>0</v>
      </c>
      <c r="N16" s="45">
        <f t="shared" si="2"/>
        <v>0</v>
      </c>
    </row>
    <row r="17" spans="1:14">
      <c r="A17" s="15"/>
      <c r="B17" s="21"/>
      <c r="C17" s="21"/>
      <c r="D17" s="21"/>
      <c r="E17" s="21"/>
      <c r="F17" s="21"/>
      <c r="G17" s="21"/>
      <c r="H17" s="21"/>
      <c r="I17" s="21"/>
      <c r="J17" s="21"/>
      <c r="K17" s="21"/>
      <c r="L17" s="21"/>
      <c r="M17" s="21"/>
      <c r="N17" s="17"/>
    </row>
    <row r="18" spans="1:14">
      <c r="A18" s="47" t="s">
        <v>240</v>
      </c>
      <c r="B18" s="48">
        <f t="shared" ref="B18:M18" si="4">SUM((B16-B17))</f>
        <v>0</v>
      </c>
      <c r="C18" s="48">
        <f t="shared" si="4"/>
        <v>0</v>
      </c>
      <c r="D18" s="48">
        <f t="shared" si="4"/>
        <v>0</v>
      </c>
      <c r="E18" s="48">
        <f t="shared" si="4"/>
        <v>0</v>
      </c>
      <c r="F18" s="48">
        <f t="shared" si="4"/>
        <v>0</v>
      </c>
      <c r="G18" s="48">
        <f t="shared" si="4"/>
        <v>0</v>
      </c>
      <c r="H18" s="48">
        <f t="shared" si="4"/>
        <v>0</v>
      </c>
      <c r="I18" s="48">
        <f t="shared" si="4"/>
        <v>0</v>
      </c>
      <c r="J18" s="48">
        <f t="shared" si="4"/>
        <v>0</v>
      </c>
      <c r="K18" s="48">
        <f t="shared" si="4"/>
        <v>0</v>
      </c>
      <c r="L18" s="48">
        <f t="shared" si="4"/>
        <v>0</v>
      </c>
      <c r="M18" s="48">
        <f t="shared" si="4"/>
        <v>0</v>
      </c>
      <c r="N18" s="49"/>
    </row>
    <row r="19" spans="1:14">
      <c r="A19" s="15"/>
      <c r="B19" s="22">
        <f t="shared" ref="B19:I19" si="5">SUM((B18/IF((B10&gt;0),B10,1)))</f>
        <v>0</v>
      </c>
      <c r="C19" s="22">
        <f t="shared" si="5"/>
        <v>0</v>
      </c>
      <c r="D19" s="22">
        <f t="shared" si="5"/>
        <v>0</v>
      </c>
      <c r="E19" s="22">
        <f t="shared" si="5"/>
        <v>0</v>
      </c>
      <c r="F19" s="22">
        <f t="shared" si="5"/>
        <v>0</v>
      </c>
      <c r="G19" s="22">
        <f t="shared" si="5"/>
        <v>0</v>
      </c>
      <c r="H19" s="22">
        <f t="shared" si="5"/>
        <v>0</v>
      </c>
      <c r="I19" s="22">
        <f t="shared" si="5"/>
        <v>0</v>
      </c>
      <c r="J19" s="22">
        <v>0</v>
      </c>
      <c r="K19" s="22">
        <f t="shared" ref="K19:M19" si="6">SUM((K18/IF((K10&gt;0),K10,1)))</f>
        <v>0</v>
      </c>
      <c r="L19" s="22">
        <f t="shared" si="6"/>
        <v>0</v>
      </c>
      <c r="M19" s="22">
        <f t="shared" si="6"/>
        <v>0</v>
      </c>
      <c r="N19" s="17"/>
    </row>
    <row r="20" spans="1:14">
      <c r="A20" s="18" t="s">
        <v>241</v>
      </c>
      <c r="B20" s="23">
        <f t="shared" ref="B20:M20" si="7">SUM((B10-B18))</f>
        <v>100</v>
      </c>
      <c r="C20" s="23">
        <f t="shared" si="7"/>
        <v>0</v>
      </c>
      <c r="D20" s="23">
        <f t="shared" si="7"/>
        <v>0</v>
      </c>
      <c r="E20" s="23">
        <f t="shared" si="7"/>
        <v>0</v>
      </c>
      <c r="F20" s="23">
        <f t="shared" si="7"/>
        <v>0</v>
      </c>
      <c r="G20" s="23">
        <f t="shared" si="7"/>
        <v>0</v>
      </c>
      <c r="H20" s="23">
        <f t="shared" si="7"/>
        <v>0</v>
      </c>
      <c r="I20" s="23">
        <f t="shared" si="7"/>
        <v>0</v>
      </c>
      <c r="J20" s="23">
        <f t="shared" si="7"/>
        <v>0</v>
      </c>
      <c r="K20" s="23">
        <f t="shared" si="7"/>
        <v>0</v>
      </c>
      <c r="L20" s="23">
        <f t="shared" si="7"/>
        <v>0</v>
      </c>
      <c r="M20" s="23">
        <f t="shared" si="7"/>
        <v>0</v>
      </c>
      <c r="N20" s="24">
        <f>SUM(B20:M20)</f>
        <v>100</v>
      </c>
    </row>
    <row r="21" spans="1:14">
      <c r="A21" s="43"/>
      <c r="B21" s="50">
        <f t="shared" ref="B21:M21" si="8">SUM((B20/IF((B10&gt;0),B10,1)))</f>
        <v>1</v>
      </c>
      <c r="C21" s="50">
        <f t="shared" si="8"/>
        <v>0</v>
      </c>
      <c r="D21" s="50">
        <f t="shared" si="8"/>
        <v>0</v>
      </c>
      <c r="E21" s="50">
        <f t="shared" si="8"/>
        <v>0</v>
      </c>
      <c r="F21" s="50">
        <f t="shared" si="8"/>
        <v>0</v>
      </c>
      <c r="G21" s="50">
        <f t="shared" si="8"/>
        <v>0</v>
      </c>
      <c r="H21" s="50">
        <f t="shared" si="8"/>
        <v>0</v>
      </c>
      <c r="I21" s="50">
        <f t="shared" si="8"/>
        <v>0</v>
      </c>
      <c r="J21" s="50">
        <f t="shared" si="8"/>
        <v>0</v>
      </c>
      <c r="K21" s="50">
        <f t="shared" si="8"/>
        <v>0</v>
      </c>
      <c r="L21" s="50">
        <f t="shared" si="8"/>
        <v>0</v>
      </c>
      <c r="M21" s="50">
        <f t="shared" si="8"/>
        <v>0</v>
      </c>
      <c r="N21" s="51"/>
    </row>
    <row r="22" spans="1:14">
      <c r="A22" s="15"/>
      <c r="B22" s="16"/>
      <c r="C22" s="16"/>
      <c r="D22" s="16"/>
      <c r="E22" s="16"/>
      <c r="F22" s="16"/>
      <c r="G22" s="16"/>
      <c r="H22" s="16"/>
      <c r="I22" s="16"/>
      <c r="J22" s="16"/>
      <c r="K22" s="16"/>
      <c r="L22" s="16"/>
      <c r="M22" s="16"/>
      <c r="N22" s="17"/>
    </row>
    <row r="23" spans="1:14">
      <c r="A23" s="15"/>
      <c r="B23" s="16"/>
      <c r="C23" s="16"/>
      <c r="D23" s="16"/>
      <c r="E23" s="16"/>
      <c r="F23" s="16"/>
      <c r="G23" s="16"/>
      <c r="H23" s="16"/>
      <c r="I23" s="16"/>
      <c r="J23" s="16"/>
      <c r="K23" s="16"/>
      <c r="L23" s="16"/>
      <c r="M23" s="16"/>
      <c r="N23" s="17"/>
    </row>
    <row r="24" spans="1:14">
      <c r="A24" s="18" t="s">
        <v>242</v>
      </c>
      <c r="B24" s="16"/>
      <c r="C24" s="16"/>
      <c r="D24" s="16"/>
      <c r="E24" s="16"/>
      <c r="F24" s="16"/>
      <c r="G24" s="16"/>
      <c r="H24" s="16"/>
      <c r="I24" s="16"/>
      <c r="J24" s="16"/>
      <c r="K24" s="16"/>
      <c r="L24" s="16"/>
      <c r="M24" s="16"/>
      <c r="N24" s="17"/>
    </row>
    <row r="25" spans="1:14">
      <c r="A25" s="9" t="s">
        <v>243</v>
      </c>
      <c r="B25" s="10">
        <v>0</v>
      </c>
      <c r="C25" s="10">
        <v>0</v>
      </c>
      <c r="D25" s="10">
        <v>0</v>
      </c>
      <c r="E25" s="10">
        <v>0</v>
      </c>
      <c r="F25" s="10">
        <v>0</v>
      </c>
      <c r="G25" s="10">
        <v>0</v>
      </c>
      <c r="H25" s="10">
        <v>0</v>
      </c>
      <c r="I25" s="10">
        <v>0</v>
      </c>
      <c r="J25" s="10">
        <v>0</v>
      </c>
      <c r="K25" s="10">
        <v>0</v>
      </c>
      <c r="L25" s="10">
        <v>0</v>
      </c>
      <c r="M25" s="10">
        <v>0</v>
      </c>
      <c r="N25" s="17"/>
    </row>
    <row r="26" spans="1:14">
      <c r="A26" s="9" t="s">
        <v>244</v>
      </c>
      <c r="B26" s="10">
        <v>0</v>
      </c>
      <c r="C26" s="10">
        <v>0</v>
      </c>
      <c r="D26" s="10">
        <v>0</v>
      </c>
      <c r="E26" s="10">
        <v>0</v>
      </c>
      <c r="F26" s="10">
        <v>0</v>
      </c>
      <c r="G26" s="10">
        <v>0</v>
      </c>
      <c r="H26" s="10">
        <v>0</v>
      </c>
      <c r="I26" s="10">
        <v>0</v>
      </c>
      <c r="J26" s="10">
        <v>0</v>
      </c>
      <c r="K26" s="10">
        <v>0</v>
      </c>
      <c r="L26" s="10">
        <v>0</v>
      </c>
      <c r="M26" s="10">
        <v>0</v>
      </c>
      <c r="N26" s="17"/>
    </row>
    <row r="27" spans="1:14">
      <c r="A27" s="9" t="s">
        <v>245</v>
      </c>
      <c r="B27" s="10">
        <v>0</v>
      </c>
      <c r="C27" s="10">
        <v>0</v>
      </c>
      <c r="D27" s="10">
        <v>0</v>
      </c>
      <c r="E27" s="10">
        <v>0</v>
      </c>
      <c r="F27" s="10">
        <v>0</v>
      </c>
      <c r="G27" s="10">
        <v>0</v>
      </c>
      <c r="H27" s="10">
        <v>0</v>
      </c>
      <c r="I27" s="10">
        <v>0</v>
      </c>
      <c r="J27" s="10">
        <v>0</v>
      </c>
      <c r="K27" s="10">
        <v>0</v>
      </c>
      <c r="L27" s="10">
        <v>0</v>
      </c>
      <c r="M27" s="10">
        <v>0</v>
      </c>
      <c r="N27" s="17"/>
    </row>
    <row r="28" spans="1:14">
      <c r="A28" s="9" t="s">
        <v>246</v>
      </c>
      <c r="B28" s="10">
        <v>0</v>
      </c>
      <c r="C28" s="10">
        <v>0</v>
      </c>
      <c r="D28" s="10">
        <v>0</v>
      </c>
      <c r="E28" s="10">
        <v>0</v>
      </c>
      <c r="F28" s="10">
        <v>0</v>
      </c>
      <c r="G28" s="10">
        <v>0</v>
      </c>
      <c r="H28" s="10">
        <v>0</v>
      </c>
      <c r="I28" s="10">
        <v>0</v>
      </c>
      <c r="J28" s="10">
        <v>0</v>
      </c>
      <c r="K28" s="10">
        <v>0</v>
      </c>
      <c r="L28" s="10">
        <v>0</v>
      </c>
      <c r="M28" s="10">
        <v>0</v>
      </c>
      <c r="N28" s="17"/>
    </row>
    <row r="29" spans="1:14">
      <c r="A29" s="25" t="s">
        <v>247</v>
      </c>
      <c r="B29" s="12">
        <v>0</v>
      </c>
      <c r="C29" s="12">
        <v>0</v>
      </c>
      <c r="D29" s="12">
        <v>0</v>
      </c>
      <c r="E29" s="12">
        <v>0</v>
      </c>
      <c r="F29" s="12">
        <v>0</v>
      </c>
      <c r="G29" s="12">
        <v>0</v>
      </c>
      <c r="H29" s="12">
        <v>0</v>
      </c>
      <c r="I29" s="12">
        <v>0</v>
      </c>
      <c r="J29" s="12">
        <v>0</v>
      </c>
      <c r="K29" s="12">
        <v>0</v>
      </c>
      <c r="L29" s="12">
        <v>0</v>
      </c>
      <c r="M29" s="12">
        <v>0</v>
      </c>
      <c r="N29" s="26"/>
    </row>
    <row r="30" spans="1:14">
      <c r="A30" s="52" t="s">
        <v>248</v>
      </c>
      <c r="B30" s="53">
        <f t="shared" ref="B30:M30" si="9">SUM(B25:B29)</f>
        <v>0</v>
      </c>
      <c r="C30" s="53">
        <f t="shared" si="9"/>
        <v>0</v>
      </c>
      <c r="D30" s="53">
        <f t="shared" si="9"/>
        <v>0</v>
      </c>
      <c r="E30" s="53">
        <f t="shared" si="9"/>
        <v>0</v>
      </c>
      <c r="F30" s="53">
        <f t="shared" si="9"/>
        <v>0</v>
      </c>
      <c r="G30" s="53">
        <f t="shared" si="9"/>
        <v>0</v>
      </c>
      <c r="H30" s="53">
        <f t="shared" si="9"/>
        <v>0</v>
      </c>
      <c r="I30" s="53">
        <f t="shared" si="9"/>
        <v>0</v>
      </c>
      <c r="J30" s="53">
        <f t="shared" si="9"/>
        <v>0</v>
      </c>
      <c r="K30" s="53">
        <f t="shared" si="9"/>
        <v>0</v>
      </c>
      <c r="L30" s="53">
        <f t="shared" si="9"/>
        <v>0</v>
      </c>
      <c r="M30" s="53">
        <f t="shared" si="9"/>
        <v>0</v>
      </c>
      <c r="N30" s="54">
        <f>SUM(B30:M30)</f>
        <v>0</v>
      </c>
    </row>
    <row r="31" spans="1:14">
      <c r="A31" s="15"/>
      <c r="B31" s="27">
        <f t="shared" ref="B31:M31" si="10">SUM((B30/IF((B10&gt;0),B10,1)))</f>
        <v>0</v>
      </c>
      <c r="C31" s="27">
        <f t="shared" si="10"/>
        <v>0</v>
      </c>
      <c r="D31" s="27">
        <f t="shared" si="10"/>
        <v>0</v>
      </c>
      <c r="E31" s="27">
        <f t="shared" si="10"/>
        <v>0</v>
      </c>
      <c r="F31" s="27">
        <f t="shared" si="10"/>
        <v>0</v>
      </c>
      <c r="G31" s="27">
        <f t="shared" si="10"/>
        <v>0</v>
      </c>
      <c r="H31" s="27">
        <f t="shared" si="10"/>
        <v>0</v>
      </c>
      <c r="I31" s="27">
        <f t="shared" si="10"/>
        <v>0</v>
      </c>
      <c r="J31" s="27">
        <f t="shared" si="10"/>
        <v>0</v>
      </c>
      <c r="K31" s="27">
        <f t="shared" si="10"/>
        <v>0</v>
      </c>
      <c r="L31" s="27">
        <f t="shared" si="10"/>
        <v>0</v>
      </c>
      <c r="M31" s="27">
        <f t="shared" si="10"/>
        <v>0</v>
      </c>
      <c r="N31" s="17"/>
    </row>
    <row r="32" spans="1:14">
      <c r="A32" s="14" t="s">
        <v>249</v>
      </c>
      <c r="B32" s="28">
        <f t="shared" ref="B32:M32" si="11">SUM((B20-B30))</f>
        <v>100</v>
      </c>
      <c r="C32" s="28">
        <f t="shared" si="11"/>
        <v>0</v>
      </c>
      <c r="D32" s="28">
        <f t="shared" si="11"/>
        <v>0</v>
      </c>
      <c r="E32" s="28">
        <f t="shared" si="11"/>
        <v>0</v>
      </c>
      <c r="F32" s="28">
        <f t="shared" si="11"/>
        <v>0</v>
      </c>
      <c r="G32" s="28">
        <f t="shared" si="11"/>
        <v>0</v>
      </c>
      <c r="H32" s="28">
        <f t="shared" si="11"/>
        <v>0</v>
      </c>
      <c r="I32" s="28">
        <f t="shared" si="11"/>
        <v>0</v>
      </c>
      <c r="J32" s="28">
        <f t="shared" si="11"/>
        <v>0</v>
      </c>
      <c r="K32" s="28">
        <f t="shared" si="11"/>
        <v>0</v>
      </c>
      <c r="L32" s="28">
        <f t="shared" si="11"/>
        <v>0</v>
      </c>
      <c r="M32" s="28">
        <f t="shared" si="11"/>
        <v>0</v>
      </c>
      <c r="N32" s="24">
        <f>SUM(B32:M32)</f>
        <v>100</v>
      </c>
    </row>
    <row r="33" spans="1:14">
      <c r="A33" s="43"/>
      <c r="B33" s="55">
        <f t="shared" ref="B33:M33" si="12">SUM((B32/IF((B10&gt;0),B10,1)))</f>
        <v>1</v>
      </c>
      <c r="C33" s="55">
        <f t="shared" si="12"/>
        <v>0</v>
      </c>
      <c r="D33" s="55">
        <f t="shared" si="12"/>
        <v>0</v>
      </c>
      <c r="E33" s="55">
        <f t="shared" si="12"/>
        <v>0</v>
      </c>
      <c r="F33" s="55">
        <f t="shared" si="12"/>
        <v>0</v>
      </c>
      <c r="G33" s="55">
        <f t="shared" si="12"/>
        <v>0</v>
      </c>
      <c r="H33" s="55">
        <f t="shared" si="12"/>
        <v>0</v>
      </c>
      <c r="I33" s="55">
        <f t="shared" si="12"/>
        <v>0</v>
      </c>
      <c r="J33" s="55">
        <f t="shared" si="12"/>
        <v>0</v>
      </c>
      <c r="K33" s="55">
        <f t="shared" si="12"/>
        <v>0</v>
      </c>
      <c r="L33" s="55">
        <f t="shared" si="12"/>
        <v>0</v>
      </c>
      <c r="M33" s="55">
        <f t="shared" si="12"/>
        <v>0</v>
      </c>
      <c r="N33" s="51"/>
    </row>
    <row r="34" spans="1:14">
      <c r="A34" s="15"/>
      <c r="B34" s="16"/>
      <c r="C34" s="16"/>
      <c r="D34" s="16"/>
      <c r="E34" s="16"/>
      <c r="F34" s="16"/>
      <c r="G34" s="16"/>
      <c r="H34" s="16"/>
      <c r="I34" s="16"/>
      <c r="J34" s="16"/>
      <c r="K34" s="16"/>
      <c r="L34" s="16"/>
      <c r="M34" s="16"/>
      <c r="N34" s="17"/>
    </row>
    <row r="35" spans="1:14">
      <c r="A35" s="15"/>
      <c r="B35" s="16"/>
      <c r="C35" s="16"/>
      <c r="D35" s="16"/>
      <c r="E35" s="16"/>
      <c r="F35" s="16"/>
      <c r="G35" s="16"/>
      <c r="H35" s="16"/>
      <c r="I35" s="16"/>
      <c r="J35" s="16"/>
      <c r="K35" s="16"/>
      <c r="L35" s="16"/>
      <c r="M35" s="16"/>
      <c r="N35" s="17"/>
    </row>
    <row r="36" spans="1:14">
      <c r="A36" s="15"/>
      <c r="B36" s="29" t="s">
        <v>219</v>
      </c>
      <c r="C36" s="29" t="s">
        <v>220</v>
      </c>
      <c r="D36" s="29" t="s">
        <v>221</v>
      </c>
      <c r="E36" s="29" t="s">
        <v>222</v>
      </c>
      <c r="F36" s="29" t="s">
        <v>223</v>
      </c>
      <c r="G36" s="29" t="s">
        <v>224</v>
      </c>
      <c r="H36" s="29" t="s">
        <v>225</v>
      </c>
      <c r="I36" s="29" t="s">
        <v>226</v>
      </c>
      <c r="J36" s="29" t="s">
        <v>227</v>
      </c>
      <c r="K36" s="29" t="s">
        <v>228</v>
      </c>
      <c r="L36" s="29" t="s">
        <v>229</v>
      </c>
      <c r="M36" s="29" t="s">
        <v>230</v>
      </c>
      <c r="N36" s="17"/>
    </row>
    <row r="37" spans="1:14">
      <c r="A37" s="14" t="s">
        <v>249</v>
      </c>
      <c r="B37" s="30">
        <f t="shared" ref="B37:M37" si="13">SUM(B32)</f>
        <v>100</v>
      </c>
      <c r="C37" s="30">
        <f t="shared" si="13"/>
        <v>0</v>
      </c>
      <c r="D37" s="30">
        <f t="shared" si="13"/>
        <v>0</v>
      </c>
      <c r="E37" s="30">
        <f t="shared" si="13"/>
        <v>0</v>
      </c>
      <c r="F37" s="30">
        <f t="shared" si="13"/>
        <v>0</v>
      </c>
      <c r="G37" s="30">
        <f t="shared" si="13"/>
        <v>0</v>
      </c>
      <c r="H37" s="30">
        <f t="shared" si="13"/>
        <v>0</v>
      </c>
      <c r="I37" s="30">
        <f t="shared" si="13"/>
        <v>0</v>
      </c>
      <c r="J37" s="30">
        <f t="shared" si="13"/>
        <v>0</v>
      </c>
      <c r="K37" s="30">
        <f t="shared" si="13"/>
        <v>0</v>
      </c>
      <c r="L37" s="30">
        <f t="shared" si="13"/>
        <v>0</v>
      </c>
      <c r="M37" s="30">
        <f t="shared" si="13"/>
        <v>0</v>
      </c>
      <c r="N37" s="24">
        <f>SUM(B37:M37)</f>
        <v>100</v>
      </c>
    </row>
    <row r="38" spans="1:14">
      <c r="A38" s="14" t="s">
        <v>250</v>
      </c>
      <c r="B38" s="16"/>
      <c r="C38" s="16"/>
      <c r="D38" s="16"/>
      <c r="E38" s="16"/>
      <c r="F38" s="16"/>
      <c r="G38" s="16"/>
      <c r="H38" s="16"/>
      <c r="I38" s="16"/>
      <c r="J38" s="16"/>
      <c r="K38" s="16"/>
      <c r="L38" s="16"/>
      <c r="M38" s="16"/>
      <c r="N38" s="17"/>
    </row>
    <row r="39" spans="1:14">
      <c r="A39" s="9" t="s">
        <v>251</v>
      </c>
      <c r="B39" s="31">
        <v>0</v>
      </c>
      <c r="C39" s="31">
        <v>0</v>
      </c>
      <c r="D39" s="31">
        <v>0</v>
      </c>
      <c r="E39" s="31">
        <v>0</v>
      </c>
      <c r="F39" s="31">
        <v>0</v>
      </c>
      <c r="G39" s="31">
        <v>0</v>
      </c>
      <c r="H39" s="31">
        <v>0</v>
      </c>
      <c r="I39" s="31">
        <v>0</v>
      </c>
      <c r="J39" s="31">
        <v>0</v>
      </c>
      <c r="K39" s="31">
        <v>0</v>
      </c>
      <c r="L39" s="31">
        <v>0</v>
      </c>
      <c r="M39" s="31">
        <v>0</v>
      </c>
      <c r="N39" s="24">
        <f t="shared" ref="N39:N64" si="14">SUM(B39:M39)</f>
        <v>0</v>
      </c>
    </row>
    <row r="40" spans="1:14">
      <c r="A40" s="9" t="s">
        <v>252</v>
      </c>
      <c r="B40" s="31">
        <v>0</v>
      </c>
      <c r="C40" s="31">
        <v>0</v>
      </c>
      <c r="D40" s="31">
        <v>0</v>
      </c>
      <c r="E40" s="31">
        <v>0</v>
      </c>
      <c r="F40" s="31">
        <v>0</v>
      </c>
      <c r="G40" s="31">
        <v>0</v>
      </c>
      <c r="H40" s="31">
        <v>0</v>
      </c>
      <c r="I40" s="31">
        <v>0</v>
      </c>
      <c r="J40" s="31">
        <v>0</v>
      </c>
      <c r="K40" s="31">
        <v>0</v>
      </c>
      <c r="L40" s="31">
        <v>0</v>
      </c>
      <c r="M40" s="31">
        <v>0</v>
      </c>
      <c r="N40" s="24">
        <f t="shared" si="14"/>
        <v>0</v>
      </c>
    </row>
    <row r="41" spans="1:14">
      <c r="A41" s="9" t="s">
        <v>253</v>
      </c>
      <c r="B41" s="31">
        <v>0</v>
      </c>
      <c r="C41" s="31">
        <v>0</v>
      </c>
      <c r="D41" s="31">
        <v>0</v>
      </c>
      <c r="E41" s="31">
        <v>0</v>
      </c>
      <c r="F41" s="31">
        <v>0</v>
      </c>
      <c r="G41" s="31">
        <v>0</v>
      </c>
      <c r="H41" s="31">
        <v>0</v>
      </c>
      <c r="I41" s="31">
        <v>0</v>
      </c>
      <c r="J41" s="31">
        <v>0</v>
      </c>
      <c r="K41" s="31">
        <v>0</v>
      </c>
      <c r="L41" s="31">
        <v>0</v>
      </c>
      <c r="M41" s="31">
        <v>0</v>
      </c>
      <c r="N41" s="24">
        <f t="shared" si="14"/>
        <v>0</v>
      </c>
    </row>
    <row r="42" spans="1:14">
      <c r="A42" s="9" t="s">
        <v>254</v>
      </c>
      <c r="B42" s="31">
        <v>0</v>
      </c>
      <c r="C42" s="31">
        <v>0</v>
      </c>
      <c r="D42" s="31">
        <v>0</v>
      </c>
      <c r="E42" s="31">
        <v>0</v>
      </c>
      <c r="F42" s="31">
        <v>0</v>
      </c>
      <c r="G42" s="31">
        <v>0</v>
      </c>
      <c r="H42" s="31">
        <v>0</v>
      </c>
      <c r="I42" s="31">
        <v>0</v>
      </c>
      <c r="J42" s="31">
        <v>0</v>
      </c>
      <c r="K42" s="31">
        <v>0</v>
      </c>
      <c r="L42" s="31">
        <v>0</v>
      </c>
      <c r="M42" s="31">
        <v>0</v>
      </c>
      <c r="N42" s="24">
        <f t="shared" si="14"/>
        <v>0</v>
      </c>
    </row>
    <row r="43" spans="1:14">
      <c r="A43" s="9" t="s">
        <v>255</v>
      </c>
      <c r="B43" s="31">
        <v>0</v>
      </c>
      <c r="C43" s="31">
        <v>0</v>
      </c>
      <c r="D43" s="31">
        <v>0</v>
      </c>
      <c r="E43" s="31">
        <v>0</v>
      </c>
      <c r="F43" s="31">
        <v>0</v>
      </c>
      <c r="G43" s="31">
        <v>0</v>
      </c>
      <c r="H43" s="31">
        <v>0</v>
      </c>
      <c r="I43" s="31">
        <v>0</v>
      </c>
      <c r="J43" s="31">
        <v>0</v>
      </c>
      <c r="K43" s="31">
        <v>0</v>
      </c>
      <c r="L43" s="31">
        <v>0</v>
      </c>
      <c r="M43" s="31">
        <v>0</v>
      </c>
      <c r="N43" s="24">
        <f t="shared" si="14"/>
        <v>0</v>
      </c>
    </row>
    <row r="44" spans="1:14">
      <c r="A44" s="9" t="s">
        <v>256</v>
      </c>
      <c r="B44" s="31">
        <v>0</v>
      </c>
      <c r="C44" s="31">
        <v>0</v>
      </c>
      <c r="D44" s="31">
        <v>0</v>
      </c>
      <c r="E44" s="31">
        <v>0</v>
      </c>
      <c r="F44" s="31">
        <v>0</v>
      </c>
      <c r="G44" s="31">
        <v>0</v>
      </c>
      <c r="H44" s="31">
        <v>0</v>
      </c>
      <c r="I44" s="31">
        <v>0</v>
      </c>
      <c r="J44" s="31">
        <v>0</v>
      </c>
      <c r="K44" s="31">
        <v>0</v>
      </c>
      <c r="L44" s="31">
        <v>0</v>
      </c>
      <c r="M44" s="31">
        <v>0</v>
      </c>
      <c r="N44" s="24">
        <f t="shared" si="14"/>
        <v>0</v>
      </c>
    </row>
    <row r="45" spans="1:14">
      <c r="A45" s="9" t="s">
        <v>257</v>
      </c>
      <c r="B45" s="31">
        <v>0</v>
      </c>
      <c r="C45" s="31">
        <v>0</v>
      </c>
      <c r="D45" s="31">
        <v>0</v>
      </c>
      <c r="E45" s="31">
        <v>0</v>
      </c>
      <c r="F45" s="31">
        <v>0</v>
      </c>
      <c r="G45" s="31">
        <v>0</v>
      </c>
      <c r="H45" s="31">
        <v>0</v>
      </c>
      <c r="I45" s="31">
        <v>0</v>
      </c>
      <c r="J45" s="31">
        <v>0</v>
      </c>
      <c r="K45" s="31">
        <v>0</v>
      </c>
      <c r="L45" s="31">
        <v>0</v>
      </c>
      <c r="M45" s="31">
        <v>0</v>
      </c>
      <c r="N45" s="24">
        <f t="shared" si="14"/>
        <v>0</v>
      </c>
    </row>
    <row r="46" spans="1:14">
      <c r="A46" s="9" t="s">
        <v>258</v>
      </c>
      <c r="B46" s="31">
        <v>0</v>
      </c>
      <c r="C46" s="31">
        <v>0</v>
      </c>
      <c r="D46" s="31">
        <v>0</v>
      </c>
      <c r="E46" s="31">
        <v>0</v>
      </c>
      <c r="F46" s="31">
        <v>0</v>
      </c>
      <c r="G46" s="31">
        <v>0</v>
      </c>
      <c r="H46" s="31">
        <v>0</v>
      </c>
      <c r="I46" s="31">
        <v>0</v>
      </c>
      <c r="J46" s="31">
        <v>0</v>
      </c>
      <c r="K46" s="31">
        <v>0</v>
      </c>
      <c r="L46" s="31">
        <v>0</v>
      </c>
      <c r="M46" s="31">
        <v>0</v>
      </c>
      <c r="N46" s="24">
        <f t="shared" si="14"/>
        <v>0</v>
      </c>
    </row>
    <row r="47" spans="1:14">
      <c r="A47" s="9" t="s">
        <v>259</v>
      </c>
      <c r="B47" s="31">
        <v>0</v>
      </c>
      <c r="C47" s="31">
        <v>0</v>
      </c>
      <c r="D47" s="31">
        <v>0</v>
      </c>
      <c r="E47" s="31">
        <v>0</v>
      </c>
      <c r="F47" s="31">
        <v>0</v>
      </c>
      <c r="G47" s="31">
        <v>0</v>
      </c>
      <c r="H47" s="31">
        <v>0</v>
      </c>
      <c r="I47" s="31">
        <v>0</v>
      </c>
      <c r="J47" s="31">
        <v>0</v>
      </c>
      <c r="K47" s="31">
        <v>0</v>
      </c>
      <c r="L47" s="31">
        <v>0</v>
      </c>
      <c r="M47" s="31">
        <v>0</v>
      </c>
      <c r="N47" s="24">
        <f t="shared" si="14"/>
        <v>0</v>
      </c>
    </row>
    <row r="48" spans="1:14">
      <c r="A48" s="9" t="s">
        <v>260</v>
      </c>
      <c r="B48" s="31">
        <v>0</v>
      </c>
      <c r="C48" s="31">
        <v>0</v>
      </c>
      <c r="D48" s="31">
        <v>0</v>
      </c>
      <c r="E48" s="31">
        <v>0</v>
      </c>
      <c r="F48" s="31">
        <v>0</v>
      </c>
      <c r="G48" s="31">
        <v>0</v>
      </c>
      <c r="H48" s="31">
        <v>0</v>
      </c>
      <c r="I48" s="31">
        <v>0</v>
      </c>
      <c r="J48" s="31">
        <v>0</v>
      </c>
      <c r="K48" s="31">
        <v>0</v>
      </c>
      <c r="L48" s="31">
        <v>0</v>
      </c>
      <c r="M48" s="31">
        <v>0</v>
      </c>
      <c r="N48" s="24">
        <f t="shared" si="14"/>
        <v>0</v>
      </c>
    </row>
    <row r="49" spans="1:14">
      <c r="A49" s="9" t="s">
        <v>261</v>
      </c>
      <c r="B49" s="31">
        <v>0</v>
      </c>
      <c r="C49" s="31">
        <v>0</v>
      </c>
      <c r="D49" s="31">
        <v>0</v>
      </c>
      <c r="E49" s="31">
        <v>0</v>
      </c>
      <c r="F49" s="31">
        <v>0</v>
      </c>
      <c r="G49" s="31">
        <v>0</v>
      </c>
      <c r="H49" s="31">
        <v>0</v>
      </c>
      <c r="I49" s="31">
        <v>0</v>
      </c>
      <c r="J49" s="31">
        <v>0</v>
      </c>
      <c r="K49" s="31">
        <v>0</v>
      </c>
      <c r="L49" s="31">
        <v>0</v>
      </c>
      <c r="M49" s="31">
        <v>0</v>
      </c>
      <c r="N49" s="24">
        <f t="shared" si="14"/>
        <v>0</v>
      </c>
    </row>
    <row r="50" spans="1:14">
      <c r="A50" s="9" t="s">
        <v>262</v>
      </c>
      <c r="B50" s="31">
        <v>0</v>
      </c>
      <c r="C50" s="31">
        <v>0</v>
      </c>
      <c r="D50" s="31">
        <v>0</v>
      </c>
      <c r="E50" s="31">
        <v>0</v>
      </c>
      <c r="F50" s="31">
        <v>0</v>
      </c>
      <c r="G50" s="31">
        <v>0</v>
      </c>
      <c r="H50" s="31">
        <v>0</v>
      </c>
      <c r="I50" s="31">
        <v>0</v>
      </c>
      <c r="J50" s="31">
        <v>0</v>
      </c>
      <c r="K50" s="31">
        <v>0</v>
      </c>
      <c r="L50" s="31">
        <v>0</v>
      </c>
      <c r="M50" s="31">
        <v>0</v>
      </c>
      <c r="N50" s="24">
        <f t="shared" si="14"/>
        <v>0</v>
      </c>
    </row>
    <row r="51" spans="1:14">
      <c r="A51" s="9" t="s">
        <v>263</v>
      </c>
      <c r="B51" s="31">
        <v>0</v>
      </c>
      <c r="C51" s="31">
        <v>0</v>
      </c>
      <c r="D51" s="31">
        <v>0</v>
      </c>
      <c r="E51" s="31">
        <v>0</v>
      </c>
      <c r="F51" s="31">
        <v>0</v>
      </c>
      <c r="G51" s="31">
        <v>0</v>
      </c>
      <c r="H51" s="31">
        <v>0</v>
      </c>
      <c r="I51" s="31">
        <v>0</v>
      </c>
      <c r="J51" s="31">
        <v>0</v>
      </c>
      <c r="K51" s="31">
        <v>0</v>
      </c>
      <c r="L51" s="31">
        <v>0</v>
      </c>
      <c r="M51" s="31">
        <v>0</v>
      </c>
      <c r="N51" s="24">
        <f t="shared" si="14"/>
        <v>0</v>
      </c>
    </row>
    <row r="52" spans="1:14">
      <c r="A52" s="9" t="s">
        <v>264</v>
      </c>
      <c r="B52" s="31">
        <v>0</v>
      </c>
      <c r="C52" s="31">
        <v>0</v>
      </c>
      <c r="D52" s="31">
        <v>0</v>
      </c>
      <c r="E52" s="31">
        <v>0</v>
      </c>
      <c r="F52" s="31">
        <v>0</v>
      </c>
      <c r="G52" s="31">
        <v>0</v>
      </c>
      <c r="H52" s="31">
        <v>0</v>
      </c>
      <c r="I52" s="31">
        <v>0</v>
      </c>
      <c r="J52" s="31">
        <v>0</v>
      </c>
      <c r="K52" s="31">
        <v>0</v>
      </c>
      <c r="L52" s="31">
        <v>0</v>
      </c>
      <c r="M52" s="31">
        <v>0</v>
      </c>
      <c r="N52" s="24">
        <f t="shared" si="14"/>
        <v>0</v>
      </c>
    </row>
    <row r="53" spans="1:14">
      <c r="A53" s="9" t="s">
        <v>265</v>
      </c>
      <c r="B53" s="31">
        <v>0</v>
      </c>
      <c r="C53" s="31">
        <v>0</v>
      </c>
      <c r="D53" s="31">
        <v>0</v>
      </c>
      <c r="E53" s="31">
        <v>0</v>
      </c>
      <c r="F53" s="31">
        <v>0</v>
      </c>
      <c r="G53" s="31">
        <v>0</v>
      </c>
      <c r="H53" s="31">
        <v>0</v>
      </c>
      <c r="I53" s="31">
        <v>0</v>
      </c>
      <c r="J53" s="31">
        <v>0</v>
      </c>
      <c r="K53" s="31">
        <v>0</v>
      </c>
      <c r="L53" s="31">
        <v>0</v>
      </c>
      <c r="M53" s="31">
        <v>0</v>
      </c>
      <c r="N53" s="24">
        <f t="shared" si="14"/>
        <v>0</v>
      </c>
    </row>
    <row r="54" spans="1:14">
      <c r="A54" s="9" t="s">
        <v>266</v>
      </c>
      <c r="B54" s="31">
        <v>0</v>
      </c>
      <c r="C54" s="31">
        <v>0</v>
      </c>
      <c r="D54" s="31">
        <v>0</v>
      </c>
      <c r="E54" s="31">
        <v>0</v>
      </c>
      <c r="F54" s="31">
        <v>0</v>
      </c>
      <c r="G54" s="31">
        <v>0</v>
      </c>
      <c r="H54" s="31">
        <v>0</v>
      </c>
      <c r="I54" s="31">
        <v>0</v>
      </c>
      <c r="J54" s="31">
        <v>0</v>
      </c>
      <c r="K54" s="31">
        <v>0</v>
      </c>
      <c r="L54" s="31">
        <v>0</v>
      </c>
      <c r="M54" s="31">
        <v>0</v>
      </c>
      <c r="N54" s="24">
        <f t="shared" si="14"/>
        <v>0</v>
      </c>
    </row>
    <row r="55" spans="1:14">
      <c r="A55" s="9" t="s">
        <v>267</v>
      </c>
      <c r="B55" s="31">
        <v>0</v>
      </c>
      <c r="C55" s="31">
        <v>0</v>
      </c>
      <c r="D55" s="31">
        <v>0</v>
      </c>
      <c r="E55" s="31">
        <v>0</v>
      </c>
      <c r="F55" s="31">
        <v>0</v>
      </c>
      <c r="G55" s="31">
        <v>0</v>
      </c>
      <c r="H55" s="31">
        <v>0</v>
      </c>
      <c r="I55" s="31">
        <v>0</v>
      </c>
      <c r="J55" s="31">
        <v>0</v>
      </c>
      <c r="K55" s="31">
        <v>0</v>
      </c>
      <c r="L55" s="31">
        <v>0</v>
      </c>
      <c r="M55" s="31">
        <v>0</v>
      </c>
      <c r="N55" s="24">
        <f t="shared" si="14"/>
        <v>0</v>
      </c>
    </row>
    <row r="56" spans="1:14">
      <c r="A56" s="9" t="s">
        <v>268</v>
      </c>
      <c r="B56" s="31">
        <v>0</v>
      </c>
      <c r="C56" s="31">
        <v>0</v>
      </c>
      <c r="D56" s="31">
        <v>0</v>
      </c>
      <c r="E56" s="31">
        <v>0</v>
      </c>
      <c r="F56" s="31">
        <v>0</v>
      </c>
      <c r="G56" s="31">
        <v>0</v>
      </c>
      <c r="H56" s="31">
        <v>0</v>
      </c>
      <c r="I56" s="31">
        <v>0</v>
      </c>
      <c r="J56" s="31">
        <v>0</v>
      </c>
      <c r="K56" s="31">
        <v>0</v>
      </c>
      <c r="L56" s="31">
        <v>0</v>
      </c>
      <c r="M56" s="31">
        <v>0</v>
      </c>
      <c r="N56" s="24">
        <f t="shared" si="14"/>
        <v>0</v>
      </c>
    </row>
    <row r="57" spans="1:14">
      <c r="A57" s="9" t="s">
        <v>269</v>
      </c>
      <c r="B57" s="31">
        <v>0</v>
      </c>
      <c r="C57" s="31">
        <v>0</v>
      </c>
      <c r="D57" s="31">
        <v>0</v>
      </c>
      <c r="E57" s="31">
        <v>0</v>
      </c>
      <c r="F57" s="31">
        <v>0</v>
      </c>
      <c r="G57" s="31">
        <v>0</v>
      </c>
      <c r="H57" s="31">
        <v>0</v>
      </c>
      <c r="I57" s="31">
        <v>0</v>
      </c>
      <c r="J57" s="31">
        <v>0</v>
      </c>
      <c r="K57" s="31">
        <v>0</v>
      </c>
      <c r="L57" s="31">
        <v>0</v>
      </c>
      <c r="M57" s="31">
        <v>0</v>
      </c>
      <c r="N57" s="24">
        <f t="shared" si="14"/>
        <v>0</v>
      </c>
    </row>
    <row r="58" spans="1:14">
      <c r="A58" s="9" t="s">
        <v>270</v>
      </c>
      <c r="B58" s="31">
        <v>0</v>
      </c>
      <c r="C58" s="31">
        <v>0</v>
      </c>
      <c r="D58" s="31">
        <v>0</v>
      </c>
      <c r="E58" s="31">
        <v>0</v>
      </c>
      <c r="F58" s="31">
        <v>0</v>
      </c>
      <c r="G58" s="31">
        <v>0</v>
      </c>
      <c r="H58" s="31">
        <v>0</v>
      </c>
      <c r="I58" s="31">
        <v>0</v>
      </c>
      <c r="J58" s="31">
        <v>0</v>
      </c>
      <c r="K58" s="31">
        <v>0</v>
      </c>
      <c r="L58" s="31">
        <v>0</v>
      </c>
      <c r="M58" s="31">
        <v>0</v>
      </c>
      <c r="N58" s="24">
        <f t="shared" si="14"/>
        <v>0</v>
      </c>
    </row>
    <row r="59" spans="1:14">
      <c r="A59" s="9" t="s">
        <v>271</v>
      </c>
      <c r="B59" s="31">
        <v>0</v>
      </c>
      <c r="C59" s="31">
        <v>0</v>
      </c>
      <c r="D59" s="31">
        <v>0</v>
      </c>
      <c r="E59" s="31">
        <v>0</v>
      </c>
      <c r="F59" s="31">
        <v>0</v>
      </c>
      <c r="G59" s="31">
        <v>0</v>
      </c>
      <c r="H59" s="31">
        <v>0</v>
      </c>
      <c r="I59" s="31">
        <v>0</v>
      </c>
      <c r="J59" s="31">
        <v>0</v>
      </c>
      <c r="K59" s="31">
        <v>0</v>
      </c>
      <c r="L59" s="31">
        <v>0</v>
      </c>
      <c r="M59" s="31">
        <v>0</v>
      </c>
      <c r="N59" s="24">
        <f t="shared" si="14"/>
        <v>0</v>
      </c>
    </row>
    <row r="60" spans="1:14">
      <c r="A60" s="9" t="s">
        <v>272</v>
      </c>
      <c r="B60" s="31">
        <v>0</v>
      </c>
      <c r="C60" s="31">
        <v>0</v>
      </c>
      <c r="D60" s="31">
        <v>0</v>
      </c>
      <c r="E60" s="31">
        <v>0</v>
      </c>
      <c r="F60" s="31">
        <v>0</v>
      </c>
      <c r="G60" s="31">
        <v>0</v>
      </c>
      <c r="H60" s="31">
        <v>0</v>
      </c>
      <c r="I60" s="31">
        <v>0</v>
      </c>
      <c r="J60" s="31">
        <v>0</v>
      </c>
      <c r="K60" s="31">
        <v>0</v>
      </c>
      <c r="L60" s="31">
        <v>0</v>
      </c>
      <c r="M60" s="31">
        <v>0</v>
      </c>
      <c r="N60" s="24">
        <f t="shared" si="14"/>
        <v>0</v>
      </c>
    </row>
    <row r="61" spans="1:14">
      <c r="A61" s="9" t="s">
        <v>273</v>
      </c>
      <c r="B61" s="31">
        <v>0</v>
      </c>
      <c r="C61" s="31">
        <v>0</v>
      </c>
      <c r="D61" s="31">
        <v>0</v>
      </c>
      <c r="E61" s="31">
        <v>0</v>
      </c>
      <c r="F61" s="31">
        <v>0</v>
      </c>
      <c r="G61" s="31">
        <v>0</v>
      </c>
      <c r="H61" s="31">
        <v>0</v>
      </c>
      <c r="I61" s="31">
        <v>0</v>
      </c>
      <c r="J61" s="31">
        <v>0</v>
      </c>
      <c r="K61" s="31">
        <v>0</v>
      </c>
      <c r="L61" s="31">
        <v>0</v>
      </c>
      <c r="M61" s="31">
        <v>0</v>
      </c>
      <c r="N61" s="24">
        <f t="shared" si="14"/>
        <v>0</v>
      </c>
    </row>
    <row r="62" spans="1:14">
      <c r="A62" s="9" t="s">
        <v>274</v>
      </c>
      <c r="B62" s="31">
        <v>0</v>
      </c>
      <c r="C62" s="31">
        <v>0</v>
      </c>
      <c r="D62" s="31">
        <v>0</v>
      </c>
      <c r="E62" s="31">
        <v>0</v>
      </c>
      <c r="F62" s="31">
        <v>0</v>
      </c>
      <c r="G62" s="31">
        <v>0</v>
      </c>
      <c r="H62" s="31">
        <v>0</v>
      </c>
      <c r="I62" s="31">
        <v>0</v>
      </c>
      <c r="J62" s="31">
        <v>0</v>
      </c>
      <c r="K62" s="31">
        <v>0</v>
      </c>
      <c r="L62" s="31">
        <v>0</v>
      </c>
      <c r="M62" s="31">
        <v>0</v>
      </c>
      <c r="N62" s="24">
        <f t="shared" si="14"/>
        <v>0</v>
      </c>
    </row>
    <row r="63" spans="1:14">
      <c r="A63" s="9" t="s">
        <v>275</v>
      </c>
      <c r="B63" s="31">
        <v>0</v>
      </c>
      <c r="C63" s="31">
        <v>0</v>
      </c>
      <c r="D63" s="31">
        <v>0</v>
      </c>
      <c r="E63" s="31">
        <v>0</v>
      </c>
      <c r="F63" s="31">
        <v>0</v>
      </c>
      <c r="G63" s="31">
        <v>0</v>
      </c>
      <c r="H63" s="31">
        <v>0</v>
      </c>
      <c r="I63" s="31">
        <v>0</v>
      </c>
      <c r="J63" s="31">
        <v>0</v>
      </c>
      <c r="K63" s="31">
        <v>0</v>
      </c>
      <c r="L63" s="31">
        <v>0</v>
      </c>
      <c r="M63" s="31">
        <v>0</v>
      </c>
      <c r="N63" s="24">
        <f t="shared" si="14"/>
        <v>0</v>
      </c>
    </row>
    <row r="64" spans="1:14">
      <c r="A64" s="9" t="s">
        <v>276</v>
      </c>
      <c r="B64" s="31">
        <v>0</v>
      </c>
      <c r="C64" s="31">
        <v>0</v>
      </c>
      <c r="D64" s="31">
        <v>0</v>
      </c>
      <c r="E64" s="31">
        <v>0</v>
      </c>
      <c r="F64" s="31">
        <v>0</v>
      </c>
      <c r="G64" s="31">
        <v>0</v>
      </c>
      <c r="H64" s="31">
        <v>0</v>
      </c>
      <c r="I64" s="31">
        <v>0</v>
      </c>
      <c r="J64" s="31">
        <v>0</v>
      </c>
      <c r="K64" s="31">
        <v>0</v>
      </c>
      <c r="L64" s="31">
        <v>0</v>
      </c>
      <c r="M64" s="31">
        <v>0</v>
      </c>
      <c r="N64" s="24">
        <f t="shared" si="14"/>
        <v>0</v>
      </c>
    </row>
    <row r="65" spans="1:14">
      <c r="A65" s="41" t="s">
        <v>277</v>
      </c>
      <c r="B65" s="56">
        <f t="shared" ref="B65:N65" si="15">SUM(B39:B64)</f>
        <v>0</v>
      </c>
      <c r="C65" s="56">
        <f t="shared" si="15"/>
        <v>0</v>
      </c>
      <c r="D65" s="56">
        <f t="shared" si="15"/>
        <v>0</v>
      </c>
      <c r="E65" s="56">
        <f t="shared" si="15"/>
        <v>0</v>
      </c>
      <c r="F65" s="56">
        <f t="shared" si="15"/>
        <v>0</v>
      </c>
      <c r="G65" s="56">
        <f t="shared" si="15"/>
        <v>0</v>
      </c>
      <c r="H65" s="56">
        <f t="shared" si="15"/>
        <v>0</v>
      </c>
      <c r="I65" s="56">
        <f t="shared" si="15"/>
        <v>0</v>
      </c>
      <c r="J65" s="56">
        <f t="shared" si="15"/>
        <v>0</v>
      </c>
      <c r="K65" s="56">
        <f t="shared" si="15"/>
        <v>0</v>
      </c>
      <c r="L65" s="56">
        <f t="shared" si="15"/>
        <v>0</v>
      </c>
      <c r="M65" s="56">
        <f t="shared" si="15"/>
        <v>0</v>
      </c>
      <c r="N65" s="57">
        <f t="shared" si="15"/>
        <v>0</v>
      </c>
    </row>
    <row r="66" spans="1:14">
      <c r="A66" s="15"/>
      <c r="B66" s="32">
        <f t="shared" ref="B66:M66" si="16">SUM((B65/IF((B10&gt;0),B10,1)))</f>
        <v>0</v>
      </c>
      <c r="C66" s="32">
        <f t="shared" si="16"/>
        <v>0</v>
      </c>
      <c r="D66" s="32">
        <f t="shared" si="16"/>
        <v>0</v>
      </c>
      <c r="E66" s="32">
        <f t="shared" si="16"/>
        <v>0</v>
      </c>
      <c r="F66" s="32">
        <f t="shared" si="16"/>
        <v>0</v>
      </c>
      <c r="G66" s="32">
        <f t="shared" si="16"/>
        <v>0</v>
      </c>
      <c r="H66" s="32">
        <f t="shared" si="16"/>
        <v>0</v>
      </c>
      <c r="I66" s="32">
        <f t="shared" si="16"/>
        <v>0</v>
      </c>
      <c r="J66" s="32">
        <f t="shared" si="16"/>
        <v>0</v>
      </c>
      <c r="K66" s="32">
        <f t="shared" si="16"/>
        <v>0</v>
      </c>
      <c r="L66" s="32">
        <f t="shared" si="16"/>
        <v>0</v>
      </c>
      <c r="M66" s="32">
        <f t="shared" si="16"/>
        <v>0</v>
      </c>
      <c r="N66" s="33"/>
    </row>
    <row r="67" spans="1:14">
      <c r="A67" s="60" t="s">
        <v>278</v>
      </c>
      <c r="B67" s="61">
        <f t="shared" ref="B67:N67" si="17">SUM((B37-B65))</f>
        <v>100</v>
      </c>
      <c r="C67" s="61">
        <f t="shared" si="17"/>
        <v>0</v>
      </c>
      <c r="D67" s="61">
        <f t="shared" si="17"/>
        <v>0</v>
      </c>
      <c r="E67" s="61">
        <f t="shared" si="17"/>
        <v>0</v>
      </c>
      <c r="F67" s="61">
        <f t="shared" si="17"/>
        <v>0</v>
      </c>
      <c r="G67" s="61">
        <f t="shared" si="17"/>
        <v>0</v>
      </c>
      <c r="H67" s="61">
        <f t="shared" si="17"/>
        <v>0</v>
      </c>
      <c r="I67" s="61">
        <f t="shared" si="17"/>
        <v>0</v>
      </c>
      <c r="J67" s="61">
        <f t="shared" si="17"/>
        <v>0</v>
      </c>
      <c r="K67" s="61">
        <f t="shared" si="17"/>
        <v>0</v>
      </c>
      <c r="L67" s="61">
        <f t="shared" si="17"/>
        <v>0</v>
      </c>
      <c r="M67" s="61">
        <f t="shared" si="17"/>
        <v>0</v>
      </c>
      <c r="N67" s="62">
        <f t="shared" si="17"/>
        <v>100</v>
      </c>
    </row>
    <row r="68" spans="1:14">
      <c r="A68" s="15"/>
      <c r="B68" s="32">
        <f t="shared" ref="B68:M68" si="18">SUM((B67/IF((B10&gt;0),B10,1)))</f>
        <v>1</v>
      </c>
      <c r="C68" s="32">
        <f t="shared" si="18"/>
        <v>0</v>
      </c>
      <c r="D68" s="32">
        <f t="shared" si="18"/>
        <v>0</v>
      </c>
      <c r="E68" s="32">
        <f t="shared" si="18"/>
        <v>0</v>
      </c>
      <c r="F68" s="32">
        <f t="shared" si="18"/>
        <v>0</v>
      </c>
      <c r="G68" s="32">
        <f t="shared" si="18"/>
        <v>0</v>
      </c>
      <c r="H68" s="32">
        <f t="shared" si="18"/>
        <v>0</v>
      </c>
      <c r="I68" s="32">
        <f t="shared" si="18"/>
        <v>0</v>
      </c>
      <c r="J68" s="32">
        <f t="shared" si="18"/>
        <v>0</v>
      </c>
      <c r="K68" s="32">
        <f t="shared" si="18"/>
        <v>0</v>
      </c>
      <c r="L68" s="32">
        <f t="shared" si="18"/>
        <v>0</v>
      </c>
      <c r="M68" s="32">
        <f t="shared" si="18"/>
        <v>0</v>
      </c>
      <c r="N68" s="33"/>
    </row>
    <row r="69" spans="1:14">
      <c r="A69" s="15"/>
      <c r="B69" s="16"/>
      <c r="C69" s="16"/>
      <c r="D69" s="16"/>
      <c r="E69" s="16"/>
      <c r="F69" s="16"/>
      <c r="G69" s="16"/>
      <c r="H69" s="16"/>
      <c r="I69" s="16"/>
      <c r="J69" s="16"/>
      <c r="K69" s="16"/>
      <c r="L69" s="16"/>
      <c r="M69" s="16"/>
      <c r="N69" s="17"/>
    </row>
    <row r="70" spans="1:14">
      <c r="A70" s="58" t="s">
        <v>279</v>
      </c>
      <c r="B70" s="59">
        <f>B67</f>
        <v>100</v>
      </c>
      <c r="C70" s="59">
        <f t="shared" ref="C70:M70" si="19">B70+C67</f>
        <v>100</v>
      </c>
      <c r="D70" s="59">
        <f t="shared" si="19"/>
        <v>100</v>
      </c>
      <c r="E70" s="59">
        <f t="shared" si="19"/>
        <v>100</v>
      </c>
      <c r="F70" s="59">
        <f t="shared" si="19"/>
        <v>100</v>
      </c>
      <c r="G70" s="59">
        <f t="shared" si="19"/>
        <v>100</v>
      </c>
      <c r="H70" s="59">
        <f t="shared" si="19"/>
        <v>100</v>
      </c>
      <c r="I70" s="59">
        <f t="shared" si="19"/>
        <v>100</v>
      </c>
      <c r="J70" s="59">
        <f t="shared" si="19"/>
        <v>100</v>
      </c>
      <c r="K70" s="59">
        <f t="shared" si="19"/>
        <v>100</v>
      </c>
      <c r="L70" s="59">
        <f t="shared" si="19"/>
        <v>100</v>
      </c>
      <c r="M70" s="59">
        <f t="shared" si="19"/>
        <v>100</v>
      </c>
      <c r="N70" s="46"/>
    </row>
    <row r="71" spans="1:14">
      <c r="A71" s="15"/>
      <c r="B71" s="16"/>
      <c r="C71" s="16"/>
      <c r="D71" s="16"/>
      <c r="E71" s="16"/>
      <c r="F71" s="16"/>
      <c r="G71" s="16"/>
      <c r="H71" s="16"/>
      <c r="I71" s="16"/>
      <c r="J71" s="16"/>
      <c r="K71" s="16"/>
      <c r="L71" s="16"/>
      <c r="M71" s="16"/>
      <c r="N71" s="17"/>
    </row>
    <row r="72" spans="1:14">
      <c r="A72" s="34" t="s">
        <v>280</v>
      </c>
      <c r="B72" s="35"/>
      <c r="C72" s="35"/>
      <c r="D72" s="36">
        <f>SUM(B67:D67)</f>
        <v>100</v>
      </c>
      <c r="E72" s="35"/>
      <c r="F72" s="35"/>
      <c r="G72" s="36">
        <f>SUM(E67:G67)</f>
        <v>0</v>
      </c>
      <c r="H72" s="35"/>
      <c r="I72" s="35"/>
      <c r="J72" s="36">
        <f>SUM(H67:J67)</f>
        <v>0</v>
      </c>
      <c r="K72" s="35"/>
      <c r="L72" s="35"/>
      <c r="M72" s="36">
        <f>SUM(K67:M67)</f>
        <v>0</v>
      </c>
      <c r="N72" s="37"/>
    </row>
  </sheetData>
  <mergeCells count="1">
    <mergeCell ref="A5:N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
  <sheetViews>
    <sheetView topLeftCell="A45" workbookViewId="0">
      <selection activeCell="C88" sqref="C88"/>
    </sheetView>
  </sheetViews>
  <sheetFormatPr defaultColWidth="8.7109375" defaultRowHeight="12.75"/>
  <cols>
    <col min="1" max="1" width="31.140625" style="295" customWidth="1"/>
    <col min="2" max="2" width="4.7109375" style="295" customWidth="1"/>
    <col min="3" max="4" width="10.7109375" style="295" customWidth="1"/>
    <col min="5" max="5" width="12.140625" style="295" customWidth="1"/>
    <col min="6" max="6" width="13.140625" style="295" customWidth="1"/>
    <col min="7" max="7" width="12.42578125" style="295" customWidth="1"/>
    <col min="8" max="8" width="10.140625" style="295" customWidth="1"/>
    <col min="9" max="256" width="8.7109375" style="295"/>
    <col min="257" max="257" width="31.140625" style="295" customWidth="1"/>
    <col min="258" max="258" width="4.7109375" style="295" customWidth="1"/>
    <col min="259" max="260" width="10.7109375" style="295" customWidth="1"/>
    <col min="261" max="261" width="12.140625" style="295" customWidth="1"/>
    <col min="262" max="262" width="13.140625" style="295" customWidth="1"/>
    <col min="263" max="263" width="12.42578125" style="295" customWidth="1"/>
    <col min="264" max="264" width="10.140625" style="295" customWidth="1"/>
    <col min="265" max="512" width="8.7109375" style="295"/>
    <col min="513" max="513" width="31.140625" style="295" customWidth="1"/>
    <col min="514" max="514" width="4.7109375" style="295" customWidth="1"/>
    <col min="515" max="516" width="10.7109375" style="295" customWidth="1"/>
    <col min="517" max="517" width="12.140625" style="295" customWidth="1"/>
    <col min="518" max="518" width="13.140625" style="295" customWidth="1"/>
    <col min="519" max="519" width="12.42578125" style="295" customWidth="1"/>
    <col min="520" max="520" width="10.140625" style="295" customWidth="1"/>
    <col min="521" max="768" width="8.7109375" style="295"/>
    <col min="769" max="769" width="31.140625" style="295" customWidth="1"/>
    <col min="770" max="770" width="4.7109375" style="295" customWidth="1"/>
    <col min="771" max="772" width="10.7109375" style="295" customWidth="1"/>
    <col min="773" max="773" width="12.140625" style="295" customWidth="1"/>
    <col min="774" max="774" width="13.140625" style="295" customWidth="1"/>
    <col min="775" max="775" width="12.42578125" style="295" customWidth="1"/>
    <col min="776" max="776" width="10.140625" style="295" customWidth="1"/>
    <col min="777" max="1024" width="8.7109375" style="295"/>
    <col min="1025" max="1025" width="31.140625" style="295" customWidth="1"/>
    <col min="1026" max="1026" width="4.7109375" style="295" customWidth="1"/>
    <col min="1027" max="1028" width="10.7109375" style="295" customWidth="1"/>
    <col min="1029" max="1029" width="12.140625" style="295" customWidth="1"/>
    <col min="1030" max="1030" width="13.140625" style="295" customWidth="1"/>
    <col min="1031" max="1031" width="12.42578125" style="295" customWidth="1"/>
    <col min="1032" max="1032" width="10.140625" style="295" customWidth="1"/>
    <col min="1033" max="1280" width="8.7109375" style="295"/>
    <col min="1281" max="1281" width="31.140625" style="295" customWidth="1"/>
    <col min="1282" max="1282" width="4.7109375" style="295" customWidth="1"/>
    <col min="1283" max="1284" width="10.7109375" style="295" customWidth="1"/>
    <col min="1285" max="1285" width="12.140625" style="295" customWidth="1"/>
    <col min="1286" max="1286" width="13.140625" style="295" customWidth="1"/>
    <col min="1287" max="1287" width="12.42578125" style="295" customWidth="1"/>
    <col min="1288" max="1288" width="10.140625" style="295" customWidth="1"/>
    <col min="1289" max="1536" width="8.7109375" style="295"/>
    <col min="1537" max="1537" width="31.140625" style="295" customWidth="1"/>
    <col min="1538" max="1538" width="4.7109375" style="295" customWidth="1"/>
    <col min="1539" max="1540" width="10.7109375" style="295" customWidth="1"/>
    <col min="1541" max="1541" width="12.140625" style="295" customWidth="1"/>
    <col min="1542" max="1542" width="13.140625" style="295" customWidth="1"/>
    <col min="1543" max="1543" width="12.42578125" style="295" customWidth="1"/>
    <col min="1544" max="1544" width="10.140625" style="295" customWidth="1"/>
    <col min="1545" max="1792" width="8.7109375" style="295"/>
    <col min="1793" max="1793" width="31.140625" style="295" customWidth="1"/>
    <col min="1794" max="1794" width="4.7109375" style="295" customWidth="1"/>
    <col min="1795" max="1796" width="10.7109375" style="295" customWidth="1"/>
    <col min="1797" max="1797" width="12.140625" style="295" customWidth="1"/>
    <col min="1798" max="1798" width="13.140625" style="295" customWidth="1"/>
    <col min="1799" max="1799" width="12.42578125" style="295" customWidth="1"/>
    <col min="1800" max="1800" width="10.140625" style="295" customWidth="1"/>
    <col min="1801" max="2048" width="8.7109375" style="295"/>
    <col min="2049" max="2049" width="31.140625" style="295" customWidth="1"/>
    <col min="2050" max="2050" width="4.7109375" style="295" customWidth="1"/>
    <col min="2051" max="2052" width="10.7109375" style="295" customWidth="1"/>
    <col min="2053" max="2053" width="12.140625" style="295" customWidth="1"/>
    <col min="2054" max="2054" width="13.140625" style="295" customWidth="1"/>
    <col min="2055" max="2055" width="12.42578125" style="295" customWidth="1"/>
    <col min="2056" max="2056" width="10.140625" style="295" customWidth="1"/>
    <col min="2057" max="2304" width="8.7109375" style="295"/>
    <col min="2305" max="2305" width="31.140625" style="295" customWidth="1"/>
    <col min="2306" max="2306" width="4.7109375" style="295" customWidth="1"/>
    <col min="2307" max="2308" width="10.7109375" style="295" customWidth="1"/>
    <col min="2309" max="2309" width="12.140625" style="295" customWidth="1"/>
    <col min="2310" max="2310" width="13.140625" style="295" customWidth="1"/>
    <col min="2311" max="2311" width="12.42578125" style="295" customWidth="1"/>
    <col min="2312" max="2312" width="10.140625" style="295" customWidth="1"/>
    <col min="2313" max="2560" width="8.7109375" style="295"/>
    <col min="2561" max="2561" width="31.140625" style="295" customWidth="1"/>
    <col min="2562" max="2562" width="4.7109375" style="295" customWidth="1"/>
    <col min="2563" max="2564" width="10.7109375" style="295" customWidth="1"/>
    <col min="2565" max="2565" width="12.140625" style="295" customWidth="1"/>
    <col min="2566" max="2566" width="13.140625" style="295" customWidth="1"/>
    <col min="2567" max="2567" width="12.42578125" style="295" customWidth="1"/>
    <col min="2568" max="2568" width="10.140625" style="295" customWidth="1"/>
    <col min="2569" max="2816" width="8.7109375" style="295"/>
    <col min="2817" max="2817" width="31.140625" style="295" customWidth="1"/>
    <col min="2818" max="2818" width="4.7109375" style="295" customWidth="1"/>
    <col min="2819" max="2820" width="10.7109375" style="295" customWidth="1"/>
    <col min="2821" max="2821" width="12.140625" style="295" customWidth="1"/>
    <col min="2822" max="2822" width="13.140625" style="295" customWidth="1"/>
    <col min="2823" max="2823" width="12.42578125" style="295" customWidth="1"/>
    <col min="2824" max="2824" width="10.140625" style="295" customWidth="1"/>
    <col min="2825" max="3072" width="8.7109375" style="295"/>
    <col min="3073" max="3073" width="31.140625" style="295" customWidth="1"/>
    <col min="3074" max="3074" width="4.7109375" style="295" customWidth="1"/>
    <col min="3075" max="3076" width="10.7109375" style="295" customWidth="1"/>
    <col min="3077" max="3077" width="12.140625" style="295" customWidth="1"/>
    <col min="3078" max="3078" width="13.140625" style="295" customWidth="1"/>
    <col min="3079" max="3079" width="12.42578125" style="295" customWidth="1"/>
    <col min="3080" max="3080" width="10.140625" style="295" customWidth="1"/>
    <col min="3081" max="3328" width="8.7109375" style="295"/>
    <col min="3329" max="3329" width="31.140625" style="295" customWidth="1"/>
    <col min="3330" max="3330" width="4.7109375" style="295" customWidth="1"/>
    <col min="3331" max="3332" width="10.7109375" style="295" customWidth="1"/>
    <col min="3333" max="3333" width="12.140625" style="295" customWidth="1"/>
    <col min="3334" max="3334" width="13.140625" style="295" customWidth="1"/>
    <col min="3335" max="3335" width="12.42578125" style="295" customWidth="1"/>
    <col min="3336" max="3336" width="10.140625" style="295" customWidth="1"/>
    <col min="3337" max="3584" width="8.7109375" style="295"/>
    <col min="3585" max="3585" width="31.140625" style="295" customWidth="1"/>
    <col min="3586" max="3586" width="4.7109375" style="295" customWidth="1"/>
    <col min="3587" max="3588" width="10.7109375" style="295" customWidth="1"/>
    <col min="3589" max="3589" width="12.140625" style="295" customWidth="1"/>
    <col min="3590" max="3590" width="13.140625" style="295" customWidth="1"/>
    <col min="3591" max="3591" width="12.42578125" style="295" customWidth="1"/>
    <col min="3592" max="3592" width="10.140625" style="295" customWidth="1"/>
    <col min="3593" max="3840" width="8.7109375" style="295"/>
    <col min="3841" max="3841" width="31.140625" style="295" customWidth="1"/>
    <col min="3842" max="3842" width="4.7109375" style="295" customWidth="1"/>
    <col min="3843" max="3844" width="10.7109375" style="295" customWidth="1"/>
    <col min="3845" max="3845" width="12.140625" style="295" customWidth="1"/>
    <col min="3846" max="3846" width="13.140625" style="295" customWidth="1"/>
    <col min="3847" max="3847" width="12.42578125" style="295" customWidth="1"/>
    <col min="3848" max="3848" width="10.140625" style="295" customWidth="1"/>
    <col min="3849" max="4096" width="8.7109375" style="295"/>
    <col min="4097" max="4097" width="31.140625" style="295" customWidth="1"/>
    <col min="4098" max="4098" width="4.7109375" style="295" customWidth="1"/>
    <col min="4099" max="4100" width="10.7109375" style="295" customWidth="1"/>
    <col min="4101" max="4101" width="12.140625" style="295" customWidth="1"/>
    <col min="4102" max="4102" width="13.140625" style="295" customWidth="1"/>
    <col min="4103" max="4103" width="12.42578125" style="295" customWidth="1"/>
    <col min="4104" max="4104" width="10.140625" style="295" customWidth="1"/>
    <col min="4105" max="4352" width="8.7109375" style="295"/>
    <col min="4353" max="4353" width="31.140625" style="295" customWidth="1"/>
    <col min="4354" max="4354" width="4.7109375" style="295" customWidth="1"/>
    <col min="4355" max="4356" width="10.7109375" style="295" customWidth="1"/>
    <col min="4357" max="4357" width="12.140625" style="295" customWidth="1"/>
    <col min="4358" max="4358" width="13.140625" style="295" customWidth="1"/>
    <col min="4359" max="4359" width="12.42578125" style="295" customWidth="1"/>
    <col min="4360" max="4360" width="10.140625" style="295" customWidth="1"/>
    <col min="4361" max="4608" width="8.7109375" style="295"/>
    <col min="4609" max="4609" width="31.140625" style="295" customWidth="1"/>
    <col min="4610" max="4610" width="4.7109375" style="295" customWidth="1"/>
    <col min="4611" max="4612" width="10.7109375" style="295" customWidth="1"/>
    <col min="4613" max="4613" width="12.140625" style="295" customWidth="1"/>
    <col min="4614" max="4614" width="13.140625" style="295" customWidth="1"/>
    <col min="4615" max="4615" width="12.42578125" style="295" customWidth="1"/>
    <col min="4616" max="4616" width="10.140625" style="295" customWidth="1"/>
    <col min="4617" max="4864" width="8.7109375" style="295"/>
    <col min="4865" max="4865" width="31.140625" style="295" customWidth="1"/>
    <col min="4866" max="4866" width="4.7109375" style="295" customWidth="1"/>
    <col min="4867" max="4868" width="10.7109375" style="295" customWidth="1"/>
    <col min="4869" max="4869" width="12.140625" style="295" customWidth="1"/>
    <col min="4870" max="4870" width="13.140625" style="295" customWidth="1"/>
    <col min="4871" max="4871" width="12.42578125" style="295" customWidth="1"/>
    <col min="4872" max="4872" width="10.140625" style="295" customWidth="1"/>
    <col min="4873" max="5120" width="8.7109375" style="295"/>
    <col min="5121" max="5121" width="31.140625" style="295" customWidth="1"/>
    <col min="5122" max="5122" width="4.7109375" style="295" customWidth="1"/>
    <col min="5123" max="5124" width="10.7109375" style="295" customWidth="1"/>
    <col min="5125" max="5125" width="12.140625" style="295" customWidth="1"/>
    <col min="5126" max="5126" width="13.140625" style="295" customWidth="1"/>
    <col min="5127" max="5127" width="12.42578125" style="295" customWidth="1"/>
    <col min="5128" max="5128" width="10.140625" style="295" customWidth="1"/>
    <col min="5129" max="5376" width="8.7109375" style="295"/>
    <col min="5377" max="5377" width="31.140625" style="295" customWidth="1"/>
    <col min="5378" max="5378" width="4.7109375" style="295" customWidth="1"/>
    <col min="5379" max="5380" width="10.7109375" style="295" customWidth="1"/>
    <col min="5381" max="5381" width="12.140625" style="295" customWidth="1"/>
    <col min="5382" max="5382" width="13.140625" style="295" customWidth="1"/>
    <col min="5383" max="5383" width="12.42578125" style="295" customWidth="1"/>
    <col min="5384" max="5384" width="10.140625" style="295" customWidth="1"/>
    <col min="5385" max="5632" width="8.7109375" style="295"/>
    <col min="5633" max="5633" width="31.140625" style="295" customWidth="1"/>
    <col min="5634" max="5634" width="4.7109375" style="295" customWidth="1"/>
    <col min="5635" max="5636" width="10.7109375" style="295" customWidth="1"/>
    <col min="5637" max="5637" width="12.140625" style="295" customWidth="1"/>
    <col min="5638" max="5638" width="13.140625" style="295" customWidth="1"/>
    <col min="5639" max="5639" width="12.42578125" style="295" customWidth="1"/>
    <col min="5640" max="5640" width="10.140625" style="295" customWidth="1"/>
    <col min="5641" max="5888" width="8.7109375" style="295"/>
    <col min="5889" max="5889" width="31.140625" style="295" customWidth="1"/>
    <col min="5890" max="5890" width="4.7109375" style="295" customWidth="1"/>
    <col min="5891" max="5892" width="10.7109375" style="295" customWidth="1"/>
    <col min="5893" max="5893" width="12.140625" style="295" customWidth="1"/>
    <col min="5894" max="5894" width="13.140625" style="295" customWidth="1"/>
    <col min="5895" max="5895" width="12.42578125" style="295" customWidth="1"/>
    <col min="5896" max="5896" width="10.140625" style="295" customWidth="1"/>
    <col min="5897" max="6144" width="8.7109375" style="295"/>
    <col min="6145" max="6145" width="31.140625" style="295" customWidth="1"/>
    <col min="6146" max="6146" width="4.7109375" style="295" customWidth="1"/>
    <col min="6147" max="6148" width="10.7109375" style="295" customWidth="1"/>
    <col min="6149" max="6149" width="12.140625" style="295" customWidth="1"/>
    <col min="6150" max="6150" width="13.140625" style="295" customWidth="1"/>
    <col min="6151" max="6151" width="12.42578125" style="295" customWidth="1"/>
    <col min="6152" max="6152" width="10.140625" style="295" customWidth="1"/>
    <col min="6153" max="6400" width="8.7109375" style="295"/>
    <col min="6401" max="6401" width="31.140625" style="295" customWidth="1"/>
    <col min="6402" max="6402" width="4.7109375" style="295" customWidth="1"/>
    <col min="6403" max="6404" width="10.7109375" style="295" customWidth="1"/>
    <col min="6405" max="6405" width="12.140625" style="295" customWidth="1"/>
    <col min="6406" max="6406" width="13.140625" style="295" customWidth="1"/>
    <col min="6407" max="6407" width="12.42578125" style="295" customWidth="1"/>
    <col min="6408" max="6408" width="10.140625" style="295" customWidth="1"/>
    <col min="6409" max="6656" width="8.7109375" style="295"/>
    <col min="6657" max="6657" width="31.140625" style="295" customWidth="1"/>
    <col min="6658" max="6658" width="4.7109375" style="295" customWidth="1"/>
    <col min="6659" max="6660" width="10.7109375" style="295" customWidth="1"/>
    <col min="6661" max="6661" width="12.140625" style="295" customWidth="1"/>
    <col min="6662" max="6662" width="13.140625" style="295" customWidth="1"/>
    <col min="6663" max="6663" width="12.42578125" style="295" customWidth="1"/>
    <col min="6664" max="6664" width="10.140625" style="295" customWidth="1"/>
    <col min="6665" max="6912" width="8.7109375" style="295"/>
    <col min="6913" max="6913" width="31.140625" style="295" customWidth="1"/>
    <col min="6914" max="6914" width="4.7109375" style="295" customWidth="1"/>
    <col min="6915" max="6916" width="10.7109375" style="295" customWidth="1"/>
    <col min="6917" max="6917" width="12.140625" style="295" customWidth="1"/>
    <col min="6918" max="6918" width="13.140625" style="295" customWidth="1"/>
    <col min="6919" max="6919" width="12.42578125" style="295" customWidth="1"/>
    <col min="6920" max="6920" width="10.140625" style="295" customWidth="1"/>
    <col min="6921" max="7168" width="8.7109375" style="295"/>
    <col min="7169" max="7169" width="31.140625" style="295" customWidth="1"/>
    <col min="7170" max="7170" width="4.7109375" style="295" customWidth="1"/>
    <col min="7171" max="7172" width="10.7109375" style="295" customWidth="1"/>
    <col min="7173" max="7173" width="12.140625" style="295" customWidth="1"/>
    <col min="7174" max="7174" width="13.140625" style="295" customWidth="1"/>
    <col min="7175" max="7175" width="12.42578125" style="295" customWidth="1"/>
    <col min="7176" max="7176" width="10.140625" style="295" customWidth="1"/>
    <col min="7177" max="7424" width="8.7109375" style="295"/>
    <col min="7425" max="7425" width="31.140625" style="295" customWidth="1"/>
    <col min="7426" max="7426" width="4.7109375" style="295" customWidth="1"/>
    <col min="7427" max="7428" width="10.7109375" style="295" customWidth="1"/>
    <col min="7429" max="7429" width="12.140625" style="295" customWidth="1"/>
    <col min="7430" max="7430" width="13.140625" style="295" customWidth="1"/>
    <col min="7431" max="7431" width="12.42578125" style="295" customWidth="1"/>
    <col min="7432" max="7432" width="10.140625" style="295" customWidth="1"/>
    <col min="7433" max="7680" width="8.7109375" style="295"/>
    <col min="7681" max="7681" width="31.140625" style="295" customWidth="1"/>
    <col min="7682" max="7682" width="4.7109375" style="295" customWidth="1"/>
    <col min="7683" max="7684" width="10.7109375" style="295" customWidth="1"/>
    <col min="7685" max="7685" width="12.140625" style="295" customWidth="1"/>
    <col min="7686" max="7686" width="13.140625" style="295" customWidth="1"/>
    <col min="7687" max="7687" width="12.42578125" style="295" customWidth="1"/>
    <col min="7688" max="7688" width="10.140625" style="295" customWidth="1"/>
    <col min="7689" max="7936" width="8.7109375" style="295"/>
    <col min="7937" max="7937" width="31.140625" style="295" customWidth="1"/>
    <col min="7938" max="7938" width="4.7109375" style="295" customWidth="1"/>
    <col min="7939" max="7940" width="10.7109375" style="295" customWidth="1"/>
    <col min="7941" max="7941" width="12.140625" style="295" customWidth="1"/>
    <col min="7942" max="7942" width="13.140625" style="295" customWidth="1"/>
    <col min="7943" max="7943" width="12.42578125" style="295" customWidth="1"/>
    <col min="7944" max="7944" width="10.140625" style="295" customWidth="1"/>
    <col min="7945" max="8192" width="8.7109375" style="295"/>
    <col min="8193" max="8193" width="31.140625" style="295" customWidth="1"/>
    <col min="8194" max="8194" width="4.7109375" style="295" customWidth="1"/>
    <col min="8195" max="8196" width="10.7109375" style="295" customWidth="1"/>
    <col min="8197" max="8197" width="12.140625" style="295" customWidth="1"/>
    <col min="8198" max="8198" width="13.140625" style="295" customWidth="1"/>
    <col min="8199" max="8199" width="12.42578125" style="295" customWidth="1"/>
    <col min="8200" max="8200" width="10.140625" style="295" customWidth="1"/>
    <col min="8201" max="8448" width="8.7109375" style="295"/>
    <col min="8449" max="8449" width="31.140625" style="295" customWidth="1"/>
    <col min="8450" max="8450" width="4.7109375" style="295" customWidth="1"/>
    <col min="8451" max="8452" width="10.7109375" style="295" customWidth="1"/>
    <col min="8453" max="8453" width="12.140625" style="295" customWidth="1"/>
    <col min="8454" max="8454" width="13.140625" style="295" customWidth="1"/>
    <col min="8455" max="8455" width="12.42578125" style="295" customWidth="1"/>
    <col min="8456" max="8456" width="10.140625" style="295" customWidth="1"/>
    <col min="8457" max="8704" width="8.7109375" style="295"/>
    <col min="8705" max="8705" width="31.140625" style="295" customWidth="1"/>
    <col min="8706" max="8706" width="4.7109375" style="295" customWidth="1"/>
    <col min="8707" max="8708" width="10.7109375" style="295" customWidth="1"/>
    <col min="8709" max="8709" width="12.140625" style="295" customWidth="1"/>
    <col min="8710" max="8710" width="13.140625" style="295" customWidth="1"/>
    <col min="8711" max="8711" width="12.42578125" style="295" customWidth="1"/>
    <col min="8712" max="8712" width="10.140625" style="295" customWidth="1"/>
    <col min="8713" max="8960" width="8.7109375" style="295"/>
    <col min="8961" max="8961" width="31.140625" style="295" customWidth="1"/>
    <col min="8962" max="8962" width="4.7109375" style="295" customWidth="1"/>
    <col min="8963" max="8964" width="10.7109375" style="295" customWidth="1"/>
    <col min="8965" max="8965" width="12.140625" style="295" customWidth="1"/>
    <col min="8966" max="8966" width="13.140625" style="295" customWidth="1"/>
    <col min="8967" max="8967" width="12.42578125" style="295" customWidth="1"/>
    <col min="8968" max="8968" width="10.140625" style="295" customWidth="1"/>
    <col min="8969" max="9216" width="8.7109375" style="295"/>
    <col min="9217" max="9217" width="31.140625" style="295" customWidth="1"/>
    <col min="9218" max="9218" width="4.7109375" style="295" customWidth="1"/>
    <col min="9219" max="9220" width="10.7109375" style="295" customWidth="1"/>
    <col min="9221" max="9221" width="12.140625" style="295" customWidth="1"/>
    <col min="9222" max="9222" width="13.140625" style="295" customWidth="1"/>
    <col min="9223" max="9223" width="12.42578125" style="295" customWidth="1"/>
    <col min="9224" max="9224" width="10.140625" style="295" customWidth="1"/>
    <col min="9225" max="9472" width="8.7109375" style="295"/>
    <col min="9473" max="9473" width="31.140625" style="295" customWidth="1"/>
    <col min="9474" max="9474" width="4.7109375" style="295" customWidth="1"/>
    <col min="9475" max="9476" width="10.7109375" style="295" customWidth="1"/>
    <col min="9477" max="9477" width="12.140625" style="295" customWidth="1"/>
    <col min="9478" max="9478" width="13.140625" style="295" customWidth="1"/>
    <col min="9479" max="9479" width="12.42578125" style="295" customWidth="1"/>
    <col min="9480" max="9480" width="10.140625" style="295" customWidth="1"/>
    <col min="9481" max="9728" width="8.7109375" style="295"/>
    <col min="9729" max="9729" width="31.140625" style="295" customWidth="1"/>
    <col min="9730" max="9730" width="4.7109375" style="295" customWidth="1"/>
    <col min="9731" max="9732" width="10.7109375" style="295" customWidth="1"/>
    <col min="9733" max="9733" width="12.140625" style="295" customWidth="1"/>
    <col min="9734" max="9734" width="13.140625" style="295" customWidth="1"/>
    <col min="9735" max="9735" width="12.42578125" style="295" customWidth="1"/>
    <col min="9736" max="9736" width="10.140625" style="295" customWidth="1"/>
    <col min="9737" max="9984" width="8.7109375" style="295"/>
    <col min="9985" max="9985" width="31.140625" style="295" customWidth="1"/>
    <col min="9986" max="9986" width="4.7109375" style="295" customWidth="1"/>
    <col min="9987" max="9988" width="10.7109375" style="295" customWidth="1"/>
    <col min="9989" max="9989" width="12.140625" style="295" customWidth="1"/>
    <col min="9990" max="9990" width="13.140625" style="295" customWidth="1"/>
    <col min="9991" max="9991" width="12.42578125" style="295" customWidth="1"/>
    <col min="9992" max="9992" width="10.140625" style="295" customWidth="1"/>
    <col min="9993" max="10240" width="8.7109375" style="295"/>
    <col min="10241" max="10241" width="31.140625" style="295" customWidth="1"/>
    <col min="10242" max="10242" width="4.7109375" style="295" customWidth="1"/>
    <col min="10243" max="10244" width="10.7109375" style="295" customWidth="1"/>
    <col min="10245" max="10245" width="12.140625" style="295" customWidth="1"/>
    <col min="10246" max="10246" width="13.140625" style="295" customWidth="1"/>
    <col min="10247" max="10247" width="12.42578125" style="295" customWidth="1"/>
    <col min="10248" max="10248" width="10.140625" style="295" customWidth="1"/>
    <col min="10249" max="10496" width="8.7109375" style="295"/>
    <col min="10497" max="10497" width="31.140625" style="295" customWidth="1"/>
    <col min="10498" max="10498" width="4.7109375" style="295" customWidth="1"/>
    <col min="10499" max="10500" width="10.7109375" style="295" customWidth="1"/>
    <col min="10501" max="10501" width="12.140625" style="295" customWidth="1"/>
    <col min="10502" max="10502" width="13.140625" style="295" customWidth="1"/>
    <col min="10503" max="10503" width="12.42578125" style="295" customWidth="1"/>
    <col min="10504" max="10504" width="10.140625" style="295" customWidth="1"/>
    <col min="10505" max="10752" width="8.7109375" style="295"/>
    <col min="10753" max="10753" width="31.140625" style="295" customWidth="1"/>
    <col min="10754" max="10754" width="4.7109375" style="295" customWidth="1"/>
    <col min="10755" max="10756" width="10.7109375" style="295" customWidth="1"/>
    <col min="10757" max="10757" width="12.140625" style="295" customWidth="1"/>
    <col min="10758" max="10758" width="13.140625" style="295" customWidth="1"/>
    <col min="10759" max="10759" width="12.42578125" style="295" customWidth="1"/>
    <col min="10760" max="10760" width="10.140625" style="295" customWidth="1"/>
    <col min="10761" max="11008" width="8.7109375" style="295"/>
    <col min="11009" max="11009" width="31.140625" style="295" customWidth="1"/>
    <col min="11010" max="11010" width="4.7109375" style="295" customWidth="1"/>
    <col min="11011" max="11012" width="10.7109375" style="295" customWidth="1"/>
    <col min="11013" max="11013" width="12.140625" style="295" customWidth="1"/>
    <col min="11014" max="11014" width="13.140625" style="295" customWidth="1"/>
    <col min="11015" max="11015" width="12.42578125" style="295" customWidth="1"/>
    <col min="11016" max="11016" width="10.140625" style="295" customWidth="1"/>
    <col min="11017" max="11264" width="8.7109375" style="295"/>
    <col min="11265" max="11265" width="31.140625" style="295" customWidth="1"/>
    <col min="11266" max="11266" width="4.7109375" style="295" customWidth="1"/>
    <col min="11267" max="11268" width="10.7109375" style="295" customWidth="1"/>
    <col min="11269" max="11269" width="12.140625" style="295" customWidth="1"/>
    <col min="11270" max="11270" width="13.140625" style="295" customWidth="1"/>
    <col min="11271" max="11271" width="12.42578125" style="295" customWidth="1"/>
    <col min="11272" max="11272" width="10.140625" style="295" customWidth="1"/>
    <col min="11273" max="11520" width="8.7109375" style="295"/>
    <col min="11521" max="11521" width="31.140625" style="295" customWidth="1"/>
    <col min="11522" max="11522" width="4.7109375" style="295" customWidth="1"/>
    <col min="11523" max="11524" width="10.7109375" style="295" customWidth="1"/>
    <col min="11525" max="11525" width="12.140625" style="295" customWidth="1"/>
    <col min="11526" max="11526" width="13.140625" style="295" customWidth="1"/>
    <col min="11527" max="11527" width="12.42578125" style="295" customWidth="1"/>
    <col min="11528" max="11528" width="10.140625" style="295" customWidth="1"/>
    <col min="11529" max="11776" width="8.7109375" style="295"/>
    <col min="11777" max="11777" width="31.140625" style="295" customWidth="1"/>
    <col min="11778" max="11778" width="4.7109375" style="295" customWidth="1"/>
    <col min="11779" max="11780" width="10.7109375" style="295" customWidth="1"/>
    <col min="11781" max="11781" width="12.140625" style="295" customWidth="1"/>
    <col min="11782" max="11782" width="13.140625" style="295" customWidth="1"/>
    <col min="11783" max="11783" width="12.42578125" style="295" customWidth="1"/>
    <col min="11784" max="11784" width="10.140625" style="295" customWidth="1"/>
    <col min="11785" max="12032" width="8.7109375" style="295"/>
    <col min="12033" max="12033" width="31.140625" style="295" customWidth="1"/>
    <col min="12034" max="12034" width="4.7109375" style="295" customWidth="1"/>
    <col min="12035" max="12036" width="10.7109375" style="295" customWidth="1"/>
    <col min="12037" max="12037" width="12.140625" style="295" customWidth="1"/>
    <col min="12038" max="12038" width="13.140625" style="295" customWidth="1"/>
    <col min="12039" max="12039" width="12.42578125" style="295" customWidth="1"/>
    <col min="12040" max="12040" width="10.140625" style="295" customWidth="1"/>
    <col min="12041" max="12288" width="8.7109375" style="295"/>
    <col min="12289" max="12289" width="31.140625" style="295" customWidth="1"/>
    <col min="12290" max="12290" width="4.7109375" style="295" customWidth="1"/>
    <col min="12291" max="12292" width="10.7109375" style="295" customWidth="1"/>
    <col min="12293" max="12293" width="12.140625" style="295" customWidth="1"/>
    <col min="12294" max="12294" width="13.140625" style="295" customWidth="1"/>
    <col min="12295" max="12295" width="12.42578125" style="295" customWidth="1"/>
    <col min="12296" max="12296" width="10.140625" style="295" customWidth="1"/>
    <col min="12297" max="12544" width="8.7109375" style="295"/>
    <col min="12545" max="12545" width="31.140625" style="295" customWidth="1"/>
    <col min="12546" max="12546" width="4.7109375" style="295" customWidth="1"/>
    <col min="12547" max="12548" width="10.7109375" style="295" customWidth="1"/>
    <col min="12549" max="12549" width="12.140625" style="295" customWidth="1"/>
    <col min="12550" max="12550" width="13.140625" style="295" customWidth="1"/>
    <col min="12551" max="12551" width="12.42578125" style="295" customWidth="1"/>
    <col min="12552" max="12552" width="10.140625" style="295" customWidth="1"/>
    <col min="12553" max="12800" width="8.7109375" style="295"/>
    <col min="12801" max="12801" width="31.140625" style="295" customWidth="1"/>
    <col min="12802" max="12802" width="4.7109375" style="295" customWidth="1"/>
    <col min="12803" max="12804" width="10.7109375" style="295" customWidth="1"/>
    <col min="12805" max="12805" width="12.140625" style="295" customWidth="1"/>
    <col min="12806" max="12806" width="13.140625" style="295" customWidth="1"/>
    <col min="12807" max="12807" width="12.42578125" style="295" customWidth="1"/>
    <col min="12808" max="12808" width="10.140625" style="295" customWidth="1"/>
    <col min="12809" max="13056" width="8.7109375" style="295"/>
    <col min="13057" max="13057" width="31.140625" style="295" customWidth="1"/>
    <col min="13058" max="13058" width="4.7109375" style="295" customWidth="1"/>
    <col min="13059" max="13060" width="10.7109375" style="295" customWidth="1"/>
    <col min="13061" max="13061" width="12.140625" style="295" customWidth="1"/>
    <col min="13062" max="13062" width="13.140625" style="295" customWidth="1"/>
    <col min="13063" max="13063" width="12.42578125" style="295" customWidth="1"/>
    <col min="13064" max="13064" width="10.140625" style="295" customWidth="1"/>
    <col min="13065" max="13312" width="8.7109375" style="295"/>
    <col min="13313" max="13313" width="31.140625" style="295" customWidth="1"/>
    <col min="13314" max="13314" width="4.7109375" style="295" customWidth="1"/>
    <col min="13315" max="13316" width="10.7109375" style="295" customWidth="1"/>
    <col min="13317" max="13317" width="12.140625" style="295" customWidth="1"/>
    <col min="13318" max="13318" width="13.140625" style="295" customWidth="1"/>
    <col min="13319" max="13319" width="12.42578125" style="295" customWidth="1"/>
    <col min="13320" max="13320" width="10.140625" style="295" customWidth="1"/>
    <col min="13321" max="13568" width="8.7109375" style="295"/>
    <col min="13569" max="13569" width="31.140625" style="295" customWidth="1"/>
    <col min="13570" max="13570" width="4.7109375" style="295" customWidth="1"/>
    <col min="13571" max="13572" width="10.7109375" style="295" customWidth="1"/>
    <col min="13573" max="13573" width="12.140625" style="295" customWidth="1"/>
    <col min="13574" max="13574" width="13.140625" style="295" customWidth="1"/>
    <col min="13575" max="13575" width="12.42578125" style="295" customWidth="1"/>
    <col min="13576" max="13576" width="10.140625" style="295" customWidth="1"/>
    <col min="13577" max="13824" width="8.7109375" style="295"/>
    <col min="13825" max="13825" width="31.140625" style="295" customWidth="1"/>
    <col min="13826" max="13826" width="4.7109375" style="295" customWidth="1"/>
    <col min="13827" max="13828" width="10.7109375" style="295" customWidth="1"/>
    <col min="13829" max="13829" width="12.140625" style="295" customWidth="1"/>
    <col min="13830" max="13830" width="13.140625" style="295" customWidth="1"/>
    <col min="13831" max="13831" width="12.42578125" style="295" customWidth="1"/>
    <col min="13832" max="13832" width="10.140625" style="295" customWidth="1"/>
    <col min="13833" max="14080" width="8.7109375" style="295"/>
    <col min="14081" max="14081" width="31.140625" style="295" customWidth="1"/>
    <col min="14082" max="14082" width="4.7109375" style="295" customWidth="1"/>
    <col min="14083" max="14084" width="10.7109375" style="295" customWidth="1"/>
    <col min="14085" max="14085" width="12.140625" style="295" customWidth="1"/>
    <col min="14086" max="14086" width="13.140625" style="295" customWidth="1"/>
    <col min="14087" max="14087" width="12.42578125" style="295" customWidth="1"/>
    <col min="14088" max="14088" width="10.140625" style="295" customWidth="1"/>
    <col min="14089" max="14336" width="8.7109375" style="295"/>
    <col min="14337" max="14337" width="31.140625" style="295" customWidth="1"/>
    <col min="14338" max="14338" width="4.7109375" style="295" customWidth="1"/>
    <col min="14339" max="14340" width="10.7109375" style="295" customWidth="1"/>
    <col min="14341" max="14341" width="12.140625" style="295" customWidth="1"/>
    <col min="14342" max="14342" width="13.140625" style="295" customWidth="1"/>
    <col min="14343" max="14343" width="12.42578125" style="295" customWidth="1"/>
    <col min="14344" max="14344" width="10.140625" style="295" customWidth="1"/>
    <col min="14345" max="14592" width="8.7109375" style="295"/>
    <col min="14593" max="14593" width="31.140625" style="295" customWidth="1"/>
    <col min="14594" max="14594" width="4.7109375" style="295" customWidth="1"/>
    <col min="14595" max="14596" width="10.7109375" style="295" customWidth="1"/>
    <col min="14597" max="14597" width="12.140625" style="295" customWidth="1"/>
    <col min="14598" max="14598" width="13.140625" style="295" customWidth="1"/>
    <col min="14599" max="14599" width="12.42578125" style="295" customWidth="1"/>
    <col min="14600" max="14600" width="10.140625" style="295" customWidth="1"/>
    <col min="14601" max="14848" width="8.7109375" style="295"/>
    <col min="14849" max="14849" width="31.140625" style="295" customWidth="1"/>
    <col min="14850" max="14850" width="4.7109375" style="295" customWidth="1"/>
    <col min="14851" max="14852" width="10.7109375" style="295" customWidth="1"/>
    <col min="14853" max="14853" width="12.140625" style="295" customWidth="1"/>
    <col min="14854" max="14854" width="13.140625" style="295" customWidth="1"/>
    <col min="14855" max="14855" width="12.42578125" style="295" customWidth="1"/>
    <col min="14856" max="14856" width="10.140625" style="295" customWidth="1"/>
    <col min="14857" max="15104" width="8.7109375" style="295"/>
    <col min="15105" max="15105" width="31.140625" style="295" customWidth="1"/>
    <col min="15106" max="15106" width="4.7109375" style="295" customWidth="1"/>
    <col min="15107" max="15108" width="10.7109375" style="295" customWidth="1"/>
    <col min="15109" max="15109" width="12.140625" style="295" customWidth="1"/>
    <col min="15110" max="15110" width="13.140625" style="295" customWidth="1"/>
    <col min="15111" max="15111" width="12.42578125" style="295" customWidth="1"/>
    <col min="15112" max="15112" width="10.140625" style="295" customWidth="1"/>
    <col min="15113" max="15360" width="8.7109375" style="295"/>
    <col min="15361" max="15361" width="31.140625" style="295" customWidth="1"/>
    <col min="15362" max="15362" width="4.7109375" style="295" customWidth="1"/>
    <col min="15363" max="15364" width="10.7109375" style="295" customWidth="1"/>
    <col min="15365" max="15365" width="12.140625" style="295" customWidth="1"/>
    <col min="15366" max="15366" width="13.140625" style="295" customWidth="1"/>
    <col min="15367" max="15367" width="12.42578125" style="295" customWidth="1"/>
    <col min="15368" max="15368" width="10.140625" style="295" customWidth="1"/>
    <col min="15369" max="15616" width="8.7109375" style="295"/>
    <col min="15617" max="15617" width="31.140625" style="295" customWidth="1"/>
    <col min="15618" max="15618" width="4.7109375" style="295" customWidth="1"/>
    <col min="15619" max="15620" width="10.7109375" style="295" customWidth="1"/>
    <col min="15621" max="15621" width="12.140625" style="295" customWidth="1"/>
    <col min="15622" max="15622" width="13.140625" style="295" customWidth="1"/>
    <col min="15623" max="15623" width="12.42578125" style="295" customWidth="1"/>
    <col min="15624" max="15624" width="10.140625" style="295" customWidth="1"/>
    <col min="15625" max="15872" width="8.7109375" style="295"/>
    <col min="15873" max="15873" width="31.140625" style="295" customWidth="1"/>
    <col min="15874" max="15874" width="4.7109375" style="295" customWidth="1"/>
    <col min="15875" max="15876" width="10.7109375" style="295" customWidth="1"/>
    <col min="15877" max="15877" width="12.140625" style="295" customWidth="1"/>
    <col min="15878" max="15878" width="13.140625" style="295" customWidth="1"/>
    <col min="15879" max="15879" width="12.42578125" style="295" customWidth="1"/>
    <col min="15880" max="15880" width="10.140625" style="295" customWidth="1"/>
    <col min="15881" max="16128" width="8.7109375" style="295"/>
    <col min="16129" max="16129" width="31.140625" style="295" customWidth="1"/>
    <col min="16130" max="16130" width="4.7109375" style="295" customWidth="1"/>
    <col min="16131" max="16132" width="10.7109375" style="295" customWidth="1"/>
    <col min="16133" max="16133" width="12.140625" style="295" customWidth="1"/>
    <col min="16134" max="16134" width="13.140625" style="295" customWidth="1"/>
    <col min="16135" max="16135" width="12.42578125" style="295" customWidth="1"/>
    <col min="16136" max="16136" width="10.140625" style="295" customWidth="1"/>
    <col min="16137" max="16384" width="8.7109375" style="295"/>
  </cols>
  <sheetData>
    <row r="1" spans="1:8" ht="23.25">
      <c r="A1" s="297" t="s">
        <v>39</v>
      </c>
      <c r="H1" s="250" t="s">
        <v>0</v>
      </c>
    </row>
    <row r="2" spans="1:8" ht="15.75">
      <c r="A2" s="252" t="s">
        <v>281</v>
      </c>
    </row>
    <row r="3" spans="1:8" ht="15.75">
      <c r="A3" s="252" t="s">
        <v>7</v>
      </c>
    </row>
    <row r="4" spans="1:8" ht="15.75">
      <c r="A4" s="252" t="s">
        <v>41</v>
      </c>
    </row>
    <row r="5" spans="1:8" ht="15.75">
      <c r="C5" s="298" t="s">
        <v>1</v>
      </c>
      <c r="D5" s="298" t="s">
        <v>2</v>
      </c>
      <c r="E5" s="298" t="s">
        <v>3</v>
      </c>
      <c r="F5" s="298" t="s">
        <v>4</v>
      </c>
      <c r="G5" s="298" t="s">
        <v>5</v>
      </c>
      <c r="H5" s="299"/>
    </row>
    <row r="6" spans="1:8">
      <c r="B6" s="300"/>
      <c r="C6" s="320"/>
      <c r="D6" s="320"/>
      <c r="E6" s="320"/>
      <c r="F6" s="320"/>
      <c r="G6" s="320"/>
    </row>
    <row r="7" spans="1:8">
      <c r="A7" s="275" t="s">
        <v>67</v>
      </c>
      <c r="B7" s="301"/>
      <c r="C7" s="302"/>
      <c r="D7" s="302"/>
      <c r="E7" s="302"/>
      <c r="F7" s="302"/>
      <c r="G7" s="302"/>
    </row>
    <row r="8" spans="1:8">
      <c r="B8" s="300"/>
      <c r="C8" s="320"/>
      <c r="D8" s="320"/>
      <c r="E8" s="320"/>
      <c r="F8" s="320"/>
      <c r="G8" s="320"/>
    </row>
    <row r="9" spans="1:8">
      <c r="A9" s="303" t="s">
        <v>68</v>
      </c>
      <c r="C9" s="296"/>
      <c r="D9" s="296"/>
      <c r="E9" s="296"/>
      <c r="F9" s="296"/>
      <c r="G9" s="296"/>
    </row>
    <row r="10" spans="1:8">
      <c r="A10" s="304" t="s">
        <v>88</v>
      </c>
      <c r="B10" s="305"/>
      <c r="C10" s="306"/>
      <c r="D10" s="306"/>
      <c r="E10" s="306"/>
      <c r="F10" s="306"/>
      <c r="G10" s="306"/>
    </row>
    <row r="11" spans="1:8">
      <c r="A11" s="304" t="s">
        <v>89</v>
      </c>
      <c r="B11" s="305"/>
      <c r="C11" s="306"/>
      <c r="D11" s="306"/>
      <c r="E11" s="306"/>
      <c r="F11" s="306"/>
      <c r="G11" s="306"/>
    </row>
    <row r="12" spans="1:8">
      <c r="A12" s="304" t="s">
        <v>90</v>
      </c>
      <c r="B12" s="305"/>
      <c r="C12" s="306"/>
      <c r="D12" s="306"/>
      <c r="E12" s="306"/>
      <c r="F12" s="306"/>
      <c r="G12" s="306"/>
    </row>
    <row r="13" spans="1:8">
      <c r="A13" s="304" t="s">
        <v>91</v>
      </c>
      <c r="B13" s="305"/>
      <c r="C13" s="306"/>
      <c r="D13" s="306"/>
      <c r="E13" s="306"/>
      <c r="F13" s="306"/>
      <c r="G13" s="306"/>
    </row>
    <row r="14" spans="1:8">
      <c r="A14" s="304" t="s">
        <v>92</v>
      </c>
      <c r="B14" s="305"/>
      <c r="C14" s="306"/>
      <c r="D14" s="306"/>
      <c r="E14" s="306"/>
      <c r="F14" s="306"/>
      <c r="G14" s="306"/>
    </row>
    <row r="15" spans="1:8">
      <c r="A15" s="304" t="s">
        <v>92</v>
      </c>
      <c r="B15" s="305"/>
      <c r="C15" s="306"/>
      <c r="D15" s="306"/>
      <c r="E15" s="306"/>
      <c r="F15" s="306"/>
      <c r="G15" s="306"/>
    </row>
    <row r="16" spans="1:8">
      <c r="A16" s="304" t="s">
        <v>92</v>
      </c>
      <c r="B16" s="305"/>
      <c r="C16" s="306"/>
      <c r="D16" s="306"/>
      <c r="E16" s="306"/>
      <c r="F16" s="306"/>
      <c r="G16" s="306"/>
    </row>
    <row r="17" spans="1:8">
      <c r="A17" s="307" t="s">
        <v>93</v>
      </c>
      <c r="B17" s="305"/>
      <c r="C17" s="308">
        <f>SUM(C10:C16)</f>
        <v>0</v>
      </c>
      <c r="D17" s="308">
        <f t="shared" ref="D17:G17" si="0">SUM(D10:D16)</f>
        <v>0</v>
      </c>
      <c r="E17" s="308">
        <f t="shared" si="0"/>
        <v>0</v>
      </c>
      <c r="F17" s="308">
        <f t="shared" si="0"/>
        <v>0</v>
      </c>
      <c r="G17" s="308">
        <f t="shared" si="0"/>
        <v>0</v>
      </c>
    </row>
    <row r="18" spans="1:8">
      <c r="A18" s="304" t="s">
        <v>94</v>
      </c>
      <c r="B18" s="305"/>
      <c r="C18" s="319"/>
      <c r="D18" s="319"/>
      <c r="E18" s="319"/>
      <c r="F18" s="319"/>
      <c r="G18" s="319"/>
    </row>
    <row r="19" spans="1:8">
      <c r="A19" s="304" t="s">
        <v>95</v>
      </c>
      <c r="C19" s="309"/>
      <c r="D19" s="309"/>
      <c r="E19" s="309"/>
      <c r="F19" s="309"/>
      <c r="G19" s="309"/>
      <c r="H19" s="126"/>
    </row>
    <row r="20" spans="1:8">
      <c r="A20" s="307" t="s">
        <v>96</v>
      </c>
      <c r="B20" s="305"/>
      <c r="C20" s="308"/>
      <c r="D20" s="308"/>
      <c r="E20" s="308"/>
      <c r="F20" s="308"/>
      <c r="G20" s="308"/>
    </row>
    <row r="21" spans="1:8">
      <c r="A21" s="310" t="s">
        <v>97</v>
      </c>
      <c r="B21" s="305"/>
      <c r="C21" s="311"/>
      <c r="D21" s="311"/>
      <c r="E21" s="311"/>
      <c r="F21" s="311"/>
      <c r="G21" s="311"/>
    </row>
    <row r="22" spans="1:8">
      <c r="A22" s="273" t="s">
        <v>60</v>
      </c>
      <c r="B22" s="271"/>
      <c r="C22" s="274"/>
      <c r="D22" s="274"/>
      <c r="E22" s="274"/>
      <c r="F22" s="274"/>
      <c r="G22" s="274"/>
    </row>
    <row r="23" spans="1:8">
      <c r="B23" s="305"/>
      <c r="C23" s="319"/>
      <c r="D23" s="319"/>
      <c r="E23" s="319"/>
      <c r="F23" s="319"/>
      <c r="G23" s="319"/>
    </row>
    <row r="24" spans="1:8">
      <c r="A24" s="303" t="s">
        <v>98</v>
      </c>
      <c r="C24" s="319"/>
      <c r="D24" s="319"/>
      <c r="E24" s="319"/>
      <c r="F24" s="319"/>
      <c r="G24" s="319"/>
    </row>
    <row r="25" spans="1:8">
      <c r="A25" s="304" t="s">
        <v>99</v>
      </c>
      <c r="C25" s="306"/>
      <c r="D25" s="306"/>
      <c r="E25" s="306"/>
      <c r="F25" s="306"/>
      <c r="G25" s="306"/>
    </row>
    <row r="26" spans="1:8">
      <c r="A26" s="304" t="s">
        <v>100</v>
      </c>
      <c r="C26" s="306"/>
      <c r="D26" s="306"/>
      <c r="E26" s="306"/>
      <c r="F26" s="306"/>
      <c r="G26" s="306"/>
    </row>
    <row r="27" spans="1:8">
      <c r="A27" s="304" t="s">
        <v>101</v>
      </c>
      <c r="C27" s="306"/>
      <c r="D27" s="306"/>
      <c r="E27" s="306"/>
      <c r="F27" s="306"/>
      <c r="G27" s="306"/>
    </row>
    <row r="28" spans="1:8">
      <c r="A28" s="304" t="s">
        <v>102</v>
      </c>
      <c r="C28" s="306"/>
      <c r="D28" s="306"/>
      <c r="E28" s="306"/>
      <c r="F28" s="306"/>
      <c r="G28" s="306"/>
    </row>
    <row r="29" spans="1:8">
      <c r="A29" s="304" t="s">
        <v>92</v>
      </c>
      <c r="C29" s="306"/>
      <c r="D29" s="306"/>
      <c r="E29" s="306"/>
      <c r="F29" s="306"/>
      <c r="G29" s="306"/>
    </row>
    <row r="30" spans="1:8">
      <c r="A30" s="304" t="s">
        <v>92</v>
      </c>
      <c r="C30" s="306"/>
      <c r="D30" s="306"/>
      <c r="E30" s="306"/>
      <c r="F30" s="306"/>
      <c r="G30" s="306"/>
    </row>
    <row r="31" spans="1:8">
      <c r="A31" s="307" t="s">
        <v>93</v>
      </c>
      <c r="C31" s="308">
        <f>SUM(C25:C30)</f>
        <v>0</v>
      </c>
      <c r="D31" s="308">
        <f t="shared" ref="D31:G31" si="1">SUM(D25:D30)</f>
        <v>0</v>
      </c>
      <c r="E31" s="308">
        <f t="shared" si="1"/>
        <v>0</v>
      </c>
      <c r="F31" s="308">
        <f t="shared" si="1"/>
        <v>0</v>
      </c>
      <c r="G31" s="308">
        <f t="shared" si="1"/>
        <v>0</v>
      </c>
    </row>
    <row r="32" spans="1:8">
      <c r="A32" s="304" t="s">
        <v>94</v>
      </c>
      <c r="C32" s="319"/>
      <c r="D32" s="319"/>
      <c r="E32" s="319"/>
      <c r="F32" s="319"/>
      <c r="G32" s="319"/>
    </row>
    <row r="33" spans="1:7">
      <c r="A33" s="304" t="s">
        <v>95</v>
      </c>
      <c r="B33" s="126"/>
      <c r="C33" s="309"/>
      <c r="D33" s="309"/>
      <c r="E33" s="309"/>
      <c r="F33" s="309"/>
      <c r="G33" s="309"/>
    </row>
    <row r="34" spans="1:7">
      <c r="A34" s="307" t="s">
        <v>96</v>
      </c>
      <c r="C34" s="308"/>
      <c r="D34" s="308"/>
      <c r="E34" s="308"/>
      <c r="F34" s="308"/>
      <c r="G34" s="308"/>
    </row>
    <row r="35" spans="1:7">
      <c r="A35" s="310" t="s">
        <v>103</v>
      </c>
      <c r="C35" s="311"/>
      <c r="D35" s="311"/>
      <c r="E35" s="311"/>
      <c r="F35" s="311"/>
      <c r="G35" s="311"/>
    </row>
    <row r="36" spans="1:7">
      <c r="A36" s="273" t="s">
        <v>60</v>
      </c>
      <c r="B36" s="271"/>
      <c r="C36" s="274"/>
      <c r="D36" s="274"/>
      <c r="E36" s="274"/>
      <c r="F36" s="274"/>
      <c r="G36" s="274"/>
    </row>
    <row r="37" spans="1:7">
      <c r="C37" s="319"/>
      <c r="D37" s="319"/>
      <c r="E37" s="319"/>
      <c r="F37" s="319"/>
      <c r="G37" s="319"/>
    </row>
    <row r="38" spans="1:7">
      <c r="A38" s="303" t="s">
        <v>78</v>
      </c>
      <c r="C38" s="319"/>
      <c r="D38" s="319"/>
      <c r="E38" s="319"/>
      <c r="F38" s="319"/>
      <c r="G38" s="319"/>
    </row>
    <row r="39" spans="1:7">
      <c r="A39" s="304" t="s">
        <v>104</v>
      </c>
      <c r="C39" s="306"/>
      <c r="D39" s="306"/>
      <c r="E39" s="306"/>
      <c r="F39" s="306"/>
      <c r="G39" s="306"/>
    </row>
    <row r="40" spans="1:7">
      <c r="A40" s="304" t="s">
        <v>105</v>
      </c>
      <c r="C40" s="306"/>
      <c r="D40" s="306"/>
      <c r="E40" s="306"/>
      <c r="F40" s="306"/>
      <c r="G40" s="306"/>
    </row>
    <row r="41" spans="1:7">
      <c r="A41" s="304" t="s">
        <v>106</v>
      </c>
      <c r="C41" s="306"/>
      <c r="D41" s="306"/>
      <c r="E41" s="306"/>
      <c r="F41" s="306"/>
      <c r="G41" s="306"/>
    </row>
    <row r="42" spans="1:7">
      <c r="A42" s="304" t="s">
        <v>107</v>
      </c>
      <c r="C42" s="306"/>
      <c r="D42" s="306"/>
      <c r="E42" s="306"/>
      <c r="F42" s="306"/>
      <c r="G42" s="306"/>
    </row>
    <row r="43" spans="1:7">
      <c r="A43" s="304" t="s">
        <v>108</v>
      </c>
      <c r="C43" s="306"/>
      <c r="D43" s="306"/>
      <c r="E43" s="306"/>
      <c r="F43" s="306"/>
      <c r="G43" s="306"/>
    </row>
    <row r="44" spans="1:7">
      <c r="A44" s="304" t="s">
        <v>92</v>
      </c>
      <c r="C44" s="306"/>
      <c r="D44" s="306"/>
      <c r="E44" s="306"/>
      <c r="F44" s="306"/>
      <c r="G44" s="306"/>
    </row>
    <row r="45" spans="1:7">
      <c r="A45" s="304" t="s">
        <v>92</v>
      </c>
      <c r="C45" s="306"/>
      <c r="D45" s="306"/>
      <c r="E45" s="306"/>
      <c r="F45" s="306"/>
      <c r="G45" s="306"/>
    </row>
    <row r="46" spans="1:7">
      <c r="A46" s="307" t="s">
        <v>93</v>
      </c>
      <c r="C46" s="308">
        <f ca="1">SUM(C39:C46)</f>
        <v>0</v>
      </c>
      <c r="D46" s="308">
        <f t="shared" ref="D46:G46" ca="1" si="2">SUM(D39:D46)</f>
        <v>0</v>
      </c>
      <c r="E46" s="308">
        <f t="shared" ca="1" si="2"/>
        <v>0</v>
      </c>
      <c r="F46" s="308">
        <f t="shared" ca="1" si="2"/>
        <v>0</v>
      </c>
      <c r="G46" s="308">
        <f t="shared" ca="1" si="2"/>
        <v>0</v>
      </c>
    </row>
    <row r="47" spans="1:7">
      <c r="A47" s="304" t="s">
        <v>94</v>
      </c>
      <c r="B47" s="296"/>
      <c r="C47" s="319"/>
      <c r="D47" s="319"/>
      <c r="E47" s="319"/>
      <c r="F47" s="319"/>
      <c r="G47" s="319"/>
    </row>
    <row r="48" spans="1:7">
      <c r="A48" s="304" t="s">
        <v>95</v>
      </c>
      <c r="B48" s="126"/>
      <c r="C48" s="309"/>
      <c r="D48" s="309"/>
      <c r="E48" s="309"/>
      <c r="F48" s="309"/>
      <c r="G48" s="309"/>
    </row>
    <row r="49" spans="1:7">
      <c r="A49" s="307" t="s">
        <v>96</v>
      </c>
      <c r="C49" s="308"/>
      <c r="D49" s="308"/>
      <c r="E49" s="308"/>
      <c r="F49" s="308"/>
      <c r="G49" s="308"/>
    </row>
    <row r="50" spans="1:7">
      <c r="A50" s="310" t="s">
        <v>109</v>
      </c>
      <c r="C50" s="311"/>
      <c r="D50" s="311"/>
      <c r="E50" s="311"/>
      <c r="F50" s="311"/>
      <c r="G50" s="311"/>
    </row>
    <row r="51" spans="1:7">
      <c r="A51" s="273" t="s">
        <v>60</v>
      </c>
      <c r="B51" s="271"/>
      <c r="C51" s="274"/>
      <c r="D51" s="274"/>
      <c r="E51" s="274"/>
      <c r="F51" s="274"/>
      <c r="G51" s="274"/>
    </row>
    <row r="52" spans="1:7">
      <c r="A52" s="273"/>
      <c r="B52" s="271"/>
      <c r="C52" s="321"/>
      <c r="D52" s="321"/>
      <c r="E52" s="321"/>
      <c r="F52" s="321"/>
      <c r="G52" s="321"/>
    </row>
    <row r="53" spans="1:7">
      <c r="A53" s="275" t="s">
        <v>44</v>
      </c>
      <c r="B53" s="271"/>
      <c r="C53" s="321"/>
      <c r="D53" s="321"/>
      <c r="E53" s="321"/>
      <c r="F53" s="321"/>
      <c r="G53" s="321"/>
    </row>
    <row r="54" spans="1:7">
      <c r="A54" s="312" t="s">
        <v>110</v>
      </c>
      <c r="B54" s="271"/>
      <c r="C54" s="321"/>
      <c r="D54" s="321"/>
      <c r="E54" s="321"/>
      <c r="F54" s="321"/>
      <c r="G54" s="321"/>
    </row>
    <row r="55" spans="1:7">
      <c r="A55" s="288" t="s">
        <v>111</v>
      </c>
      <c r="B55" s="271"/>
      <c r="C55" s="313"/>
      <c r="D55" s="313"/>
      <c r="E55" s="313"/>
      <c r="F55" s="313"/>
      <c r="G55" s="313"/>
    </row>
    <row r="56" spans="1:7">
      <c r="A56" s="288" t="s">
        <v>112</v>
      </c>
      <c r="B56" s="271"/>
      <c r="C56" s="313"/>
      <c r="D56" s="313"/>
      <c r="E56" s="313"/>
      <c r="F56" s="313"/>
      <c r="G56" s="313"/>
    </row>
    <row r="57" spans="1:7">
      <c r="A57" s="288" t="s">
        <v>113</v>
      </c>
      <c r="B57" s="271"/>
      <c r="C57" s="313"/>
      <c r="D57" s="313"/>
      <c r="E57" s="313"/>
      <c r="F57" s="313"/>
      <c r="G57" s="313"/>
    </row>
    <row r="58" spans="1:7">
      <c r="A58" s="288" t="s">
        <v>114</v>
      </c>
      <c r="B58" s="271"/>
      <c r="C58" s="313"/>
      <c r="D58" s="313"/>
      <c r="E58" s="313"/>
      <c r="F58" s="313"/>
      <c r="G58" s="313"/>
    </row>
    <row r="59" spans="1:7">
      <c r="A59" s="288" t="s">
        <v>115</v>
      </c>
      <c r="B59" s="271"/>
      <c r="C59" s="128"/>
      <c r="D59" s="128"/>
      <c r="E59" s="128"/>
      <c r="F59" s="128"/>
      <c r="G59" s="128"/>
    </row>
    <row r="60" spans="1:7">
      <c r="A60" s="288" t="s">
        <v>116</v>
      </c>
      <c r="B60" s="271"/>
      <c r="C60" s="128"/>
      <c r="D60" s="128"/>
      <c r="E60" s="128"/>
      <c r="F60" s="128"/>
      <c r="G60" s="128"/>
    </row>
    <row r="61" spans="1:7">
      <c r="A61" s="314" t="s">
        <v>93</v>
      </c>
      <c r="B61" s="271"/>
      <c r="C61" s="130">
        <f>SUM(C55:C60)</f>
        <v>0</v>
      </c>
      <c r="D61" s="130">
        <f t="shared" ref="D61:G61" si="3">SUM(D55:D60)</f>
        <v>0</v>
      </c>
      <c r="E61" s="130">
        <f t="shared" si="3"/>
        <v>0</v>
      </c>
      <c r="F61" s="130">
        <f t="shared" si="3"/>
        <v>0</v>
      </c>
      <c r="G61" s="130">
        <f t="shared" si="3"/>
        <v>0</v>
      </c>
    </row>
    <row r="62" spans="1:7">
      <c r="A62" s="307" t="s">
        <v>94</v>
      </c>
      <c r="B62" s="271"/>
      <c r="C62" s="319"/>
      <c r="D62" s="319"/>
      <c r="E62" s="319"/>
      <c r="F62" s="319"/>
      <c r="G62" s="319"/>
    </row>
    <row r="63" spans="1:7">
      <c r="A63" s="307" t="s">
        <v>95</v>
      </c>
      <c r="B63" s="268"/>
      <c r="C63" s="315"/>
      <c r="D63" s="315"/>
      <c r="E63" s="315"/>
      <c r="F63" s="315"/>
      <c r="G63" s="315"/>
    </row>
    <row r="64" spans="1:7">
      <c r="A64" s="316" t="s">
        <v>96</v>
      </c>
      <c r="B64" s="271"/>
      <c r="C64" s="308"/>
      <c r="D64" s="308"/>
      <c r="E64" s="308"/>
      <c r="F64" s="308"/>
      <c r="G64" s="308"/>
    </row>
    <row r="65" spans="1:8">
      <c r="A65" s="307" t="s">
        <v>117</v>
      </c>
      <c r="B65" s="271"/>
      <c r="C65" s="308"/>
      <c r="D65" s="308"/>
      <c r="E65" s="308"/>
      <c r="F65" s="308"/>
      <c r="G65" s="308"/>
    </row>
    <row r="66" spans="1:8">
      <c r="A66" s="317" t="s">
        <v>118</v>
      </c>
      <c r="B66" s="271"/>
      <c r="C66" s="318"/>
      <c r="D66" s="318"/>
      <c r="E66" s="318"/>
      <c r="F66" s="318"/>
      <c r="G66" s="318"/>
    </row>
    <row r="67" spans="1:8">
      <c r="A67" s="307" t="s">
        <v>119</v>
      </c>
      <c r="B67" s="271"/>
      <c r="C67" s="306"/>
      <c r="D67" s="306"/>
      <c r="E67" s="306"/>
      <c r="F67" s="306"/>
      <c r="G67" s="306"/>
    </row>
    <row r="68" spans="1:8">
      <c r="A68" s="307" t="s">
        <v>120</v>
      </c>
      <c r="B68" s="271"/>
      <c r="C68" s="306"/>
      <c r="D68" s="306"/>
      <c r="E68" s="306"/>
      <c r="F68" s="306"/>
      <c r="G68" s="306"/>
    </row>
    <row r="69" spans="1:8">
      <c r="A69" s="316" t="s">
        <v>121</v>
      </c>
      <c r="B69" s="271"/>
      <c r="C69" s="308"/>
      <c r="D69" s="308"/>
      <c r="E69" s="308"/>
      <c r="F69" s="308"/>
      <c r="G69" s="308"/>
    </row>
    <row r="70" spans="1:8">
      <c r="A70" s="307" t="s">
        <v>94</v>
      </c>
      <c r="B70" s="271"/>
      <c r="C70" s="318"/>
      <c r="D70" s="318"/>
      <c r="E70" s="318"/>
      <c r="F70" s="318"/>
      <c r="G70" s="318"/>
    </row>
    <row r="71" spans="1:8">
      <c r="A71" s="307" t="s">
        <v>95</v>
      </c>
      <c r="B71" s="271"/>
      <c r="C71" s="315"/>
      <c r="D71" s="315"/>
      <c r="E71" s="315"/>
      <c r="F71" s="315"/>
      <c r="G71" s="315"/>
    </row>
    <row r="72" spans="1:8">
      <c r="A72" s="316" t="s">
        <v>96</v>
      </c>
      <c r="B72" s="271"/>
      <c r="C72" s="308"/>
      <c r="D72" s="308"/>
      <c r="E72" s="308"/>
      <c r="F72" s="308"/>
      <c r="G72" s="308"/>
    </row>
    <row r="73" spans="1:8">
      <c r="A73" s="307" t="s">
        <v>122</v>
      </c>
      <c r="C73" s="308"/>
      <c r="D73" s="308"/>
      <c r="E73" s="308"/>
      <c r="F73" s="308"/>
      <c r="G73" s="308"/>
    </row>
    <row r="74" spans="1:8">
      <c r="A74" s="317" t="s">
        <v>123</v>
      </c>
      <c r="C74" s="322"/>
      <c r="D74" s="322"/>
      <c r="E74" s="322"/>
      <c r="F74" s="322"/>
      <c r="G74" s="322"/>
    </row>
    <row r="75" spans="1:8">
      <c r="A75" s="307" t="s">
        <v>119</v>
      </c>
      <c r="C75" s="128"/>
      <c r="D75" s="128"/>
      <c r="E75" s="128"/>
      <c r="F75" s="128"/>
      <c r="G75" s="128"/>
    </row>
    <row r="76" spans="1:8">
      <c r="A76" s="307" t="s">
        <v>124</v>
      </c>
      <c r="C76" s="128"/>
      <c r="D76" s="128"/>
      <c r="E76" s="128"/>
      <c r="F76" s="128"/>
      <c r="G76" s="128"/>
    </row>
    <row r="77" spans="1:8">
      <c r="A77" s="316" t="s">
        <v>125</v>
      </c>
      <c r="C77" s="130"/>
      <c r="D77" s="130"/>
      <c r="E77" s="130"/>
      <c r="F77" s="130"/>
      <c r="G77" s="130"/>
    </row>
    <row r="78" spans="1:8">
      <c r="A78" s="307" t="s">
        <v>94</v>
      </c>
      <c r="C78" s="319"/>
      <c r="D78" s="319"/>
      <c r="E78" s="319"/>
      <c r="F78" s="319"/>
      <c r="G78" s="319"/>
    </row>
    <row r="79" spans="1:8">
      <c r="A79" s="307" t="s">
        <v>95</v>
      </c>
      <c r="C79" s="315"/>
      <c r="D79" s="315"/>
      <c r="E79" s="315"/>
      <c r="F79" s="315"/>
      <c r="G79" s="315"/>
    </row>
    <row r="80" spans="1:8">
      <c r="A80" s="316" t="s">
        <v>96</v>
      </c>
      <c r="C80" s="308"/>
      <c r="D80" s="308"/>
      <c r="E80" s="308"/>
      <c r="F80" s="308"/>
      <c r="G80" s="308"/>
      <c r="H80" s="268"/>
    </row>
    <row r="81" spans="1:7">
      <c r="A81" s="307" t="s">
        <v>117</v>
      </c>
      <c r="C81" s="308"/>
      <c r="D81" s="308"/>
      <c r="E81" s="308"/>
      <c r="F81" s="308"/>
      <c r="G81" s="308"/>
    </row>
    <row r="82" spans="1:7">
      <c r="A82" s="307"/>
      <c r="C82" s="319"/>
      <c r="D82" s="319"/>
      <c r="E82" s="319"/>
      <c r="F82" s="319"/>
      <c r="G82" s="319"/>
    </row>
    <row r="83" spans="1:7">
      <c r="A83" s="310" t="s">
        <v>126</v>
      </c>
      <c r="B83" s="271"/>
      <c r="C83" s="311"/>
      <c r="D83" s="311"/>
      <c r="E83" s="311"/>
      <c r="F83" s="311"/>
      <c r="G83" s="311"/>
    </row>
    <row r="84" spans="1:7">
      <c r="A84" s="273" t="s">
        <v>60</v>
      </c>
      <c r="B84" s="271"/>
      <c r="C84" s="274"/>
      <c r="D84" s="274"/>
      <c r="E84" s="274"/>
      <c r="F84" s="274"/>
      <c r="G84" s="274"/>
    </row>
    <row r="85" spans="1:7">
      <c r="B85" s="271"/>
      <c r="C85" s="296"/>
      <c r="D85" s="296"/>
      <c r="E85" s="296"/>
      <c r="F85" s="296"/>
      <c r="G85" s="296"/>
    </row>
    <row r="86" spans="1:7">
      <c r="A86" s="303" t="s">
        <v>127</v>
      </c>
      <c r="B86" s="271"/>
      <c r="C86" s="308">
        <f ca="1">C46+C17+C31+C81</f>
        <v>0</v>
      </c>
      <c r="D86" s="308"/>
      <c r="E86" s="308"/>
      <c r="F86" s="308"/>
      <c r="G86" s="308"/>
    </row>
    <row r="87" spans="1:7">
      <c r="A87" s="303" t="s">
        <v>128</v>
      </c>
      <c r="B87" s="271"/>
      <c r="C87" s="308">
        <f>C80</f>
        <v>0</v>
      </c>
      <c r="D87" s="308"/>
      <c r="E87" s="308"/>
      <c r="F87" s="308"/>
      <c r="G87" s="308"/>
    </row>
    <row r="88" spans="1:7">
      <c r="A88" s="303" t="s">
        <v>129</v>
      </c>
      <c r="B88" s="271"/>
      <c r="C88" s="308"/>
      <c r="D88" s="308"/>
      <c r="E88" s="308"/>
      <c r="F88" s="308"/>
      <c r="G88" s="308"/>
    </row>
    <row r="89" spans="1:7">
      <c r="A89" s="273" t="s">
        <v>60</v>
      </c>
      <c r="C89" s="274"/>
      <c r="D89" s="274"/>
      <c r="E89" s="274"/>
      <c r="F89" s="274"/>
      <c r="G89" s="27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election sqref="A1:XFD1048576"/>
    </sheetView>
  </sheetViews>
  <sheetFormatPr defaultColWidth="8.7109375" defaultRowHeight="12.75"/>
  <cols>
    <col min="1" max="1" width="33" style="133" customWidth="1"/>
    <col min="2" max="2" width="3.7109375" style="133" customWidth="1"/>
    <col min="3" max="5" width="10.7109375" style="133" customWidth="1"/>
    <col min="6" max="7" width="13.28515625" style="133" customWidth="1"/>
    <col min="8" max="256" width="8.7109375" style="133"/>
    <col min="257" max="257" width="33" style="133" customWidth="1"/>
    <col min="258" max="258" width="3.7109375" style="133" customWidth="1"/>
    <col min="259" max="261" width="10.7109375" style="133" customWidth="1"/>
    <col min="262" max="263" width="13.28515625" style="133" customWidth="1"/>
    <col min="264" max="512" width="8.7109375" style="133"/>
    <col min="513" max="513" width="33" style="133" customWidth="1"/>
    <col min="514" max="514" width="3.7109375" style="133" customWidth="1"/>
    <col min="515" max="517" width="10.7109375" style="133" customWidth="1"/>
    <col min="518" max="519" width="13.28515625" style="133" customWidth="1"/>
    <col min="520" max="768" width="8.7109375" style="133"/>
    <col min="769" max="769" width="33" style="133" customWidth="1"/>
    <col min="770" max="770" width="3.7109375" style="133" customWidth="1"/>
    <col min="771" max="773" width="10.7109375" style="133" customWidth="1"/>
    <col min="774" max="775" width="13.28515625" style="133" customWidth="1"/>
    <col min="776" max="1024" width="8.7109375" style="133"/>
    <col min="1025" max="1025" width="33" style="133" customWidth="1"/>
    <col min="1026" max="1026" width="3.7109375" style="133" customWidth="1"/>
    <col min="1027" max="1029" width="10.7109375" style="133" customWidth="1"/>
    <col min="1030" max="1031" width="13.28515625" style="133" customWidth="1"/>
    <col min="1032" max="1280" width="8.7109375" style="133"/>
    <col min="1281" max="1281" width="33" style="133" customWidth="1"/>
    <col min="1282" max="1282" width="3.7109375" style="133" customWidth="1"/>
    <col min="1283" max="1285" width="10.7109375" style="133" customWidth="1"/>
    <col min="1286" max="1287" width="13.28515625" style="133" customWidth="1"/>
    <col min="1288" max="1536" width="8.7109375" style="133"/>
    <col min="1537" max="1537" width="33" style="133" customWidth="1"/>
    <col min="1538" max="1538" width="3.7109375" style="133" customWidth="1"/>
    <col min="1539" max="1541" width="10.7109375" style="133" customWidth="1"/>
    <col min="1542" max="1543" width="13.28515625" style="133" customWidth="1"/>
    <col min="1544" max="1792" width="8.7109375" style="133"/>
    <col min="1793" max="1793" width="33" style="133" customWidth="1"/>
    <col min="1794" max="1794" width="3.7109375" style="133" customWidth="1"/>
    <col min="1795" max="1797" width="10.7109375" style="133" customWidth="1"/>
    <col min="1798" max="1799" width="13.28515625" style="133" customWidth="1"/>
    <col min="1800" max="2048" width="8.7109375" style="133"/>
    <col min="2049" max="2049" width="33" style="133" customWidth="1"/>
    <col min="2050" max="2050" width="3.7109375" style="133" customWidth="1"/>
    <col min="2051" max="2053" width="10.7109375" style="133" customWidth="1"/>
    <col min="2054" max="2055" width="13.28515625" style="133" customWidth="1"/>
    <col min="2056" max="2304" width="8.7109375" style="133"/>
    <col min="2305" max="2305" width="33" style="133" customWidth="1"/>
    <col min="2306" max="2306" width="3.7109375" style="133" customWidth="1"/>
    <col min="2307" max="2309" width="10.7109375" style="133" customWidth="1"/>
    <col min="2310" max="2311" width="13.28515625" style="133" customWidth="1"/>
    <col min="2312" max="2560" width="8.7109375" style="133"/>
    <col min="2561" max="2561" width="33" style="133" customWidth="1"/>
    <col min="2562" max="2562" width="3.7109375" style="133" customWidth="1"/>
    <col min="2563" max="2565" width="10.7109375" style="133" customWidth="1"/>
    <col min="2566" max="2567" width="13.28515625" style="133" customWidth="1"/>
    <col min="2568" max="2816" width="8.7109375" style="133"/>
    <col min="2817" max="2817" width="33" style="133" customWidth="1"/>
    <col min="2818" max="2818" width="3.7109375" style="133" customWidth="1"/>
    <col min="2819" max="2821" width="10.7109375" style="133" customWidth="1"/>
    <col min="2822" max="2823" width="13.28515625" style="133" customWidth="1"/>
    <col min="2824" max="3072" width="8.7109375" style="133"/>
    <col min="3073" max="3073" width="33" style="133" customWidth="1"/>
    <col min="3074" max="3074" width="3.7109375" style="133" customWidth="1"/>
    <col min="3075" max="3077" width="10.7109375" style="133" customWidth="1"/>
    <col min="3078" max="3079" width="13.28515625" style="133" customWidth="1"/>
    <col min="3080" max="3328" width="8.7109375" style="133"/>
    <col min="3329" max="3329" width="33" style="133" customWidth="1"/>
    <col min="3330" max="3330" width="3.7109375" style="133" customWidth="1"/>
    <col min="3331" max="3333" width="10.7109375" style="133" customWidth="1"/>
    <col min="3334" max="3335" width="13.28515625" style="133" customWidth="1"/>
    <col min="3336" max="3584" width="8.7109375" style="133"/>
    <col min="3585" max="3585" width="33" style="133" customWidth="1"/>
    <col min="3586" max="3586" width="3.7109375" style="133" customWidth="1"/>
    <col min="3587" max="3589" width="10.7109375" style="133" customWidth="1"/>
    <col min="3590" max="3591" width="13.28515625" style="133" customWidth="1"/>
    <col min="3592" max="3840" width="8.7109375" style="133"/>
    <col min="3841" max="3841" width="33" style="133" customWidth="1"/>
    <col min="3842" max="3842" width="3.7109375" style="133" customWidth="1"/>
    <col min="3843" max="3845" width="10.7109375" style="133" customWidth="1"/>
    <col min="3846" max="3847" width="13.28515625" style="133" customWidth="1"/>
    <col min="3848" max="4096" width="8.7109375" style="133"/>
    <col min="4097" max="4097" width="33" style="133" customWidth="1"/>
    <col min="4098" max="4098" width="3.7109375" style="133" customWidth="1"/>
    <col min="4099" max="4101" width="10.7109375" style="133" customWidth="1"/>
    <col min="4102" max="4103" width="13.28515625" style="133" customWidth="1"/>
    <col min="4104" max="4352" width="8.7109375" style="133"/>
    <col min="4353" max="4353" width="33" style="133" customWidth="1"/>
    <col min="4354" max="4354" width="3.7109375" style="133" customWidth="1"/>
    <col min="4355" max="4357" width="10.7109375" style="133" customWidth="1"/>
    <col min="4358" max="4359" width="13.28515625" style="133" customWidth="1"/>
    <col min="4360" max="4608" width="8.7109375" style="133"/>
    <col min="4609" max="4609" width="33" style="133" customWidth="1"/>
    <col min="4610" max="4610" width="3.7109375" style="133" customWidth="1"/>
    <col min="4611" max="4613" width="10.7109375" style="133" customWidth="1"/>
    <col min="4614" max="4615" width="13.28515625" style="133" customWidth="1"/>
    <col min="4616" max="4864" width="8.7109375" style="133"/>
    <col min="4865" max="4865" width="33" style="133" customWidth="1"/>
    <col min="4866" max="4866" width="3.7109375" style="133" customWidth="1"/>
    <col min="4867" max="4869" width="10.7109375" style="133" customWidth="1"/>
    <col min="4870" max="4871" width="13.28515625" style="133" customWidth="1"/>
    <col min="4872" max="5120" width="8.7109375" style="133"/>
    <col min="5121" max="5121" width="33" style="133" customWidth="1"/>
    <col min="5122" max="5122" width="3.7109375" style="133" customWidth="1"/>
    <col min="5123" max="5125" width="10.7109375" style="133" customWidth="1"/>
    <col min="5126" max="5127" width="13.28515625" style="133" customWidth="1"/>
    <col min="5128" max="5376" width="8.7109375" style="133"/>
    <col min="5377" max="5377" width="33" style="133" customWidth="1"/>
    <col min="5378" max="5378" width="3.7109375" style="133" customWidth="1"/>
    <col min="5379" max="5381" width="10.7109375" style="133" customWidth="1"/>
    <col min="5382" max="5383" width="13.28515625" style="133" customWidth="1"/>
    <col min="5384" max="5632" width="8.7109375" style="133"/>
    <col min="5633" max="5633" width="33" style="133" customWidth="1"/>
    <col min="5634" max="5634" width="3.7109375" style="133" customWidth="1"/>
    <col min="5635" max="5637" width="10.7109375" style="133" customWidth="1"/>
    <col min="5638" max="5639" width="13.28515625" style="133" customWidth="1"/>
    <col min="5640" max="5888" width="8.7109375" style="133"/>
    <col min="5889" max="5889" width="33" style="133" customWidth="1"/>
    <col min="5890" max="5890" width="3.7109375" style="133" customWidth="1"/>
    <col min="5891" max="5893" width="10.7109375" style="133" customWidth="1"/>
    <col min="5894" max="5895" width="13.28515625" style="133" customWidth="1"/>
    <col min="5896" max="6144" width="8.7109375" style="133"/>
    <col min="6145" max="6145" width="33" style="133" customWidth="1"/>
    <col min="6146" max="6146" width="3.7109375" style="133" customWidth="1"/>
    <col min="6147" max="6149" width="10.7109375" style="133" customWidth="1"/>
    <col min="6150" max="6151" width="13.28515625" style="133" customWidth="1"/>
    <col min="6152" max="6400" width="8.7109375" style="133"/>
    <col min="6401" max="6401" width="33" style="133" customWidth="1"/>
    <col min="6402" max="6402" width="3.7109375" style="133" customWidth="1"/>
    <col min="6403" max="6405" width="10.7109375" style="133" customWidth="1"/>
    <col min="6406" max="6407" width="13.28515625" style="133" customWidth="1"/>
    <col min="6408" max="6656" width="8.7109375" style="133"/>
    <col min="6657" max="6657" width="33" style="133" customWidth="1"/>
    <col min="6658" max="6658" width="3.7109375" style="133" customWidth="1"/>
    <col min="6659" max="6661" width="10.7109375" style="133" customWidth="1"/>
    <col min="6662" max="6663" width="13.28515625" style="133" customWidth="1"/>
    <col min="6664" max="6912" width="8.7109375" style="133"/>
    <col min="6913" max="6913" width="33" style="133" customWidth="1"/>
    <col min="6914" max="6914" width="3.7109375" style="133" customWidth="1"/>
    <col min="6915" max="6917" width="10.7109375" style="133" customWidth="1"/>
    <col min="6918" max="6919" width="13.28515625" style="133" customWidth="1"/>
    <col min="6920" max="7168" width="8.7109375" style="133"/>
    <col min="7169" max="7169" width="33" style="133" customWidth="1"/>
    <col min="7170" max="7170" width="3.7109375" style="133" customWidth="1"/>
    <col min="7171" max="7173" width="10.7109375" style="133" customWidth="1"/>
    <col min="7174" max="7175" width="13.28515625" style="133" customWidth="1"/>
    <col min="7176" max="7424" width="8.7109375" style="133"/>
    <col min="7425" max="7425" width="33" style="133" customWidth="1"/>
    <col min="7426" max="7426" width="3.7109375" style="133" customWidth="1"/>
    <col min="7427" max="7429" width="10.7109375" style="133" customWidth="1"/>
    <col min="7430" max="7431" width="13.28515625" style="133" customWidth="1"/>
    <col min="7432" max="7680" width="8.7109375" style="133"/>
    <col min="7681" max="7681" width="33" style="133" customWidth="1"/>
    <col min="7682" max="7682" width="3.7109375" style="133" customWidth="1"/>
    <col min="7683" max="7685" width="10.7109375" style="133" customWidth="1"/>
    <col min="7686" max="7687" width="13.28515625" style="133" customWidth="1"/>
    <col min="7688" max="7936" width="8.7109375" style="133"/>
    <col min="7937" max="7937" width="33" style="133" customWidth="1"/>
    <col min="7938" max="7938" width="3.7109375" style="133" customWidth="1"/>
    <col min="7939" max="7941" width="10.7109375" style="133" customWidth="1"/>
    <col min="7942" max="7943" width="13.28515625" style="133" customWidth="1"/>
    <col min="7944" max="8192" width="8.7109375" style="133"/>
    <col min="8193" max="8193" width="33" style="133" customWidth="1"/>
    <col min="8194" max="8194" width="3.7109375" style="133" customWidth="1"/>
    <col min="8195" max="8197" width="10.7109375" style="133" customWidth="1"/>
    <col min="8198" max="8199" width="13.28515625" style="133" customWidth="1"/>
    <col min="8200" max="8448" width="8.7109375" style="133"/>
    <col min="8449" max="8449" width="33" style="133" customWidth="1"/>
    <col min="8450" max="8450" width="3.7109375" style="133" customWidth="1"/>
    <col min="8451" max="8453" width="10.7109375" style="133" customWidth="1"/>
    <col min="8454" max="8455" width="13.28515625" style="133" customWidth="1"/>
    <col min="8456" max="8704" width="8.7109375" style="133"/>
    <col min="8705" max="8705" width="33" style="133" customWidth="1"/>
    <col min="8706" max="8706" width="3.7109375" style="133" customWidth="1"/>
    <col min="8707" max="8709" width="10.7109375" style="133" customWidth="1"/>
    <col min="8710" max="8711" width="13.28515625" style="133" customWidth="1"/>
    <col min="8712" max="8960" width="8.7109375" style="133"/>
    <col min="8961" max="8961" width="33" style="133" customWidth="1"/>
    <col min="8962" max="8962" width="3.7109375" style="133" customWidth="1"/>
    <col min="8963" max="8965" width="10.7109375" style="133" customWidth="1"/>
    <col min="8966" max="8967" width="13.28515625" style="133" customWidth="1"/>
    <col min="8968" max="9216" width="8.7109375" style="133"/>
    <col min="9217" max="9217" width="33" style="133" customWidth="1"/>
    <col min="9218" max="9218" width="3.7109375" style="133" customWidth="1"/>
    <col min="9219" max="9221" width="10.7109375" style="133" customWidth="1"/>
    <col min="9222" max="9223" width="13.28515625" style="133" customWidth="1"/>
    <col min="9224" max="9472" width="8.7109375" style="133"/>
    <col min="9473" max="9473" width="33" style="133" customWidth="1"/>
    <col min="9474" max="9474" width="3.7109375" style="133" customWidth="1"/>
    <col min="9475" max="9477" width="10.7109375" style="133" customWidth="1"/>
    <col min="9478" max="9479" width="13.28515625" style="133" customWidth="1"/>
    <col min="9480" max="9728" width="8.7109375" style="133"/>
    <col min="9729" max="9729" width="33" style="133" customWidth="1"/>
    <col min="9730" max="9730" width="3.7109375" style="133" customWidth="1"/>
    <col min="9731" max="9733" width="10.7109375" style="133" customWidth="1"/>
    <col min="9734" max="9735" width="13.28515625" style="133" customWidth="1"/>
    <col min="9736" max="9984" width="8.7109375" style="133"/>
    <col min="9985" max="9985" width="33" style="133" customWidth="1"/>
    <col min="9986" max="9986" width="3.7109375" style="133" customWidth="1"/>
    <col min="9987" max="9989" width="10.7109375" style="133" customWidth="1"/>
    <col min="9990" max="9991" width="13.28515625" style="133" customWidth="1"/>
    <col min="9992" max="10240" width="8.7109375" style="133"/>
    <col min="10241" max="10241" width="33" style="133" customWidth="1"/>
    <col min="10242" max="10242" width="3.7109375" style="133" customWidth="1"/>
    <col min="10243" max="10245" width="10.7109375" style="133" customWidth="1"/>
    <col min="10246" max="10247" width="13.28515625" style="133" customWidth="1"/>
    <col min="10248" max="10496" width="8.7109375" style="133"/>
    <col min="10497" max="10497" width="33" style="133" customWidth="1"/>
    <col min="10498" max="10498" width="3.7109375" style="133" customWidth="1"/>
    <col min="10499" max="10501" width="10.7109375" style="133" customWidth="1"/>
    <col min="10502" max="10503" width="13.28515625" style="133" customWidth="1"/>
    <col min="10504" max="10752" width="8.7109375" style="133"/>
    <col min="10753" max="10753" width="33" style="133" customWidth="1"/>
    <col min="10754" max="10754" width="3.7109375" style="133" customWidth="1"/>
    <col min="10755" max="10757" width="10.7109375" style="133" customWidth="1"/>
    <col min="10758" max="10759" width="13.28515625" style="133" customWidth="1"/>
    <col min="10760" max="11008" width="8.7109375" style="133"/>
    <col min="11009" max="11009" width="33" style="133" customWidth="1"/>
    <col min="11010" max="11010" width="3.7109375" style="133" customWidth="1"/>
    <col min="11011" max="11013" width="10.7109375" style="133" customWidth="1"/>
    <col min="11014" max="11015" width="13.28515625" style="133" customWidth="1"/>
    <col min="11016" max="11264" width="8.7109375" style="133"/>
    <col min="11265" max="11265" width="33" style="133" customWidth="1"/>
    <col min="11266" max="11266" width="3.7109375" style="133" customWidth="1"/>
    <col min="11267" max="11269" width="10.7109375" style="133" customWidth="1"/>
    <col min="11270" max="11271" width="13.28515625" style="133" customWidth="1"/>
    <col min="11272" max="11520" width="8.7109375" style="133"/>
    <col min="11521" max="11521" width="33" style="133" customWidth="1"/>
    <col min="11522" max="11522" width="3.7109375" style="133" customWidth="1"/>
    <col min="11523" max="11525" width="10.7109375" style="133" customWidth="1"/>
    <col min="11526" max="11527" width="13.28515625" style="133" customWidth="1"/>
    <col min="11528" max="11776" width="8.7109375" style="133"/>
    <col min="11777" max="11777" width="33" style="133" customWidth="1"/>
    <col min="11778" max="11778" width="3.7109375" style="133" customWidth="1"/>
    <col min="11779" max="11781" width="10.7109375" style="133" customWidth="1"/>
    <col min="11782" max="11783" width="13.28515625" style="133" customWidth="1"/>
    <col min="11784" max="12032" width="8.7109375" style="133"/>
    <col min="12033" max="12033" width="33" style="133" customWidth="1"/>
    <col min="12034" max="12034" width="3.7109375" style="133" customWidth="1"/>
    <col min="12035" max="12037" width="10.7109375" style="133" customWidth="1"/>
    <col min="12038" max="12039" width="13.28515625" style="133" customWidth="1"/>
    <col min="12040" max="12288" width="8.7109375" style="133"/>
    <col min="12289" max="12289" width="33" style="133" customWidth="1"/>
    <col min="12290" max="12290" width="3.7109375" style="133" customWidth="1"/>
    <col min="12291" max="12293" width="10.7109375" style="133" customWidth="1"/>
    <col min="12294" max="12295" width="13.28515625" style="133" customWidth="1"/>
    <col min="12296" max="12544" width="8.7109375" style="133"/>
    <col min="12545" max="12545" width="33" style="133" customWidth="1"/>
    <col min="12546" max="12546" width="3.7109375" style="133" customWidth="1"/>
    <col min="12547" max="12549" width="10.7109375" style="133" customWidth="1"/>
    <col min="12550" max="12551" width="13.28515625" style="133" customWidth="1"/>
    <col min="12552" max="12800" width="8.7109375" style="133"/>
    <col min="12801" max="12801" width="33" style="133" customWidth="1"/>
    <col min="12802" max="12802" width="3.7109375" style="133" customWidth="1"/>
    <col min="12803" max="12805" width="10.7109375" style="133" customWidth="1"/>
    <col min="12806" max="12807" width="13.28515625" style="133" customWidth="1"/>
    <col min="12808" max="13056" width="8.7109375" style="133"/>
    <col min="13057" max="13057" width="33" style="133" customWidth="1"/>
    <col min="13058" max="13058" width="3.7109375" style="133" customWidth="1"/>
    <col min="13059" max="13061" width="10.7109375" style="133" customWidth="1"/>
    <col min="13062" max="13063" width="13.28515625" style="133" customWidth="1"/>
    <col min="13064" max="13312" width="8.7109375" style="133"/>
    <col min="13313" max="13313" width="33" style="133" customWidth="1"/>
    <col min="13314" max="13314" width="3.7109375" style="133" customWidth="1"/>
    <col min="13315" max="13317" width="10.7109375" style="133" customWidth="1"/>
    <col min="13318" max="13319" width="13.28515625" style="133" customWidth="1"/>
    <col min="13320" max="13568" width="8.7109375" style="133"/>
    <col min="13569" max="13569" width="33" style="133" customWidth="1"/>
    <col min="13570" max="13570" width="3.7109375" style="133" customWidth="1"/>
    <col min="13571" max="13573" width="10.7109375" style="133" customWidth="1"/>
    <col min="13574" max="13575" width="13.28515625" style="133" customWidth="1"/>
    <col min="13576" max="13824" width="8.7109375" style="133"/>
    <col min="13825" max="13825" width="33" style="133" customWidth="1"/>
    <col min="13826" max="13826" width="3.7109375" style="133" customWidth="1"/>
    <col min="13827" max="13829" width="10.7109375" style="133" customWidth="1"/>
    <col min="13830" max="13831" width="13.28515625" style="133" customWidth="1"/>
    <col min="13832" max="14080" width="8.7109375" style="133"/>
    <col min="14081" max="14081" width="33" style="133" customWidth="1"/>
    <col min="14082" max="14082" width="3.7109375" style="133" customWidth="1"/>
    <col min="14083" max="14085" width="10.7109375" style="133" customWidth="1"/>
    <col min="14086" max="14087" width="13.28515625" style="133" customWidth="1"/>
    <col min="14088" max="14336" width="8.7109375" style="133"/>
    <col min="14337" max="14337" width="33" style="133" customWidth="1"/>
    <col min="14338" max="14338" width="3.7109375" style="133" customWidth="1"/>
    <col min="14339" max="14341" width="10.7109375" style="133" customWidth="1"/>
    <col min="14342" max="14343" width="13.28515625" style="133" customWidth="1"/>
    <col min="14344" max="14592" width="8.7109375" style="133"/>
    <col min="14593" max="14593" width="33" style="133" customWidth="1"/>
    <col min="14594" max="14594" width="3.7109375" style="133" customWidth="1"/>
    <col min="14595" max="14597" width="10.7109375" style="133" customWidth="1"/>
    <col min="14598" max="14599" width="13.28515625" style="133" customWidth="1"/>
    <col min="14600" max="14848" width="8.7109375" style="133"/>
    <col min="14849" max="14849" width="33" style="133" customWidth="1"/>
    <col min="14850" max="14850" width="3.7109375" style="133" customWidth="1"/>
    <col min="14851" max="14853" width="10.7109375" style="133" customWidth="1"/>
    <col min="14854" max="14855" width="13.28515625" style="133" customWidth="1"/>
    <col min="14856" max="15104" width="8.7109375" style="133"/>
    <col min="15105" max="15105" width="33" style="133" customWidth="1"/>
    <col min="15106" max="15106" width="3.7109375" style="133" customWidth="1"/>
    <col min="15107" max="15109" width="10.7109375" style="133" customWidth="1"/>
    <col min="15110" max="15111" width="13.28515625" style="133" customWidth="1"/>
    <col min="15112" max="15360" width="8.7109375" style="133"/>
    <col min="15361" max="15361" width="33" style="133" customWidth="1"/>
    <col min="15362" max="15362" width="3.7109375" style="133" customWidth="1"/>
    <col min="15363" max="15365" width="10.7109375" style="133" customWidth="1"/>
    <col min="15366" max="15367" width="13.28515625" style="133" customWidth="1"/>
    <col min="15368" max="15616" width="8.7109375" style="133"/>
    <col min="15617" max="15617" width="33" style="133" customWidth="1"/>
    <col min="15618" max="15618" width="3.7109375" style="133" customWidth="1"/>
    <col min="15619" max="15621" width="10.7109375" style="133" customWidth="1"/>
    <col min="15622" max="15623" width="13.28515625" style="133" customWidth="1"/>
    <col min="15624" max="15872" width="8.7109375" style="133"/>
    <col min="15873" max="15873" width="33" style="133" customWidth="1"/>
    <col min="15874" max="15874" width="3.7109375" style="133" customWidth="1"/>
    <col min="15875" max="15877" width="10.7109375" style="133" customWidth="1"/>
    <col min="15878" max="15879" width="13.28515625" style="133" customWidth="1"/>
    <col min="15880" max="16128" width="8.7109375" style="133"/>
    <col min="16129" max="16129" width="33" style="133" customWidth="1"/>
    <col min="16130" max="16130" width="3.7109375" style="133" customWidth="1"/>
    <col min="16131" max="16133" width="10.7109375" style="133" customWidth="1"/>
    <col min="16134" max="16135" width="13.28515625" style="133" customWidth="1"/>
    <col min="16136" max="16384" width="8.7109375" style="133"/>
  </cols>
  <sheetData>
    <row r="1" spans="1:10" s="133" customFormat="1" ht="21">
      <c r="A1" s="131" t="s">
        <v>39</v>
      </c>
      <c r="B1" s="132"/>
      <c r="C1" s="132"/>
      <c r="D1" s="132"/>
      <c r="E1" s="132"/>
      <c r="F1" s="132"/>
      <c r="G1" s="132"/>
      <c r="H1" s="90" t="s">
        <v>0</v>
      </c>
      <c r="I1" s="132"/>
      <c r="J1" s="132"/>
    </row>
    <row r="2" spans="1:10" s="132" customFormat="1" ht="15.75">
      <c r="A2" s="134" t="s">
        <v>130</v>
      </c>
    </row>
    <row r="3" spans="1:10" s="132" customFormat="1" ht="15.75">
      <c r="A3" s="134" t="s">
        <v>7</v>
      </c>
    </row>
    <row r="4" spans="1:10" s="132" customFormat="1" ht="15.75">
      <c r="A4" s="134" t="s">
        <v>41</v>
      </c>
    </row>
    <row r="5" spans="1:10" s="133" customFormat="1" ht="15.75">
      <c r="A5" s="132"/>
      <c r="B5" s="135"/>
      <c r="C5" s="135" t="s">
        <v>1</v>
      </c>
      <c r="D5" s="135" t="s">
        <v>2</v>
      </c>
      <c r="E5" s="135" t="s">
        <v>3</v>
      </c>
      <c r="F5" s="135" t="s">
        <v>4</v>
      </c>
      <c r="G5" s="135" t="s">
        <v>5</v>
      </c>
    </row>
    <row r="6" spans="1:10" s="133" customFormat="1" ht="15.75">
      <c r="A6" s="132"/>
      <c r="B6" s="136"/>
      <c r="C6" s="137"/>
      <c r="D6" s="137"/>
      <c r="E6" s="137"/>
      <c r="F6" s="137"/>
      <c r="G6" s="137"/>
    </row>
    <row r="7" spans="1:10" s="138" customFormat="1">
      <c r="A7" s="97" t="s">
        <v>67</v>
      </c>
      <c r="B7" s="108"/>
      <c r="C7" s="109"/>
      <c r="D7" s="109"/>
      <c r="E7" s="109"/>
      <c r="F7" s="109"/>
      <c r="G7" s="109"/>
    </row>
    <row r="8" spans="1:10" s="133" customFormat="1" ht="15.75">
      <c r="A8" s="132"/>
      <c r="B8" s="136"/>
      <c r="C8" s="137"/>
      <c r="D8" s="137"/>
      <c r="E8" s="137"/>
      <c r="F8" s="137"/>
      <c r="G8" s="137"/>
    </row>
    <row r="9" spans="1:10" s="133" customFormat="1">
      <c r="A9" s="139" t="s">
        <v>134</v>
      </c>
      <c r="B9" s="140"/>
      <c r="C9" s="141"/>
      <c r="D9" s="141"/>
      <c r="E9" s="141"/>
      <c r="F9" s="141"/>
      <c r="G9" s="141"/>
    </row>
    <row r="10" spans="1:10" s="133" customFormat="1">
      <c r="F10" s="140"/>
      <c r="G10" s="140"/>
    </row>
    <row r="11" spans="1:10" s="133" customFormat="1">
      <c r="A11" s="139" t="s">
        <v>131</v>
      </c>
      <c r="C11" s="142"/>
      <c r="D11" s="142"/>
      <c r="E11" s="142"/>
      <c r="F11" s="142"/>
      <c r="G11" s="142"/>
      <c r="H11" s="140"/>
      <c r="I11" s="140"/>
      <c r="J11" s="140"/>
    </row>
    <row r="12" spans="1:10" s="133" customFormat="1">
      <c r="A12" s="143" t="s">
        <v>132</v>
      </c>
      <c r="C12" s="144"/>
      <c r="D12" s="144"/>
      <c r="E12" s="144"/>
      <c r="F12" s="144"/>
      <c r="G12" s="144"/>
    </row>
    <row r="14" spans="1:10" s="133" customFormat="1">
      <c r="A14" s="139" t="s">
        <v>130</v>
      </c>
      <c r="C14" s="145"/>
      <c r="D14" s="145"/>
      <c r="E14" s="145"/>
      <c r="F14" s="145"/>
      <c r="G14" s="145"/>
    </row>
    <row r="15" spans="1:10" s="133" customFormat="1">
      <c r="A15" s="133" t="s">
        <v>133</v>
      </c>
      <c r="B15" s="127"/>
      <c r="C15" s="96"/>
      <c r="D15" s="96"/>
      <c r="E15" s="96"/>
      <c r="F15" s="96"/>
      <c r="G15" s="9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7"/>
  <sheetViews>
    <sheetView topLeftCell="A9" workbookViewId="0">
      <selection activeCell="K33" sqref="K33"/>
    </sheetView>
  </sheetViews>
  <sheetFormatPr defaultColWidth="8.7109375" defaultRowHeight="12.75"/>
  <cols>
    <col min="1" max="1" width="36.140625" style="138" customWidth="1"/>
    <col min="2" max="2" width="10.28515625" style="138" customWidth="1"/>
    <col min="3" max="3" width="11.28515625" style="138" customWidth="1"/>
    <col min="4" max="4" width="10.7109375" style="138" customWidth="1"/>
    <col min="5" max="5" width="13.28515625" style="138" customWidth="1"/>
    <col min="6" max="6" width="12.85546875" style="138" customWidth="1"/>
    <col min="7" max="7" width="13.140625" style="138" customWidth="1"/>
    <col min="8" max="8" width="9.7109375" style="138" customWidth="1"/>
    <col min="9" max="256" width="8.7109375" style="138"/>
    <col min="257" max="257" width="36.140625" style="138" customWidth="1"/>
    <col min="258" max="258" width="10.28515625" style="138" customWidth="1"/>
    <col min="259" max="259" width="11.28515625" style="138" customWidth="1"/>
    <col min="260" max="260" width="10.7109375" style="138" customWidth="1"/>
    <col min="261" max="261" width="13.28515625" style="138" customWidth="1"/>
    <col min="262" max="262" width="12.85546875" style="138" customWidth="1"/>
    <col min="263" max="263" width="13.140625" style="138" customWidth="1"/>
    <col min="264" max="264" width="9.7109375" style="138" customWidth="1"/>
    <col min="265" max="512" width="8.7109375" style="138"/>
    <col min="513" max="513" width="36.140625" style="138" customWidth="1"/>
    <col min="514" max="514" width="10.28515625" style="138" customWidth="1"/>
    <col min="515" max="515" width="11.28515625" style="138" customWidth="1"/>
    <col min="516" max="516" width="10.7109375" style="138" customWidth="1"/>
    <col min="517" max="517" width="13.28515625" style="138" customWidth="1"/>
    <col min="518" max="518" width="12.85546875" style="138" customWidth="1"/>
    <col min="519" max="519" width="13.140625" style="138" customWidth="1"/>
    <col min="520" max="520" width="9.7109375" style="138" customWidth="1"/>
    <col min="521" max="768" width="8.7109375" style="138"/>
    <col min="769" max="769" width="36.140625" style="138" customWidth="1"/>
    <col min="770" max="770" width="10.28515625" style="138" customWidth="1"/>
    <col min="771" max="771" width="11.28515625" style="138" customWidth="1"/>
    <col min="772" max="772" width="10.7109375" style="138" customWidth="1"/>
    <col min="773" max="773" width="13.28515625" style="138" customWidth="1"/>
    <col min="774" max="774" width="12.85546875" style="138" customWidth="1"/>
    <col min="775" max="775" width="13.140625" style="138" customWidth="1"/>
    <col min="776" max="776" width="9.7109375" style="138" customWidth="1"/>
    <col min="777" max="1024" width="8.7109375" style="138"/>
    <col min="1025" max="1025" width="36.140625" style="138" customWidth="1"/>
    <col min="1026" max="1026" width="10.28515625" style="138" customWidth="1"/>
    <col min="1027" max="1027" width="11.28515625" style="138" customWidth="1"/>
    <col min="1028" max="1028" width="10.7109375" style="138" customWidth="1"/>
    <col min="1029" max="1029" width="13.28515625" style="138" customWidth="1"/>
    <col min="1030" max="1030" width="12.85546875" style="138" customWidth="1"/>
    <col min="1031" max="1031" width="13.140625" style="138" customWidth="1"/>
    <col min="1032" max="1032" width="9.7109375" style="138" customWidth="1"/>
    <col min="1033" max="1280" width="8.7109375" style="138"/>
    <col min="1281" max="1281" width="36.140625" style="138" customWidth="1"/>
    <col min="1282" max="1282" width="10.28515625" style="138" customWidth="1"/>
    <col min="1283" max="1283" width="11.28515625" style="138" customWidth="1"/>
    <col min="1284" max="1284" width="10.7109375" style="138" customWidth="1"/>
    <col min="1285" max="1285" width="13.28515625" style="138" customWidth="1"/>
    <col min="1286" max="1286" width="12.85546875" style="138" customWidth="1"/>
    <col min="1287" max="1287" width="13.140625" style="138" customWidth="1"/>
    <col min="1288" max="1288" width="9.7109375" style="138" customWidth="1"/>
    <col min="1289" max="1536" width="8.7109375" style="138"/>
    <col min="1537" max="1537" width="36.140625" style="138" customWidth="1"/>
    <col min="1538" max="1538" width="10.28515625" style="138" customWidth="1"/>
    <col min="1539" max="1539" width="11.28515625" style="138" customWidth="1"/>
    <col min="1540" max="1540" width="10.7109375" style="138" customWidth="1"/>
    <col min="1541" max="1541" width="13.28515625" style="138" customWidth="1"/>
    <col min="1542" max="1542" width="12.85546875" style="138" customWidth="1"/>
    <col min="1543" max="1543" width="13.140625" style="138" customWidth="1"/>
    <col min="1544" max="1544" width="9.7109375" style="138" customWidth="1"/>
    <col min="1545" max="1792" width="8.7109375" style="138"/>
    <col min="1793" max="1793" width="36.140625" style="138" customWidth="1"/>
    <col min="1794" max="1794" width="10.28515625" style="138" customWidth="1"/>
    <col min="1795" max="1795" width="11.28515625" style="138" customWidth="1"/>
    <col min="1796" max="1796" width="10.7109375" style="138" customWidth="1"/>
    <col min="1797" max="1797" width="13.28515625" style="138" customWidth="1"/>
    <col min="1798" max="1798" width="12.85546875" style="138" customWidth="1"/>
    <col min="1799" max="1799" width="13.140625" style="138" customWidth="1"/>
    <col min="1800" max="1800" width="9.7109375" style="138" customWidth="1"/>
    <col min="1801" max="2048" width="8.7109375" style="138"/>
    <col min="2049" max="2049" width="36.140625" style="138" customWidth="1"/>
    <col min="2050" max="2050" width="10.28515625" style="138" customWidth="1"/>
    <col min="2051" max="2051" width="11.28515625" style="138" customWidth="1"/>
    <col min="2052" max="2052" width="10.7109375" style="138" customWidth="1"/>
    <col min="2053" max="2053" width="13.28515625" style="138" customWidth="1"/>
    <col min="2054" max="2054" width="12.85546875" style="138" customWidth="1"/>
    <col min="2055" max="2055" width="13.140625" style="138" customWidth="1"/>
    <col min="2056" max="2056" width="9.7109375" style="138" customWidth="1"/>
    <col min="2057" max="2304" width="8.7109375" style="138"/>
    <col min="2305" max="2305" width="36.140625" style="138" customWidth="1"/>
    <col min="2306" max="2306" width="10.28515625" style="138" customWidth="1"/>
    <col min="2307" max="2307" width="11.28515625" style="138" customWidth="1"/>
    <col min="2308" max="2308" width="10.7109375" style="138" customWidth="1"/>
    <col min="2309" max="2309" width="13.28515625" style="138" customWidth="1"/>
    <col min="2310" max="2310" width="12.85546875" style="138" customWidth="1"/>
    <col min="2311" max="2311" width="13.140625" style="138" customWidth="1"/>
    <col min="2312" max="2312" width="9.7109375" style="138" customWidth="1"/>
    <col min="2313" max="2560" width="8.7109375" style="138"/>
    <col min="2561" max="2561" width="36.140625" style="138" customWidth="1"/>
    <col min="2562" max="2562" width="10.28515625" style="138" customWidth="1"/>
    <col min="2563" max="2563" width="11.28515625" style="138" customWidth="1"/>
    <col min="2564" max="2564" width="10.7109375" style="138" customWidth="1"/>
    <col min="2565" max="2565" width="13.28515625" style="138" customWidth="1"/>
    <col min="2566" max="2566" width="12.85546875" style="138" customWidth="1"/>
    <col min="2567" max="2567" width="13.140625" style="138" customWidth="1"/>
    <col min="2568" max="2568" width="9.7109375" style="138" customWidth="1"/>
    <col min="2569" max="2816" width="8.7109375" style="138"/>
    <col min="2817" max="2817" width="36.140625" style="138" customWidth="1"/>
    <col min="2818" max="2818" width="10.28515625" style="138" customWidth="1"/>
    <col min="2819" max="2819" width="11.28515625" style="138" customWidth="1"/>
    <col min="2820" max="2820" width="10.7109375" style="138" customWidth="1"/>
    <col min="2821" max="2821" width="13.28515625" style="138" customWidth="1"/>
    <col min="2822" max="2822" width="12.85546875" style="138" customWidth="1"/>
    <col min="2823" max="2823" width="13.140625" style="138" customWidth="1"/>
    <col min="2824" max="2824" width="9.7109375" style="138" customWidth="1"/>
    <col min="2825" max="3072" width="8.7109375" style="138"/>
    <col min="3073" max="3073" width="36.140625" style="138" customWidth="1"/>
    <col min="3074" max="3074" width="10.28515625" style="138" customWidth="1"/>
    <col min="3075" max="3075" width="11.28515625" style="138" customWidth="1"/>
    <col min="3076" max="3076" width="10.7109375" style="138" customWidth="1"/>
    <col min="3077" max="3077" width="13.28515625" style="138" customWidth="1"/>
    <col min="3078" max="3078" width="12.85546875" style="138" customWidth="1"/>
    <col min="3079" max="3079" width="13.140625" style="138" customWidth="1"/>
    <col min="3080" max="3080" width="9.7109375" style="138" customWidth="1"/>
    <col min="3081" max="3328" width="8.7109375" style="138"/>
    <col min="3329" max="3329" width="36.140625" style="138" customWidth="1"/>
    <col min="3330" max="3330" width="10.28515625" style="138" customWidth="1"/>
    <col min="3331" max="3331" width="11.28515625" style="138" customWidth="1"/>
    <col min="3332" max="3332" width="10.7109375" style="138" customWidth="1"/>
    <col min="3333" max="3333" width="13.28515625" style="138" customWidth="1"/>
    <col min="3334" max="3334" width="12.85546875" style="138" customWidth="1"/>
    <col min="3335" max="3335" width="13.140625" style="138" customWidth="1"/>
    <col min="3336" max="3336" width="9.7109375" style="138" customWidth="1"/>
    <col min="3337" max="3584" width="8.7109375" style="138"/>
    <col min="3585" max="3585" width="36.140625" style="138" customWidth="1"/>
    <col min="3586" max="3586" width="10.28515625" style="138" customWidth="1"/>
    <col min="3587" max="3587" width="11.28515625" style="138" customWidth="1"/>
    <col min="3588" max="3588" width="10.7109375" style="138" customWidth="1"/>
    <col min="3589" max="3589" width="13.28515625" style="138" customWidth="1"/>
    <col min="3590" max="3590" width="12.85546875" style="138" customWidth="1"/>
    <col min="3591" max="3591" width="13.140625" style="138" customWidth="1"/>
    <col min="3592" max="3592" width="9.7109375" style="138" customWidth="1"/>
    <col min="3593" max="3840" width="8.7109375" style="138"/>
    <col min="3841" max="3841" width="36.140625" style="138" customWidth="1"/>
    <col min="3842" max="3842" width="10.28515625" style="138" customWidth="1"/>
    <col min="3843" max="3843" width="11.28515625" style="138" customWidth="1"/>
    <col min="3844" max="3844" width="10.7109375" style="138" customWidth="1"/>
    <col min="3845" max="3845" width="13.28515625" style="138" customWidth="1"/>
    <col min="3846" max="3846" width="12.85546875" style="138" customWidth="1"/>
    <col min="3847" max="3847" width="13.140625" style="138" customWidth="1"/>
    <col min="3848" max="3848" width="9.7109375" style="138" customWidth="1"/>
    <col min="3849" max="4096" width="8.7109375" style="138"/>
    <col min="4097" max="4097" width="36.140625" style="138" customWidth="1"/>
    <col min="4098" max="4098" width="10.28515625" style="138" customWidth="1"/>
    <col min="4099" max="4099" width="11.28515625" style="138" customWidth="1"/>
    <col min="4100" max="4100" width="10.7109375" style="138" customWidth="1"/>
    <col min="4101" max="4101" width="13.28515625" style="138" customWidth="1"/>
    <col min="4102" max="4102" width="12.85546875" style="138" customWidth="1"/>
    <col min="4103" max="4103" width="13.140625" style="138" customWidth="1"/>
    <col min="4104" max="4104" width="9.7109375" style="138" customWidth="1"/>
    <col min="4105" max="4352" width="8.7109375" style="138"/>
    <col min="4353" max="4353" width="36.140625" style="138" customWidth="1"/>
    <col min="4354" max="4354" width="10.28515625" style="138" customWidth="1"/>
    <col min="4355" max="4355" width="11.28515625" style="138" customWidth="1"/>
    <col min="4356" max="4356" width="10.7109375" style="138" customWidth="1"/>
    <col min="4357" max="4357" width="13.28515625" style="138" customWidth="1"/>
    <col min="4358" max="4358" width="12.85546875" style="138" customWidth="1"/>
    <col min="4359" max="4359" width="13.140625" style="138" customWidth="1"/>
    <col min="4360" max="4360" width="9.7109375" style="138" customWidth="1"/>
    <col min="4361" max="4608" width="8.7109375" style="138"/>
    <col min="4609" max="4609" width="36.140625" style="138" customWidth="1"/>
    <col min="4610" max="4610" width="10.28515625" style="138" customWidth="1"/>
    <col min="4611" max="4611" width="11.28515625" style="138" customWidth="1"/>
    <col min="4612" max="4612" width="10.7109375" style="138" customWidth="1"/>
    <col min="4613" max="4613" width="13.28515625" style="138" customWidth="1"/>
    <col min="4614" max="4614" width="12.85546875" style="138" customWidth="1"/>
    <col min="4615" max="4615" width="13.140625" style="138" customWidth="1"/>
    <col min="4616" max="4616" width="9.7109375" style="138" customWidth="1"/>
    <col min="4617" max="4864" width="8.7109375" style="138"/>
    <col min="4865" max="4865" width="36.140625" style="138" customWidth="1"/>
    <col min="4866" max="4866" width="10.28515625" style="138" customWidth="1"/>
    <col min="4867" max="4867" width="11.28515625" style="138" customWidth="1"/>
    <col min="4868" max="4868" width="10.7109375" style="138" customWidth="1"/>
    <col min="4869" max="4869" width="13.28515625" style="138" customWidth="1"/>
    <col min="4870" max="4870" width="12.85546875" style="138" customWidth="1"/>
    <col min="4871" max="4871" width="13.140625" style="138" customWidth="1"/>
    <col min="4872" max="4872" width="9.7109375" style="138" customWidth="1"/>
    <col min="4873" max="5120" width="8.7109375" style="138"/>
    <col min="5121" max="5121" width="36.140625" style="138" customWidth="1"/>
    <col min="5122" max="5122" width="10.28515625" style="138" customWidth="1"/>
    <col min="5123" max="5123" width="11.28515625" style="138" customWidth="1"/>
    <col min="5124" max="5124" width="10.7109375" style="138" customWidth="1"/>
    <col min="5125" max="5125" width="13.28515625" style="138" customWidth="1"/>
    <col min="5126" max="5126" width="12.85546875" style="138" customWidth="1"/>
    <col min="5127" max="5127" width="13.140625" style="138" customWidth="1"/>
    <col min="5128" max="5128" width="9.7109375" style="138" customWidth="1"/>
    <col min="5129" max="5376" width="8.7109375" style="138"/>
    <col min="5377" max="5377" width="36.140625" style="138" customWidth="1"/>
    <col min="5378" max="5378" width="10.28515625" style="138" customWidth="1"/>
    <col min="5379" max="5379" width="11.28515625" style="138" customWidth="1"/>
    <col min="5380" max="5380" width="10.7109375" style="138" customWidth="1"/>
    <col min="5381" max="5381" width="13.28515625" style="138" customWidth="1"/>
    <col min="5382" max="5382" width="12.85546875" style="138" customWidth="1"/>
    <col min="5383" max="5383" width="13.140625" style="138" customWidth="1"/>
    <col min="5384" max="5384" width="9.7109375" style="138" customWidth="1"/>
    <col min="5385" max="5632" width="8.7109375" style="138"/>
    <col min="5633" max="5633" width="36.140625" style="138" customWidth="1"/>
    <col min="5634" max="5634" width="10.28515625" style="138" customWidth="1"/>
    <col min="5635" max="5635" width="11.28515625" style="138" customWidth="1"/>
    <col min="5636" max="5636" width="10.7109375" style="138" customWidth="1"/>
    <col min="5637" max="5637" width="13.28515625" style="138" customWidth="1"/>
    <col min="5638" max="5638" width="12.85546875" style="138" customWidth="1"/>
    <col min="5639" max="5639" width="13.140625" style="138" customWidth="1"/>
    <col min="5640" max="5640" width="9.7109375" style="138" customWidth="1"/>
    <col min="5641" max="5888" width="8.7109375" style="138"/>
    <col min="5889" max="5889" width="36.140625" style="138" customWidth="1"/>
    <col min="5890" max="5890" width="10.28515625" style="138" customWidth="1"/>
    <col min="5891" max="5891" width="11.28515625" style="138" customWidth="1"/>
    <col min="5892" max="5892" width="10.7109375" style="138" customWidth="1"/>
    <col min="5893" max="5893" width="13.28515625" style="138" customWidth="1"/>
    <col min="5894" max="5894" width="12.85546875" style="138" customWidth="1"/>
    <col min="5895" max="5895" width="13.140625" style="138" customWidth="1"/>
    <col min="5896" max="5896" width="9.7109375" style="138" customWidth="1"/>
    <col min="5897" max="6144" width="8.7109375" style="138"/>
    <col min="6145" max="6145" width="36.140625" style="138" customWidth="1"/>
    <col min="6146" max="6146" width="10.28515625" style="138" customWidth="1"/>
    <col min="6147" max="6147" width="11.28515625" style="138" customWidth="1"/>
    <col min="6148" max="6148" width="10.7109375" style="138" customWidth="1"/>
    <col min="6149" max="6149" width="13.28515625" style="138" customWidth="1"/>
    <col min="6150" max="6150" width="12.85546875" style="138" customWidth="1"/>
    <col min="6151" max="6151" width="13.140625" style="138" customWidth="1"/>
    <col min="6152" max="6152" width="9.7109375" style="138" customWidth="1"/>
    <col min="6153" max="6400" width="8.7109375" style="138"/>
    <col min="6401" max="6401" width="36.140625" style="138" customWidth="1"/>
    <col min="6402" max="6402" width="10.28515625" style="138" customWidth="1"/>
    <col min="6403" max="6403" width="11.28515625" style="138" customWidth="1"/>
    <col min="6404" max="6404" width="10.7109375" style="138" customWidth="1"/>
    <col min="6405" max="6405" width="13.28515625" style="138" customWidth="1"/>
    <col min="6406" max="6406" width="12.85546875" style="138" customWidth="1"/>
    <col min="6407" max="6407" width="13.140625" style="138" customWidth="1"/>
    <col min="6408" max="6408" width="9.7109375" style="138" customWidth="1"/>
    <col min="6409" max="6656" width="8.7109375" style="138"/>
    <col min="6657" max="6657" width="36.140625" style="138" customWidth="1"/>
    <col min="6658" max="6658" width="10.28515625" style="138" customWidth="1"/>
    <col min="6659" max="6659" width="11.28515625" style="138" customWidth="1"/>
    <col min="6660" max="6660" width="10.7109375" style="138" customWidth="1"/>
    <col min="6661" max="6661" width="13.28515625" style="138" customWidth="1"/>
    <col min="6662" max="6662" width="12.85546875" style="138" customWidth="1"/>
    <col min="6663" max="6663" width="13.140625" style="138" customWidth="1"/>
    <col min="6664" max="6664" width="9.7109375" style="138" customWidth="1"/>
    <col min="6665" max="6912" width="8.7109375" style="138"/>
    <col min="6913" max="6913" width="36.140625" style="138" customWidth="1"/>
    <col min="6914" max="6914" width="10.28515625" style="138" customWidth="1"/>
    <col min="6915" max="6915" width="11.28515625" style="138" customWidth="1"/>
    <col min="6916" max="6916" width="10.7109375" style="138" customWidth="1"/>
    <col min="6917" max="6917" width="13.28515625" style="138" customWidth="1"/>
    <col min="6918" max="6918" width="12.85546875" style="138" customWidth="1"/>
    <col min="6919" max="6919" width="13.140625" style="138" customWidth="1"/>
    <col min="6920" max="6920" width="9.7109375" style="138" customWidth="1"/>
    <col min="6921" max="7168" width="8.7109375" style="138"/>
    <col min="7169" max="7169" width="36.140625" style="138" customWidth="1"/>
    <col min="7170" max="7170" width="10.28515625" style="138" customWidth="1"/>
    <col min="7171" max="7171" width="11.28515625" style="138" customWidth="1"/>
    <col min="7172" max="7172" width="10.7109375" style="138" customWidth="1"/>
    <col min="7173" max="7173" width="13.28515625" style="138" customWidth="1"/>
    <col min="7174" max="7174" width="12.85546875" style="138" customWidth="1"/>
    <col min="7175" max="7175" width="13.140625" style="138" customWidth="1"/>
    <col min="7176" max="7176" width="9.7109375" style="138" customWidth="1"/>
    <col min="7177" max="7424" width="8.7109375" style="138"/>
    <col min="7425" max="7425" width="36.140625" style="138" customWidth="1"/>
    <col min="7426" max="7426" width="10.28515625" style="138" customWidth="1"/>
    <col min="7427" max="7427" width="11.28515625" style="138" customWidth="1"/>
    <col min="7428" max="7428" width="10.7109375" style="138" customWidth="1"/>
    <col min="7429" max="7429" width="13.28515625" style="138" customWidth="1"/>
    <col min="7430" max="7430" width="12.85546875" style="138" customWidth="1"/>
    <col min="7431" max="7431" width="13.140625" style="138" customWidth="1"/>
    <col min="7432" max="7432" width="9.7109375" style="138" customWidth="1"/>
    <col min="7433" max="7680" width="8.7109375" style="138"/>
    <col min="7681" max="7681" width="36.140625" style="138" customWidth="1"/>
    <col min="7682" max="7682" width="10.28515625" style="138" customWidth="1"/>
    <col min="7683" max="7683" width="11.28515625" style="138" customWidth="1"/>
    <col min="7684" max="7684" width="10.7109375" style="138" customWidth="1"/>
    <col min="7685" max="7685" width="13.28515625" style="138" customWidth="1"/>
    <col min="7686" max="7686" width="12.85546875" style="138" customWidth="1"/>
    <col min="7687" max="7687" width="13.140625" style="138" customWidth="1"/>
    <col min="7688" max="7688" width="9.7109375" style="138" customWidth="1"/>
    <col min="7689" max="7936" width="8.7109375" style="138"/>
    <col min="7937" max="7937" width="36.140625" style="138" customWidth="1"/>
    <col min="7938" max="7938" width="10.28515625" style="138" customWidth="1"/>
    <col min="7939" max="7939" width="11.28515625" style="138" customWidth="1"/>
    <col min="7940" max="7940" width="10.7109375" style="138" customWidth="1"/>
    <col min="7941" max="7941" width="13.28515625" style="138" customWidth="1"/>
    <col min="7942" max="7942" width="12.85546875" style="138" customWidth="1"/>
    <col min="7943" max="7943" width="13.140625" style="138" customWidth="1"/>
    <col min="7944" max="7944" width="9.7109375" style="138" customWidth="1"/>
    <col min="7945" max="8192" width="8.7109375" style="138"/>
    <col min="8193" max="8193" width="36.140625" style="138" customWidth="1"/>
    <col min="8194" max="8194" width="10.28515625" style="138" customWidth="1"/>
    <col min="8195" max="8195" width="11.28515625" style="138" customWidth="1"/>
    <col min="8196" max="8196" width="10.7109375" style="138" customWidth="1"/>
    <col min="8197" max="8197" width="13.28515625" style="138" customWidth="1"/>
    <col min="8198" max="8198" width="12.85546875" style="138" customWidth="1"/>
    <col min="8199" max="8199" width="13.140625" style="138" customWidth="1"/>
    <col min="8200" max="8200" width="9.7109375" style="138" customWidth="1"/>
    <col min="8201" max="8448" width="8.7109375" style="138"/>
    <col min="8449" max="8449" width="36.140625" style="138" customWidth="1"/>
    <col min="8450" max="8450" width="10.28515625" style="138" customWidth="1"/>
    <col min="8451" max="8451" width="11.28515625" style="138" customWidth="1"/>
    <col min="8452" max="8452" width="10.7109375" style="138" customWidth="1"/>
    <col min="8453" max="8453" width="13.28515625" style="138" customWidth="1"/>
    <col min="8454" max="8454" width="12.85546875" style="138" customWidth="1"/>
    <col min="8455" max="8455" width="13.140625" style="138" customWidth="1"/>
    <col min="8456" max="8456" width="9.7109375" style="138" customWidth="1"/>
    <col min="8457" max="8704" width="8.7109375" style="138"/>
    <col min="8705" max="8705" width="36.140625" style="138" customWidth="1"/>
    <col min="8706" max="8706" width="10.28515625" style="138" customWidth="1"/>
    <col min="8707" max="8707" width="11.28515625" style="138" customWidth="1"/>
    <col min="8708" max="8708" width="10.7109375" style="138" customWidth="1"/>
    <col min="8709" max="8709" width="13.28515625" style="138" customWidth="1"/>
    <col min="8710" max="8710" width="12.85546875" style="138" customWidth="1"/>
    <col min="8711" max="8711" width="13.140625" style="138" customWidth="1"/>
    <col min="8712" max="8712" width="9.7109375" style="138" customWidth="1"/>
    <col min="8713" max="8960" width="8.7109375" style="138"/>
    <col min="8961" max="8961" width="36.140625" style="138" customWidth="1"/>
    <col min="8962" max="8962" width="10.28515625" style="138" customWidth="1"/>
    <col min="8963" max="8963" width="11.28515625" style="138" customWidth="1"/>
    <col min="8964" max="8964" width="10.7109375" style="138" customWidth="1"/>
    <col min="8965" max="8965" width="13.28515625" style="138" customWidth="1"/>
    <col min="8966" max="8966" width="12.85546875" style="138" customWidth="1"/>
    <col min="8967" max="8967" width="13.140625" style="138" customWidth="1"/>
    <col min="8968" max="8968" width="9.7109375" style="138" customWidth="1"/>
    <col min="8969" max="9216" width="8.7109375" style="138"/>
    <col min="9217" max="9217" width="36.140625" style="138" customWidth="1"/>
    <col min="9218" max="9218" width="10.28515625" style="138" customWidth="1"/>
    <col min="9219" max="9219" width="11.28515625" style="138" customWidth="1"/>
    <col min="9220" max="9220" width="10.7109375" style="138" customWidth="1"/>
    <col min="9221" max="9221" width="13.28515625" style="138" customWidth="1"/>
    <col min="9222" max="9222" width="12.85546875" style="138" customWidth="1"/>
    <col min="9223" max="9223" width="13.140625" style="138" customWidth="1"/>
    <col min="9224" max="9224" width="9.7109375" style="138" customWidth="1"/>
    <col min="9225" max="9472" width="8.7109375" style="138"/>
    <col min="9473" max="9473" width="36.140625" style="138" customWidth="1"/>
    <col min="9474" max="9474" width="10.28515625" style="138" customWidth="1"/>
    <col min="9475" max="9475" width="11.28515625" style="138" customWidth="1"/>
    <col min="9476" max="9476" width="10.7109375" style="138" customWidth="1"/>
    <col min="9477" max="9477" width="13.28515625" style="138" customWidth="1"/>
    <col min="9478" max="9478" width="12.85546875" style="138" customWidth="1"/>
    <col min="9479" max="9479" width="13.140625" style="138" customWidth="1"/>
    <col min="9480" max="9480" width="9.7109375" style="138" customWidth="1"/>
    <col min="9481" max="9728" width="8.7109375" style="138"/>
    <col min="9729" max="9729" width="36.140625" style="138" customWidth="1"/>
    <col min="9730" max="9730" width="10.28515625" style="138" customWidth="1"/>
    <col min="9731" max="9731" width="11.28515625" style="138" customWidth="1"/>
    <col min="9732" max="9732" width="10.7109375" style="138" customWidth="1"/>
    <col min="9733" max="9733" width="13.28515625" style="138" customWidth="1"/>
    <col min="9734" max="9734" width="12.85546875" style="138" customWidth="1"/>
    <col min="9735" max="9735" width="13.140625" style="138" customWidth="1"/>
    <col min="9736" max="9736" width="9.7109375" style="138" customWidth="1"/>
    <col min="9737" max="9984" width="8.7109375" style="138"/>
    <col min="9985" max="9985" width="36.140625" style="138" customWidth="1"/>
    <col min="9986" max="9986" width="10.28515625" style="138" customWidth="1"/>
    <col min="9987" max="9987" width="11.28515625" style="138" customWidth="1"/>
    <col min="9988" max="9988" width="10.7109375" style="138" customWidth="1"/>
    <col min="9989" max="9989" width="13.28515625" style="138" customWidth="1"/>
    <col min="9990" max="9990" width="12.85546875" style="138" customWidth="1"/>
    <col min="9991" max="9991" width="13.140625" style="138" customWidth="1"/>
    <col min="9992" max="9992" width="9.7109375" style="138" customWidth="1"/>
    <col min="9993" max="10240" width="8.7109375" style="138"/>
    <col min="10241" max="10241" width="36.140625" style="138" customWidth="1"/>
    <col min="10242" max="10242" width="10.28515625" style="138" customWidth="1"/>
    <col min="10243" max="10243" width="11.28515625" style="138" customWidth="1"/>
    <col min="10244" max="10244" width="10.7109375" style="138" customWidth="1"/>
    <col min="10245" max="10245" width="13.28515625" style="138" customWidth="1"/>
    <col min="10246" max="10246" width="12.85546875" style="138" customWidth="1"/>
    <col min="10247" max="10247" width="13.140625" style="138" customWidth="1"/>
    <col min="10248" max="10248" width="9.7109375" style="138" customWidth="1"/>
    <col min="10249" max="10496" width="8.7109375" style="138"/>
    <col min="10497" max="10497" width="36.140625" style="138" customWidth="1"/>
    <col min="10498" max="10498" width="10.28515625" style="138" customWidth="1"/>
    <col min="10499" max="10499" width="11.28515625" style="138" customWidth="1"/>
    <col min="10500" max="10500" width="10.7109375" style="138" customWidth="1"/>
    <col min="10501" max="10501" width="13.28515625" style="138" customWidth="1"/>
    <col min="10502" max="10502" width="12.85546875" style="138" customWidth="1"/>
    <col min="10503" max="10503" width="13.140625" style="138" customWidth="1"/>
    <col min="10504" max="10504" width="9.7109375" style="138" customWidth="1"/>
    <col min="10505" max="10752" width="8.7109375" style="138"/>
    <col min="10753" max="10753" width="36.140625" style="138" customWidth="1"/>
    <col min="10754" max="10754" width="10.28515625" style="138" customWidth="1"/>
    <col min="10755" max="10755" width="11.28515625" style="138" customWidth="1"/>
    <col min="10756" max="10756" width="10.7109375" style="138" customWidth="1"/>
    <col min="10757" max="10757" width="13.28515625" style="138" customWidth="1"/>
    <col min="10758" max="10758" width="12.85546875" style="138" customWidth="1"/>
    <col min="10759" max="10759" width="13.140625" style="138" customWidth="1"/>
    <col min="10760" max="10760" width="9.7109375" style="138" customWidth="1"/>
    <col min="10761" max="11008" width="8.7109375" style="138"/>
    <col min="11009" max="11009" width="36.140625" style="138" customWidth="1"/>
    <col min="11010" max="11010" width="10.28515625" style="138" customWidth="1"/>
    <col min="11011" max="11011" width="11.28515625" style="138" customWidth="1"/>
    <col min="11012" max="11012" width="10.7109375" style="138" customWidth="1"/>
    <col min="11013" max="11013" width="13.28515625" style="138" customWidth="1"/>
    <col min="11014" max="11014" width="12.85546875" style="138" customWidth="1"/>
    <col min="11015" max="11015" width="13.140625" style="138" customWidth="1"/>
    <col min="11016" max="11016" width="9.7109375" style="138" customWidth="1"/>
    <col min="11017" max="11264" width="8.7109375" style="138"/>
    <col min="11265" max="11265" width="36.140625" style="138" customWidth="1"/>
    <col min="11266" max="11266" width="10.28515625" style="138" customWidth="1"/>
    <col min="11267" max="11267" width="11.28515625" style="138" customWidth="1"/>
    <col min="11268" max="11268" width="10.7109375" style="138" customWidth="1"/>
    <col min="11269" max="11269" width="13.28515625" style="138" customWidth="1"/>
    <col min="11270" max="11270" width="12.85546875" style="138" customWidth="1"/>
    <col min="11271" max="11271" width="13.140625" style="138" customWidth="1"/>
    <col min="11272" max="11272" width="9.7109375" style="138" customWidth="1"/>
    <col min="11273" max="11520" width="8.7109375" style="138"/>
    <col min="11521" max="11521" width="36.140625" style="138" customWidth="1"/>
    <col min="11522" max="11522" width="10.28515625" style="138" customWidth="1"/>
    <col min="11523" max="11523" width="11.28515625" style="138" customWidth="1"/>
    <col min="11524" max="11524" width="10.7109375" style="138" customWidth="1"/>
    <col min="11525" max="11525" width="13.28515625" style="138" customWidth="1"/>
    <col min="11526" max="11526" width="12.85546875" style="138" customWidth="1"/>
    <col min="11527" max="11527" width="13.140625" style="138" customWidth="1"/>
    <col min="11528" max="11528" width="9.7109375" style="138" customWidth="1"/>
    <col min="11529" max="11776" width="8.7109375" style="138"/>
    <col min="11777" max="11777" width="36.140625" style="138" customWidth="1"/>
    <col min="11778" max="11778" width="10.28515625" style="138" customWidth="1"/>
    <col min="11779" max="11779" width="11.28515625" style="138" customWidth="1"/>
    <col min="11780" max="11780" width="10.7109375" style="138" customWidth="1"/>
    <col min="11781" max="11781" width="13.28515625" style="138" customWidth="1"/>
    <col min="11782" max="11782" width="12.85546875" style="138" customWidth="1"/>
    <col min="11783" max="11783" width="13.140625" style="138" customWidth="1"/>
    <col min="11784" max="11784" width="9.7109375" style="138" customWidth="1"/>
    <col min="11785" max="12032" width="8.7109375" style="138"/>
    <col min="12033" max="12033" width="36.140625" style="138" customWidth="1"/>
    <col min="12034" max="12034" width="10.28515625" style="138" customWidth="1"/>
    <col min="12035" max="12035" width="11.28515625" style="138" customWidth="1"/>
    <col min="12036" max="12036" width="10.7109375" style="138" customWidth="1"/>
    <col min="12037" max="12037" width="13.28515625" style="138" customWidth="1"/>
    <col min="12038" max="12038" width="12.85546875" style="138" customWidth="1"/>
    <col min="12039" max="12039" width="13.140625" style="138" customWidth="1"/>
    <col min="12040" max="12040" width="9.7109375" style="138" customWidth="1"/>
    <col min="12041" max="12288" width="8.7109375" style="138"/>
    <col min="12289" max="12289" width="36.140625" style="138" customWidth="1"/>
    <col min="12290" max="12290" width="10.28515625" style="138" customWidth="1"/>
    <col min="12291" max="12291" width="11.28515625" style="138" customWidth="1"/>
    <col min="12292" max="12292" width="10.7109375" style="138" customWidth="1"/>
    <col min="12293" max="12293" width="13.28515625" style="138" customWidth="1"/>
    <col min="12294" max="12294" width="12.85546875" style="138" customWidth="1"/>
    <col min="12295" max="12295" width="13.140625" style="138" customWidth="1"/>
    <col min="12296" max="12296" width="9.7109375" style="138" customWidth="1"/>
    <col min="12297" max="12544" width="8.7109375" style="138"/>
    <col min="12545" max="12545" width="36.140625" style="138" customWidth="1"/>
    <col min="12546" max="12546" width="10.28515625" style="138" customWidth="1"/>
    <col min="12547" max="12547" width="11.28515625" style="138" customWidth="1"/>
    <col min="12548" max="12548" width="10.7109375" style="138" customWidth="1"/>
    <col min="12549" max="12549" width="13.28515625" style="138" customWidth="1"/>
    <col min="12550" max="12550" width="12.85546875" style="138" customWidth="1"/>
    <col min="12551" max="12551" width="13.140625" style="138" customWidth="1"/>
    <col min="12552" max="12552" width="9.7109375" style="138" customWidth="1"/>
    <col min="12553" max="12800" width="8.7109375" style="138"/>
    <col min="12801" max="12801" width="36.140625" style="138" customWidth="1"/>
    <col min="12802" max="12802" width="10.28515625" style="138" customWidth="1"/>
    <col min="12803" max="12803" width="11.28515625" style="138" customWidth="1"/>
    <col min="12804" max="12804" width="10.7109375" style="138" customWidth="1"/>
    <col min="12805" max="12805" width="13.28515625" style="138" customWidth="1"/>
    <col min="12806" max="12806" width="12.85546875" style="138" customWidth="1"/>
    <col min="12807" max="12807" width="13.140625" style="138" customWidth="1"/>
    <col min="12808" max="12808" width="9.7109375" style="138" customWidth="1"/>
    <col min="12809" max="13056" width="8.7109375" style="138"/>
    <col min="13057" max="13057" width="36.140625" style="138" customWidth="1"/>
    <col min="13058" max="13058" width="10.28515625" style="138" customWidth="1"/>
    <col min="13059" max="13059" width="11.28515625" style="138" customWidth="1"/>
    <col min="13060" max="13060" width="10.7109375" style="138" customWidth="1"/>
    <col min="13061" max="13061" width="13.28515625" style="138" customWidth="1"/>
    <col min="13062" max="13062" width="12.85546875" style="138" customWidth="1"/>
    <col min="13063" max="13063" width="13.140625" style="138" customWidth="1"/>
    <col min="13064" max="13064" width="9.7109375" style="138" customWidth="1"/>
    <col min="13065" max="13312" width="8.7109375" style="138"/>
    <col min="13313" max="13313" width="36.140625" style="138" customWidth="1"/>
    <col min="13314" max="13314" width="10.28515625" style="138" customWidth="1"/>
    <col min="13315" max="13315" width="11.28515625" style="138" customWidth="1"/>
    <col min="13316" max="13316" width="10.7109375" style="138" customWidth="1"/>
    <col min="13317" max="13317" width="13.28515625" style="138" customWidth="1"/>
    <col min="13318" max="13318" width="12.85546875" style="138" customWidth="1"/>
    <col min="13319" max="13319" width="13.140625" style="138" customWidth="1"/>
    <col min="13320" max="13320" width="9.7109375" style="138" customWidth="1"/>
    <col min="13321" max="13568" width="8.7109375" style="138"/>
    <col min="13569" max="13569" width="36.140625" style="138" customWidth="1"/>
    <col min="13570" max="13570" width="10.28515625" style="138" customWidth="1"/>
    <col min="13571" max="13571" width="11.28515625" style="138" customWidth="1"/>
    <col min="13572" max="13572" width="10.7109375" style="138" customWidth="1"/>
    <col min="13573" max="13573" width="13.28515625" style="138" customWidth="1"/>
    <col min="13574" max="13574" width="12.85546875" style="138" customWidth="1"/>
    <col min="13575" max="13575" width="13.140625" style="138" customWidth="1"/>
    <col min="13576" max="13576" width="9.7109375" style="138" customWidth="1"/>
    <col min="13577" max="13824" width="8.7109375" style="138"/>
    <col min="13825" max="13825" width="36.140625" style="138" customWidth="1"/>
    <col min="13826" max="13826" width="10.28515625" style="138" customWidth="1"/>
    <col min="13827" max="13827" width="11.28515625" style="138" customWidth="1"/>
    <col min="13828" max="13828" width="10.7109375" style="138" customWidth="1"/>
    <col min="13829" max="13829" width="13.28515625" style="138" customWidth="1"/>
    <col min="13830" max="13830" width="12.85546875" style="138" customWidth="1"/>
    <col min="13831" max="13831" width="13.140625" style="138" customWidth="1"/>
    <col min="13832" max="13832" width="9.7109375" style="138" customWidth="1"/>
    <col min="13833" max="14080" width="8.7109375" style="138"/>
    <col min="14081" max="14081" width="36.140625" style="138" customWidth="1"/>
    <col min="14082" max="14082" width="10.28515625" style="138" customWidth="1"/>
    <col min="14083" max="14083" width="11.28515625" style="138" customWidth="1"/>
    <col min="14084" max="14084" width="10.7109375" style="138" customWidth="1"/>
    <col min="14085" max="14085" width="13.28515625" style="138" customWidth="1"/>
    <col min="14086" max="14086" width="12.85546875" style="138" customWidth="1"/>
    <col min="14087" max="14087" width="13.140625" style="138" customWidth="1"/>
    <col min="14088" max="14088" width="9.7109375" style="138" customWidth="1"/>
    <col min="14089" max="14336" width="8.7109375" style="138"/>
    <col min="14337" max="14337" width="36.140625" style="138" customWidth="1"/>
    <col min="14338" max="14338" width="10.28515625" style="138" customWidth="1"/>
    <col min="14339" max="14339" width="11.28515625" style="138" customWidth="1"/>
    <col min="14340" max="14340" width="10.7109375" style="138" customWidth="1"/>
    <col min="14341" max="14341" width="13.28515625" style="138" customWidth="1"/>
    <col min="14342" max="14342" width="12.85546875" style="138" customWidth="1"/>
    <col min="14343" max="14343" width="13.140625" style="138" customWidth="1"/>
    <col min="14344" max="14344" width="9.7109375" style="138" customWidth="1"/>
    <col min="14345" max="14592" width="8.7109375" style="138"/>
    <col min="14593" max="14593" width="36.140625" style="138" customWidth="1"/>
    <col min="14594" max="14594" width="10.28515625" style="138" customWidth="1"/>
    <col min="14595" max="14595" width="11.28515625" style="138" customWidth="1"/>
    <col min="14596" max="14596" width="10.7109375" style="138" customWidth="1"/>
    <col min="14597" max="14597" width="13.28515625" style="138" customWidth="1"/>
    <col min="14598" max="14598" width="12.85546875" style="138" customWidth="1"/>
    <col min="14599" max="14599" width="13.140625" style="138" customWidth="1"/>
    <col min="14600" max="14600" width="9.7109375" style="138" customWidth="1"/>
    <col min="14601" max="14848" width="8.7109375" style="138"/>
    <col min="14849" max="14849" width="36.140625" style="138" customWidth="1"/>
    <col min="14850" max="14850" width="10.28515625" style="138" customWidth="1"/>
    <col min="14851" max="14851" width="11.28515625" style="138" customWidth="1"/>
    <col min="14852" max="14852" width="10.7109375" style="138" customWidth="1"/>
    <col min="14853" max="14853" width="13.28515625" style="138" customWidth="1"/>
    <col min="14854" max="14854" width="12.85546875" style="138" customWidth="1"/>
    <col min="14855" max="14855" width="13.140625" style="138" customWidth="1"/>
    <col min="14856" max="14856" width="9.7109375" style="138" customWidth="1"/>
    <col min="14857" max="15104" width="8.7109375" style="138"/>
    <col min="15105" max="15105" width="36.140625" style="138" customWidth="1"/>
    <col min="15106" max="15106" width="10.28515625" style="138" customWidth="1"/>
    <col min="15107" max="15107" width="11.28515625" style="138" customWidth="1"/>
    <col min="15108" max="15108" width="10.7109375" style="138" customWidth="1"/>
    <col min="15109" max="15109" width="13.28515625" style="138" customWidth="1"/>
    <col min="15110" max="15110" width="12.85546875" style="138" customWidth="1"/>
    <col min="15111" max="15111" width="13.140625" style="138" customWidth="1"/>
    <col min="15112" max="15112" width="9.7109375" style="138" customWidth="1"/>
    <col min="15113" max="15360" width="8.7109375" style="138"/>
    <col min="15361" max="15361" width="36.140625" style="138" customWidth="1"/>
    <col min="15362" max="15362" width="10.28515625" style="138" customWidth="1"/>
    <col min="15363" max="15363" width="11.28515625" style="138" customWidth="1"/>
    <col min="15364" max="15364" width="10.7109375" style="138" customWidth="1"/>
    <col min="15365" max="15365" width="13.28515625" style="138" customWidth="1"/>
    <col min="15366" max="15366" width="12.85546875" style="138" customWidth="1"/>
    <col min="15367" max="15367" width="13.140625" style="138" customWidth="1"/>
    <col min="15368" max="15368" width="9.7109375" style="138" customWidth="1"/>
    <col min="15369" max="15616" width="8.7109375" style="138"/>
    <col min="15617" max="15617" width="36.140625" style="138" customWidth="1"/>
    <col min="15618" max="15618" width="10.28515625" style="138" customWidth="1"/>
    <col min="15619" max="15619" width="11.28515625" style="138" customWidth="1"/>
    <col min="15620" max="15620" width="10.7109375" style="138" customWidth="1"/>
    <col min="15621" max="15621" width="13.28515625" style="138" customWidth="1"/>
    <col min="15622" max="15622" width="12.85546875" style="138" customWidth="1"/>
    <col min="15623" max="15623" width="13.140625" style="138" customWidth="1"/>
    <col min="15624" max="15624" width="9.7109375" style="138" customWidth="1"/>
    <col min="15625" max="15872" width="8.7109375" style="138"/>
    <col min="15873" max="15873" width="36.140625" style="138" customWidth="1"/>
    <col min="15874" max="15874" width="10.28515625" style="138" customWidth="1"/>
    <col min="15875" max="15875" width="11.28515625" style="138" customWidth="1"/>
    <col min="15876" max="15876" width="10.7109375" style="138" customWidth="1"/>
    <col min="15877" max="15877" width="13.28515625" style="138" customWidth="1"/>
    <col min="15878" max="15878" width="12.85546875" style="138" customWidth="1"/>
    <col min="15879" max="15879" width="13.140625" style="138" customWidth="1"/>
    <col min="15880" max="15880" width="9.7109375" style="138" customWidth="1"/>
    <col min="15881" max="16128" width="8.7109375" style="138"/>
    <col min="16129" max="16129" width="36.140625" style="138" customWidth="1"/>
    <col min="16130" max="16130" width="10.28515625" style="138" customWidth="1"/>
    <col min="16131" max="16131" width="11.28515625" style="138" customWidth="1"/>
    <col min="16132" max="16132" width="10.7109375" style="138" customWidth="1"/>
    <col min="16133" max="16133" width="13.28515625" style="138" customWidth="1"/>
    <col min="16134" max="16134" width="12.85546875" style="138" customWidth="1"/>
    <col min="16135" max="16135" width="13.140625" style="138" customWidth="1"/>
    <col min="16136" max="16136" width="9.7109375" style="138" customWidth="1"/>
    <col min="16137" max="16384" width="8.7109375" style="138"/>
  </cols>
  <sheetData>
    <row r="1" spans="1:8" s="147" customFormat="1" ht="23.25">
      <c r="A1" s="146" t="s">
        <v>39</v>
      </c>
      <c r="H1" s="90" t="s">
        <v>0</v>
      </c>
    </row>
    <row r="2" spans="1:8" s="149" customFormat="1" ht="15.75">
      <c r="A2" s="148" t="s">
        <v>135</v>
      </c>
    </row>
    <row r="3" spans="1:8" s="149" customFormat="1" ht="15.75">
      <c r="A3" s="148" t="s">
        <v>7</v>
      </c>
    </row>
    <row r="4" spans="1:8" s="149" customFormat="1" ht="15.75">
      <c r="A4" s="148" t="s">
        <v>41</v>
      </c>
      <c r="B4" s="150"/>
    </row>
    <row r="5" spans="1:8" s="138" customFormat="1" ht="15.75">
      <c r="B5" s="151" t="s">
        <v>136</v>
      </c>
      <c r="C5" s="151" t="s">
        <v>1</v>
      </c>
      <c r="D5" s="151" t="s">
        <v>2</v>
      </c>
      <c r="E5" s="151" t="s">
        <v>3</v>
      </c>
      <c r="F5" s="151" t="s">
        <v>4</v>
      </c>
      <c r="G5" s="151" t="s">
        <v>5</v>
      </c>
      <c r="H5" s="152"/>
    </row>
    <row r="6" spans="1:8" s="138" customFormat="1">
      <c r="B6" s="153" t="s">
        <v>137</v>
      </c>
      <c r="C6" s="154"/>
      <c r="D6" s="154"/>
      <c r="E6" s="154"/>
      <c r="F6" s="154"/>
      <c r="G6" s="154"/>
    </row>
    <row r="7" spans="1:8" s="138" customFormat="1">
      <c r="A7" s="97" t="s">
        <v>67</v>
      </c>
      <c r="B7" s="155" t="s">
        <v>138</v>
      </c>
      <c r="C7" s="109"/>
      <c r="D7" s="109"/>
      <c r="E7" s="109"/>
      <c r="F7" s="109"/>
      <c r="G7" s="109"/>
    </row>
    <row r="8" spans="1:8" s="138" customFormat="1">
      <c r="B8" s="156"/>
      <c r="C8" s="154"/>
      <c r="D8" s="154"/>
      <c r="E8" s="154"/>
      <c r="F8" s="154"/>
      <c r="G8" s="154"/>
    </row>
    <row r="9" spans="1:8" s="138" customFormat="1">
      <c r="A9" s="157" t="s">
        <v>139</v>
      </c>
      <c r="B9" s="158"/>
      <c r="C9" s="158"/>
      <c r="D9" s="158"/>
      <c r="E9" s="158"/>
      <c r="F9" s="158"/>
      <c r="G9" s="158"/>
    </row>
    <row r="10" spans="1:8" s="138" customFormat="1" ht="15">
      <c r="A10" s="159" t="s">
        <v>140</v>
      </c>
      <c r="B10" s="160"/>
      <c r="C10" s="160"/>
      <c r="D10" s="160"/>
      <c r="E10" s="160"/>
      <c r="F10" s="160"/>
      <c r="G10" s="160"/>
      <c r="H10" s="161"/>
    </row>
    <row r="11" spans="1:8" s="138" customFormat="1" ht="15">
      <c r="A11" s="159" t="s">
        <v>141</v>
      </c>
      <c r="B11" s="160"/>
      <c r="C11" s="160"/>
      <c r="D11" s="160"/>
      <c r="E11" s="160"/>
      <c r="F11" s="160"/>
      <c r="G11" s="160"/>
      <c r="H11" s="161"/>
    </row>
    <row r="12" spans="1:8" s="138" customFormat="1" ht="15">
      <c r="A12" s="159" t="s">
        <v>142</v>
      </c>
      <c r="B12" s="160"/>
      <c r="C12" s="160"/>
      <c r="D12" s="160"/>
      <c r="E12" s="160"/>
      <c r="F12" s="160"/>
      <c r="G12" s="160"/>
      <c r="H12" s="161"/>
    </row>
    <row r="13" spans="1:8" s="138" customFormat="1" ht="15.75" thickBot="1">
      <c r="A13" s="162" t="s">
        <v>143</v>
      </c>
      <c r="B13" s="163">
        <f t="shared" ref="B13" si="0">SUM(B10:B12)</f>
        <v>0</v>
      </c>
      <c r="C13" s="163"/>
      <c r="D13" s="163"/>
      <c r="E13" s="163"/>
      <c r="F13" s="163"/>
      <c r="G13" s="163"/>
      <c r="H13" s="161"/>
    </row>
    <row r="14" spans="1:8" s="138" customFormat="1" ht="15">
      <c r="A14" s="100" t="s">
        <v>144</v>
      </c>
      <c r="B14" s="127"/>
      <c r="C14" s="96"/>
      <c r="D14" s="96"/>
      <c r="E14" s="96"/>
      <c r="F14" s="96"/>
      <c r="G14" s="96"/>
      <c r="H14" s="161"/>
    </row>
    <row r="15" spans="1:8" s="138" customFormat="1" ht="15">
      <c r="B15" s="158"/>
      <c r="C15" s="158"/>
      <c r="D15" s="158"/>
      <c r="E15" s="158"/>
      <c r="F15" s="158"/>
      <c r="G15" s="158"/>
      <c r="H15" s="161"/>
    </row>
    <row r="16" spans="1:8" s="138" customFormat="1" ht="15">
      <c r="A16" s="157" t="s">
        <v>145</v>
      </c>
      <c r="B16" s="158"/>
      <c r="C16" s="158"/>
      <c r="D16" s="158"/>
      <c r="E16" s="158"/>
      <c r="F16" s="158"/>
      <c r="G16" s="158"/>
      <c r="H16" s="161"/>
    </row>
    <row r="17" spans="1:8" s="138" customFormat="1" ht="15">
      <c r="A17" s="138" t="s">
        <v>146</v>
      </c>
      <c r="B17" s="160">
        <v>1</v>
      </c>
      <c r="C17" s="160"/>
      <c r="D17" s="160"/>
      <c r="E17" s="160"/>
      <c r="F17" s="160"/>
      <c r="G17" s="160"/>
      <c r="H17" s="161"/>
    </row>
    <row r="18" spans="1:8" s="138" customFormat="1" ht="15">
      <c r="A18" s="138" t="s">
        <v>147</v>
      </c>
      <c r="B18" s="158"/>
      <c r="C18" s="164"/>
      <c r="D18" s="164"/>
      <c r="E18" s="164"/>
      <c r="F18" s="164"/>
      <c r="G18" s="164"/>
      <c r="H18" s="161"/>
    </row>
    <row r="19" spans="1:8" s="138" customFormat="1">
      <c r="A19" s="138" t="s">
        <v>148</v>
      </c>
      <c r="B19" s="158"/>
      <c r="C19" s="164"/>
      <c r="D19" s="164"/>
      <c r="E19" s="164"/>
      <c r="F19" s="164"/>
      <c r="G19" s="164"/>
    </row>
    <row r="20" spans="1:8" s="138" customFormat="1">
      <c r="A20" s="138" t="s">
        <v>149</v>
      </c>
      <c r="B20" s="158"/>
      <c r="C20" s="164"/>
      <c r="D20" s="164"/>
      <c r="E20" s="164"/>
      <c r="F20" s="164"/>
      <c r="G20" s="164"/>
    </row>
    <row r="21" spans="1:8" s="138" customFormat="1">
      <c r="A21" s="138" t="s">
        <v>150</v>
      </c>
      <c r="B21" s="158"/>
      <c r="C21" s="164"/>
      <c r="D21" s="164"/>
      <c r="E21" s="164"/>
      <c r="F21" s="164"/>
      <c r="G21" s="164"/>
    </row>
    <row r="22" spans="1:8" s="138" customFormat="1">
      <c r="A22" s="138" t="s">
        <v>151</v>
      </c>
      <c r="B22" s="158"/>
      <c r="C22" s="164"/>
      <c r="D22" s="164"/>
      <c r="E22" s="164"/>
      <c r="F22" s="164"/>
      <c r="G22" s="164"/>
    </row>
    <row r="23" spans="1:8" s="138" customFormat="1">
      <c r="A23" s="138" t="s">
        <v>152</v>
      </c>
      <c r="B23" s="158"/>
      <c r="C23" s="165"/>
      <c r="D23" s="165"/>
      <c r="E23" s="165"/>
      <c r="F23" s="165"/>
      <c r="G23" s="165"/>
    </row>
    <row r="24" spans="1:8" s="138" customFormat="1">
      <c r="A24" s="166" t="s">
        <v>153</v>
      </c>
      <c r="B24" s="158"/>
      <c r="C24" s="164"/>
      <c r="D24" s="164"/>
      <c r="E24" s="164"/>
      <c r="F24" s="164"/>
      <c r="G24" s="164"/>
    </row>
    <row r="25" spans="1:8" s="138" customFormat="1">
      <c r="B25" s="158"/>
      <c r="C25" s="158"/>
      <c r="D25" s="158"/>
      <c r="E25" s="158"/>
      <c r="F25" s="158"/>
      <c r="G25" s="158"/>
    </row>
    <row r="26" spans="1:8" s="138" customFormat="1">
      <c r="A26" s="157" t="s">
        <v>154</v>
      </c>
      <c r="B26" s="158"/>
      <c r="C26" s="158"/>
      <c r="D26" s="158"/>
      <c r="E26" s="158"/>
      <c r="F26" s="158"/>
      <c r="G26" s="158"/>
    </row>
    <row r="27" spans="1:8" s="138" customFormat="1">
      <c r="A27" s="138" t="s">
        <v>146</v>
      </c>
      <c r="B27" s="160">
        <v>1</v>
      </c>
      <c r="C27" s="160"/>
      <c r="D27" s="160"/>
      <c r="E27" s="160"/>
      <c r="F27" s="160"/>
      <c r="G27" s="160"/>
    </row>
    <row r="28" spans="1:8" s="138" customFormat="1">
      <c r="A28" s="138" t="s">
        <v>147</v>
      </c>
      <c r="B28" s="158"/>
      <c r="C28" s="164"/>
      <c r="D28" s="164"/>
      <c r="E28" s="164"/>
      <c r="F28" s="164"/>
      <c r="G28" s="164"/>
    </row>
    <row r="29" spans="1:8" s="138" customFormat="1">
      <c r="A29" s="138" t="s">
        <v>148</v>
      </c>
      <c r="B29" s="158"/>
      <c r="C29" s="164"/>
      <c r="D29" s="164"/>
      <c r="E29" s="164"/>
      <c r="F29" s="164"/>
      <c r="G29" s="164"/>
    </row>
    <row r="30" spans="1:8" s="138" customFormat="1">
      <c r="A30" s="138" t="s">
        <v>149</v>
      </c>
      <c r="B30" s="158"/>
      <c r="C30" s="164"/>
      <c r="D30" s="164"/>
      <c r="E30" s="164"/>
      <c r="F30" s="164"/>
      <c r="G30" s="164"/>
    </row>
    <row r="31" spans="1:8" s="138" customFormat="1">
      <c r="A31" s="138" t="s">
        <v>150</v>
      </c>
      <c r="B31" s="158"/>
      <c r="C31" s="164"/>
      <c r="D31" s="164"/>
      <c r="E31" s="164"/>
      <c r="F31" s="164"/>
      <c r="G31" s="164"/>
    </row>
    <row r="32" spans="1:8" s="138" customFormat="1">
      <c r="A32" s="138" t="s">
        <v>151</v>
      </c>
      <c r="B32" s="158"/>
      <c r="C32" s="164"/>
      <c r="D32" s="164"/>
      <c r="E32" s="164"/>
      <c r="F32" s="164"/>
      <c r="G32" s="164"/>
    </row>
    <row r="33" spans="1:8" s="138" customFormat="1">
      <c r="A33" s="138" t="s">
        <v>152</v>
      </c>
      <c r="B33" s="158"/>
      <c r="C33" s="165"/>
      <c r="D33" s="165"/>
      <c r="E33" s="165"/>
      <c r="F33" s="165"/>
      <c r="G33" s="165"/>
    </row>
    <row r="34" spans="1:8" s="138" customFormat="1">
      <c r="A34" s="166" t="s">
        <v>153</v>
      </c>
      <c r="B34" s="158"/>
      <c r="C34" s="164"/>
      <c r="D34" s="164"/>
      <c r="E34" s="164"/>
      <c r="F34" s="164"/>
      <c r="G34" s="164"/>
    </row>
    <row r="35" spans="1:8" s="138" customFormat="1">
      <c r="A35" s="166"/>
      <c r="B35" s="158"/>
      <c r="C35" s="164"/>
      <c r="D35" s="164"/>
      <c r="E35" s="164"/>
      <c r="F35" s="164"/>
      <c r="G35" s="164"/>
    </row>
    <row r="36" spans="1:8" s="138" customFormat="1">
      <c r="A36" s="157" t="s">
        <v>155</v>
      </c>
      <c r="B36" s="158"/>
      <c r="C36" s="158"/>
      <c r="D36" s="158"/>
      <c r="E36" s="158"/>
      <c r="F36" s="158"/>
      <c r="G36" s="158"/>
    </row>
    <row r="37" spans="1:8" s="138" customFormat="1">
      <c r="A37" s="138" t="s">
        <v>146</v>
      </c>
      <c r="B37" s="160">
        <v>1</v>
      </c>
      <c r="C37" s="160"/>
      <c r="D37" s="160"/>
      <c r="E37" s="160"/>
      <c r="F37" s="160"/>
      <c r="G37" s="160"/>
    </row>
    <row r="38" spans="1:8" s="138" customFormat="1">
      <c r="A38" s="138" t="s">
        <v>147</v>
      </c>
      <c r="B38" s="158"/>
      <c r="C38" s="164"/>
      <c r="D38" s="164"/>
      <c r="E38" s="164"/>
      <c r="F38" s="164"/>
      <c r="G38" s="164"/>
    </row>
    <row r="39" spans="1:8" s="138" customFormat="1">
      <c r="A39" s="138" t="s">
        <v>148</v>
      </c>
      <c r="B39" s="158"/>
      <c r="C39" s="164"/>
      <c r="D39" s="164"/>
      <c r="E39" s="164"/>
      <c r="F39" s="164"/>
      <c r="G39" s="164"/>
      <c r="H39" s="91"/>
    </row>
    <row r="40" spans="1:8" s="138" customFormat="1">
      <c r="A40" s="138" t="s">
        <v>149</v>
      </c>
      <c r="B40" s="158"/>
      <c r="C40" s="164"/>
      <c r="D40" s="164"/>
      <c r="E40" s="164"/>
      <c r="F40" s="164"/>
      <c r="G40" s="164"/>
    </row>
    <row r="41" spans="1:8" s="138" customFormat="1">
      <c r="A41" s="138" t="s">
        <v>150</v>
      </c>
      <c r="B41" s="158"/>
      <c r="C41" s="164"/>
      <c r="D41" s="164"/>
      <c r="E41" s="164"/>
      <c r="F41" s="164"/>
      <c r="G41" s="164"/>
    </row>
    <row r="42" spans="1:8" s="138" customFormat="1">
      <c r="A42" s="138" t="s">
        <v>151</v>
      </c>
      <c r="B42" s="158"/>
      <c r="C42" s="164"/>
      <c r="D42" s="164"/>
      <c r="E42" s="164"/>
      <c r="F42" s="164"/>
      <c r="G42" s="164"/>
    </row>
    <row r="43" spans="1:8" s="138" customFormat="1">
      <c r="A43" s="138" t="s">
        <v>152</v>
      </c>
      <c r="B43" s="158"/>
      <c r="C43" s="165"/>
      <c r="D43" s="165"/>
      <c r="E43" s="165"/>
      <c r="F43" s="165"/>
      <c r="G43" s="165"/>
    </row>
    <row r="44" spans="1:8" s="138" customFormat="1">
      <c r="A44" s="166" t="s">
        <v>153</v>
      </c>
      <c r="B44" s="158"/>
      <c r="C44" s="164"/>
      <c r="D44" s="164"/>
      <c r="E44" s="164"/>
      <c r="F44" s="164"/>
      <c r="G44" s="164"/>
    </row>
    <row r="45" spans="1:8" s="138" customFormat="1">
      <c r="A45" s="166"/>
      <c r="B45" s="158"/>
      <c r="C45" s="158"/>
      <c r="D45" s="158"/>
      <c r="E45" s="158"/>
      <c r="F45" s="158"/>
      <c r="G45" s="158"/>
    </row>
    <row r="46" spans="1:8" s="138" customFormat="1">
      <c r="A46" s="100"/>
      <c r="C46" s="127"/>
      <c r="D46" s="127"/>
      <c r="E46" s="127"/>
      <c r="F46" s="127"/>
      <c r="G46" s="127"/>
    </row>
    <row r="47" spans="1:8" s="138" customFormat="1" ht="13.5" thickBot="1">
      <c r="A47" s="167" t="s">
        <v>156</v>
      </c>
      <c r="C47" s="168"/>
      <c r="D47" s="168"/>
      <c r="E47" s="168"/>
      <c r="F47" s="168"/>
      <c r="G47" s="168"/>
    </row>
    <row r="48" spans="1:8" s="138" customFormat="1">
      <c r="A48" s="100" t="s">
        <v>60</v>
      </c>
      <c r="C48" s="96"/>
      <c r="D48" s="96"/>
      <c r="E48" s="96"/>
      <c r="F48" s="96"/>
      <c r="G48" s="96"/>
    </row>
    <row r="49" spans="1:7" s="138" customFormat="1">
      <c r="A49" s="100"/>
      <c r="C49" s="127"/>
      <c r="D49" s="127"/>
      <c r="E49" s="127"/>
      <c r="F49" s="127"/>
      <c r="G49" s="127"/>
    </row>
    <row r="50" spans="1:7" s="138" customFormat="1">
      <c r="A50" s="157" t="s">
        <v>157</v>
      </c>
    </row>
    <row r="51" spans="1:7" s="138" customFormat="1">
      <c r="A51" s="138" t="s">
        <v>158</v>
      </c>
      <c r="B51" s="164">
        <f>B13</f>
        <v>0</v>
      </c>
      <c r="C51" s="164"/>
      <c r="D51" s="164"/>
      <c r="E51" s="164"/>
      <c r="F51" s="164"/>
      <c r="G51" s="164"/>
    </row>
    <row r="52" spans="1:7" s="138" customFormat="1">
      <c r="A52" s="138" t="s">
        <v>159</v>
      </c>
      <c r="B52" s="158"/>
      <c r="C52" s="164"/>
      <c r="D52" s="164"/>
      <c r="E52" s="164"/>
      <c r="F52" s="164"/>
      <c r="G52" s="164"/>
    </row>
    <row r="53" spans="1:7" s="138" customFormat="1" ht="13.5" thickBot="1">
      <c r="A53" s="166" t="s">
        <v>160</v>
      </c>
      <c r="B53" s="169">
        <f t="shared" ref="B53" si="1">B51-B52</f>
        <v>0</v>
      </c>
      <c r="C53" s="169"/>
      <c r="D53" s="169"/>
      <c r="E53" s="169"/>
      <c r="F53" s="169"/>
      <c r="G53" s="169"/>
    </row>
    <row r="54" spans="1:7" s="138" customFormat="1" ht="13.5" thickTop="1">
      <c r="A54" s="100" t="s">
        <v>161</v>
      </c>
      <c r="B54" s="94"/>
      <c r="C54" s="96"/>
      <c r="D54" s="96"/>
      <c r="E54" s="96"/>
      <c r="F54" s="96"/>
      <c r="G54" s="96"/>
    </row>
    <row r="55" spans="1:7" s="138" customFormat="1">
      <c r="C55" s="170"/>
      <c r="D55" s="170"/>
      <c r="E55" s="170"/>
      <c r="F55" s="170"/>
      <c r="G55" s="170"/>
    </row>
    <row r="58" spans="1:7" s="138" customFormat="1" ht="15.75">
      <c r="A58" s="65"/>
      <c r="B58" s="65"/>
      <c r="C58" s="65"/>
      <c r="D58" s="67"/>
      <c r="E58" s="85"/>
      <c r="F58" s="85"/>
      <c r="G58" s="65"/>
    </row>
    <row r="59" spans="1:7" s="138" customFormat="1" ht="15.75">
      <c r="A59" s="65"/>
      <c r="B59" s="65"/>
      <c r="C59" s="65"/>
      <c r="D59" s="67"/>
      <c r="E59" s="85"/>
      <c r="F59" s="85"/>
      <c r="G59" s="65"/>
    </row>
    <row r="60" spans="1:7" s="138" customFormat="1" ht="15.75">
      <c r="A60" s="65"/>
      <c r="B60" s="65"/>
      <c r="C60" s="71"/>
      <c r="D60" s="71"/>
      <c r="E60" s="71"/>
      <c r="F60" s="71"/>
      <c r="G60" s="71"/>
    </row>
    <row r="61" spans="1:7" s="138" customFormat="1">
      <c r="A61" s="65" t="s">
        <v>19</v>
      </c>
      <c r="C61" s="160"/>
      <c r="D61" s="160"/>
      <c r="E61" s="158"/>
      <c r="F61" s="158"/>
      <c r="G61" s="158"/>
    </row>
    <row r="62" spans="1:7" s="138" customFormat="1">
      <c r="A62" s="65" t="s">
        <v>20</v>
      </c>
      <c r="C62" s="160"/>
      <c r="D62" s="160"/>
    </row>
    <row r="63" spans="1:7" s="138" customFormat="1">
      <c r="A63" s="65" t="s">
        <v>21</v>
      </c>
      <c r="C63" s="171"/>
      <c r="D63" s="171"/>
      <c r="E63" s="172"/>
      <c r="F63" s="172"/>
      <c r="G63" s="172"/>
    </row>
    <row r="64" spans="1:7" s="138" customFormat="1">
      <c r="A64" s="73" t="s">
        <v>22</v>
      </c>
      <c r="C64" s="160"/>
      <c r="D64" s="160"/>
      <c r="E64" s="160"/>
      <c r="F64" s="160"/>
      <c r="G64" s="160"/>
    </row>
    <row r="65" spans="1:7" s="138" customFormat="1">
      <c r="A65" s="65" t="s">
        <v>23</v>
      </c>
      <c r="C65" s="160"/>
      <c r="D65" s="160"/>
      <c r="E65" s="158"/>
      <c r="F65" s="158"/>
      <c r="G65" s="158"/>
    </row>
    <row r="66" spans="1:7" s="138" customFormat="1">
      <c r="A66" s="65" t="s">
        <v>24</v>
      </c>
      <c r="C66" s="173"/>
      <c r="D66" s="160"/>
      <c r="E66" s="158"/>
      <c r="F66" s="158"/>
      <c r="G66" s="158"/>
    </row>
    <row r="67" spans="1:7" s="138" customFormat="1">
      <c r="A67" s="65" t="s">
        <v>25</v>
      </c>
      <c r="C67" s="171"/>
      <c r="D67" s="171"/>
      <c r="E67" s="174"/>
      <c r="F67" s="174"/>
      <c r="G67" s="174"/>
    </row>
    <row r="68" spans="1:7" s="138" customFormat="1">
      <c r="A68" s="73" t="s">
        <v>26</v>
      </c>
      <c r="C68" s="160"/>
      <c r="D68" s="160"/>
      <c r="E68" s="160"/>
      <c r="F68" s="160"/>
      <c r="G68" s="160"/>
    </row>
    <row r="69" spans="1:7" s="138" customFormat="1">
      <c r="A69" s="65" t="s">
        <v>27</v>
      </c>
      <c r="C69" s="160"/>
      <c r="D69" s="160"/>
      <c r="E69" s="158"/>
      <c r="F69" s="158"/>
      <c r="G69" s="158"/>
    </row>
    <row r="70" spans="1:7" s="138" customFormat="1">
      <c r="A70" s="65" t="s">
        <v>28</v>
      </c>
      <c r="C70" s="160"/>
      <c r="D70" s="160"/>
      <c r="E70" s="158"/>
      <c r="F70" s="158"/>
      <c r="G70" s="158"/>
    </row>
    <row r="71" spans="1:7" s="138" customFormat="1">
      <c r="A71" s="65" t="s">
        <v>29</v>
      </c>
      <c r="C71" s="171"/>
      <c r="D71" s="171"/>
      <c r="E71" s="174"/>
      <c r="F71" s="174"/>
      <c r="G71" s="174"/>
    </row>
    <row r="72" spans="1:7" s="138" customFormat="1">
      <c r="A72" s="73" t="s">
        <v>30</v>
      </c>
      <c r="C72" s="160"/>
      <c r="D72" s="160"/>
      <c r="E72" s="160"/>
      <c r="F72" s="160"/>
      <c r="G72" s="160"/>
    </row>
    <row r="73" spans="1:7" s="138" customFormat="1">
      <c r="A73" s="65" t="s">
        <v>31</v>
      </c>
      <c r="C73" s="160"/>
      <c r="D73" s="160"/>
      <c r="E73" s="158"/>
      <c r="F73" s="158"/>
      <c r="G73" s="158"/>
    </row>
    <row r="74" spans="1:7" s="138" customFormat="1">
      <c r="A74" s="65" t="s">
        <v>32</v>
      </c>
      <c r="C74" s="160"/>
      <c r="D74" s="160"/>
      <c r="E74" s="158"/>
      <c r="F74" s="158"/>
      <c r="G74" s="158"/>
    </row>
    <row r="75" spans="1:7" s="138" customFormat="1">
      <c r="A75" s="65" t="s">
        <v>33</v>
      </c>
      <c r="C75" s="171"/>
      <c r="D75" s="171"/>
      <c r="E75" s="174"/>
      <c r="F75" s="174"/>
      <c r="G75" s="174"/>
    </row>
    <row r="76" spans="1:7" s="138" customFormat="1">
      <c r="A76" s="73" t="s">
        <v>34</v>
      </c>
      <c r="C76" s="160"/>
      <c r="D76" s="160"/>
      <c r="E76" s="160"/>
      <c r="F76" s="160"/>
      <c r="G76" s="160"/>
    </row>
    <row r="77" spans="1:7" s="138" customFormat="1">
      <c r="A77" s="76" t="s">
        <v>35</v>
      </c>
      <c r="C77" s="175"/>
      <c r="D77" s="175"/>
      <c r="E77" s="175"/>
      <c r="F77" s="175"/>
      <c r="G77" s="175"/>
    </row>
    <row r="81" spans="1:7" s="138" customFormat="1" ht="15.75">
      <c r="A81" s="65"/>
      <c r="B81" s="65"/>
      <c r="C81" s="65"/>
      <c r="D81" s="67"/>
      <c r="E81" s="85"/>
      <c r="F81" s="85"/>
      <c r="G81" s="65"/>
    </row>
    <row r="82" spans="1:7" s="138" customFormat="1" ht="15.75">
      <c r="A82" s="65"/>
      <c r="B82" s="65"/>
      <c r="C82" s="65"/>
      <c r="D82" s="67"/>
      <c r="E82" s="85"/>
      <c r="F82" s="85"/>
      <c r="G82" s="65"/>
    </row>
    <row r="83" spans="1:7" s="138" customFormat="1" ht="15.75">
      <c r="A83" s="65"/>
      <c r="B83" s="65"/>
      <c r="C83" s="71"/>
      <c r="D83" s="71"/>
      <c r="E83" s="71"/>
      <c r="F83" s="71"/>
      <c r="G83" s="71"/>
    </row>
    <row r="84" spans="1:7" s="138" customFormat="1">
      <c r="A84" s="65"/>
    </row>
    <row r="85" spans="1:7" s="138" customFormat="1">
      <c r="A85" s="65"/>
    </row>
    <row r="86" spans="1:7" s="138" customFormat="1">
      <c r="A86" s="65"/>
    </row>
    <row r="87" spans="1:7" s="138" customFormat="1">
      <c r="A87" s="73"/>
    </row>
    <row r="88" spans="1:7" s="138" customFormat="1">
      <c r="A88" s="65"/>
    </row>
    <row r="89" spans="1:7" s="138" customFormat="1">
      <c r="A89" s="65"/>
    </row>
    <row r="90" spans="1:7" s="138" customFormat="1">
      <c r="A90" s="65"/>
    </row>
    <row r="91" spans="1:7" s="138" customFormat="1">
      <c r="A91" s="73"/>
    </row>
    <row r="92" spans="1:7" s="138" customFormat="1">
      <c r="A92" s="65"/>
    </row>
    <row r="93" spans="1:7" s="138" customFormat="1">
      <c r="A93" s="65"/>
    </row>
    <row r="94" spans="1:7" s="138" customFormat="1">
      <c r="A94" s="65"/>
    </row>
    <row r="95" spans="1:7" s="138" customFormat="1">
      <c r="A95" s="73"/>
    </row>
    <row r="96" spans="1:7" s="138" customFormat="1">
      <c r="A96" s="65"/>
    </row>
    <row r="97" spans="1:1" s="138" customFormat="1">
      <c r="A97" s="65"/>
    </row>
    <row r="98" spans="1:1" s="138" customFormat="1">
      <c r="A98" s="65"/>
    </row>
    <row r="99" spans="1:1" s="138" customFormat="1">
      <c r="A99" s="73"/>
    </row>
    <row r="100" spans="1:1" s="138" customFormat="1">
      <c r="A100" s="76"/>
    </row>
    <row r="136" spans="2:7" s="138" customFormat="1">
      <c r="B136" s="158"/>
      <c r="C136" s="158"/>
      <c r="D136" s="158"/>
      <c r="E136" s="158"/>
      <c r="F136" s="158"/>
      <c r="G136" s="158"/>
    </row>
    <row r="137" spans="2:7" s="138" customFormat="1">
      <c r="B137" s="158"/>
      <c r="C137" s="158"/>
      <c r="D137" s="158"/>
      <c r="E137" s="158"/>
      <c r="F137" s="158"/>
      <c r="G137" s="15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6"/>
  <sheetViews>
    <sheetView topLeftCell="A57" workbookViewId="0">
      <selection sqref="A1:A4"/>
    </sheetView>
  </sheetViews>
  <sheetFormatPr defaultColWidth="8.7109375" defaultRowHeight="12.75"/>
  <cols>
    <col min="1" max="1" width="36.28515625" style="99" customWidth="1"/>
    <col min="2" max="2" width="3.5703125" style="99" customWidth="1"/>
    <col min="3" max="3" width="12.42578125" style="99" customWidth="1"/>
    <col min="4" max="4" width="13.28515625" style="99" customWidth="1"/>
    <col min="5" max="5" width="14.5703125" style="99" customWidth="1"/>
    <col min="6" max="6" width="15" style="99" customWidth="1"/>
    <col min="7" max="7" width="13.140625" style="99" customWidth="1"/>
    <col min="8" max="8" width="10.85546875" style="99" customWidth="1"/>
    <col min="9" max="9" width="9" style="99" customWidth="1"/>
    <col min="10" max="10" width="11.5703125" style="99" customWidth="1"/>
    <col min="11" max="12" width="10.7109375" style="99" customWidth="1"/>
    <col min="13" max="13" width="12.7109375" style="99" customWidth="1"/>
    <col min="14" max="14" width="9.85546875" style="99" customWidth="1"/>
    <col min="15" max="15" width="11" style="99" customWidth="1"/>
    <col min="16" max="16" width="10.140625" style="99" customWidth="1"/>
    <col min="17" max="256" width="8.7109375" style="99"/>
    <col min="257" max="257" width="36.28515625" style="99" customWidth="1"/>
    <col min="258" max="258" width="3.5703125" style="99" customWidth="1"/>
    <col min="259" max="259" width="12.42578125" style="99" customWidth="1"/>
    <col min="260" max="260" width="13.28515625" style="99" customWidth="1"/>
    <col min="261" max="261" width="14.5703125" style="99" customWidth="1"/>
    <col min="262" max="262" width="15" style="99" customWidth="1"/>
    <col min="263" max="263" width="13.140625" style="99" customWidth="1"/>
    <col min="264" max="264" width="10.85546875" style="99" customWidth="1"/>
    <col min="265" max="265" width="9" style="99" customWidth="1"/>
    <col min="266" max="266" width="11.5703125" style="99" customWidth="1"/>
    <col min="267" max="268" width="10.7109375" style="99" customWidth="1"/>
    <col min="269" max="269" width="12.7109375" style="99" customWidth="1"/>
    <col min="270" max="270" width="9.85546875" style="99" customWidth="1"/>
    <col min="271" max="271" width="11" style="99" customWidth="1"/>
    <col min="272" max="272" width="10.140625" style="99" customWidth="1"/>
    <col min="273" max="512" width="8.7109375" style="99"/>
    <col min="513" max="513" width="36.28515625" style="99" customWidth="1"/>
    <col min="514" max="514" width="3.5703125" style="99" customWidth="1"/>
    <col min="515" max="515" width="12.42578125" style="99" customWidth="1"/>
    <col min="516" max="516" width="13.28515625" style="99" customWidth="1"/>
    <col min="517" max="517" width="14.5703125" style="99" customWidth="1"/>
    <col min="518" max="518" width="15" style="99" customWidth="1"/>
    <col min="519" max="519" width="13.140625" style="99" customWidth="1"/>
    <col min="520" max="520" width="10.85546875" style="99" customWidth="1"/>
    <col min="521" max="521" width="9" style="99" customWidth="1"/>
    <col min="522" max="522" width="11.5703125" style="99" customWidth="1"/>
    <col min="523" max="524" width="10.7109375" style="99" customWidth="1"/>
    <col min="525" max="525" width="12.7109375" style="99" customWidth="1"/>
    <col min="526" max="526" width="9.85546875" style="99" customWidth="1"/>
    <col min="527" max="527" width="11" style="99" customWidth="1"/>
    <col min="528" max="528" width="10.140625" style="99" customWidth="1"/>
    <col min="529" max="768" width="8.7109375" style="99"/>
    <col min="769" max="769" width="36.28515625" style="99" customWidth="1"/>
    <col min="770" max="770" width="3.5703125" style="99" customWidth="1"/>
    <col min="771" max="771" width="12.42578125" style="99" customWidth="1"/>
    <col min="772" max="772" width="13.28515625" style="99" customWidth="1"/>
    <col min="773" max="773" width="14.5703125" style="99" customWidth="1"/>
    <col min="774" max="774" width="15" style="99" customWidth="1"/>
    <col min="775" max="775" width="13.140625" style="99" customWidth="1"/>
    <col min="776" max="776" width="10.85546875" style="99" customWidth="1"/>
    <col min="777" max="777" width="9" style="99" customWidth="1"/>
    <col min="778" max="778" width="11.5703125" style="99" customWidth="1"/>
    <col min="779" max="780" width="10.7109375" style="99" customWidth="1"/>
    <col min="781" max="781" width="12.7109375" style="99" customWidth="1"/>
    <col min="782" max="782" width="9.85546875" style="99" customWidth="1"/>
    <col min="783" max="783" width="11" style="99" customWidth="1"/>
    <col min="784" max="784" width="10.140625" style="99" customWidth="1"/>
    <col min="785" max="1024" width="8.7109375" style="99"/>
    <col min="1025" max="1025" width="36.28515625" style="99" customWidth="1"/>
    <col min="1026" max="1026" width="3.5703125" style="99" customWidth="1"/>
    <col min="1027" max="1027" width="12.42578125" style="99" customWidth="1"/>
    <col min="1028" max="1028" width="13.28515625" style="99" customWidth="1"/>
    <col min="1029" max="1029" width="14.5703125" style="99" customWidth="1"/>
    <col min="1030" max="1030" width="15" style="99" customWidth="1"/>
    <col min="1031" max="1031" width="13.140625" style="99" customWidth="1"/>
    <col min="1032" max="1032" width="10.85546875" style="99" customWidth="1"/>
    <col min="1033" max="1033" width="9" style="99" customWidth="1"/>
    <col min="1034" max="1034" width="11.5703125" style="99" customWidth="1"/>
    <col min="1035" max="1036" width="10.7109375" style="99" customWidth="1"/>
    <col min="1037" max="1037" width="12.7109375" style="99" customWidth="1"/>
    <col min="1038" max="1038" width="9.85546875" style="99" customWidth="1"/>
    <col min="1039" max="1039" width="11" style="99" customWidth="1"/>
    <col min="1040" max="1040" width="10.140625" style="99" customWidth="1"/>
    <col min="1041" max="1280" width="8.7109375" style="99"/>
    <col min="1281" max="1281" width="36.28515625" style="99" customWidth="1"/>
    <col min="1282" max="1282" width="3.5703125" style="99" customWidth="1"/>
    <col min="1283" max="1283" width="12.42578125" style="99" customWidth="1"/>
    <col min="1284" max="1284" width="13.28515625" style="99" customWidth="1"/>
    <col min="1285" max="1285" width="14.5703125" style="99" customWidth="1"/>
    <col min="1286" max="1286" width="15" style="99" customWidth="1"/>
    <col min="1287" max="1287" width="13.140625" style="99" customWidth="1"/>
    <col min="1288" max="1288" width="10.85546875" style="99" customWidth="1"/>
    <col min="1289" max="1289" width="9" style="99" customWidth="1"/>
    <col min="1290" max="1290" width="11.5703125" style="99" customWidth="1"/>
    <col min="1291" max="1292" width="10.7109375" style="99" customWidth="1"/>
    <col min="1293" max="1293" width="12.7109375" style="99" customWidth="1"/>
    <col min="1294" max="1294" width="9.85546875" style="99" customWidth="1"/>
    <col min="1295" max="1295" width="11" style="99" customWidth="1"/>
    <col min="1296" max="1296" width="10.140625" style="99" customWidth="1"/>
    <col min="1297" max="1536" width="8.7109375" style="99"/>
    <col min="1537" max="1537" width="36.28515625" style="99" customWidth="1"/>
    <col min="1538" max="1538" width="3.5703125" style="99" customWidth="1"/>
    <col min="1539" max="1539" width="12.42578125" style="99" customWidth="1"/>
    <col min="1540" max="1540" width="13.28515625" style="99" customWidth="1"/>
    <col min="1541" max="1541" width="14.5703125" style="99" customWidth="1"/>
    <col min="1542" max="1542" width="15" style="99" customWidth="1"/>
    <col min="1543" max="1543" width="13.140625" style="99" customWidth="1"/>
    <col min="1544" max="1544" width="10.85546875" style="99" customWidth="1"/>
    <col min="1545" max="1545" width="9" style="99" customWidth="1"/>
    <col min="1546" max="1546" width="11.5703125" style="99" customWidth="1"/>
    <col min="1547" max="1548" width="10.7109375" style="99" customWidth="1"/>
    <col min="1549" max="1549" width="12.7109375" style="99" customWidth="1"/>
    <col min="1550" max="1550" width="9.85546875" style="99" customWidth="1"/>
    <col min="1551" max="1551" width="11" style="99" customWidth="1"/>
    <col min="1552" max="1552" width="10.140625" style="99" customWidth="1"/>
    <col min="1553" max="1792" width="8.7109375" style="99"/>
    <col min="1793" max="1793" width="36.28515625" style="99" customWidth="1"/>
    <col min="1794" max="1794" width="3.5703125" style="99" customWidth="1"/>
    <col min="1795" max="1795" width="12.42578125" style="99" customWidth="1"/>
    <col min="1796" max="1796" width="13.28515625" style="99" customWidth="1"/>
    <col min="1797" max="1797" width="14.5703125" style="99" customWidth="1"/>
    <col min="1798" max="1798" width="15" style="99" customWidth="1"/>
    <col min="1799" max="1799" width="13.140625" style="99" customWidth="1"/>
    <col min="1800" max="1800" width="10.85546875" style="99" customWidth="1"/>
    <col min="1801" max="1801" width="9" style="99" customWidth="1"/>
    <col min="1802" max="1802" width="11.5703125" style="99" customWidth="1"/>
    <col min="1803" max="1804" width="10.7109375" style="99" customWidth="1"/>
    <col min="1805" max="1805" width="12.7109375" style="99" customWidth="1"/>
    <col min="1806" max="1806" width="9.85546875" style="99" customWidth="1"/>
    <col min="1807" max="1807" width="11" style="99" customWidth="1"/>
    <col min="1808" max="1808" width="10.140625" style="99" customWidth="1"/>
    <col min="1809" max="2048" width="8.7109375" style="99"/>
    <col min="2049" max="2049" width="36.28515625" style="99" customWidth="1"/>
    <col min="2050" max="2050" width="3.5703125" style="99" customWidth="1"/>
    <col min="2051" max="2051" width="12.42578125" style="99" customWidth="1"/>
    <col min="2052" max="2052" width="13.28515625" style="99" customWidth="1"/>
    <col min="2053" max="2053" width="14.5703125" style="99" customWidth="1"/>
    <col min="2054" max="2054" width="15" style="99" customWidth="1"/>
    <col min="2055" max="2055" width="13.140625" style="99" customWidth="1"/>
    <col min="2056" max="2056" width="10.85546875" style="99" customWidth="1"/>
    <col min="2057" max="2057" width="9" style="99" customWidth="1"/>
    <col min="2058" max="2058" width="11.5703125" style="99" customWidth="1"/>
    <col min="2059" max="2060" width="10.7109375" style="99" customWidth="1"/>
    <col min="2061" max="2061" width="12.7109375" style="99" customWidth="1"/>
    <col min="2062" max="2062" width="9.85546875" style="99" customWidth="1"/>
    <col min="2063" max="2063" width="11" style="99" customWidth="1"/>
    <col min="2064" max="2064" width="10.140625" style="99" customWidth="1"/>
    <col min="2065" max="2304" width="8.7109375" style="99"/>
    <col min="2305" max="2305" width="36.28515625" style="99" customWidth="1"/>
    <col min="2306" max="2306" width="3.5703125" style="99" customWidth="1"/>
    <col min="2307" max="2307" width="12.42578125" style="99" customWidth="1"/>
    <col min="2308" max="2308" width="13.28515625" style="99" customWidth="1"/>
    <col min="2309" max="2309" width="14.5703125" style="99" customWidth="1"/>
    <col min="2310" max="2310" width="15" style="99" customWidth="1"/>
    <col min="2311" max="2311" width="13.140625" style="99" customWidth="1"/>
    <col min="2312" max="2312" width="10.85546875" style="99" customWidth="1"/>
    <col min="2313" max="2313" width="9" style="99" customWidth="1"/>
    <col min="2314" max="2314" width="11.5703125" style="99" customWidth="1"/>
    <col min="2315" max="2316" width="10.7109375" style="99" customWidth="1"/>
    <col min="2317" max="2317" width="12.7109375" style="99" customWidth="1"/>
    <col min="2318" max="2318" width="9.85546875" style="99" customWidth="1"/>
    <col min="2319" max="2319" width="11" style="99" customWidth="1"/>
    <col min="2320" max="2320" width="10.140625" style="99" customWidth="1"/>
    <col min="2321" max="2560" width="8.7109375" style="99"/>
    <col min="2561" max="2561" width="36.28515625" style="99" customWidth="1"/>
    <col min="2562" max="2562" width="3.5703125" style="99" customWidth="1"/>
    <col min="2563" max="2563" width="12.42578125" style="99" customWidth="1"/>
    <col min="2564" max="2564" width="13.28515625" style="99" customWidth="1"/>
    <col min="2565" max="2565" width="14.5703125" style="99" customWidth="1"/>
    <col min="2566" max="2566" width="15" style="99" customWidth="1"/>
    <col min="2567" max="2567" width="13.140625" style="99" customWidth="1"/>
    <col min="2568" max="2568" width="10.85546875" style="99" customWidth="1"/>
    <col min="2569" max="2569" width="9" style="99" customWidth="1"/>
    <col min="2570" max="2570" width="11.5703125" style="99" customWidth="1"/>
    <col min="2571" max="2572" width="10.7109375" style="99" customWidth="1"/>
    <col min="2573" max="2573" width="12.7109375" style="99" customWidth="1"/>
    <col min="2574" max="2574" width="9.85546875" style="99" customWidth="1"/>
    <col min="2575" max="2575" width="11" style="99" customWidth="1"/>
    <col min="2576" max="2576" width="10.140625" style="99" customWidth="1"/>
    <col min="2577" max="2816" width="8.7109375" style="99"/>
    <col min="2817" max="2817" width="36.28515625" style="99" customWidth="1"/>
    <col min="2818" max="2818" width="3.5703125" style="99" customWidth="1"/>
    <col min="2819" max="2819" width="12.42578125" style="99" customWidth="1"/>
    <col min="2820" max="2820" width="13.28515625" style="99" customWidth="1"/>
    <col min="2821" max="2821" width="14.5703125" style="99" customWidth="1"/>
    <col min="2822" max="2822" width="15" style="99" customWidth="1"/>
    <col min="2823" max="2823" width="13.140625" style="99" customWidth="1"/>
    <col min="2824" max="2824" width="10.85546875" style="99" customWidth="1"/>
    <col min="2825" max="2825" width="9" style="99" customWidth="1"/>
    <col min="2826" max="2826" width="11.5703125" style="99" customWidth="1"/>
    <col min="2827" max="2828" width="10.7109375" style="99" customWidth="1"/>
    <col min="2829" max="2829" width="12.7109375" style="99" customWidth="1"/>
    <col min="2830" max="2830" width="9.85546875" style="99" customWidth="1"/>
    <col min="2831" max="2831" width="11" style="99" customWidth="1"/>
    <col min="2832" max="2832" width="10.140625" style="99" customWidth="1"/>
    <col min="2833" max="3072" width="8.7109375" style="99"/>
    <col min="3073" max="3073" width="36.28515625" style="99" customWidth="1"/>
    <col min="3074" max="3074" width="3.5703125" style="99" customWidth="1"/>
    <col min="3075" max="3075" width="12.42578125" style="99" customWidth="1"/>
    <col min="3076" max="3076" width="13.28515625" style="99" customWidth="1"/>
    <col min="3077" max="3077" width="14.5703125" style="99" customWidth="1"/>
    <col min="3078" max="3078" width="15" style="99" customWidth="1"/>
    <col min="3079" max="3079" width="13.140625" style="99" customWidth="1"/>
    <col min="3080" max="3080" width="10.85546875" style="99" customWidth="1"/>
    <col min="3081" max="3081" width="9" style="99" customWidth="1"/>
    <col min="3082" max="3082" width="11.5703125" style="99" customWidth="1"/>
    <col min="3083" max="3084" width="10.7109375" style="99" customWidth="1"/>
    <col min="3085" max="3085" width="12.7109375" style="99" customWidth="1"/>
    <col min="3086" max="3086" width="9.85546875" style="99" customWidth="1"/>
    <col min="3087" max="3087" width="11" style="99" customWidth="1"/>
    <col min="3088" max="3088" width="10.140625" style="99" customWidth="1"/>
    <col min="3089" max="3328" width="8.7109375" style="99"/>
    <col min="3329" max="3329" width="36.28515625" style="99" customWidth="1"/>
    <col min="3330" max="3330" width="3.5703125" style="99" customWidth="1"/>
    <col min="3331" max="3331" width="12.42578125" style="99" customWidth="1"/>
    <col min="3332" max="3332" width="13.28515625" style="99" customWidth="1"/>
    <col min="3333" max="3333" width="14.5703125" style="99" customWidth="1"/>
    <col min="3334" max="3334" width="15" style="99" customWidth="1"/>
    <col min="3335" max="3335" width="13.140625" style="99" customWidth="1"/>
    <col min="3336" max="3336" width="10.85546875" style="99" customWidth="1"/>
    <col min="3337" max="3337" width="9" style="99" customWidth="1"/>
    <col min="3338" max="3338" width="11.5703125" style="99" customWidth="1"/>
    <col min="3339" max="3340" width="10.7109375" style="99" customWidth="1"/>
    <col min="3341" max="3341" width="12.7109375" style="99" customWidth="1"/>
    <col min="3342" max="3342" width="9.85546875" style="99" customWidth="1"/>
    <col min="3343" max="3343" width="11" style="99" customWidth="1"/>
    <col min="3344" max="3344" width="10.140625" style="99" customWidth="1"/>
    <col min="3345" max="3584" width="8.7109375" style="99"/>
    <col min="3585" max="3585" width="36.28515625" style="99" customWidth="1"/>
    <col min="3586" max="3586" width="3.5703125" style="99" customWidth="1"/>
    <col min="3587" max="3587" width="12.42578125" style="99" customWidth="1"/>
    <col min="3588" max="3588" width="13.28515625" style="99" customWidth="1"/>
    <col min="3589" max="3589" width="14.5703125" style="99" customWidth="1"/>
    <col min="3590" max="3590" width="15" style="99" customWidth="1"/>
    <col min="3591" max="3591" width="13.140625" style="99" customWidth="1"/>
    <col min="3592" max="3592" width="10.85546875" style="99" customWidth="1"/>
    <col min="3593" max="3593" width="9" style="99" customWidth="1"/>
    <col min="3594" max="3594" width="11.5703125" style="99" customWidth="1"/>
    <col min="3595" max="3596" width="10.7109375" style="99" customWidth="1"/>
    <col min="3597" max="3597" width="12.7109375" style="99" customWidth="1"/>
    <col min="3598" max="3598" width="9.85546875" style="99" customWidth="1"/>
    <col min="3599" max="3599" width="11" style="99" customWidth="1"/>
    <col min="3600" max="3600" width="10.140625" style="99" customWidth="1"/>
    <col min="3601" max="3840" width="8.7109375" style="99"/>
    <col min="3841" max="3841" width="36.28515625" style="99" customWidth="1"/>
    <col min="3842" max="3842" width="3.5703125" style="99" customWidth="1"/>
    <col min="3843" max="3843" width="12.42578125" style="99" customWidth="1"/>
    <col min="3844" max="3844" width="13.28515625" style="99" customWidth="1"/>
    <col min="3845" max="3845" width="14.5703125" style="99" customWidth="1"/>
    <col min="3846" max="3846" width="15" style="99" customWidth="1"/>
    <col min="3847" max="3847" width="13.140625" style="99" customWidth="1"/>
    <col min="3848" max="3848" width="10.85546875" style="99" customWidth="1"/>
    <col min="3849" max="3849" width="9" style="99" customWidth="1"/>
    <col min="3850" max="3850" width="11.5703125" style="99" customWidth="1"/>
    <col min="3851" max="3852" width="10.7109375" style="99" customWidth="1"/>
    <col min="3853" max="3853" width="12.7109375" style="99" customWidth="1"/>
    <col min="3854" max="3854" width="9.85546875" style="99" customWidth="1"/>
    <col min="3855" max="3855" width="11" style="99" customWidth="1"/>
    <col min="3856" max="3856" width="10.140625" style="99" customWidth="1"/>
    <col min="3857" max="4096" width="8.7109375" style="99"/>
    <col min="4097" max="4097" width="36.28515625" style="99" customWidth="1"/>
    <col min="4098" max="4098" width="3.5703125" style="99" customWidth="1"/>
    <col min="4099" max="4099" width="12.42578125" style="99" customWidth="1"/>
    <col min="4100" max="4100" width="13.28515625" style="99" customWidth="1"/>
    <col min="4101" max="4101" width="14.5703125" style="99" customWidth="1"/>
    <col min="4102" max="4102" width="15" style="99" customWidth="1"/>
    <col min="4103" max="4103" width="13.140625" style="99" customWidth="1"/>
    <col min="4104" max="4104" width="10.85546875" style="99" customWidth="1"/>
    <col min="4105" max="4105" width="9" style="99" customWidth="1"/>
    <col min="4106" max="4106" width="11.5703125" style="99" customWidth="1"/>
    <col min="4107" max="4108" width="10.7109375" style="99" customWidth="1"/>
    <col min="4109" max="4109" width="12.7109375" style="99" customWidth="1"/>
    <col min="4110" max="4110" width="9.85546875" style="99" customWidth="1"/>
    <col min="4111" max="4111" width="11" style="99" customWidth="1"/>
    <col min="4112" max="4112" width="10.140625" style="99" customWidth="1"/>
    <col min="4113" max="4352" width="8.7109375" style="99"/>
    <col min="4353" max="4353" width="36.28515625" style="99" customWidth="1"/>
    <col min="4354" max="4354" width="3.5703125" style="99" customWidth="1"/>
    <col min="4355" max="4355" width="12.42578125" style="99" customWidth="1"/>
    <col min="4356" max="4356" width="13.28515625" style="99" customWidth="1"/>
    <col min="4357" max="4357" width="14.5703125" style="99" customWidth="1"/>
    <col min="4358" max="4358" width="15" style="99" customWidth="1"/>
    <col min="4359" max="4359" width="13.140625" style="99" customWidth="1"/>
    <col min="4360" max="4360" width="10.85546875" style="99" customWidth="1"/>
    <col min="4361" max="4361" width="9" style="99" customWidth="1"/>
    <col min="4362" max="4362" width="11.5703125" style="99" customWidth="1"/>
    <col min="4363" max="4364" width="10.7109375" style="99" customWidth="1"/>
    <col min="4365" max="4365" width="12.7109375" style="99" customWidth="1"/>
    <col min="4366" max="4366" width="9.85546875" style="99" customWidth="1"/>
    <col min="4367" max="4367" width="11" style="99" customWidth="1"/>
    <col min="4368" max="4368" width="10.140625" style="99" customWidth="1"/>
    <col min="4369" max="4608" width="8.7109375" style="99"/>
    <col min="4609" max="4609" width="36.28515625" style="99" customWidth="1"/>
    <col min="4610" max="4610" width="3.5703125" style="99" customWidth="1"/>
    <col min="4611" max="4611" width="12.42578125" style="99" customWidth="1"/>
    <col min="4612" max="4612" width="13.28515625" style="99" customWidth="1"/>
    <col min="4613" max="4613" width="14.5703125" style="99" customWidth="1"/>
    <col min="4614" max="4614" width="15" style="99" customWidth="1"/>
    <col min="4615" max="4615" width="13.140625" style="99" customWidth="1"/>
    <col min="4616" max="4616" width="10.85546875" style="99" customWidth="1"/>
    <col min="4617" max="4617" width="9" style="99" customWidth="1"/>
    <col min="4618" max="4618" width="11.5703125" style="99" customWidth="1"/>
    <col min="4619" max="4620" width="10.7109375" style="99" customWidth="1"/>
    <col min="4621" max="4621" width="12.7109375" style="99" customWidth="1"/>
    <col min="4622" max="4622" width="9.85546875" style="99" customWidth="1"/>
    <col min="4623" max="4623" width="11" style="99" customWidth="1"/>
    <col min="4624" max="4624" width="10.140625" style="99" customWidth="1"/>
    <col min="4625" max="4864" width="8.7109375" style="99"/>
    <col min="4865" max="4865" width="36.28515625" style="99" customWidth="1"/>
    <col min="4866" max="4866" width="3.5703125" style="99" customWidth="1"/>
    <col min="4867" max="4867" width="12.42578125" style="99" customWidth="1"/>
    <col min="4868" max="4868" width="13.28515625" style="99" customWidth="1"/>
    <col min="4869" max="4869" width="14.5703125" style="99" customWidth="1"/>
    <col min="4870" max="4870" width="15" style="99" customWidth="1"/>
    <col min="4871" max="4871" width="13.140625" style="99" customWidth="1"/>
    <col min="4872" max="4872" width="10.85546875" style="99" customWidth="1"/>
    <col min="4873" max="4873" width="9" style="99" customWidth="1"/>
    <col min="4874" max="4874" width="11.5703125" style="99" customWidth="1"/>
    <col min="4875" max="4876" width="10.7109375" style="99" customWidth="1"/>
    <col min="4877" max="4877" width="12.7109375" style="99" customWidth="1"/>
    <col min="4878" max="4878" width="9.85546875" style="99" customWidth="1"/>
    <col min="4879" max="4879" width="11" style="99" customWidth="1"/>
    <col min="4880" max="4880" width="10.140625" style="99" customWidth="1"/>
    <col min="4881" max="5120" width="8.7109375" style="99"/>
    <col min="5121" max="5121" width="36.28515625" style="99" customWidth="1"/>
    <col min="5122" max="5122" width="3.5703125" style="99" customWidth="1"/>
    <col min="5123" max="5123" width="12.42578125" style="99" customWidth="1"/>
    <col min="5124" max="5124" width="13.28515625" style="99" customWidth="1"/>
    <col min="5125" max="5125" width="14.5703125" style="99" customWidth="1"/>
    <col min="5126" max="5126" width="15" style="99" customWidth="1"/>
    <col min="5127" max="5127" width="13.140625" style="99" customWidth="1"/>
    <col min="5128" max="5128" width="10.85546875" style="99" customWidth="1"/>
    <col min="5129" max="5129" width="9" style="99" customWidth="1"/>
    <col min="5130" max="5130" width="11.5703125" style="99" customWidth="1"/>
    <col min="5131" max="5132" width="10.7109375" style="99" customWidth="1"/>
    <col min="5133" max="5133" width="12.7109375" style="99" customWidth="1"/>
    <col min="5134" max="5134" width="9.85546875" style="99" customWidth="1"/>
    <col min="5135" max="5135" width="11" style="99" customWidth="1"/>
    <col min="5136" max="5136" width="10.140625" style="99" customWidth="1"/>
    <col min="5137" max="5376" width="8.7109375" style="99"/>
    <col min="5377" max="5377" width="36.28515625" style="99" customWidth="1"/>
    <col min="5378" max="5378" width="3.5703125" style="99" customWidth="1"/>
    <col min="5379" max="5379" width="12.42578125" style="99" customWidth="1"/>
    <col min="5380" max="5380" width="13.28515625" style="99" customWidth="1"/>
    <col min="5381" max="5381" width="14.5703125" style="99" customWidth="1"/>
    <col min="5382" max="5382" width="15" style="99" customWidth="1"/>
    <col min="5383" max="5383" width="13.140625" style="99" customWidth="1"/>
    <col min="5384" max="5384" width="10.85546875" style="99" customWidth="1"/>
    <col min="5385" max="5385" width="9" style="99" customWidth="1"/>
    <col min="5386" max="5386" width="11.5703125" style="99" customWidth="1"/>
    <col min="5387" max="5388" width="10.7109375" style="99" customWidth="1"/>
    <col min="5389" max="5389" width="12.7109375" style="99" customWidth="1"/>
    <col min="5390" max="5390" width="9.85546875" style="99" customWidth="1"/>
    <col min="5391" max="5391" width="11" style="99" customWidth="1"/>
    <col min="5392" max="5392" width="10.140625" style="99" customWidth="1"/>
    <col min="5393" max="5632" width="8.7109375" style="99"/>
    <col min="5633" max="5633" width="36.28515625" style="99" customWidth="1"/>
    <col min="5634" max="5634" width="3.5703125" style="99" customWidth="1"/>
    <col min="5635" max="5635" width="12.42578125" style="99" customWidth="1"/>
    <col min="5636" max="5636" width="13.28515625" style="99" customWidth="1"/>
    <col min="5637" max="5637" width="14.5703125" style="99" customWidth="1"/>
    <col min="5638" max="5638" width="15" style="99" customWidth="1"/>
    <col min="5639" max="5639" width="13.140625" style="99" customWidth="1"/>
    <col min="5640" max="5640" width="10.85546875" style="99" customWidth="1"/>
    <col min="5641" max="5641" width="9" style="99" customWidth="1"/>
    <col min="5642" max="5642" width="11.5703125" style="99" customWidth="1"/>
    <col min="5643" max="5644" width="10.7109375" style="99" customWidth="1"/>
    <col min="5645" max="5645" width="12.7109375" style="99" customWidth="1"/>
    <col min="5646" max="5646" width="9.85546875" style="99" customWidth="1"/>
    <col min="5647" max="5647" width="11" style="99" customWidth="1"/>
    <col min="5648" max="5648" width="10.140625" style="99" customWidth="1"/>
    <col min="5649" max="5888" width="8.7109375" style="99"/>
    <col min="5889" max="5889" width="36.28515625" style="99" customWidth="1"/>
    <col min="5890" max="5890" width="3.5703125" style="99" customWidth="1"/>
    <col min="5891" max="5891" width="12.42578125" style="99" customWidth="1"/>
    <col min="5892" max="5892" width="13.28515625" style="99" customWidth="1"/>
    <col min="5893" max="5893" width="14.5703125" style="99" customWidth="1"/>
    <col min="5894" max="5894" width="15" style="99" customWidth="1"/>
    <col min="5895" max="5895" width="13.140625" style="99" customWidth="1"/>
    <col min="5896" max="5896" width="10.85546875" style="99" customWidth="1"/>
    <col min="5897" max="5897" width="9" style="99" customWidth="1"/>
    <col min="5898" max="5898" width="11.5703125" style="99" customWidth="1"/>
    <col min="5899" max="5900" width="10.7109375" style="99" customWidth="1"/>
    <col min="5901" max="5901" width="12.7109375" style="99" customWidth="1"/>
    <col min="5902" max="5902" width="9.85546875" style="99" customWidth="1"/>
    <col min="5903" max="5903" width="11" style="99" customWidth="1"/>
    <col min="5904" max="5904" width="10.140625" style="99" customWidth="1"/>
    <col min="5905" max="6144" width="8.7109375" style="99"/>
    <col min="6145" max="6145" width="36.28515625" style="99" customWidth="1"/>
    <col min="6146" max="6146" width="3.5703125" style="99" customWidth="1"/>
    <col min="6147" max="6147" width="12.42578125" style="99" customWidth="1"/>
    <col min="6148" max="6148" width="13.28515625" style="99" customWidth="1"/>
    <col min="6149" max="6149" width="14.5703125" style="99" customWidth="1"/>
    <col min="6150" max="6150" width="15" style="99" customWidth="1"/>
    <col min="6151" max="6151" width="13.140625" style="99" customWidth="1"/>
    <col min="6152" max="6152" width="10.85546875" style="99" customWidth="1"/>
    <col min="6153" max="6153" width="9" style="99" customWidth="1"/>
    <col min="6154" max="6154" width="11.5703125" style="99" customWidth="1"/>
    <col min="6155" max="6156" width="10.7109375" style="99" customWidth="1"/>
    <col min="6157" max="6157" width="12.7109375" style="99" customWidth="1"/>
    <col min="6158" max="6158" width="9.85546875" style="99" customWidth="1"/>
    <col min="6159" max="6159" width="11" style="99" customWidth="1"/>
    <col min="6160" max="6160" width="10.140625" style="99" customWidth="1"/>
    <col min="6161" max="6400" width="8.7109375" style="99"/>
    <col min="6401" max="6401" width="36.28515625" style="99" customWidth="1"/>
    <col min="6402" max="6402" width="3.5703125" style="99" customWidth="1"/>
    <col min="6403" max="6403" width="12.42578125" style="99" customWidth="1"/>
    <col min="6404" max="6404" width="13.28515625" style="99" customWidth="1"/>
    <col min="6405" max="6405" width="14.5703125" style="99" customWidth="1"/>
    <col min="6406" max="6406" width="15" style="99" customWidth="1"/>
    <col min="6407" max="6407" width="13.140625" style="99" customWidth="1"/>
    <col min="6408" max="6408" width="10.85546875" style="99" customWidth="1"/>
    <col min="6409" max="6409" width="9" style="99" customWidth="1"/>
    <col min="6410" max="6410" width="11.5703125" style="99" customWidth="1"/>
    <col min="6411" max="6412" width="10.7109375" style="99" customWidth="1"/>
    <col min="6413" max="6413" width="12.7109375" style="99" customWidth="1"/>
    <col min="6414" max="6414" width="9.85546875" style="99" customWidth="1"/>
    <col min="6415" max="6415" width="11" style="99" customWidth="1"/>
    <col min="6416" max="6416" width="10.140625" style="99" customWidth="1"/>
    <col min="6417" max="6656" width="8.7109375" style="99"/>
    <col min="6657" max="6657" width="36.28515625" style="99" customWidth="1"/>
    <col min="6658" max="6658" width="3.5703125" style="99" customWidth="1"/>
    <col min="6659" max="6659" width="12.42578125" style="99" customWidth="1"/>
    <col min="6660" max="6660" width="13.28515625" style="99" customWidth="1"/>
    <col min="6661" max="6661" width="14.5703125" style="99" customWidth="1"/>
    <col min="6662" max="6662" width="15" style="99" customWidth="1"/>
    <col min="6663" max="6663" width="13.140625" style="99" customWidth="1"/>
    <col min="6664" max="6664" width="10.85546875" style="99" customWidth="1"/>
    <col min="6665" max="6665" width="9" style="99" customWidth="1"/>
    <col min="6666" max="6666" width="11.5703125" style="99" customWidth="1"/>
    <col min="6667" max="6668" width="10.7109375" style="99" customWidth="1"/>
    <col min="6669" max="6669" width="12.7109375" style="99" customWidth="1"/>
    <col min="6670" max="6670" width="9.85546875" style="99" customWidth="1"/>
    <col min="6671" max="6671" width="11" style="99" customWidth="1"/>
    <col min="6672" max="6672" width="10.140625" style="99" customWidth="1"/>
    <col min="6673" max="6912" width="8.7109375" style="99"/>
    <col min="6913" max="6913" width="36.28515625" style="99" customWidth="1"/>
    <col min="6914" max="6914" width="3.5703125" style="99" customWidth="1"/>
    <col min="6915" max="6915" width="12.42578125" style="99" customWidth="1"/>
    <col min="6916" max="6916" width="13.28515625" style="99" customWidth="1"/>
    <col min="6917" max="6917" width="14.5703125" style="99" customWidth="1"/>
    <col min="6918" max="6918" width="15" style="99" customWidth="1"/>
    <col min="6919" max="6919" width="13.140625" style="99" customWidth="1"/>
    <col min="6920" max="6920" width="10.85546875" style="99" customWidth="1"/>
    <col min="6921" max="6921" width="9" style="99" customWidth="1"/>
    <col min="6922" max="6922" width="11.5703125" style="99" customWidth="1"/>
    <col min="6923" max="6924" width="10.7109375" style="99" customWidth="1"/>
    <col min="6925" max="6925" width="12.7109375" style="99" customWidth="1"/>
    <col min="6926" max="6926" width="9.85546875" style="99" customWidth="1"/>
    <col min="6927" max="6927" width="11" style="99" customWidth="1"/>
    <col min="6928" max="6928" width="10.140625" style="99" customWidth="1"/>
    <col min="6929" max="7168" width="8.7109375" style="99"/>
    <col min="7169" max="7169" width="36.28515625" style="99" customWidth="1"/>
    <col min="7170" max="7170" width="3.5703125" style="99" customWidth="1"/>
    <col min="7171" max="7171" width="12.42578125" style="99" customWidth="1"/>
    <col min="7172" max="7172" width="13.28515625" style="99" customWidth="1"/>
    <col min="7173" max="7173" width="14.5703125" style="99" customWidth="1"/>
    <col min="7174" max="7174" width="15" style="99" customWidth="1"/>
    <col min="7175" max="7175" width="13.140625" style="99" customWidth="1"/>
    <col min="7176" max="7176" width="10.85546875" style="99" customWidth="1"/>
    <col min="7177" max="7177" width="9" style="99" customWidth="1"/>
    <col min="7178" max="7178" width="11.5703125" style="99" customWidth="1"/>
    <col min="7179" max="7180" width="10.7109375" style="99" customWidth="1"/>
    <col min="7181" max="7181" width="12.7109375" style="99" customWidth="1"/>
    <col min="7182" max="7182" width="9.85546875" style="99" customWidth="1"/>
    <col min="7183" max="7183" width="11" style="99" customWidth="1"/>
    <col min="7184" max="7184" width="10.140625" style="99" customWidth="1"/>
    <col min="7185" max="7424" width="8.7109375" style="99"/>
    <col min="7425" max="7425" width="36.28515625" style="99" customWidth="1"/>
    <col min="7426" max="7426" width="3.5703125" style="99" customWidth="1"/>
    <col min="7427" max="7427" width="12.42578125" style="99" customWidth="1"/>
    <col min="7428" max="7428" width="13.28515625" style="99" customWidth="1"/>
    <col min="7429" max="7429" width="14.5703125" style="99" customWidth="1"/>
    <col min="7430" max="7430" width="15" style="99" customWidth="1"/>
    <col min="7431" max="7431" width="13.140625" style="99" customWidth="1"/>
    <col min="7432" max="7432" width="10.85546875" style="99" customWidth="1"/>
    <col min="7433" max="7433" width="9" style="99" customWidth="1"/>
    <col min="7434" max="7434" width="11.5703125" style="99" customWidth="1"/>
    <col min="7435" max="7436" width="10.7109375" style="99" customWidth="1"/>
    <col min="7437" max="7437" width="12.7109375" style="99" customWidth="1"/>
    <col min="7438" max="7438" width="9.85546875" style="99" customWidth="1"/>
    <col min="7439" max="7439" width="11" style="99" customWidth="1"/>
    <col min="7440" max="7440" width="10.140625" style="99" customWidth="1"/>
    <col min="7441" max="7680" width="8.7109375" style="99"/>
    <col min="7681" max="7681" width="36.28515625" style="99" customWidth="1"/>
    <col min="7682" max="7682" width="3.5703125" style="99" customWidth="1"/>
    <col min="7683" max="7683" width="12.42578125" style="99" customWidth="1"/>
    <col min="7684" max="7684" width="13.28515625" style="99" customWidth="1"/>
    <col min="7685" max="7685" width="14.5703125" style="99" customWidth="1"/>
    <col min="7686" max="7686" width="15" style="99" customWidth="1"/>
    <col min="7687" max="7687" width="13.140625" style="99" customWidth="1"/>
    <col min="7688" max="7688" width="10.85546875" style="99" customWidth="1"/>
    <col min="7689" max="7689" width="9" style="99" customWidth="1"/>
    <col min="7690" max="7690" width="11.5703125" style="99" customWidth="1"/>
    <col min="7691" max="7692" width="10.7109375" style="99" customWidth="1"/>
    <col min="7693" max="7693" width="12.7109375" style="99" customWidth="1"/>
    <col min="7694" max="7694" width="9.85546875" style="99" customWidth="1"/>
    <col min="7695" max="7695" width="11" style="99" customWidth="1"/>
    <col min="7696" max="7696" width="10.140625" style="99" customWidth="1"/>
    <col min="7697" max="7936" width="8.7109375" style="99"/>
    <col min="7937" max="7937" width="36.28515625" style="99" customWidth="1"/>
    <col min="7938" max="7938" width="3.5703125" style="99" customWidth="1"/>
    <col min="7939" max="7939" width="12.42578125" style="99" customWidth="1"/>
    <col min="7940" max="7940" width="13.28515625" style="99" customWidth="1"/>
    <col min="7941" max="7941" width="14.5703125" style="99" customWidth="1"/>
    <col min="7942" max="7942" width="15" style="99" customWidth="1"/>
    <col min="7943" max="7943" width="13.140625" style="99" customWidth="1"/>
    <col min="7944" max="7944" width="10.85546875" style="99" customWidth="1"/>
    <col min="7945" max="7945" width="9" style="99" customWidth="1"/>
    <col min="7946" max="7946" width="11.5703125" style="99" customWidth="1"/>
    <col min="7947" max="7948" width="10.7109375" style="99" customWidth="1"/>
    <col min="7949" max="7949" width="12.7109375" style="99" customWidth="1"/>
    <col min="7950" max="7950" width="9.85546875" style="99" customWidth="1"/>
    <col min="7951" max="7951" width="11" style="99" customWidth="1"/>
    <col min="7952" max="7952" width="10.140625" style="99" customWidth="1"/>
    <col min="7953" max="8192" width="8.7109375" style="99"/>
    <col min="8193" max="8193" width="36.28515625" style="99" customWidth="1"/>
    <col min="8194" max="8194" width="3.5703125" style="99" customWidth="1"/>
    <col min="8195" max="8195" width="12.42578125" style="99" customWidth="1"/>
    <col min="8196" max="8196" width="13.28515625" style="99" customWidth="1"/>
    <col min="8197" max="8197" width="14.5703125" style="99" customWidth="1"/>
    <col min="8198" max="8198" width="15" style="99" customWidth="1"/>
    <col min="8199" max="8199" width="13.140625" style="99" customWidth="1"/>
    <col min="8200" max="8200" width="10.85546875" style="99" customWidth="1"/>
    <col min="8201" max="8201" width="9" style="99" customWidth="1"/>
    <col min="8202" max="8202" width="11.5703125" style="99" customWidth="1"/>
    <col min="8203" max="8204" width="10.7109375" style="99" customWidth="1"/>
    <col min="8205" max="8205" width="12.7109375" style="99" customWidth="1"/>
    <col min="8206" max="8206" width="9.85546875" style="99" customWidth="1"/>
    <col min="8207" max="8207" width="11" style="99" customWidth="1"/>
    <col min="8208" max="8208" width="10.140625" style="99" customWidth="1"/>
    <col min="8209" max="8448" width="8.7109375" style="99"/>
    <col min="8449" max="8449" width="36.28515625" style="99" customWidth="1"/>
    <col min="8450" max="8450" width="3.5703125" style="99" customWidth="1"/>
    <col min="8451" max="8451" width="12.42578125" style="99" customWidth="1"/>
    <col min="8452" max="8452" width="13.28515625" style="99" customWidth="1"/>
    <col min="8453" max="8453" width="14.5703125" style="99" customWidth="1"/>
    <col min="8454" max="8454" width="15" style="99" customWidth="1"/>
    <col min="8455" max="8455" width="13.140625" style="99" customWidth="1"/>
    <col min="8456" max="8456" width="10.85546875" style="99" customWidth="1"/>
    <col min="8457" max="8457" width="9" style="99" customWidth="1"/>
    <col min="8458" max="8458" width="11.5703125" style="99" customWidth="1"/>
    <col min="8459" max="8460" width="10.7109375" style="99" customWidth="1"/>
    <col min="8461" max="8461" width="12.7109375" style="99" customWidth="1"/>
    <col min="8462" max="8462" width="9.85546875" style="99" customWidth="1"/>
    <col min="8463" max="8463" width="11" style="99" customWidth="1"/>
    <col min="8464" max="8464" width="10.140625" style="99" customWidth="1"/>
    <col min="8465" max="8704" width="8.7109375" style="99"/>
    <col min="8705" max="8705" width="36.28515625" style="99" customWidth="1"/>
    <col min="8706" max="8706" width="3.5703125" style="99" customWidth="1"/>
    <col min="8707" max="8707" width="12.42578125" style="99" customWidth="1"/>
    <col min="8708" max="8708" width="13.28515625" style="99" customWidth="1"/>
    <col min="8709" max="8709" width="14.5703125" style="99" customWidth="1"/>
    <col min="8710" max="8710" width="15" style="99" customWidth="1"/>
    <col min="8711" max="8711" width="13.140625" style="99" customWidth="1"/>
    <col min="8712" max="8712" width="10.85546875" style="99" customWidth="1"/>
    <col min="8713" max="8713" width="9" style="99" customWidth="1"/>
    <col min="8714" max="8714" width="11.5703125" style="99" customWidth="1"/>
    <col min="8715" max="8716" width="10.7109375" style="99" customWidth="1"/>
    <col min="8717" max="8717" width="12.7109375" style="99" customWidth="1"/>
    <col min="8718" max="8718" width="9.85546875" style="99" customWidth="1"/>
    <col min="8719" max="8719" width="11" style="99" customWidth="1"/>
    <col min="8720" max="8720" width="10.140625" style="99" customWidth="1"/>
    <col min="8721" max="8960" width="8.7109375" style="99"/>
    <col min="8961" max="8961" width="36.28515625" style="99" customWidth="1"/>
    <col min="8962" max="8962" width="3.5703125" style="99" customWidth="1"/>
    <col min="8963" max="8963" width="12.42578125" style="99" customWidth="1"/>
    <col min="8964" max="8964" width="13.28515625" style="99" customWidth="1"/>
    <col min="8965" max="8965" width="14.5703125" style="99" customWidth="1"/>
    <col min="8966" max="8966" width="15" style="99" customWidth="1"/>
    <col min="8967" max="8967" width="13.140625" style="99" customWidth="1"/>
    <col min="8968" max="8968" width="10.85546875" style="99" customWidth="1"/>
    <col min="8969" max="8969" width="9" style="99" customWidth="1"/>
    <col min="8970" max="8970" width="11.5703125" style="99" customWidth="1"/>
    <col min="8971" max="8972" width="10.7109375" style="99" customWidth="1"/>
    <col min="8973" max="8973" width="12.7109375" style="99" customWidth="1"/>
    <col min="8974" max="8974" width="9.85546875" style="99" customWidth="1"/>
    <col min="8975" max="8975" width="11" style="99" customWidth="1"/>
    <col min="8976" max="8976" width="10.140625" style="99" customWidth="1"/>
    <col min="8977" max="9216" width="8.7109375" style="99"/>
    <col min="9217" max="9217" width="36.28515625" style="99" customWidth="1"/>
    <col min="9218" max="9218" width="3.5703125" style="99" customWidth="1"/>
    <col min="9219" max="9219" width="12.42578125" style="99" customWidth="1"/>
    <col min="9220" max="9220" width="13.28515625" style="99" customWidth="1"/>
    <col min="9221" max="9221" width="14.5703125" style="99" customWidth="1"/>
    <col min="9222" max="9222" width="15" style="99" customWidth="1"/>
    <col min="9223" max="9223" width="13.140625" style="99" customWidth="1"/>
    <col min="9224" max="9224" width="10.85546875" style="99" customWidth="1"/>
    <col min="9225" max="9225" width="9" style="99" customWidth="1"/>
    <col min="9226" max="9226" width="11.5703125" style="99" customWidth="1"/>
    <col min="9227" max="9228" width="10.7109375" style="99" customWidth="1"/>
    <col min="9229" max="9229" width="12.7109375" style="99" customWidth="1"/>
    <col min="9230" max="9230" width="9.85546875" style="99" customWidth="1"/>
    <col min="9231" max="9231" width="11" style="99" customWidth="1"/>
    <col min="9232" max="9232" width="10.140625" style="99" customWidth="1"/>
    <col min="9233" max="9472" width="8.7109375" style="99"/>
    <col min="9473" max="9473" width="36.28515625" style="99" customWidth="1"/>
    <col min="9474" max="9474" width="3.5703125" style="99" customWidth="1"/>
    <col min="9475" max="9475" width="12.42578125" style="99" customWidth="1"/>
    <col min="9476" max="9476" width="13.28515625" style="99" customWidth="1"/>
    <col min="9477" max="9477" width="14.5703125" style="99" customWidth="1"/>
    <col min="9478" max="9478" width="15" style="99" customWidth="1"/>
    <col min="9479" max="9479" width="13.140625" style="99" customWidth="1"/>
    <col min="9480" max="9480" width="10.85546875" style="99" customWidth="1"/>
    <col min="9481" max="9481" width="9" style="99" customWidth="1"/>
    <col min="9482" max="9482" width="11.5703125" style="99" customWidth="1"/>
    <col min="9483" max="9484" width="10.7109375" style="99" customWidth="1"/>
    <col min="9485" max="9485" width="12.7109375" style="99" customWidth="1"/>
    <col min="9486" max="9486" width="9.85546875" style="99" customWidth="1"/>
    <col min="9487" max="9487" width="11" style="99" customWidth="1"/>
    <col min="9488" max="9488" width="10.140625" style="99" customWidth="1"/>
    <col min="9489" max="9728" width="8.7109375" style="99"/>
    <col min="9729" max="9729" width="36.28515625" style="99" customWidth="1"/>
    <col min="9730" max="9730" width="3.5703125" style="99" customWidth="1"/>
    <col min="9731" max="9731" width="12.42578125" style="99" customWidth="1"/>
    <col min="9732" max="9732" width="13.28515625" style="99" customWidth="1"/>
    <col min="9733" max="9733" width="14.5703125" style="99" customWidth="1"/>
    <col min="9734" max="9734" width="15" style="99" customWidth="1"/>
    <col min="9735" max="9735" width="13.140625" style="99" customWidth="1"/>
    <col min="9736" max="9736" width="10.85546875" style="99" customWidth="1"/>
    <col min="9737" max="9737" width="9" style="99" customWidth="1"/>
    <col min="9738" max="9738" width="11.5703125" style="99" customWidth="1"/>
    <col min="9739" max="9740" width="10.7109375" style="99" customWidth="1"/>
    <col min="9741" max="9741" width="12.7109375" style="99" customWidth="1"/>
    <col min="9742" max="9742" width="9.85546875" style="99" customWidth="1"/>
    <col min="9743" max="9743" width="11" style="99" customWidth="1"/>
    <col min="9744" max="9744" width="10.140625" style="99" customWidth="1"/>
    <col min="9745" max="9984" width="8.7109375" style="99"/>
    <col min="9985" max="9985" width="36.28515625" style="99" customWidth="1"/>
    <col min="9986" max="9986" width="3.5703125" style="99" customWidth="1"/>
    <col min="9987" max="9987" width="12.42578125" style="99" customWidth="1"/>
    <col min="9988" max="9988" width="13.28515625" style="99" customWidth="1"/>
    <col min="9989" max="9989" width="14.5703125" style="99" customWidth="1"/>
    <col min="9990" max="9990" width="15" style="99" customWidth="1"/>
    <col min="9991" max="9991" width="13.140625" style="99" customWidth="1"/>
    <col min="9992" max="9992" width="10.85546875" style="99" customWidth="1"/>
    <col min="9993" max="9993" width="9" style="99" customWidth="1"/>
    <col min="9994" max="9994" width="11.5703125" style="99" customWidth="1"/>
    <col min="9995" max="9996" width="10.7109375" style="99" customWidth="1"/>
    <col min="9997" max="9997" width="12.7109375" style="99" customWidth="1"/>
    <col min="9998" max="9998" width="9.85546875" style="99" customWidth="1"/>
    <col min="9999" max="9999" width="11" style="99" customWidth="1"/>
    <col min="10000" max="10000" width="10.140625" style="99" customWidth="1"/>
    <col min="10001" max="10240" width="8.7109375" style="99"/>
    <col min="10241" max="10241" width="36.28515625" style="99" customWidth="1"/>
    <col min="10242" max="10242" width="3.5703125" style="99" customWidth="1"/>
    <col min="10243" max="10243" width="12.42578125" style="99" customWidth="1"/>
    <col min="10244" max="10244" width="13.28515625" style="99" customWidth="1"/>
    <col min="10245" max="10245" width="14.5703125" style="99" customWidth="1"/>
    <col min="10246" max="10246" width="15" style="99" customWidth="1"/>
    <col min="10247" max="10247" width="13.140625" style="99" customWidth="1"/>
    <col min="10248" max="10248" width="10.85546875" style="99" customWidth="1"/>
    <col min="10249" max="10249" width="9" style="99" customWidth="1"/>
    <col min="10250" max="10250" width="11.5703125" style="99" customWidth="1"/>
    <col min="10251" max="10252" width="10.7109375" style="99" customWidth="1"/>
    <col min="10253" max="10253" width="12.7109375" style="99" customWidth="1"/>
    <col min="10254" max="10254" width="9.85546875" style="99" customWidth="1"/>
    <col min="10255" max="10255" width="11" style="99" customWidth="1"/>
    <col min="10256" max="10256" width="10.140625" style="99" customWidth="1"/>
    <col min="10257" max="10496" width="8.7109375" style="99"/>
    <col min="10497" max="10497" width="36.28515625" style="99" customWidth="1"/>
    <col min="10498" max="10498" width="3.5703125" style="99" customWidth="1"/>
    <col min="10499" max="10499" width="12.42578125" style="99" customWidth="1"/>
    <col min="10500" max="10500" width="13.28515625" style="99" customWidth="1"/>
    <col min="10501" max="10501" width="14.5703125" style="99" customWidth="1"/>
    <col min="10502" max="10502" width="15" style="99" customWidth="1"/>
    <col min="10503" max="10503" width="13.140625" style="99" customWidth="1"/>
    <col min="10504" max="10504" width="10.85546875" style="99" customWidth="1"/>
    <col min="10505" max="10505" width="9" style="99" customWidth="1"/>
    <col min="10506" max="10506" width="11.5703125" style="99" customWidth="1"/>
    <col min="10507" max="10508" width="10.7109375" style="99" customWidth="1"/>
    <col min="10509" max="10509" width="12.7109375" style="99" customWidth="1"/>
    <col min="10510" max="10510" width="9.85546875" style="99" customWidth="1"/>
    <col min="10511" max="10511" width="11" style="99" customWidth="1"/>
    <col min="10512" max="10512" width="10.140625" style="99" customWidth="1"/>
    <col min="10513" max="10752" width="8.7109375" style="99"/>
    <col min="10753" max="10753" width="36.28515625" style="99" customWidth="1"/>
    <col min="10754" max="10754" width="3.5703125" style="99" customWidth="1"/>
    <col min="10755" max="10755" width="12.42578125" style="99" customWidth="1"/>
    <col min="10756" max="10756" width="13.28515625" style="99" customWidth="1"/>
    <col min="10757" max="10757" width="14.5703125" style="99" customWidth="1"/>
    <col min="10758" max="10758" width="15" style="99" customWidth="1"/>
    <col min="10759" max="10759" width="13.140625" style="99" customWidth="1"/>
    <col min="10760" max="10760" width="10.85546875" style="99" customWidth="1"/>
    <col min="10761" max="10761" width="9" style="99" customWidth="1"/>
    <col min="10762" max="10762" width="11.5703125" style="99" customWidth="1"/>
    <col min="10763" max="10764" width="10.7109375" style="99" customWidth="1"/>
    <col min="10765" max="10765" width="12.7109375" style="99" customWidth="1"/>
    <col min="10766" max="10766" width="9.85546875" style="99" customWidth="1"/>
    <col min="10767" max="10767" width="11" style="99" customWidth="1"/>
    <col min="10768" max="10768" width="10.140625" style="99" customWidth="1"/>
    <col min="10769" max="11008" width="8.7109375" style="99"/>
    <col min="11009" max="11009" width="36.28515625" style="99" customWidth="1"/>
    <col min="11010" max="11010" width="3.5703125" style="99" customWidth="1"/>
    <col min="11011" max="11011" width="12.42578125" style="99" customWidth="1"/>
    <col min="11012" max="11012" width="13.28515625" style="99" customWidth="1"/>
    <col min="11013" max="11013" width="14.5703125" style="99" customWidth="1"/>
    <col min="11014" max="11014" width="15" style="99" customWidth="1"/>
    <col min="11015" max="11015" width="13.140625" style="99" customWidth="1"/>
    <col min="11016" max="11016" width="10.85546875" style="99" customWidth="1"/>
    <col min="11017" max="11017" width="9" style="99" customWidth="1"/>
    <col min="11018" max="11018" width="11.5703125" style="99" customWidth="1"/>
    <col min="11019" max="11020" width="10.7109375" style="99" customWidth="1"/>
    <col min="11021" max="11021" width="12.7109375" style="99" customWidth="1"/>
    <col min="11022" max="11022" width="9.85546875" style="99" customWidth="1"/>
    <col min="11023" max="11023" width="11" style="99" customWidth="1"/>
    <col min="11024" max="11024" width="10.140625" style="99" customWidth="1"/>
    <col min="11025" max="11264" width="8.7109375" style="99"/>
    <col min="11265" max="11265" width="36.28515625" style="99" customWidth="1"/>
    <col min="11266" max="11266" width="3.5703125" style="99" customWidth="1"/>
    <col min="11267" max="11267" width="12.42578125" style="99" customWidth="1"/>
    <col min="11268" max="11268" width="13.28515625" style="99" customWidth="1"/>
    <col min="11269" max="11269" width="14.5703125" style="99" customWidth="1"/>
    <col min="11270" max="11270" width="15" style="99" customWidth="1"/>
    <col min="11271" max="11271" width="13.140625" style="99" customWidth="1"/>
    <col min="11272" max="11272" width="10.85546875" style="99" customWidth="1"/>
    <col min="11273" max="11273" width="9" style="99" customWidth="1"/>
    <col min="11274" max="11274" width="11.5703125" style="99" customWidth="1"/>
    <col min="11275" max="11276" width="10.7109375" style="99" customWidth="1"/>
    <col min="11277" max="11277" width="12.7109375" style="99" customWidth="1"/>
    <col min="11278" max="11278" width="9.85546875" style="99" customWidth="1"/>
    <col min="11279" max="11279" width="11" style="99" customWidth="1"/>
    <col min="11280" max="11280" width="10.140625" style="99" customWidth="1"/>
    <col min="11281" max="11520" width="8.7109375" style="99"/>
    <col min="11521" max="11521" width="36.28515625" style="99" customWidth="1"/>
    <col min="11522" max="11522" width="3.5703125" style="99" customWidth="1"/>
    <col min="11523" max="11523" width="12.42578125" style="99" customWidth="1"/>
    <col min="11524" max="11524" width="13.28515625" style="99" customWidth="1"/>
    <col min="11525" max="11525" width="14.5703125" style="99" customWidth="1"/>
    <col min="11526" max="11526" width="15" style="99" customWidth="1"/>
    <col min="11527" max="11527" width="13.140625" style="99" customWidth="1"/>
    <col min="11528" max="11528" width="10.85546875" style="99" customWidth="1"/>
    <col min="11529" max="11529" width="9" style="99" customWidth="1"/>
    <col min="11530" max="11530" width="11.5703125" style="99" customWidth="1"/>
    <col min="11531" max="11532" width="10.7109375" style="99" customWidth="1"/>
    <col min="11533" max="11533" width="12.7109375" style="99" customWidth="1"/>
    <col min="11534" max="11534" width="9.85546875" style="99" customWidth="1"/>
    <col min="11535" max="11535" width="11" style="99" customWidth="1"/>
    <col min="11536" max="11536" width="10.140625" style="99" customWidth="1"/>
    <col min="11537" max="11776" width="8.7109375" style="99"/>
    <col min="11777" max="11777" width="36.28515625" style="99" customWidth="1"/>
    <col min="11778" max="11778" width="3.5703125" style="99" customWidth="1"/>
    <col min="11779" max="11779" width="12.42578125" style="99" customWidth="1"/>
    <col min="11780" max="11780" width="13.28515625" style="99" customWidth="1"/>
    <col min="11781" max="11781" width="14.5703125" style="99" customWidth="1"/>
    <col min="11782" max="11782" width="15" style="99" customWidth="1"/>
    <col min="11783" max="11783" width="13.140625" style="99" customWidth="1"/>
    <col min="11784" max="11784" width="10.85546875" style="99" customWidth="1"/>
    <col min="11785" max="11785" width="9" style="99" customWidth="1"/>
    <col min="11786" max="11786" width="11.5703125" style="99" customWidth="1"/>
    <col min="11787" max="11788" width="10.7109375" style="99" customWidth="1"/>
    <col min="11789" max="11789" width="12.7109375" style="99" customWidth="1"/>
    <col min="11790" max="11790" width="9.85546875" style="99" customWidth="1"/>
    <col min="11791" max="11791" width="11" style="99" customWidth="1"/>
    <col min="11792" max="11792" width="10.140625" style="99" customWidth="1"/>
    <col min="11793" max="12032" width="8.7109375" style="99"/>
    <col min="12033" max="12033" width="36.28515625" style="99" customWidth="1"/>
    <col min="12034" max="12034" width="3.5703125" style="99" customWidth="1"/>
    <col min="12035" max="12035" width="12.42578125" style="99" customWidth="1"/>
    <col min="12036" max="12036" width="13.28515625" style="99" customWidth="1"/>
    <col min="12037" max="12037" width="14.5703125" style="99" customWidth="1"/>
    <col min="12038" max="12038" width="15" style="99" customWidth="1"/>
    <col min="12039" max="12039" width="13.140625" style="99" customWidth="1"/>
    <col min="12040" max="12040" width="10.85546875" style="99" customWidth="1"/>
    <col min="12041" max="12041" width="9" style="99" customWidth="1"/>
    <col min="12042" max="12042" width="11.5703125" style="99" customWidth="1"/>
    <col min="12043" max="12044" width="10.7109375" style="99" customWidth="1"/>
    <col min="12045" max="12045" width="12.7109375" style="99" customWidth="1"/>
    <col min="12046" max="12046" width="9.85546875" style="99" customWidth="1"/>
    <col min="12047" max="12047" width="11" style="99" customWidth="1"/>
    <col min="12048" max="12048" width="10.140625" style="99" customWidth="1"/>
    <col min="12049" max="12288" width="8.7109375" style="99"/>
    <col min="12289" max="12289" width="36.28515625" style="99" customWidth="1"/>
    <col min="12290" max="12290" width="3.5703125" style="99" customWidth="1"/>
    <col min="12291" max="12291" width="12.42578125" style="99" customWidth="1"/>
    <col min="12292" max="12292" width="13.28515625" style="99" customWidth="1"/>
    <col min="12293" max="12293" width="14.5703125" style="99" customWidth="1"/>
    <col min="12294" max="12294" width="15" style="99" customWidth="1"/>
    <col min="12295" max="12295" width="13.140625" style="99" customWidth="1"/>
    <col min="12296" max="12296" width="10.85546875" style="99" customWidth="1"/>
    <col min="12297" max="12297" width="9" style="99" customWidth="1"/>
    <col min="12298" max="12298" width="11.5703125" style="99" customWidth="1"/>
    <col min="12299" max="12300" width="10.7109375" style="99" customWidth="1"/>
    <col min="12301" max="12301" width="12.7109375" style="99" customWidth="1"/>
    <col min="12302" max="12302" width="9.85546875" style="99" customWidth="1"/>
    <col min="12303" max="12303" width="11" style="99" customWidth="1"/>
    <col min="12304" max="12304" width="10.140625" style="99" customWidth="1"/>
    <col min="12305" max="12544" width="8.7109375" style="99"/>
    <col min="12545" max="12545" width="36.28515625" style="99" customWidth="1"/>
    <col min="12546" max="12546" width="3.5703125" style="99" customWidth="1"/>
    <col min="12547" max="12547" width="12.42578125" style="99" customWidth="1"/>
    <col min="12548" max="12548" width="13.28515625" style="99" customWidth="1"/>
    <col min="12549" max="12549" width="14.5703125" style="99" customWidth="1"/>
    <col min="12550" max="12550" width="15" style="99" customWidth="1"/>
    <col min="12551" max="12551" width="13.140625" style="99" customWidth="1"/>
    <col min="12552" max="12552" width="10.85546875" style="99" customWidth="1"/>
    <col min="12553" max="12553" width="9" style="99" customWidth="1"/>
    <col min="12554" max="12554" width="11.5703125" style="99" customWidth="1"/>
    <col min="12555" max="12556" width="10.7109375" style="99" customWidth="1"/>
    <col min="12557" max="12557" width="12.7109375" style="99" customWidth="1"/>
    <col min="12558" max="12558" width="9.85546875" style="99" customWidth="1"/>
    <col min="12559" max="12559" width="11" style="99" customWidth="1"/>
    <col min="12560" max="12560" width="10.140625" style="99" customWidth="1"/>
    <col min="12561" max="12800" width="8.7109375" style="99"/>
    <col min="12801" max="12801" width="36.28515625" style="99" customWidth="1"/>
    <col min="12802" max="12802" width="3.5703125" style="99" customWidth="1"/>
    <col min="12803" max="12803" width="12.42578125" style="99" customWidth="1"/>
    <col min="12804" max="12804" width="13.28515625" style="99" customWidth="1"/>
    <col min="12805" max="12805" width="14.5703125" style="99" customWidth="1"/>
    <col min="12806" max="12806" width="15" style="99" customWidth="1"/>
    <col min="12807" max="12807" width="13.140625" style="99" customWidth="1"/>
    <col min="12808" max="12808" width="10.85546875" style="99" customWidth="1"/>
    <col min="12809" max="12809" width="9" style="99" customWidth="1"/>
    <col min="12810" max="12810" width="11.5703125" style="99" customWidth="1"/>
    <col min="12811" max="12812" width="10.7109375" style="99" customWidth="1"/>
    <col min="12813" max="12813" width="12.7109375" style="99" customWidth="1"/>
    <col min="12814" max="12814" width="9.85546875" style="99" customWidth="1"/>
    <col min="12815" max="12815" width="11" style="99" customWidth="1"/>
    <col min="12816" max="12816" width="10.140625" style="99" customWidth="1"/>
    <col min="12817" max="13056" width="8.7109375" style="99"/>
    <col min="13057" max="13057" width="36.28515625" style="99" customWidth="1"/>
    <col min="13058" max="13058" width="3.5703125" style="99" customWidth="1"/>
    <col min="13059" max="13059" width="12.42578125" style="99" customWidth="1"/>
    <col min="13060" max="13060" width="13.28515625" style="99" customWidth="1"/>
    <col min="13061" max="13061" width="14.5703125" style="99" customWidth="1"/>
    <col min="13062" max="13062" width="15" style="99" customWidth="1"/>
    <col min="13063" max="13063" width="13.140625" style="99" customWidth="1"/>
    <col min="13064" max="13064" width="10.85546875" style="99" customWidth="1"/>
    <col min="13065" max="13065" width="9" style="99" customWidth="1"/>
    <col min="13066" max="13066" width="11.5703125" style="99" customWidth="1"/>
    <col min="13067" max="13068" width="10.7109375" style="99" customWidth="1"/>
    <col min="13069" max="13069" width="12.7109375" style="99" customWidth="1"/>
    <col min="13070" max="13070" width="9.85546875" style="99" customWidth="1"/>
    <col min="13071" max="13071" width="11" style="99" customWidth="1"/>
    <col min="13072" max="13072" width="10.140625" style="99" customWidth="1"/>
    <col min="13073" max="13312" width="8.7109375" style="99"/>
    <col min="13313" max="13313" width="36.28515625" style="99" customWidth="1"/>
    <col min="13314" max="13314" width="3.5703125" style="99" customWidth="1"/>
    <col min="13315" max="13315" width="12.42578125" style="99" customWidth="1"/>
    <col min="13316" max="13316" width="13.28515625" style="99" customWidth="1"/>
    <col min="13317" max="13317" width="14.5703125" style="99" customWidth="1"/>
    <col min="13318" max="13318" width="15" style="99" customWidth="1"/>
    <col min="13319" max="13319" width="13.140625" style="99" customWidth="1"/>
    <col min="13320" max="13320" width="10.85546875" style="99" customWidth="1"/>
    <col min="13321" max="13321" width="9" style="99" customWidth="1"/>
    <col min="13322" max="13322" width="11.5703125" style="99" customWidth="1"/>
    <col min="13323" max="13324" width="10.7109375" style="99" customWidth="1"/>
    <col min="13325" max="13325" width="12.7109375" style="99" customWidth="1"/>
    <col min="13326" max="13326" width="9.85546875" style="99" customWidth="1"/>
    <col min="13327" max="13327" width="11" style="99" customWidth="1"/>
    <col min="13328" max="13328" width="10.140625" style="99" customWidth="1"/>
    <col min="13329" max="13568" width="8.7109375" style="99"/>
    <col min="13569" max="13569" width="36.28515625" style="99" customWidth="1"/>
    <col min="13570" max="13570" width="3.5703125" style="99" customWidth="1"/>
    <col min="13571" max="13571" width="12.42578125" style="99" customWidth="1"/>
    <col min="13572" max="13572" width="13.28515625" style="99" customWidth="1"/>
    <col min="13573" max="13573" width="14.5703125" style="99" customWidth="1"/>
    <col min="13574" max="13574" width="15" style="99" customWidth="1"/>
    <col min="13575" max="13575" width="13.140625" style="99" customWidth="1"/>
    <col min="13576" max="13576" width="10.85546875" style="99" customWidth="1"/>
    <col min="13577" max="13577" width="9" style="99" customWidth="1"/>
    <col min="13578" max="13578" width="11.5703125" style="99" customWidth="1"/>
    <col min="13579" max="13580" width="10.7109375" style="99" customWidth="1"/>
    <col min="13581" max="13581" width="12.7109375" style="99" customWidth="1"/>
    <col min="13582" max="13582" width="9.85546875" style="99" customWidth="1"/>
    <col min="13583" max="13583" width="11" style="99" customWidth="1"/>
    <col min="13584" max="13584" width="10.140625" style="99" customWidth="1"/>
    <col min="13585" max="13824" width="8.7109375" style="99"/>
    <col min="13825" max="13825" width="36.28515625" style="99" customWidth="1"/>
    <col min="13826" max="13826" width="3.5703125" style="99" customWidth="1"/>
    <col min="13827" max="13827" width="12.42578125" style="99" customWidth="1"/>
    <col min="13828" max="13828" width="13.28515625" style="99" customWidth="1"/>
    <col min="13829" max="13829" width="14.5703125" style="99" customWidth="1"/>
    <col min="13830" max="13830" width="15" style="99" customWidth="1"/>
    <col min="13831" max="13831" width="13.140625" style="99" customWidth="1"/>
    <col min="13832" max="13832" width="10.85546875" style="99" customWidth="1"/>
    <col min="13833" max="13833" width="9" style="99" customWidth="1"/>
    <col min="13834" max="13834" width="11.5703125" style="99" customWidth="1"/>
    <col min="13835" max="13836" width="10.7109375" style="99" customWidth="1"/>
    <col min="13837" max="13837" width="12.7109375" style="99" customWidth="1"/>
    <col min="13838" max="13838" width="9.85546875" style="99" customWidth="1"/>
    <col min="13839" max="13839" width="11" style="99" customWidth="1"/>
    <col min="13840" max="13840" width="10.140625" style="99" customWidth="1"/>
    <col min="13841" max="14080" width="8.7109375" style="99"/>
    <col min="14081" max="14081" width="36.28515625" style="99" customWidth="1"/>
    <col min="14082" max="14082" width="3.5703125" style="99" customWidth="1"/>
    <col min="14083" max="14083" width="12.42578125" style="99" customWidth="1"/>
    <col min="14084" max="14084" width="13.28515625" style="99" customWidth="1"/>
    <col min="14085" max="14085" width="14.5703125" style="99" customWidth="1"/>
    <col min="14086" max="14086" width="15" style="99" customWidth="1"/>
    <col min="14087" max="14087" width="13.140625" style="99" customWidth="1"/>
    <col min="14088" max="14088" width="10.85546875" style="99" customWidth="1"/>
    <col min="14089" max="14089" width="9" style="99" customWidth="1"/>
    <col min="14090" max="14090" width="11.5703125" style="99" customWidth="1"/>
    <col min="14091" max="14092" width="10.7109375" style="99" customWidth="1"/>
    <col min="14093" max="14093" width="12.7109375" style="99" customWidth="1"/>
    <col min="14094" max="14094" width="9.85546875" style="99" customWidth="1"/>
    <col min="14095" max="14095" width="11" style="99" customWidth="1"/>
    <col min="14096" max="14096" width="10.140625" style="99" customWidth="1"/>
    <col min="14097" max="14336" width="8.7109375" style="99"/>
    <col min="14337" max="14337" width="36.28515625" style="99" customWidth="1"/>
    <col min="14338" max="14338" width="3.5703125" style="99" customWidth="1"/>
    <col min="14339" max="14339" width="12.42578125" style="99" customWidth="1"/>
    <col min="14340" max="14340" width="13.28515625" style="99" customWidth="1"/>
    <col min="14341" max="14341" width="14.5703125" style="99" customWidth="1"/>
    <col min="14342" max="14342" width="15" style="99" customWidth="1"/>
    <col min="14343" max="14343" width="13.140625" style="99" customWidth="1"/>
    <col min="14344" max="14344" width="10.85546875" style="99" customWidth="1"/>
    <col min="14345" max="14345" width="9" style="99" customWidth="1"/>
    <col min="14346" max="14346" width="11.5703125" style="99" customWidth="1"/>
    <col min="14347" max="14348" width="10.7109375" style="99" customWidth="1"/>
    <col min="14349" max="14349" width="12.7109375" style="99" customWidth="1"/>
    <col min="14350" max="14350" width="9.85546875" style="99" customWidth="1"/>
    <col min="14351" max="14351" width="11" style="99" customWidth="1"/>
    <col min="14352" max="14352" width="10.140625" style="99" customWidth="1"/>
    <col min="14353" max="14592" width="8.7109375" style="99"/>
    <col min="14593" max="14593" width="36.28515625" style="99" customWidth="1"/>
    <col min="14594" max="14594" width="3.5703125" style="99" customWidth="1"/>
    <col min="14595" max="14595" width="12.42578125" style="99" customWidth="1"/>
    <col min="14596" max="14596" width="13.28515625" style="99" customWidth="1"/>
    <col min="14597" max="14597" width="14.5703125" style="99" customWidth="1"/>
    <col min="14598" max="14598" width="15" style="99" customWidth="1"/>
    <col min="14599" max="14599" width="13.140625" style="99" customWidth="1"/>
    <col min="14600" max="14600" width="10.85546875" style="99" customWidth="1"/>
    <col min="14601" max="14601" width="9" style="99" customWidth="1"/>
    <col min="14602" max="14602" width="11.5703125" style="99" customWidth="1"/>
    <col min="14603" max="14604" width="10.7109375" style="99" customWidth="1"/>
    <col min="14605" max="14605" width="12.7109375" style="99" customWidth="1"/>
    <col min="14606" max="14606" width="9.85546875" style="99" customWidth="1"/>
    <col min="14607" max="14607" width="11" style="99" customWidth="1"/>
    <col min="14608" max="14608" width="10.140625" style="99" customWidth="1"/>
    <col min="14609" max="14848" width="8.7109375" style="99"/>
    <col min="14849" max="14849" width="36.28515625" style="99" customWidth="1"/>
    <col min="14850" max="14850" width="3.5703125" style="99" customWidth="1"/>
    <col min="14851" max="14851" width="12.42578125" style="99" customWidth="1"/>
    <col min="14852" max="14852" width="13.28515625" style="99" customWidth="1"/>
    <col min="14853" max="14853" width="14.5703125" style="99" customWidth="1"/>
    <col min="14854" max="14854" width="15" style="99" customWidth="1"/>
    <col min="14855" max="14855" width="13.140625" style="99" customWidth="1"/>
    <col min="14856" max="14856" width="10.85546875" style="99" customWidth="1"/>
    <col min="14857" max="14857" width="9" style="99" customWidth="1"/>
    <col min="14858" max="14858" width="11.5703125" style="99" customWidth="1"/>
    <col min="14859" max="14860" width="10.7109375" style="99" customWidth="1"/>
    <col min="14861" max="14861" width="12.7109375" style="99" customWidth="1"/>
    <col min="14862" max="14862" width="9.85546875" style="99" customWidth="1"/>
    <col min="14863" max="14863" width="11" style="99" customWidth="1"/>
    <col min="14864" max="14864" width="10.140625" style="99" customWidth="1"/>
    <col min="14865" max="15104" width="8.7109375" style="99"/>
    <col min="15105" max="15105" width="36.28515625" style="99" customWidth="1"/>
    <col min="15106" max="15106" width="3.5703125" style="99" customWidth="1"/>
    <col min="15107" max="15107" width="12.42578125" style="99" customWidth="1"/>
    <col min="15108" max="15108" width="13.28515625" style="99" customWidth="1"/>
    <col min="15109" max="15109" width="14.5703125" style="99" customWidth="1"/>
    <col min="15110" max="15110" width="15" style="99" customWidth="1"/>
    <col min="15111" max="15111" width="13.140625" style="99" customWidth="1"/>
    <col min="15112" max="15112" width="10.85546875" style="99" customWidth="1"/>
    <col min="15113" max="15113" width="9" style="99" customWidth="1"/>
    <col min="15114" max="15114" width="11.5703125" style="99" customWidth="1"/>
    <col min="15115" max="15116" width="10.7109375" style="99" customWidth="1"/>
    <col min="15117" max="15117" width="12.7109375" style="99" customWidth="1"/>
    <col min="15118" max="15118" width="9.85546875" style="99" customWidth="1"/>
    <col min="15119" max="15119" width="11" style="99" customWidth="1"/>
    <col min="15120" max="15120" width="10.140625" style="99" customWidth="1"/>
    <col min="15121" max="15360" width="8.7109375" style="99"/>
    <col min="15361" max="15361" width="36.28515625" style="99" customWidth="1"/>
    <col min="15362" max="15362" width="3.5703125" style="99" customWidth="1"/>
    <col min="15363" max="15363" width="12.42578125" style="99" customWidth="1"/>
    <col min="15364" max="15364" width="13.28515625" style="99" customWidth="1"/>
    <col min="15365" max="15365" width="14.5703125" style="99" customWidth="1"/>
    <col min="15366" max="15366" width="15" style="99" customWidth="1"/>
    <col min="15367" max="15367" width="13.140625" style="99" customWidth="1"/>
    <col min="15368" max="15368" width="10.85546875" style="99" customWidth="1"/>
    <col min="15369" max="15369" width="9" style="99" customWidth="1"/>
    <col min="15370" max="15370" width="11.5703125" style="99" customWidth="1"/>
    <col min="15371" max="15372" width="10.7109375" style="99" customWidth="1"/>
    <col min="15373" max="15373" width="12.7109375" style="99" customWidth="1"/>
    <col min="15374" max="15374" width="9.85546875" style="99" customWidth="1"/>
    <col min="15375" max="15375" width="11" style="99" customWidth="1"/>
    <col min="15376" max="15376" width="10.140625" style="99" customWidth="1"/>
    <col min="15377" max="15616" width="8.7109375" style="99"/>
    <col min="15617" max="15617" width="36.28515625" style="99" customWidth="1"/>
    <col min="15618" max="15618" width="3.5703125" style="99" customWidth="1"/>
    <col min="15619" max="15619" width="12.42578125" style="99" customWidth="1"/>
    <col min="15620" max="15620" width="13.28515625" style="99" customWidth="1"/>
    <col min="15621" max="15621" width="14.5703125" style="99" customWidth="1"/>
    <col min="15622" max="15622" width="15" style="99" customWidth="1"/>
    <col min="15623" max="15623" width="13.140625" style="99" customWidth="1"/>
    <col min="15624" max="15624" width="10.85546875" style="99" customWidth="1"/>
    <col min="15625" max="15625" width="9" style="99" customWidth="1"/>
    <col min="15626" max="15626" width="11.5703125" style="99" customWidth="1"/>
    <col min="15627" max="15628" width="10.7109375" style="99" customWidth="1"/>
    <col min="15629" max="15629" width="12.7109375" style="99" customWidth="1"/>
    <col min="15630" max="15630" width="9.85546875" style="99" customWidth="1"/>
    <col min="15631" max="15631" width="11" style="99" customWidth="1"/>
    <col min="15632" max="15632" width="10.140625" style="99" customWidth="1"/>
    <col min="15633" max="15872" width="8.7109375" style="99"/>
    <col min="15873" max="15873" width="36.28515625" style="99" customWidth="1"/>
    <col min="15874" max="15874" width="3.5703125" style="99" customWidth="1"/>
    <col min="15875" max="15875" width="12.42578125" style="99" customWidth="1"/>
    <col min="15876" max="15876" width="13.28515625" style="99" customWidth="1"/>
    <col min="15877" max="15877" width="14.5703125" style="99" customWidth="1"/>
    <col min="15878" max="15878" width="15" style="99" customWidth="1"/>
    <col min="15879" max="15879" width="13.140625" style="99" customWidth="1"/>
    <col min="15880" max="15880" width="10.85546875" style="99" customWidth="1"/>
    <col min="15881" max="15881" width="9" style="99" customWidth="1"/>
    <col min="15882" max="15882" width="11.5703125" style="99" customWidth="1"/>
    <col min="15883" max="15884" width="10.7109375" style="99" customWidth="1"/>
    <col min="15885" max="15885" width="12.7109375" style="99" customWidth="1"/>
    <col min="15886" max="15886" width="9.85546875" style="99" customWidth="1"/>
    <col min="15887" max="15887" width="11" style="99" customWidth="1"/>
    <col min="15888" max="15888" width="10.140625" style="99" customWidth="1"/>
    <col min="15889" max="16128" width="8.7109375" style="99"/>
    <col min="16129" max="16129" width="36.28515625" style="99" customWidth="1"/>
    <col min="16130" max="16130" width="3.5703125" style="99" customWidth="1"/>
    <col min="16131" max="16131" width="12.42578125" style="99" customWidth="1"/>
    <col min="16132" max="16132" width="13.28515625" style="99" customWidth="1"/>
    <col min="16133" max="16133" width="14.5703125" style="99" customWidth="1"/>
    <col min="16134" max="16134" width="15" style="99" customWidth="1"/>
    <col min="16135" max="16135" width="13.140625" style="99" customWidth="1"/>
    <col min="16136" max="16136" width="10.85546875" style="99" customWidth="1"/>
    <col min="16137" max="16137" width="9" style="99" customWidth="1"/>
    <col min="16138" max="16138" width="11.5703125" style="99" customWidth="1"/>
    <col min="16139" max="16140" width="10.7109375" style="99" customWidth="1"/>
    <col min="16141" max="16141" width="12.7109375" style="99" customWidth="1"/>
    <col min="16142" max="16142" width="9.85546875" style="99" customWidth="1"/>
    <col min="16143" max="16143" width="11" style="99" customWidth="1"/>
    <col min="16144" max="16144" width="10.140625" style="99" customWidth="1"/>
    <col min="16145" max="16384" width="8.7109375" style="99"/>
  </cols>
  <sheetData>
    <row r="1" spans="1:8" s="99" customFormat="1" ht="21">
      <c r="A1" s="176" t="s">
        <v>39</v>
      </c>
      <c r="H1" s="90" t="s">
        <v>0</v>
      </c>
    </row>
    <row r="2" spans="1:8" s="178" customFormat="1" ht="15.75">
      <c r="A2" s="177" t="s">
        <v>162</v>
      </c>
    </row>
    <row r="3" spans="1:8" s="178" customFormat="1" ht="15.75">
      <c r="A3" s="177" t="s">
        <v>7</v>
      </c>
    </row>
    <row r="4" spans="1:8" s="178" customFormat="1" ht="15.75">
      <c r="A4" s="177" t="s">
        <v>41</v>
      </c>
    </row>
    <row r="5" spans="1:8" s="99" customFormat="1" ht="15.75">
      <c r="C5" s="179" t="s">
        <v>1</v>
      </c>
      <c r="D5" s="179" t="s">
        <v>2</v>
      </c>
      <c r="E5" s="179" t="s">
        <v>3</v>
      </c>
      <c r="F5" s="179" t="s">
        <v>4</v>
      </c>
      <c r="G5" s="179" t="s">
        <v>5</v>
      </c>
      <c r="H5" s="179"/>
    </row>
    <row r="6" spans="1:8" s="99" customFormat="1" ht="15.75">
      <c r="A6" s="97" t="s">
        <v>67</v>
      </c>
      <c r="C6" s="180"/>
      <c r="D6" s="180"/>
      <c r="E6" s="180"/>
      <c r="F6" s="180"/>
      <c r="G6" s="180"/>
      <c r="H6" s="181"/>
    </row>
    <row r="7" spans="1:8" s="99" customFormat="1" ht="15.75">
      <c r="A7" s="97"/>
      <c r="C7" s="182"/>
      <c r="D7" s="182"/>
      <c r="E7" s="182"/>
      <c r="F7" s="182"/>
      <c r="G7" s="182"/>
    </row>
    <row r="8" spans="1:8" s="99" customFormat="1" ht="15.75">
      <c r="A8" s="97"/>
      <c r="C8" s="182"/>
      <c r="D8" s="182"/>
      <c r="E8" s="182"/>
      <c r="F8" s="182"/>
      <c r="G8" s="182"/>
      <c r="H8" s="183"/>
    </row>
    <row r="9" spans="1:8" s="99" customFormat="1">
      <c r="A9" s="184" t="s">
        <v>163</v>
      </c>
      <c r="C9" s="185"/>
      <c r="D9" s="185"/>
      <c r="E9" s="185"/>
      <c r="F9" s="185"/>
      <c r="G9" s="185"/>
      <c r="H9" s="186"/>
    </row>
    <row r="10" spans="1:8" s="99" customFormat="1">
      <c r="A10" s="187" t="s">
        <v>82</v>
      </c>
      <c r="C10" s="188"/>
      <c r="D10" s="188"/>
      <c r="E10" s="188"/>
      <c r="F10" s="188"/>
      <c r="G10" s="188"/>
    </row>
    <row r="11" spans="1:8" s="99" customFormat="1">
      <c r="A11" s="187" t="s">
        <v>164</v>
      </c>
      <c r="C11" s="189"/>
      <c r="D11" s="189"/>
      <c r="E11" s="189"/>
      <c r="F11" s="189"/>
      <c r="G11" s="189"/>
    </row>
    <row r="12" spans="1:8" s="99" customFormat="1">
      <c r="A12" s="187" t="s">
        <v>165</v>
      </c>
      <c r="C12" s="190"/>
      <c r="D12" s="190"/>
      <c r="E12" s="190"/>
      <c r="F12" s="190"/>
      <c r="G12" s="190"/>
    </row>
    <row r="13" spans="1:8" s="99" customFormat="1">
      <c r="A13" s="187" t="s">
        <v>166</v>
      </c>
      <c r="C13" s="190"/>
      <c r="D13" s="190"/>
      <c r="E13" s="190"/>
      <c r="F13" s="190"/>
      <c r="G13" s="190"/>
      <c r="H13" s="191"/>
    </row>
    <row r="14" spans="1:8" s="99" customFormat="1">
      <c r="C14" s="185"/>
      <c r="D14" s="185"/>
      <c r="E14" s="185"/>
      <c r="F14" s="185"/>
      <c r="G14" s="185"/>
      <c r="H14" s="192"/>
    </row>
    <row r="15" spans="1:8" s="99" customFormat="1">
      <c r="A15" s="193" t="s">
        <v>167</v>
      </c>
      <c r="C15" s="185"/>
      <c r="D15" s="185"/>
      <c r="E15" s="185"/>
      <c r="F15" s="185"/>
      <c r="G15" s="185"/>
      <c r="H15" s="185"/>
    </row>
    <row r="16" spans="1:8" s="99" customFormat="1">
      <c r="A16" s="187" t="s">
        <v>82</v>
      </c>
      <c r="C16" s="194"/>
      <c r="D16" s="194"/>
      <c r="E16" s="194"/>
      <c r="F16" s="194"/>
      <c r="G16" s="194"/>
    </row>
    <row r="17" spans="1:8" s="99" customFormat="1">
      <c r="A17" s="187" t="s">
        <v>168</v>
      </c>
      <c r="B17" s="185"/>
      <c r="C17" s="195"/>
      <c r="D17" s="195"/>
      <c r="E17" s="195"/>
      <c r="F17" s="195"/>
      <c r="G17" s="195"/>
    </row>
    <row r="18" spans="1:8" s="99" customFormat="1">
      <c r="A18" s="187" t="s">
        <v>169</v>
      </c>
      <c r="C18" s="195"/>
      <c r="D18" s="195"/>
      <c r="E18" s="195"/>
      <c r="F18" s="195"/>
      <c r="G18" s="195"/>
      <c r="H18" s="185"/>
    </row>
    <row r="19" spans="1:8" s="99" customFormat="1">
      <c r="A19" s="187" t="s">
        <v>170</v>
      </c>
      <c r="C19" s="190"/>
      <c r="D19" s="190"/>
      <c r="E19" s="190"/>
      <c r="F19" s="190"/>
      <c r="G19" s="190"/>
      <c r="H19" s="127"/>
    </row>
    <row r="20" spans="1:8" s="99" customFormat="1">
      <c r="A20" s="187" t="s">
        <v>166</v>
      </c>
      <c r="C20" s="190"/>
      <c r="D20" s="190"/>
      <c r="E20" s="190"/>
      <c r="F20" s="190"/>
      <c r="G20" s="190"/>
      <c r="H20" s="185"/>
    </row>
    <row r="21" spans="1:8" s="99" customFormat="1">
      <c r="C21" s="185"/>
      <c r="D21" s="185"/>
      <c r="E21" s="185"/>
      <c r="F21" s="185"/>
      <c r="G21" s="185"/>
      <c r="H21" s="185"/>
    </row>
    <row r="22" spans="1:8" s="99" customFormat="1">
      <c r="A22" s="193" t="s">
        <v>171</v>
      </c>
      <c r="C22" s="185"/>
      <c r="D22" s="185"/>
      <c r="E22" s="185"/>
      <c r="F22" s="185"/>
      <c r="G22" s="185"/>
      <c r="H22" s="185"/>
    </row>
    <row r="23" spans="1:8" s="99" customFormat="1">
      <c r="A23" s="187" t="s">
        <v>82</v>
      </c>
      <c r="C23" s="194"/>
      <c r="D23" s="194"/>
      <c r="E23" s="194"/>
      <c r="F23" s="194"/>
      <c r="G23" s="194"/>
      <c r="H23" s="185"/>
    </row>
    <row r="24" spans="1:8" s="99" customFormat="1">
      <c r="A24" s="187" t="s">
        <v>172</v>
      </c>
      <c r="C24" s="196"/>
      <c r="D24" s="196"/>
      <c r="E24" s="196"/>
      <c r="F24" s="196"/>
      <c r="G24" s="196"/>
    </row>
    <row r="25" spans="1:8" s="99" customFormat="1">
      <c r="A25" s="187" t="s">
        <v>173</v>
      </c>
      <c r="C25" s="190"/>
      <c r="D25" s="190"/>
      <c r="E25" s="190"/>
      <c r="F25" s="190"/>
      <c r="G25" s="190"/>
      <c r="H25" s="127"/>
    </row>
    <row r="26" spans="1:8" s="99" customFormat="1">
      <c r="A26" s="187" t="s">
        <v>166</v>
      </c>
      <c r="C26" s="190"/>
      <c r="D26" s="190"/>
      <c r="E26" s="190"/>
      <c r="F26" s="190"/>
      <c r="G26" s="190"/>
      <c r="H26" s="185"/>
    </row>
    <row r="27" spans="1:8" s="99" customFormat="1">
      <c r="A27" s="187"/>
      <c r="C27" s="185"/>
      <c r="D27" s="185"/>
      <c r="E27" s="185"/>
      <c r="F27" s="185"/>
      <c r="G27" s="185"/>
      <c r="H27" s="185"/>
    </row>
    <row r="28" spans="1:8" s="99" customFormat="1">
      <c r="A28" s="193" t="s">
        <v>174</v>
      </c>
      <c r="C28" s="185"/>
      <c r="D28" s="185"/>
      <c r="E28" s="185"/>
      <c r="F28" s="185"/>
      <c r="G28" s="185"/>
      <c r="H28" s="185"/>
    </row>
    <row r="29" spans="1:8" s="99" customFormat="1">
      <c r="A29" s="187" t="s">
        <v>82</v>
      </c>
      <c r="C29" s="194"/>
      <c r="D29" s="194"/>
      <c r="E29" s="194"/>
      <c r="F29" s="194"/>
      <c r="G29" s="194"/>
    </row>
    <row r="30" spans="1:8" s="99" customFormat="1">
      <c r="A30" s="187" t="s">
        <v>172</v>
      </c>
      <c r="C30" s="197"/>
      <c r="D30" s="197"/>
      <c r="E30" s="197"/>
      <c r="F30" s="197"/>
      <c r="G30" s="197"/>
      <c r="H30" s="185"/>
    </row>
    <row r="31" spans="1:8" s="99" customFormat="1">
      <c r="A31" s="187" t="s">
        <v>175</v>
      </c>
      <c r="C31" s="190"/>
      <c r="D31" s="190"/>
      <c r="E31" s="190"/>
      <c r="F31" s="190"/>
      <c r="G31" s="190"/>
      <c r="H31" s="198"/>
    </row>
    <row r="32" spans="1:8" s="99" customFormat="1">
      <c r="A32" s="187" t="s">
        <v>176</v>
      </c>
      <c r="C32" s="190"/>
      <c r="D32" s="190"/>
      <c r="E32" s="190"/>
      <c r="F32" s="190"/>
      <c r="G32" s="190"/>
    </row>
    <row r="33" spans="1:7" s="99" customFormat="1">
      <c r="C33" s="185"/>
      <c r="D33" s="185"/>
      <c r="E33" s="185"/>
      <c r="F33" s="185"/>
      <c r="G33" s="185"/>
    </row>
    <row r="34" spans="1:7" s="99" customFormat="1">
      <c r="A34" s="193" t="s">
        <v>177</v>
      </c>
      <c r="C34" s="185"/>
      <c r="D34" s="185"/>
      <c r="E34" s="185"/>
      <c r="F34" s="185"/>
      <c r="G34" s="185"/>
    </row>
    <row r="35" spans="1:7" s="99" customFormat="1">
      <c r="A35" s="187" t="s">
        <v>82</v>
      </c>
      <c r="C35" s="199"/>
      <c r="D35" s="199"/>
      <c r="E35" s="199"/>
      <c r="F35" s="199"/>
      <c r="G35" s="199"/>
    </row>
    <row r="36" spans="1:7" s="99" customFormat="1">
      <c r="A36" s="187" t="s">
        <v>172</v>
      </c>
      <c r="C36" s="200"/>
      <c r="D36" s="200"/>
      <c r="E36" s="200"/>
      <c r="F36" s="200"/>
      <c r="G36" s="200"/>
    </row>
    <row r="37" spans="1:7" s="99" customFormat="1">
      <c r="A37" s="187" t="s">
        <v>178</v>
      </c>
      <c r="C37" s="190"/>
      <c r="D37" s="190"/>
      <c r="E37" s="190"/>
      <c r="F37" s="190"/>
      <c r="G37" s="190"/>
    </row>
    <row r="38" spans="1:7" s="99" customFormat="1">
      <c r="A38" s="187" t="s">
        <v>176</v>
      </c>
      <c r="C38" s="190"/>
      <c r="D38" s="190"/>
      <c r="E38" s="190"/>
      <c r="F38" s="190"/>
      <c r="G38" s="190"/>
    </row>
    <row r="40" spans="1:7" s="99" customFormat="1">
      <c r="B40" s="185"/>
      <c r="C40" s="185"/>
      <c r="D40" s="185"/>
      <c r="E40" s="185"/>
      <c r="F40" s="185"/>
      <c r="G40" s="185"/>
    </row>
    <row r="41" spans="1:7" s="99" customFormat="1">
      <c r="B41" s="185"/>
    </row>
    <row r="42" spans="1:7" s="99" customFormat="1" ht="15.75">
      <c r="A42" s="68" t="s">
        <v>17</v>
      </c>
      <c r="C42" s="85"/>
      <c r="E42" s="85"/>
      <c r="F42" s="85"/>
      <c r="G42" s="65"/>
    </row>
    <row r="43" spans="1:7" s="99" customFormat="1" ht="15.75">
      <c r="A43" s="65"/>
      <c r="B43" s="65"/>
      <c r="C43" s="65"/>
      <c r="D43" s="67" t="s">
        <v>41</v>
      </c>
      <c r="E43" s="85"/>
      <c r="F43" s="85"/>
      <c r="G43" s="65"/>
    </row>
    <row r="44" spans="1:7" s="99" customFormat="1" ht="15.75">
      <c r="A44" s="65"/>
      <c r="B44" s="65"/>
      <c r="C44" s="71" t="s">
        <v>1</v>
      </c>
      <c r="D44" s="71" t="s">
        <v>2</v>
      </c>
      <c r="E44" s="71" t="s">
        <v>3</v>
      </c>
      <c r="F44" s="71" t="s">
        <v>4</v>
      </c>
      <c r="G44" s="71" t="s">
        <v>5</v>
      </c>
    </row>
    <row r="45" spans="1:7" s="99" customFormat="1">
      <c r="A45" s="65" t="s">
        <v>19</v>
      </c>
      <c r="B45" s="65"/>
      <c r="C45" s="201">
        <f>[1]REVENUE!C22</f>
        <v>0</v>
      </c>
      <c r="D45" s="201">
        <f>[1]REVENUE!D22</f>
        <v>262500</v>
      </c>
      <c r="E45" s="201">
        <f>[1]REVENUE!E22</f>
        <v>0</v>
      </c>
      <c r="F45" s="201">
        <f>[1]REVENUE!F22</f>
        <v>0</v>
      </c>
      <c r="G45" s="201">
        <f>[1]REVENUE!G22</f>
        <v>0</v>
      </c>
    </row>
    <row r="46" spans="1:7" s="99" customFormat="1">
      <c r="A46" s="65" t="s">
        <v>20</v>
      </c>
      <c r="C46" s="201"/>
      <c r="D46" s="201"/>
      <c r="E46" s="201"/>
      <c r="F46" s="201"/>
      <c r="G46" s="201"/>
    </row>
    <row r="47" spans="1:7" s="99" customFormat="1" ht="15.75" customHeight="1">
      <c r="A47" s="65" t="s">
        <v>21</v>
      </c>
      <c r="C47" s="202"/>
      <c r="D47" s="202"/>
      <c r="E47" s="202"/>
      <c r="F47" s="202"/>
      <c r="G47" s="202"/>
    </row>
    <row r="48" spans="1:7" s="99" customFormat="1">
      <c r="A48" s="73" t="s">
        <v>22</v>
      </c>
      <c r="C48" s="201"/>
      <c r="D48" s="201"/>
      <c r="E48" s="201"/>
      <c r="F48" s="201"/>
      <c r="G48" s="201"/>
    </row>
    <row r="49" spans="1:9" s="99" customFormat="1">
      <c r="A49" s="65" t="s">
        <v>23</v>
      </c>
      <c r="C49" s="201"/>
      <c r="D49" s="201"/>
      <c r="E49" s="201"/>
      <c r="F49" s="201"/>
      <c r="G49" s="201"/>
    </row>
    <row r="50" spans="1:9" s="99" customFormat="1">
      <c r="A50" s="65" t="s">
        <v>24</v>
      </c>
      <c r="C50" s="201"/>
      <c r="D50" s="201"/>
      <c r="E50" s="201"/>
      <c r="F50" s="201"/>
      <c r="G50" s="201"/>
    </row>
    <row r="51" spans="1:9" s="99" customFormat="1">
      <c r="A51" s="65" t="s">
        <v>25</v>
      </c>
      <c r="C51" s="202"/>
      <c r="D51" s="202"/>
      <c r="E51" s="202"/>
      <c r="F51" s="202"/>
      <c r="G51" s="202"/>
    </row>
    <row r="52" spans="1:9" s="99" customFormat="1">
      <c r="A52" s="73" t="s">
        <v>26</v>
      </c>
      <c r="C52" s="201"/>
      <c r="D52" s="201"/>
      <c r="E52" s="201"/>
      <c r="F52" s="201"/>
      <c r="G52" s="201"/>
    </row>
    <row r="53" spans="1:9" s="99" customFormat="1">
      <c r="A53" s="65" t="s">
        <v>27</v>
      </c>
      <c r="C53" s="201"/>
      <c r="D53" s="201"/>
      <c r="E53" s="201"/>
      <c r="F53" s="201"/>
      <c r="G53" s="201"/>
    </row>
    <row r="54" spans="1:9" s="99" customFormat="1">
      <c r="A54" s="65" t="s">
        <v>28</v>
      </c>
      <c r="C54" s="201"/>
      <c r="D54" s="201"/>
      <c r="E54" s="201"/>
      <c r="F54" s="201"/>
      <c r="G54" s="201"/>
    </row>
    <row r="55" spans="1:9" s="99" customFormat="1">
      <c r="A55" s="65" t="s">
        <v>29</v>
      </c>
      <c r="C55" s="202"/>
      <c r="D55" s="202"/>
      <c r="E55" s="202"/>
      <c r="F55" s="202"/>
      <c r="G55" s="202"/>
    </row>
    <row r="56" spans="1:9" s="99" customFormat="1">
      <c r="A56" s="73" t="s">
        <v>30</v>
      </c>
      <c r="C56" s="201"/>
      <c r="D56" s="201"/>
      <c r="E56" s="201"/>
      <c r="F56" s="201"/>
      <c r="G56" s="201"/>
    </row>
    <row r="57" spans="1:9" s="99" customFormat="1">
      <c r="A57" s="65" t="s">
        <v>31</v>
      </c>
      <c r="C57" s="201"/>
      <c r="D57" s="201"/>
      <c r="E57" s="201"/>
      <c r="F57" s="201"/>
      <c r="G57" s="201"/>
    </row>
    <row r="58" spans="1:9" s="99" customFormat="1">
      <c r="A58" s="65" t="s">
        <v>32</v>
      </c>
      <c r="C58" s="201"/>
      <c r="D58" s="201"/>
      <c r="E58" s="201"/>
      <c r="F58" s="201"/>
      <c r="G58" s="201"/>
    </row>
    <row r="59" spans="1:9" s="99" customFormat="1">
      <c r="A59" s="65" t="s">
        <v>33</v>
      </c>
      <c r="C59" s="202"/>
      <c r="D59" s="202"/>
      <c r="E59" s="202"/>
      <c r="F59" s="202"/>
      <c r="G59" s="202"/>
    </row>
    <row r="60" spans="1:9" s="99" customFormat="1">
      <c r="A60" s="73" t="s">
        <v>34</v>
      </c>
      <c r="C60" s="201"/>
      <c r="D60" s="201"/>
      <c r="E60" s="201"/>
      <c r="F60" s="201"/>
      <c r="G60" s="201"/>
    </row>
    <row r="61" spans="1:9" s="99" customFormat="1" ht="13.5" thickBot="1">
      <c r="A61" s="76" t="s">
        <v>35</v>
      </c>
      <c r="C61" s="203"/>
      <c r="D61" s="203"/>
      <c r="E61" s="203"/>
      <c r="F61" s="203"/>
      <c r="G61" s="203"/>
    </row>
    <row r="63" spans="1:9" s="99" customFormat="1">
      <c r="H63" s="185"/>
      <c r="I63" s="204"/>
    </row>
    <row r="64" spans="1:9" s="99" customFormat="1" ht="15.75">
      <c r="A64" s="68" t="s">
        <v>179</v>
      </c>
      <c r="H64" s="185"/>
    </row>
    <row r="65" spans="1:9" s="99" customFormat="1" ht="15.75">
      <c r="A65" s="65"/>
      <c r="C65" s="65"/>
      <c r="D65" s="67" t="s">
        <v>8</v>
      </c>
      <c r="E65" s="85"/>
      <c r="F65" s="85"/>
      <c r="G65" s="65"/>
      <c r="H65" s="185"/>
      <c r="I65" s="185"/>
    </row>
    <row r="66" spans="1:9" s="99" customFormat="1" ht="15.75">
      <c r="A66" s="65"/>
      <c r="B66" s="65"/>
      <c r="C66" s="71" t="s">
        <v>1</v>
      </c>
      <c r="D66" s="71" t="s">
        <v>2</v>
      </c>
      <c r="E66" s="71" t="s">
        <v>3</v>
      </c>
      <c r="F66" s="71" t="s">
        <v>4</v>
      </c>
      <c r="G66" s="71" t="s">
        <v>5</v>
      </c>
      <c r="H66" s="185"/>
      <c r="I66" s="185" t="s">
        <v>180</v>
      </c>
    </row>
    <row r="67" spans="1:9" s="99" customFormat="1" ht="15">
      <c r="A67" s="65" t="s">
        <v>19</v>
      </c>
      <c r="B67" s="65"/>
      <c r="C67" s="205">
        <f>IF(C$11&lt;=30,C$11/30*C45,0)+IF(AND(30&lt;C$11,C$11&lt;=60),C45,0)+IF(AND(60&lt;C$11,C$11&lt;=90),C45,0)+IF(AND(90&lt;C$11,C$11&lt;=120),C45,0)</f>
        <v>0</v>
      </c>
      <c r="D67" s="205">
        <f>IF(D$11&lt;=30,D$11/30*D45,0)+IF(AND(30&lt;D$11,D$11&lt;=60),D45+(D$11-30)/30*C59,0)+IF(AND(60&lt;D$11,D$11&lt;=90),D45+C59+(D$11-60)/30*C58,0)+IF(AND(90&lt;D$11,D$11&lt;=120),D45+C59+C58+(D$11-90)/30*C57,0)</f>
        <v>0</v>
      </c>
      <c r="E67" s="190"/>
      <c r="F67" s="190"/>
      <c r="G67" s="190"/>
      <c r="H67" s="185"/>
      <c r="I67" s="185"/>
    </row>
    <row r="68" spans="1:9" s="99" customFormat="1" ht="15">
      <c r="A68" s="65" t="s">
        <v>20</v>
      </c>
      <c r="C68" s="205">
        <f>IF(C$11&lt;=30,C$11/30*C46,0)+IF(AND(30&lt;C$11,C$11&lt;=60),C46+(C$11-30)/30*C45,0)+IF(AND(60&lt;C$11,C$11&lt;=90),C46+C45,0)+IF(AND(90&lt;C$11,C$11&lt;=120),C46+C45,0)</f>
        <v>0</v>
      </c>
      <c r="D68" s="205">
        <f>IF(D$11&lt;=30,D$11/30*D46,0)+IF(AND(30&lt;D$11,D$11&lt;=60),D46+(D$11-30)/30*D45,0)+IF(AND(60&lt;D$11,D$11&lt;=90),D46+D45+(D$11-60)/30*C59,0)+IF(AND(90&lt;D$11,D$11&lt;=120),D46+D45+C59+(D$11-90)/30*C58,0)</f>
        <v>0</v>
      </c>
      <c r="E68" s="190"/>
      <c r="F68" s="190"/>
      <c r="G68" s="190"/>
      <c r="I68" s="185"/>
    </row>
    <row r="69" spans="1:9" s="99" customFormat="1" ht="15">
      <c r="A69" s="65" t="s">
        <v>21</v>
      </c>
      <c r="C69" s="206">
        <f>IF(C$11&lt;=30,C11/30*C47,0)+IF(AND(30&lt;C$11,C$11&lt;=60),C47+(C$11-30)/30*C46,0)+IF(AND(60&lt;C$11,C$11&lt;=90),C47+C46+(C$11-60)/30*C45,0)+IF(AND(90&lt;C$11,C$11&lt;=120),C47+C46+C45,0)</f>
        <v>0</v>
      </c>
      <c r="D69" s="206">
        <f>IF(D$11&lt;=30,D$11/30*D47,0)+IF(AND(30&lt;D$11,D$11&lt;=60),D47+(D$11-30)/30*D46,0)+IF(AND(60&lt;D$11,D$11&lt;=90),D47+D46+(D$11-60)/30*D45,0)+IF(AND(90&lt;D$11,D$11&lt;=120),D47+D46+D45+(D$11-90)/30*C59,0)</f>
        <v>0</v>
      </c>
      <c r="E69" s="206">
        <f>IF((E$11&lt;=90),E48*(E$11)/90,0)+IF(AND(90&lt;E$11,E$11&lt;=120),E48+(E$11-90)/90*D60,0)</f>
        <v>0</v>
      </c>
      <c r="F69" s="206">
        <f>IF((F$11&lt;=90),F48*(F$11)/90,0)+IF(AND(90&lt;F$11,F$11&lt;=120),F48+(F$11-90)/90*E60,0)</f>
        <v>0</v>
      </c>
      <c r="G69" s="206">
        <f>IF((G$11&lt;=90),G48*(G$11)/90,0)+IF(AND(90&lt;G$11,G$11&lt;=120),G48+(G$11-90)/90*F60,0)</f>
        <v>0</v>
      </c>
      <c r="I69" s="185"/>
    </row>
    <row r="70" spans="1:9" s="99" customFormat="1" ht="15">
      <c r="A70" s="65" t="s">
        <v>23</v>
      </c>
      <c r="C70" s="205">
        <f>IF(C$11&lt;=30,C$11/30*C49,0)+IF(AND(30&lt;C$11,C$11&lt;=60),C49+(C$11-30)/30*C47,0)+IF(AND(60&lt;C$11,C$11&lt;=90),C49+C47+(C$11-60)/30*C46,0)+IF(AND(90&lt;C$11,C$11&lt;=120),C49+C47+C46+(C$11-90)/30*C45,0)</f>
        <v>0</v>
      </c>
      <c r="D70" s="205">
        <f>IF(D$11&lt;=30,D$11/30*D49,0)+IF(AND(30&lt;D$11,D$11&lt;=60),D49+(D$11-30)/30*D47,0)+IF(AND(60&lt;D$11,D$11&lt;=90),D49+D47+(D$11-60)/30*D46,0)+IF(AND(90&lt;D$11,D$11&lt;=120),D49+D47+D46+(D$11-90)/30*D45,0)</f>
        <v>0</v>
      </c>
      <c r="E70" s="190"/>
      <c r="F70" s="190"/>
      <c r="G70" s="190"/>
      <c r="I70" s="185"/>
    </row>
    <row r="71" spans="1:9" s="99" customFormat="1" ht="15">
      <c r="A71" s="65" t="s">
        <v>24</v>
      </c>
      <c r="C71" s="205">
        <f>IF(C$11&lt;=30,C$11/30*C50,0)+IF(AND(30&lt;C$11,C$11&lt;=60),C50+(C$11-30)/30*C49,0)+IF(AND(60&lt;C$11,C$11&lt;=90),C50+C49+(C$11-60)/30*C47,0)+IF(AND(90&lt;C$11,C$11&lt;=120),C50+C49+C47+(C$11-90)/30*C46,0)</f>
        <v>0</v>
      </c>
      <c r="D71" s="205">
        <f>IF(D$11&lt;=30,D$11/30*D50,0)+IF(AND(30&lt;D$11,D$11&lt;=60),D50+(D$11-30)/30*D49,0)+IF(AND(60&lt;D$11,D$11&lt;=90),D50+D49+(D$11-60)/30*D47,0)+IF(AND(90&lt;D$11,D$11&lt;=120),D50+D49+D47+(D$11-90)/30*D46,0)</f>
        <v>0</v>
      </c>
      <c r="E71" s="190"/>
      <c r="F71" s="190"/>
      <c r="G71" s="190"/>
      <c r="I71" s="185"/>
    </row>
    <row r="72" spans="1:9" s="99" customFormat="1" ht="15">
      <c r="A72" s="65" t="s">
        <v>25</v>
      </c>
      <c r="C72" s="206">
        <f>IF(C$11&lt;=30,C$11/30*C51,0)+IF(AND(30&lt;C$11,C$11&lt;=60),C51+(C$11-30)/30*C50,0)+IF(AND(60&lt;C$11,C$11&lt;=90),C51+C50+(C$11-60)/30*C49,0)+IF(AND(90&lt;C$11,C$11&lt;=120),C51+C50+C49+(C$11-90)/30*C47,0)</f>
        <v>0</v>
      </c>
      <c r="D72" s="206">
        <f>IF(D$11&lt;=30,D$11/30*D51,0)+IF(AND(30&lt;D$11,D$11&lt;=60),D51+(D$11-30)/30*D50,0)+IF(AND(60&lt;D$11,D$11&lt;=90),D51+D50+(D$11-60)/30*D49,0)+IF(AND(90&lt;D$11,D$11&lt;=120),D51+D50+D49+(D$11-90)/30*D47,0)</f>
        <v>0</v>
      </c>
      <c r="E72" s="206">
        <f>IF((E$11&lt;=90),E52*(E$11)/90,0)+IF(AND(90&lt;E$11,E$11&lt;=120),E52+(E$11-90)/90*E48,0)</f>
        <v>0</v>
      </c>
      <c r="F72" s="206">
        <f>IF((F$11&lt;=90),F52*(F$11)/90,0)+IF(AND(90&lt;F$11,F$11&lt;=120),F52+(F$11-90)/90*F48,0)</f>
        <v>0</v>
      </c>
      <c r="G72" s="206">
        <f>IF((G$11&lt;=90),G52*(G$11)/90,0)+IF(AND(90&lt;G$11,G$11&lt;=120),G52+(G$11-90)/90*G48,0)</f>
        <v>0</v>
      </c>
      <c r="I72" s="185"/>
    </row>
    <row r="73" spans="1:9" s="99" customFormat="1" ht="15">
      <c r="A73" s="65" t="s">
        <v>27</v>
      </c>
      <c r="C73" s="205">
        <f>IF(C$11&lt;=30,C$11/30*C53,0)+IF(AND(30&lt;C$11,C$11&lt;=60),C53+(C$11-30)/30*C51,0)+IF(AND(60&lt;C$11,C$11&lt;=90),C53+C51+(C$11-60)/30*C50,0)+IF(AND(90&lt;C$11,C$11&lt;=120),C53+C51+C50+(C$11-90)/30*C49,0)</f>
        <v>0</v>
      </c>
      <c r="D73" s="205">
        <f>IF(D$11&lt;=30,D$11/30*D53,0)+IF(AND(30&lt;D$11,D$11&lt;=60),D53+(D$11-30)/30*D51,0)+IF(AND(60&lt;D$11,D$11&lt;=90),D53+D51+(D$11-60)/30*D50,0)+IF(AND(90&lt;D$11,D$11&lt;=120),D53+D51+D50+(D$11-90)/30*D49,0)</f>
        <v>0</v>
      </c>
      <c r="E73" s="190"/>
      <c r="F73" s="190"/>
      <c r="G73" s="190"/>
      <c r="I73" s="185"/>
    </row>
    <row r="74" spans="1:9" s="99" customFormat="1" ht="15">
      <c r="A74" s="65" t="s">
        <v>28</v>
      </c>
      <c r="C74" s="205">
        <f>IF(C$11&lt;=30,C$11/30*C54,0)+IF(AND(30&lt;C$11,C$11&lt;=60),C54+(C$11-30)/30*C53,0)+IF(AND(60&lt;C$11,C$11&lt;=90),C54+C53+(C$11-60)/30*C51,0)+IF(AND(90&lt;C$11,C$11&lt;=120),C54+C53+C51+(C$11-90)/30*C50,0)</f>
        <v>0</v>
      </c>
      <c r="D74" s="205">
        <f>IF(D$11&lt;=30,D$11/30*D54,0)+IF(AND(30&lt;D$11,D$11&lt;=60),D54+(D$11-30)/30*D53,0)+IF(AND(60&lt;D$11,D$11&lt;=90),D54+D53+(D$11-60)/30*D51,0)+IF(AND(90&lt;D$11,D$11&lt;=120),D54+D53+D51+(D$11-90)/30*D50,0)</f>
        <v>0</v>
      </c>
      <c r="E74" s="190"/>
      <c r="F74" s="190"/>
      <c r="G74" s="190"/>
      <c r="I74" s="185"/>
    </row>
    <row r="75" spans="1:9" s="99" customFormat="1" ht="15">
      <c r="A75" s="65" t="s">
        <v>29</v>
      </c>
      <c r="C75" s="206">
        <f>IF(C$11&lt;=30,C$11/30*C55,0)+IF(AND(30&lt;C$11,C$11&lt;=60),C55+(C$11-30)/30*C54,0)+IF(AND(60&lt;C$11,C$11&lt;=90),C55+C54+(C$11-60)/30*C53,0)+IF(AND(90&lt;C$11,C$11&lt;=120),C55+C54+C53+(C$11-90)/30*C51,0)</f>
        <v>0</v>
      </c>
      <c r="D75" s="206">
        <f>IF(D$11&lt;=30,D$11/30*D55,0)+IF(AND(30&lt;D$11,D$11&lt;=60),D55+(D$11-30)/30*D54,0)+IF(AND(60&lt;D$11,D$11&lt;=90),D55+D54+(D$11-60)/30*D53,0)+IF(AND(90&lt;D$11,D$11&lt;=120),D55+D54+D53+(D$11-90)/30*D51,0)</f>
        <v>0</v>
      </c>
      <c r="E75" s="206">
        <f>IF((E$11&lt;=90),E56*(E$11)/90,0)+IF(AND(90&lt;E$11,E$11&lt;=120),E56+(E$11-90)/90*E52,0)</f>
        <v>0</v>
      </c>
      <c r="F75" s="206">
        <f>IF((F$11&lt;=90),F56*(F$11)/90,0)+IF(AND(90&lt;F$11,F$11&lt;=120),F56+(F$11-90)/90*F52,0)</f>
        <v>0</v>
      </c>
      <c r="G75" s="206">
        <f>IF((G$11&lt;=90),G56*(G$11)/90,0)+IF(AND(90&lt;G$11,G$11&lt;=120),G56+(G$11-90)/90*G52,0)</f>
        <v>0</v>
      </c>
      <c r="I75" s="185"/>
    </row>
    <row r="76" spans="1:9" s="99" customFormat="1" ht="15">
      <c r="A76" s="65" t="s">
        <v>31</v>
      </c>
      <c r="C76" s="205">
        <f>IF(C$11&lt;=30,C$11/30*C57,0)+IF(AND(30&lt;C$11,C$11&lt;=60),C57+(C$11-30)/30*C55,0)+IF(AND(60&lt;C$11,C$11&lt;=90),C57+C55+(C$11-60)/30*C54,0)+IF(AND(90&lt;C$11,C$11&lt;=120),C57+C55+C54+(C$11-90)/30*C53,0)</f>
        <v>0</v>
      </c>
      <c r="D76" s="205">
        <f>IF(D$11&lt;=30,D$11/30*D57,0)+IF(AND(30&lt;D$11,D$11&lt;=60),D57+(D$11-30)/30*D55,0)+IF(AND(60&lt;D$11,D$11&lt;=90),D57+D55+(D$11-60)/30*D54,0)+IF(AND(90&lt;D$11,D$11&lt;=120),D57+D55+D54+(D$11-90)/30*D53,0)</f>
        <v>0</v>
      </c>
      <c r="E76" s="190"/>
      <c r="F76" s="190"/>
      <c r="G76" s="190"/>
      <c r="I76" s="185"/>
    </row>
    <row r="77" spans="1:9" s="99" customFormat="1" ht="15">
      <c r="A77" s="65" t="s">
        <v>32</v>
      </c>
      <c r="C77" s="205">
        <f>IF(C$11&lt;=30,C$11/30*C58,0)+IF(AND(30&lt;C$11,C$11&lt;=60),C58+(C$11-30)/30*C57,0)+IF(AND(60&lt;C$11,C$11&lt;=90),C58+C57+(C$11-60)/30*C55,0)+IF(AND(90&lt;C$11,C$11&lt;=120),C58+C57+C55+(C$11-90)/30*C54,0)</f>
        <v>0</v>
      </c>
      <c r="D77" s="205">
        <f>IF(D$11&lt;=30,D$11/30*D58,0)+IF(AND(30&lt;D$11,D$11&lt;=60),D58+(D$11-30)/30*D57,0)+IF(AND(60&lt;D$11,D$11&lt;=90),D58+D57+(D$11-60)/30*D55,0)+IF(AND(90&lt;D$11,D$11&lt;=120),D58+D57+D55+(D$11-90)/30*D54,0)</f>
        <v>0</v>
      </c>
      <c r="E77" s="190"/>
      <c r="F77" s="190"/>
      <c r="G77" s="190"/>
    </row>
    <row r="78" spans="1:9" s="99" customFormat="1" ht="15">
      <c r="A78" s="65" t="s">
        <v>33</v>
      </c>
      <c r="C78" s="206">
        <f>IF(C$11&lt;=30,C$11/30*C59,0)+IF(AND(30&lt;C$11,C$11&lt;=60),C59+(C$11-30)/30*C58,0)+IF(AND(60&lt;C$11,C$11&lt;=90),C59+C58+(C$11-60)/30*C57,0)+IF(AND(90&lt;C$11,C$11&lt;=120),C59+C58+C57+(C$11-90)/30*C55,0)</f>
        <v>0</v>
      </c>
      <c r="D78" s="206">
        <f>IF(D$11&lt;=30,D$11/30*D59,0)+IF(AND(30&lt;D$11,D$11&lt;=60),D59+(D$11-30)/30*D58,0)+IF(AND(60&lt;D$11,D$11&lt;=90),D59+D58+(D$11-60)/30*D57,0)+IF(AND(90&lt;D$11,D$11&lt;=120),D59+D58+D57+(D$11-90)/30*D55,0)</f>
        <v>0</v>
      </c>
      <c r="E78" s="206">
        <f>IF((E$11&lt;=90),E60*(E$11)/90,0)+IF(AND(90&lt;E$11,E$11&lt;=120),E60+(E$11-90)/90*E56,0)</f>
        <v>0</v>
      </c>
      <c r="F78" s="206">
        <f>IF((F$11&lt;=90),F60*(F$11)/90,0)+IF(AND(90&lt;F$11,F$11&lt;=120),F60+(F$11-90)/90*F56,0)</f>
        <v>0</v>
      </c>
      <c r="G78" s="206">
        <f>IF((G$11&lt;=90),G60*(G$11)/90,0)+IF(AND(90&lt;G$11,G$11&lt;=120),G60+(G$11-90)/90*G56,0)</f>
        <v>0</v>
      </c>
    </row>
    <row r="79" spans="1:9" s="99" customFormat="1">
      <c r="A79" s="76"/>
      <c r="C79" s="185"/>
      <c r="D79" s="185"/>
      <c r="E79" s="185"/>
      <c r="F79" s="185"/>
      <c r="G79" s="185"/>
    </row>
    <row r="80" spans="1:9" s="99" customFormat="1">
      <c r="A80" s="76"/>
      <c r="C80" s="185"/>
      <c r="D80" s="185"/>
      <c r="E80" s="185"/>
      <c r="F80" s="185"/>
      <c r="G80" s="185"/>
    </row>
    <row r="81" spans="1:7" s="99" customFormat="1" ht="15.75">
      <c r="A81" s="68" t="s">
        <v>181</v>
      </c>
      <c r="C81" s="65"/>
      <c r="E81" s="85"/>
      <c r="F81" s="85"/>
      <c r="G81" s="65"/>
    </row>
    <row r="82" spans="1:7" s="99" customFormat="1" ht="15.75">
      <c r="A82" s="65"/>
      <c r="B82" s="65"/>
      <c r="C82" s="65"/>
      <c r="D82" s="67" t="s">
        <v>8</v>
      </c>
      <c r="E82" s="85"/>
      <c r="F82" s="85"/>
      <c r="G82" s="65"/>
    </row>
    <row r="83" spans="1:7" s="99" customFormat="1" ht="15.75">
      <c r="A83" s="65"/>
      <c r="B83" s="65"/>
      <c r="C83" s="71" t="s">
        <v>1</v>
      </c>
      <c r="D83" s="71" t="s">
        <v>2</v>
      </c>
      <c r="E83" s="71" t="s">
        <v>3</v>
      </c>
      <c r="F83" s="71" t="s">
        <v>4</v>
      </c>
      <c r="G83" s="71" t="s">
        <v>5</v>
      </c>
    </row>
    <row r="84" spans="1:7" s="99" customFormat="1" ht="15">
      <c r="A84" s="65" t="s">
        <v>19</v>
      </c>
      <c r="B84" s="65"/>
      <c r="C84" s="205">
        <f>IF(C$18&lt;=30,C$18/30*C45,0)+IF(AND(30&lt;C$18,C$18&lt;=60),C45,0)+IF(AND(60&lt;C$18,C$18&lt;=90),C45,0)+IF(AND(90&lt;C$18,C$18&lt;=120),C45,0)</f>
        <v>0</v>
      </c>
      <c r="D84" s="205">
        <f>IF(D$18&lt;=30,D$18/30*D45,0)+IF(AND(30&lt;D$18,D$18&lt;=60),D45+(D$18-30)/30*C59,0)+IF(AND(60&lt;D$18,D$18&lt;=90),D45+C59+(D$18-60)/30*C58,0)+IF(AND(90&lt;D$18,D$18&lt;=120),D45+C59+C58+(D$18-90)/30*C57,0)</f>
        <v>0</v>
      </c>
      <c r="E84" s="190"/>
      <c r="F84" s="190"/>
      <c r="G84" s="190"/>
    </row>
    <row r="85" spans="1:7" s="99" customFormat="1" ht="15">
      <c r="A85" s="65" t="s">
        <v>20</v>
      </c>
      <c r="C85" s="205">
        <f>IF(C$18&lt;=30,C$18/30*C46,0)+IF(AND(30&lt;C$18,C$18&lt;=60),C46+(C$18-30)/30*C45,0)+IF(AND(60&lt;C$18,C$18&lt;=90),C46+C45,0)+IF(AND(90&lt;C$18,C$18&lt;=120),C46+C45,0)</f>
        <v>0</v>
      </c>
      <c r="D85" s="205">
        <f>IF(D$18&lt;=30,D$18/30*D46,0)+IF(AND(30&lt;D$18,D$18&lt;=60),D46+(D$18-30)/30*D45,0)+IF(AND(60&lt;D$18,D$18&lt;=90),D46+D45+(D$18-60)/30*C59,0)+IF(AND(90&lt;D$18,D$18&lt;=120),D46+D45+C59+(D$18-90)/30*C58,0)</f>
        <v>0</v>
      </c>
      <c r="E85" s="190"/>
      <c r="F85" s="190"/>
      <c r="G85" s="190"/>
    </row>
    <row r="86" spans="1:7" s="99" customFormat="1" ht="15">
      <c r="A86" s="65" t="s">
        <v>21</v>
      </c>
      <c r="C86" s="206">
        <f>IF(C$18&lt;=30,C$18/30*C47,0)+IF(AND(30&lt;C$18,C$18&lt;=60),C47+(C$18-30)/30*C46,0)+IF(AND(60&lt;C$18,C$18&lt;=90),C47+C46+(C$18-60)/30*C45,0)+IF(AND(90&lt;C$18,C$18&lt;=120),C47+C46+C45,0)</f>
        <v>0</v>
      </c>
      <c r="D86" s="206">
        <f>IF(D$18&lt;=30,D$18/30*D47,0)+IF(AND(30&lt;D$18,D$18&lt;=60),D47+(D$18-30)/30*D46,0)+IF(AND(60&lt;D$18,D$18&lt;=90),D47+D46+(D$18-60)/30*D45,0)+IF(AND(90&lt;D$18,D$18&lt;=120),D47+D46+D45+(D$18-90)/30*C59,0)</f>
        <v>0</v>
      </c>
      <c r="E86" s="206">
        <f>IF((E$18&lt;=90),E48*(E$18)/90,0)+IF(AND(90&lt;E$18,E$18&lt;=120),E48+(E$18-90)/90*D60,0)</f>
        <v>0</v>
      </c>
      <c r="F86" s="206">
        <f>IF((F$18&lt;=90),F48*(F$18)/90,0)+IF(AND(90&lt;F$18,F$18&lt;=120),F48+(F$18-90)/90*E60,0)</f>
        <v>0</v>
      </c>
      <c r="G86" s="206">
        <f>IF((G$18&lt;=90),G48*(G$18)/90,0)+IF(AND(90&lt;G$18,G$18&lt;=120),G48+(G$18-90)/90*F60,0)</f>
        <v>0</v>
      </c>
    </row>
    <row r="87" spans="1:7" s="99" customFormat="1" ht="15">
      <c r="A87" s="65" t="s">
        <v>23</v>
      </c>
      <c r="C87" s="205">
        <f>IF(C$18&lt;=30,C$18/30*C49,0)+IF(AND(30&lt;C$18,C$18&lt;=60),C49+(C$18-30)/30*C47,0)+IF(AND(60&lt;C$18,C$18&lt;=90),C49+C47+(C$18-60)/30*C46,0)+IF(AND(90&lt;C$18,C$18&lt;=120),C49+C47+C46+(C$18-90)/30*C45,0)</f>
        <v>0</v>
      </c>
      <c r="D87" s="205">
        <f>IF(D$18&lt;=30,D$18/30*D49,0)+IF(AND(30&lt;D$18,D$18&lt;=60),D49+(D$18-30)/30*D47,0)+IF(AND(60&lt;D$18,D$18&lt;=90),D49+D47+(D$18-60)/30*D46,0)+IF(AND(90&lt;D$18,D$18&lt;=120),D49+D47+D46+(D$18-90)/30*D45,0)</f>
        <v>0</v>
      </c>
      <c r="E87" s="190"/>
      <c r="F87" s="190"/>
      <c r="G87" s="190"/>
    </row>
    <row r="88" spans="1:7" s="99" customFormat="1" ht="15">
      <c r="A88" s="65" t="s">
        <v>24</v>
      </c>
      <c r="C88" s="205">
        <f>IF(C$18&lt;=30,C$18/30*C50,0)+IF(AND(30&lt;C$18,C$18&lt;=60),C50+(C$18-30)/30*C49,0)+IF(AND(60&lt;C$18,C$18&lt;=90),C50+C49+(C$18-60)/30*C47,0)+IF(AND(90&lt;C$18,C$18&lt;=120),C50+C49+C47+(C$18-90)/30*C46,0)</f>
        <v>0</v>
      </c>
      <c r="D88" s="205">
        <f>IF(D$18&lt;=30,D$18/30*D50,0)+IF(AND(30&lt;D$18,D$18&lt;=60),D50+(D$18-30)/30*D49,0)+IF(AND(60&lt;D$18,D$18&lt;=90),D50+D49+(D$18-60)/30*D47,0)+IF(AND(90&lt;D$18,D$18&lt;=120),D50+D49+D47+(D$18-90)/30*D46,0)</f>
        <v>0</v>
      </c>
      <c r="E88" s="190"/>
      <c r="F88" s="190"/>
      <c r="G88" s="190"/>
    </row>
    <row r="89" spans="1:7" s="99" customFormat="1" ht="15">
      <c r="A89" s="65" t="s">
        <v>25</v>
      </c>
      <c r="C89" s="206">
        <f>IF(C$18&lt;=30,C$18/30*C51,0)+IF(AND(30&lt;C$18,C$18&lt;=60),C51+(C$18-30)/30*C50,0)+IF(AND(60&lt;C$18,C$18&lt;=90),C51+C50+(C$18-60)/30*C49,0)+IF(AND(90&lt;C$18,C$18&lt;=120),C51+C50+C49+(C$18-90)/30*C47,0)</f>
        <v>0</v>
      </c>
      <c r="D89" s="206">
        <f>IF(D$18&lt;=30,D$18/30*D51,0)+IF(AND(30&lt;D$18,D$18&lt;=60),D51+(D$18-30)/30*D50,0)+IF(AND(60&lt;D$18,D$18&lt;=90),D51+D50+(D$18-60)/30*D49,0)+IF(AND(90&lt;D$18,D$18&lt;=120),D51+D50+D49+(D$18-90)/30*D47,0)</f>
        <v>0</v>
      </c>
      <c r="E89" s="206">
        <f>IF((E$18&lt;=90),E52*(E$18)/90,0)+IF(AND(90&lt;E$18,E$18&lt;=120),E52+(E$18-90)/90*E48,0)</f>
        <v>0</v>
      </c>
      <c r="F89" s="206">
        <f>IF((F$18&lt;=90),F52*(F$18)/90,0)+IF(AND(90&lt;F$18,F$18&lt;=120),F48+(F$18-90)/90*E80,0)</f>
        <v>0</v>
      </c>
      <c r="G89" s="206">
        <f>IF((G$18&lt;=90),G52*(G$18)/90,0)+IF(AND(90&lt;G$18,G$18&lt;=120),G48+(G$18-90)/90*F80,0)</f>
        <v>0</v>
      </c>
    </row>
    <row r="90" spans="1:7" s="99" customFormat="1" ht="15">
      <c r="A90" s="65" t="s">
        <v>27</v>
      </c>
      <c r="C90" s="205">
        <f>IF(C$18&lt;=30,C$18/30*C53,0)+IF(AND(30&lt;C$18,C$18&lt;=60),C53+(C$18-30)/30*C51,0)+IF(AND(60&lt;C$18,C$18&lt;=90),C53+C51+(C$18-60)/30*C50,0)+IF(AND(90&lt;C$18,C$18&lt;=120),C53+C51+C50+(C$18-90)/30*C49,0)</f>
        <v>0</v>
      </c>
      <c r="D90" s="205">
        <f>IF(D$18&lt;=30,D$18/30*D53,0)+IF(AND(30&lt;D$18,D$18&lt;=60),D53+(D$18-30)/30*D51,0)+IF(AND(60&lt;D$18,D$18&lt;=90),D53+D51+(D$18-60)/30*D50,0)+IF(AND(90&lt;D$18,D$18&lt;=120),D53+D51+D50+(D$18-90)/30*D49,0)</f>
        <v>0</v>
      </c>
      <c r="E90" s="190"/>
      <c r="F90" s="190"/>
      <c r="G90" s="190"/>
    </row>
    <row r="91" spans="1:7" s="99" customFormat="1" ht="15">
      <c r="A91" s="65" t="s">
        <v>28</v>
      </c>
      <c r="C91" s="205">
        <f>IF(C$18&lt;=30,C$18/30*C54,0)+IF(AND(30&lt;C$18,C$18&lt;=60),C54+(C$18-30)/30*C53,0)+IF(AND(60&lt;C$18,C$18&lt;=90),C54+C53+(C$18-60)/30*C51,0)+IF(AND(90&lt;C$18,C$18&lt;=120),C54+C53+C51+(C$18-90)/30*C50,0)</f>
        <v>0</v>
      </c>
      <c r="D91" s="205">
        <f>IF(D$18&lt;=30,D$18/30*D54,0)+IF(AND(30&lt;D$18,D$18&lt;=60),D54+(D$18-30)/30*D53,0)+IF(AND(60&lt;D$18,D$18&lt;=90),D54+D53+(D$18-60)/30*D51,0)+IF(AND(90&lt;D$18,D$18&lt;=120),D54+D53+D51+(D$18-90)/30*D50,0)</f>
        <v>0</v>
      </c>
      <c r="E91" s="190"/>
      <c r="F91" s="190"/>
      <c r="G91" s="190"/>
    </row>
    <row r="92" spans="1:7" s="99" customFormat="1" ht="15">
      <c r="A92" s="65" t="s">
        <v>29</v>
      </c>
      <c r="C92" s="206">
        <f>IF(C$18&lt;=30,C$18/30*C55,0)+IF(AND(30&lt;C$18,C$18&lt;=60),C55+(C$18-30)/30*C54,0)+IF(AND(60&lt;C$18,C$18&lt;=90),C55+C54+(C$18-60)/30*C53,0)+IF(AND(90&lt;C$18,C$18&lt;=120),C55+C54+C53+(C$18-90)/30*C51,0)</f>
        <v>0</v>
      </c>
      <c r="D92" s="206">
        <f>IF(D$18&lt;=30,D$18/30*D55,0)+IF(AND(30&lt;D$18,D$18&lt;=60),D55+(D$18-30)/30*D54,0)+IF(AND(60&lt;D$18,D$18&lt;=90),D55+D54+(D$18-60)/30*D53,0)+IF(AND(90&lt;D$18,D$18&lt;=120),D55+D54+D53+(D$18-90)/30*D51,0)</f>
        <v>0</v>
      </c>
      <c r="E92" s="206">
        <f>IF((E$18&lt;=90),E56*(E$18)/90,0)+IF(AND(90&lt;E$18,E$18&lt;=120),E56+(E$18-90)/90*E52,0)</f>
        <v>0</v>
      </c>
      <c r="F92" s="206">
        <f>IF((F$18&lt;=90),F56*(F$18)/90,0)+IF(AND(90&lt;F$18,F$18&lt;=120),#REF!+(F$18-90)/90*F52,0)</f>
        <v>0</v>
      </c>
      <c r="G92" s="206">
        <f>IF((G$18&lt;=90),G56*(G$18)/90,0)+IF(AND(90&lt;G$18,G$18&lt;=120),#REF!+(G$18-90)/90*G52,0)</f>
        <v>0</v>
      </c>
    </row>
    <row r="93" spans="1:7" s="99" customFormat="1" ht="15">
      <c r="A93" s="65" t="s">
        <v>31</v>
      </c>
      <c r="C93" s="205">
        <f>IF(C$18&lt;=30,C$18/30*C57,0)+IF(AND(30&lt;C$18,C$18&lt;=60),C57+(C$18-30)/30*C55,0)+IF(AND(60&lt;C$18,C$18&lt;=90),C57+C55+(C$18-60)/30*C54,0)+IF(AND(90&lt;C$18,C$18&lt;=120),C57+C55+C54+(C$18-90)/30*C53,0)</f>
        <v>0</v>
      </c>
      <c r="D93" s="205">
        <f>IF(D$18&lt;=30,D$18/30*D57,0)+IF(AND(30&lt;D$18,D$18&lt;=60),D57+(D$18-30)/30*D55,0)+IF(AND(60&lt;D$18,D$18&lt;=90),D57+D55+(D$18-60)/30*D54,0)+IF(AND(90&lt;D$18,D$18&lt;=120),D57+D55+D54+(D$18-90)/30*D53,0)</f>
        <v>0</v>
      </c>
      <c r="E93" s="190"/>
      <c r="F93" s="190"/>
      <c r="G93" s="190"/>
    </row>
    <row r="94" spans="1:7" s="99" customFormat="1" ht="15">
      <c r="A94" s="65" t="s">
        <v>32</v>
      </c>
      <c r="C94" s="205">
        <f>IF(C$18&lt;=30,C$18/30*C58,0)+IF(AND(30&lt;C$18,C$18&lt;=60),C58+(C$18-30)/30*C57,0)+IF(AND(60&lt;C$18,C$18&lt;=90),C58+C57+(C$18-60)/30*C55,0)+IF(AND(90&lt;C$18,C$18&lt;=120),C58+C57+C55+(C$18-90)/30*C54,0)</f>
        <v>0</v>
      </c>
      <c r="D94" s="205">
        <f>IF(D$18&lt;=30,D$18/30*D58,0)+IF(AND(30&lt;D$18,D$18&lt;=60),D58+(D$18-30)/30*D57,0)+IF(AND(60&lt;D$18,D$18&lt;=90),D58+D57+(D$18-60)/30*D55,0)+IF(AND(90&lt;D$18,D$18&lt;=120),D58+D57+D55+(D$18-90)/30*D54,0)</f>
        <v>0</v>
      </c>
      <c r="E94" s="190"/>
      <c r="F94" s="190"/>
      <c r="G94" s="190"/>
    </row>
    <row r="95" spans="1:7" s="99" customFormat="1" ht="15">
      <c r="A95" s="65" t="s">
        <v>33</v>
      </c>
      <c r="C95" s="206">
        <f>IF(C$18&lt;=30,C$18/30*C59,0)+IF(AND(30&lt;C$18,C$18&lt;=60),C59+(C$18-30)/30*C58,0)+IF(AND(60&lt;C$18,C$18&lt;=90),C59+C58+(C$18-60)/30*C57,0)+IF(AND(90&lt;C$18,C$18&lt;=120),C59+C58+C57+(C$18-90)/30*C55,0)</f>
        <v>0</v>
      </c>
      <c r="D95" s="206">
        <f>IF(D$18&lt;=30,D$18/30*D59,0)+IF(AND(30&lt;D$18,D$18&lt;=60),D59+(D$18-30)/30*D58,0)+IF(AND(60&lt;D$18,D$18&lt;=90),D59+D58+(D$18-60)/30*D57,0)+IF(AND(90&lt;D$18,D$18&lt;=120),D59+D58+D57+(D$18-90)/30*D55,0)</f>
        <v>0</v>
      </c>
      <c r="E95" s="206">
        <f>IF((E$18&lt;=90),E60*(E$18)/90,0)+IF(AND(90&lt;E$18,E$18&lt;=120),E60+(E$18-90)/90*E56,0)</f>
        <v>0</v>
      </c>
      <c r="F95" s="206">
        <f>IF((F$18&lt;=90),F60*(F$18)/90,0)+IF(AND(90&lt;F$18,F$18&lt;=120),F60+(F$18-90)/90*F56,0)</f>
        <v>0</v>
      </c>
      <c r="G95" s="206">
        <f>IF((G$18&lt;=90),G60*(G$18)/90,0)+IF(AND(90&lt;G$18,G$18&lt;=120),G60+(G$18-90)/90*G56,0)</f>
        <v>0</v>
      </c>
    </row>
    <row r="97" spans="1:15" s="99" customFormat="1">
      <c r="J97" s="207"/>
      <c r="K97" s="207"/>
      <c r="L97" s="207"/>
      <c r="M97" s="207"/>
      <c r="N97" s="207"/>
      <c r="O97" s="207"/>
    </row>
    <row r="98" spans="1:15" s="99" customFormat="1" ht="15.75">
      <c r="A98" s="68" t="s">
        <v>182</v>
      </c>
    </row>
    <row r="99" spans="1:15" s="99" customFormat="1" ht="15.75">
      <c r="D99" s="67" t="s">
        <v>8</v>
      </c>
    </row>
    <row r="100" spans="1:15" s="99" customFormat="1" ht="15.75">
      <c r="A100" s="65"/>
      <c r="B100" s="65"/>
      <c r="C100" s="71" t="s">
        <v>1</v>
      </c>
      <c r="D100" s="71" t="s">
        <v>2</v>
      </c>
      <c r="E100" s="71" t="s">
        <v>3</v>
      </c>
      <c r="F100" s="71" t="s">
        <v>4</v>
      </c>
      <c r="G100" s="71" t="s">
        <v>5</v>
      </c>
    </row>
    <row r="101" spans="1:15" s="99" customFormat="1" ht="15">
      <c r="A101" s="65" t="s">
        <v>19</v>
      </c>
      <c r="C101" s="208">
        <f>IF(C$18&lt;=30,C$18/30*C45,0)+IF(AND(30&lt;C$18,C$18&lt;=60),C45,0)+IF(AND(60&lt;C$18,C$18&lt;=90),C45,0)+IF(AND(90&lt;C$18,C$18&lt;=120),C45,0)</f>
        <v>0</v>
      </c>
      <c r="D101" s="208">
        <f>IF(D$24&lt;=30,D$24/30*D45,0)+IF(AND(30&lt;D$24,D$24&lt;=60),D45+(D$24-30)/30*C59,0)+IF(AND(60&lt;D$24,D$24&lt;=90),D45+C59+(D$24-60)/30*C58,0)+IF(AND(90&lt;D$24,D$24&lt;=120),D45+C59+C58+(D$24-90)/30*C57,0)</f>
        <v>0</v>
      </c>
      <c r="E101" s="209"/>
      <c r="F101" s="209"/>
      <c r="G101" s="209"/>
    </row>
    <row r="102" spans="1:15" s="99" customFormat="1" ht="15">
      <c r="A102" s="65" t="s">
        <v>20</v>
      </c>
      <c r="C102" s="208">
        <f>IF(C$18&lt;=30,C$18/30*C46,0)+IF(AND(30&lt;C$18,C$18&lt;=60),C46+(C$18-30)/30*C45,0)+IF(AND(60&lt;C$18,C$18&lt;=90),C46+C45,0)+IF(AND(90&lt;C$18,C$18&lt;=120),C46+C45,0)</f>
        <v>0</v>
      </c>
      <c r="D102" s="208">
        <f>IF(D$24&lt;=30,D$24/30*D46,0)+IF(AND(30&lt;D$24,D$24&lt;=60),D46+(D$24-30)/30*D45,0)+IF(AND(60&lt;D$24,D$24&lt;=90),D46+D45+(D$24-60)/30*C59,0)+IF(AND(90&lt;D$24,D$24&lt;=120),D46+D45+C59+(D$24-90)/30*C58,0)</f>
        <v>0</v>
      </c>
      <c r="E102" s="209"/>
      <c r="F102" s="209"/>
      <c r="G102" s="209"/>
    </row>
    <row r="103" spans="1:15" s="99" customFormat="1" ht="15">
      <c r="A103" s="65" t="s">
        <v>21</v>
      </c>
      <c r="C103" s="210">
        <f>IF(C$18&lt;=30,C$18/30*C47,0)+IF(AND(30&lt;C$18,C$18&lt;=60),C47+(C$18-30)/30*C46,0)+IF(AND(60&lt;C$18,C$18&lt;=90),C47+C46+(C$18-60)/30*C45,0)+IF(AND(90&lt;C$18,C$18&lt;=120),C47+C46+C45,0)</f>
        <v>0</v>
      </c>
      <c r="D103" s="210">
        <f>IF(D$24&lt;=30,D$24/30*D47,0)+IF(AND(30&lt;D$24,D$24&lt;=60),D47+(D$24-30)/30*D46,0)+IF(AND(60&lt;D$24,D$24&lt;=90),D47+D47+(D$24-60)/30*D45,0)+IF(AND(90&lt;D$24,D$24&lt;=120),D47+D46+D45+(D$24-90)/30*C59,0)</f>
        <v>0</v>
      </c>
      <c r="E103" s="206">
        <f>IF((E$24&lt;=90),E48*(E$24)/90,0)+IF(AND(90&lt;E$24,E$24&lt;=120),E48+(E$24-90)/90*D60,0)</f>
        <v>0</v>
      </c>
      <c r="F103" s="206">
        <f>IF((F$24&lt;=90),F48*(F$24)/90,0)+IF(AND(90&lt;F$24,F$24&lt;=120),F48+(F$24-90)/90*E60,0)</f>
        <v>0</v>
      </c>
      <c r="G103" s="206">
        <f>IF((G$24&lt;=90),G48*(G$24)/90,0)+IF(AND(90&lt;G$24,G$24&lt;=120),G48+(G$24-90)/90*F60,0)</f>
        <v>0</v>
      </c>
    </row>
    <row r="104" spans="1:15" s="99" customFormat="1" ht="15">
      <c r="A104" s="65" t="s">
        <v>23</v>
      </c>
      <c r="C104" s="205">
        <f>IF(C$24&lt;=30,C$24/30*C49,0)+IF(AND(30&lt;C$24,C$24&lt;=60),C49+(C$24-30)/30*C47,0)+IF(AND(60&lt;C$24,C$24&lt;=90),C49+C47+(C$24-60)/30*C46,0)+IF(AND(90&lt;C$24,C$24&lt;=120),C49+C47+C46+(C$24-90)/30*C45,0)</f>
        <v>0</v>
      </c>
      <c r="D104" s="205">
        <f>IF(D$24&lt;=30,D$24/30*D49,0)+IF(AND(30&lt;D$24,D$24&lt;=60),D49+(D$24-30)/30*D47,0)+IF(AND(60&lt;D$24,D$24&lt;=90),D49+D47+(D$24-60)/30*D46,0)+IF(AND(90&lt;D$24,D$24&lt;=120),D49+D47+D46+(D$24-90)/30*D45,0)</f>
        <v>0</v>
      </c>
      <c r="E104" s="209"/>
      <c r="F104" s="209"/>
      <c r="G104" s="209"/>
    </row>
    <row r="105" spans="1:15" s="99" customFormat="1" ht="15">
      <c r="A105" s="65" t="s">
        <v>24</v>
      </c>
      <c r="C105" s="205">
        <f>IF(C$24&lt;=30,C$24/30*C50,0)+IF(AND(30&lt;C$24,C$24&lt;=60),C50+(C$24-30)/30*C49,0)+IF(AND(60&lt;C$24,C$24&lt;=90),C50+C49+(C$24-60)/30*C47,0)+IF(AND(90&lt;C$24,C$24&lt;=120),C50+C49+C47+(C$24-90)/30*C46,0)</f>
        <v>0</v>
      </c>
      <c r="D105" s="205">
        <f>IF(D$24&lt;=30,D$24/30*D50,0)+IF(AND(30&lt;D$24,D$24&lt;=60),D50+(D$24-30)/30*D49,0)+IF(AND(60&lt;D$24,D$24&lt;=90),D50+D49+(D$24-60)/30*D47,0)+IF(AND(90&lt;D$24,D$24&lt;=120),D50+D49+D47+(D$24-90)/30*D46,0)</f>
        <v>0</v>
      </c>
      <c r="E105" s="209"/>
      <c r="F105" s="209"/>
      <c r="G105" s="209"/>
    </row>
    <row r="106" spans="1:15" s="99" customFormat="1" ht="15">
      <c r="A106" s="65" t="s">
        <v>25</v>
      </c>
      <c r="C106" s="206">
        <f>IF(C$24&lt;=30,C$24/30*C51,0)+IF(AND(30&lt;C$24,C$24&lt;=60),C51+(C$24-30)/30*C50,0)+IF(AND(60&lt;C$24,C$24&lt;=90),C51+C50+(C$24-60)/30*C49,0)+IF(AND(90&lt;C$24,C$24&lt;=120),C51+C50+C49+(C$24-90)/30*C47,0)</f>
        <v>0</v>
      </c>
      <c r="D106" s="206">
        <f>IF(D$24&lt;=30,D$24/30*D51,0)+IF(AND(30&lt;D$24,D$24&lt;=60),D51+(D$24-30)/30*D50,0)+IF(AND(60&lt;D$24,D$24&lt;=90),D51+D50+(D$24-60)/30*D49,0)+IF(AND(90&lt;D$24,D$24&lt;=120),D51+D50+D49+(D$24-90)/30*D47,0)</f>
        <v>0</v>
      </c>
      <c r="E106" s="206">
        <f>IF((E$24&lt;=90),E52*(E$24)/90,0)+IF(AND(90&lt;E$24,E$24&lt;=120),E52+(E$24-90)/90*E48,0)</f>
        <v>0</v>
      </c>
      <c r="F106" s="206">
        <f>IF((F$24&lt;=90),F52*(F$24)/90,0)+IF(AND(90&lt;F$24,F$24&lt;=120),F52+(F$24-90)/90*F48,0)</f>
        <v>0</v>
      </c>
      <c r="G106" s="206">
        <f>IF((G$24&lt;=90),G52*(G$24)/90,0)+IF(AND(90&lt;G$24,G$24&lt;=120),G52+(G$24-90)/90*G48,0)</f>
        <v>0</v>
      </c>
    </row>
    <row r="107" spans="1:15" s="99" customFormat="1" ht="15">
      <c r="A107" s="65" t="s">
        <v>27</v>
      </c>
      <c r="C107" s="205">
        <f>IF(C$24&lt;=30,C$24/30*C53,0)+IF(AND(30&lt;C$24,C$24&lt;=60),C53+(C$24-30)/30*C51,0)+IF(AND(60&lt;C$24,C$24&lt;=90),C53+C51+(C$24-60)/30*C50,0)+IF(AND(90&lt;C$24,C$24&lt;=120),C53+C51+C50+(C$24-90)/30*C49,0)</f>
        <v>0</v>
      </c>
      <c r="D107" s="205">
        <f>IF(D$24&lt;=30,D$24/30*D53,0)+IF(AND(30&lt;D$24,D$24&lt;=60),D53+(D$24-30)/30*D51,0)+IF(AND(60&lt;D$24,D$24&lt;=90),D53+D51+(D$24-60)/30*D50,0)+IF(AND(90&lt;D$24,D$24&lt;=120),D53+D51+D50+(D$24-90)/30*D49,0)</f>
        <v>0</v>
      </c>
      <c r="E107" s="209"/>
      <c r="F107" s="209"/>
      <c r="G107" s="209"/>
    </row>
    <row r="108" spans="1:15" s="99" customFormat="1" ht="15">
      <c r="A108" s="65" t="s">
        <v>28</v>
      </c>
      <c r="C108" s="205">
        <f>IF(C$24&lt;=30,C$24/30*C54,0)+IF(AND(30&lt;C$24,C$24&lt;=60),C54+(C$24-30)/30*C53,0)+IF(AND(60&lt;C$24,C$24&lt;=90),C54+C53+(C$24-60)/30*C51,0)+IF(AND(90&lt;C$24,C$24&lt;=120),C54+C53+C51+(C$24-90)/30*C50,0)</f>
        <v>0</v>
      </c>
      <c r="D108" s="205">
        <f>IF(D$24&lt;=30,D$24/30*D54,0)+IF(AND(30&lt;D$24,D$24&lt;=60),D54+(D$24-30)/30*D53,0)+IF(AND(60&lt;D$24,D$24&lt;=90),D54+D53+(D$24-60)/30*D51,0)+IF(AND(90&lt;D$24,D$24&lt;=120),D54+D53+D51+(D$24-90)/30*D50,0)</f>
        <v>0</v>
      </c>
      <c r="E108" s="209"/>
      <c r="F108" s="209"/>
      <c r="G108" s="209"/>
    </row>
    <row r="109" spans="1:15" s="99" customFormat="1" ht="15">
      <c r="A109" s="65" t="s">
        <v>29</v>
      </c>
      <c r="C109" s="206">
        <f>IF(C$24&lt;=30,C$24/30*C55,0)+IF(AND(30&lt;C$24,C$24&lt;=60),C55+(C$24-30)/30*C54,0)+IF(AND(60&lt;C$24,C$24&lt;=90),C55+C54+(C$24-60)/30*C53,0)+IF(AND(90&lt;C$24,C$24&lt;=120),C55+C54+C53+(C$24-90)/30*C51,0)</f>
        <v>0</v>
      </c>
      <c r="D109" s="206">
        <f>IF(D$24&lt;=30,D$24/30*D55,0)+IF(AND(30&lt;D$24,D$24&lt;=60),D55+(D$24-30)/30*D54,0)+IF(AND(60&lt;D$24,D$24&lt;=90),D55+D54+(D$24-60)/30*D53,0)+IF(AND(90&lt;D$24,D$24&lt;=120),D55+D54+D53+(D$24-90)/30*D51,0)</f>
        <v>0</v>
      </c>
      <c r="E109" s="206">
        <f>IF((E$24&lt;=90),E56*(E$24)/90,0)+IF(AND(90&lt;E$24,E$24&lt;=120),E56+(E$24-90)/90*E52,0)</f>
        <v>0</v>
      </c>
      <c r="F109" s="206">
        <f>IF((F$24&lt;=90),F56*(F$24)/90,0)+IF(AND(90&lt;F$24,F$24&lt;=120),F56+(F$24-90)/90*F52,0)</f>
        <v>0</v>
      </c>
      <c r="G109" s="206">
        <f>IF((G$24&lt;=90),G56*(G$24)/90,0)+IF(AND(90&lt;G$24,G$24&lt;=120),G56+(G$24-90)/90*G52,0)</f>
        <v>0</v>
      </c>
    </row>
    <row r="110" spans="1:15" s="99" customFormat="1" ht="15">
      <c r="A110" s="65" t="s">
        <v>31</v>
      </c>
      <c r="C110" s="205">
        <f>IF(C$24&lt;=30,C$24/30*C57,0)+IF(AND(30&lt;C$24,C$24&lt;=60),C57+(C$24-30)/30*C55,0)+IF(AND(60&lt;C$24,C$24&lt;=90),C57+C55+(C$24-60)/30*C54,0)+IF(AND(90&lt;C$24,C$24&lt;=120),C57+C55+C54+(C$24-90)/30*C53,0)</f>
        <v>0</v>
      </c>
      <c r="D110" s="205">
        <f>IF(D$24&lt;=30,D$24/30*D57,0)+IF(AND(30&lt;D$24,D$24&lt;=60),D57+(D$24-30)/30*D55,0)+IF(AND(60&lt;D$24,D$24&lt;=90),D57+D55+(D$24-60)/30*D54,0)+IF(AND(90&lt;D$24,D$24&lt;=120),D57+D55+D54+(D$24-90)/30*D53,0)</f>
        <v>0</v>
      </c>
      <c r="E110" s="209"/>
      <c r="F110" s="209"/>
      <c r="G110" s="209"/>
    </row>
    <row r="111" spans="1:15" s="99" customFormat="1" ht="15">
      <c r="A111" s="65" t="s">
        <v>32</v>
      </c>
      <c r="C111" s="205">
        <f>IF(C$24&lt;=30,C$24/30*C58,0)+IF(AND(30&lt;C$24,C$24&lt;=60),C58+(C$24-30)/30*C57,0)+IF(AND(60&lt;C$24,C$24&lt;=90),C58+C57+(C$24-60)/30*C55,0)+IF(AND(90&lt;C$24,C$24&lt;=120),C58+C57+C55+(C$24-90)/30*C54,0)</f>
        <v>0</v>
      </c>
      <c r="D111" s="205">
        <f>IF(D$24&lt;=30,D$24/30*D58,0)+IF(AND(30&lt;D$24,D$24&lt;=60),D58+(D$24-30)/30*D57,0)+IF(AND(60&lt;D$24,D$24&lt;=90),D58+D57+(D$24-60)/30*D55,0)+IF(AND(90&lt;D$24,D$24&lt;=120),D58+D57+D55+(D$24-90)/30*D54,0)</f>
        <v>0</v>
      </c>
      <c r="E111" s="209"/>
      <c r="F111" s="209"/>
      <c r="G111" s="209"/>
    </row>
    <row r="112" spans="1:15" s="99" customFormat="1" ht="15">
      <c r="A112" s="65" t="s">
        <v>33</v>
      </c>
      <c r="C112" s="206">
        <f>IF(C$24&lt;=30,C$24/30*C59,0)+IF(AND(30&lt;C$24,C$24&lt;=60),C59+(C$24-30)/30*C58,0)+IF(AND(60&lt;C$24,C$24&lt;=90),C59+C58+(C$24-60)/30*C57,0)+IF(AND(90&lt;C$24,C$24&lt;=120),C59+C58+C57+(C$24-90)/30*C55,0)</f>
        <v>0</v>
      </c>
      <c r="D112" s="206">
        <f>IF(D$24&lt;=30,D$24/30*D59,0)+IF(AND(30&lt;D$24,D$24&lt;=60),D59+(D$24-30)/30*D58,0)+IF(AND(60&lt;D$24,D$24&lt;=90),D59+D58+(D$24-60)/30*D57,0)+IF(AND(90&lt;D$24,D$24&lt;=120),D59+D58+D57+(D$24-90)/30*D55,0)</f>
        <v>0</v>
      </c>
      <c r="E112" s="206">
        <f>IF((E$24&lt;=90),E60*(E$24)/90,0)+IF(AND(90&lt;E$24,E$24&lt;=120),E60+(E$24-90)/90*E56,0)</f>
        <v>0</v>
      </c>
      <c r="F112" s="206">
        <f>IF((F$24&lt;=90),F60*(F$24)/90,0)+IF(AND(90&lt;F$24,F$24&lt;=120),F60+(F$24-90)/90*F56,0)</f>
        <v>0</v>
      </c>
      <c r="G112" s="206">
        <f>IF((G$24&lt;=90),G60*(G$24)/90,0)+IF(AND(90&lt;G$24,G$24&lt;=120),G60+(G$24-90)/90*G56,0)</f>
        <v>0</v>
      </c>
    </row>
    <row r="115" spans="1:7" s="99" customFormat="1" ht="15.75">
      <c r="A115" s="68" t="s">
        <v>183</v>
      </c>
      <c r="C115" s="65"/>
      <c r="E115" s="85"/>
      <c r="F115" s="85"/>
      <c r="G115" s="65"/>
    </row>
    <row r="116" spans="1:7" s="99" customFormat="1" ht="15.75">
      <c r="A116" s="65"/>
      <c r="B116" s="65"/>
      <c r="C116" s="65"/>
      <c r="D116" s="67" t="s">
        <v>8</v>
      </c>
      <c r="E116" s="85"/>
      <c r="F116" s="85"/>
      <c r="G116" s="65"/>
    </row>
    <row r="117" spans="1:7" s="99" customFormat="1" ht="15.75">
      <c r="A117" s="65"/>
      <c r="B117" s="65"/>
      <c r="C117" s="71" t="s">
        <v>1</v>
      </c>
      <c r="D117" s="71" t="s">
        <v>2</v>
      </c>
      <c r="E117" s="71" t="s">
        <v>3</v>
      </c>
      <c r="F117" s="71" t="s">
        <v>4</v>
      </c>
      <c r="G117" s="71" t="s">
        <v>5</v>
      </c>
    </row>
    <row r="118" spans="1:7" s="99" customFormat="1" ht="15">
      <c r="A118" s="65" t="s">
        <v>19</v>
      </c>
      <c r="B118" s="65"/>
      <c r="C118" s="208">
        <f>IF(C$30&lt;=30,C$30/30*C28,0)+IF(AND(30&lt;C$30,C$30&lt;=60),C28,0)+IF(AND(60&lt;C$30,C$30&lt;=90),C28,0)+IF(AND(90&lt;C$30,C$30&lt;=120),C28,0)</f>
        <v>0</v>
      </c>
      <c r="D118" s="208">
        <f>IF(D$30&lt;=30,D$30/30*D28,0)+IF(AND(30&lt;D$30,D$30&lt;=60),D28+(D$30-30)/30*C59,0)+IF(AND(60&lt;D$30,D$30&lt;=90),D28+C42+(D$30-60)/30*C58,0)+IF(AND(90&lt;D$30,D$30&lt;=120),D28+C42+C41+(D$30-90)/30*C57,0)</f>
        <v>0</v>
      </c>
      <c r="E118" s="190"/>
      <c r="F118" s="190"/>
      <c r="G118" s="190"/>
    </row>
    <row r="119" spans="1:7" s="99" customFormat="1" ht="15">
      <c r="A119" s="65" t="s">
        <v>20</v>
      </c>
      <c r="C119" s="208">
        <f>IF(C$30&lt;=30,C$30/30*C29,0)+IF(AND(30&lt;C$30,C$30&lt;=60),C29+(C$30-30)/30*C28,0)+IF(AND(60&lt;C$30,C$30&lt;=90),C29+C28,0)+IF(AND(90&lt;C$30,C$30&lt;=120),C29+C28,0)</f>
        <v>0</v>
      </c>
      <c r="D119" s="208">
        <f>IF(D$30&lt;=30,D$30/30*D29,0)+IF(AND(30&lt;D$30,D$30&lt;=60),D29+(D$30-30)/30*D28,0)+IF(AND(60&lt;D$30,D$30&lt;=90),D29+D28+(D$30-60)/30*C42,0)+IF(AND(90&lt;D$30,D$30&lt;=120),D29+D28+C42+(D$30-90)/30*C41,0)</f>
        <v>0</v>
      </c>
      <c r="E119" s="190"/>
      <c r="F119" s="190"/>
      <c r="G119" s="190"/>
    </row>
    <row r="120" spans="1:7" s="99" customFormat="1" ht="15">
      <c r="A120" s="65" t="s">
        <v>21</v>
      </c>
      <c r="C120" s="210">
        <f>IF(C$30&lt;=30,C$30/30*C30,0)+IF(AND(30&lt;C$30,C$30&lt;=60),C30+(C$30-30)/30*C29,0)+IF(AND(60&lt;C$30,C$30&lt;=90),C30+C29+(C$30-60)/30*C28,0)+IF(AND(90&lt;C$30,C$30&lt;=120),C30+C29+C28,0)</f>
        <v>0</v>
      </c>
      <c r="D120" s="210">
        <f>IF(D$30&lt;=30,D$30/30*D30,0)+IF(AND(30&lt;D$30,D$30&lt;=60),D30+(D$30-30)/30*D29,0)+IF(AND(60&lt;D$30,D$30&lt;=90),D30+D29+(D$30-60)/30*D28,0)+IF(AND(90&lt;D$30,D$30&lt;=120),D30+D29+D28+(D$30-90)/30*C42,0)</f>
        <v>0</v>
      </c>
      <c r="E120" s="206">
        <f>IF((E$30&lt;=90),E48*(E$30)/90,0)+IF(AND(90&lt;E$30,E$30&lt;=120),E48+(E$30-90)/90*D60,0)</f>
        <v>0</v>
      </c>
      <c r="F120" s="206">
        <f>IF((F$30&lt;=90),F48*(F$30)/90,0)+IF(AND(90&lt;F$30,F$30&lt;=120),F48+(F$30-90)/90*E60,0)</f>
        <v>0</v>
      </c>
      <c r="G120" s="206">
        <f>IF((G$30&lt;=90),G48*(G$30)/90,0)+IF(AND(90&lt;G$30,G$30&lt;=120),G48+(G$30-90)/90*F60,0)</f>
        <v>0</v>
      </c>
    </row>
    <row r="121" spans="1:7" s="99" customFormat="1" ht="15">
      <c r="A121" s="65" t="s">
        <v>23</v>
      </c>
      <c r="C121" s="205">
        <f>IF(C$30&lt;=30,C$30/30*C49,0)+IF(AND(30&lt;C$30,C$30&lt;=60),C49+(C$30-30)/30*C47,0)+IF(AND(60&lt;C$30,C$30&lt;=90),C49+C47+(C$30-60)/30*C46,0)+IF(AND(90&lt;C$30,C$30&lt;=120),C49+C47+C46+(C$30-90)/30*C45,0)</f>
        <v>0</v>
      </c>
      <c r="D121" s="205">
        <f>IF(D$30&lt;=30,D$30/30*D49,0)+IF(AND(30&lt;D$30,D$30&lt;=60),D49+(D$30-30)/30*D47,0)+IF(AND(60&lt;D$30,D$30&lt;=90),D49+D47+(D$30-60)/30*D46,0)+IF(AND(90&lt;D$30,D$30&lt;=120),D49+D47+D46+(D$30-90)/30*D45,0)</f>
        <v>0</v>
      </c>
      <c r="E121" s="190"/>
      <c r="F121" s="190"/>
      <c r="G121" s="190"/>
    </row>
    <row r="122" spans="1:7" s="99" customFormat="1" ht="15">
      <c r="A122" s="65" t="s">
        <v>24</v>
      </c>
      <c r="C122" s="205">
        <f>IF(C$30&lt;=30,C$30/30*C50,0)+IF(AND(30&lt;C$30,C$30&lt;=60),C50+(C$30-30)/30*C49,0)+IF(AND(60&lt;C$30,C$30&lt;=90),C50+C49+(C$30-60)/30*C47,0)+IF(AND(90&lt;C$30,C$30&lt;=120),C50+C49+C47+(C$30-90)/30*C46,0)</f>
        <v>0</v>
      </c>
      <c r="D122" s="205">
        <f>IF(D$30&lt;=30,D$30/30*D50,0)+IF(AND(30&lt;D$30,D$30&lt;=60),D50+(D$30-30)/30*D49,0)+IF(AND(60&lt;D$30,D$30&lt;=90),D50+D49+(D$30-60)/30*D47,0)+IF(AND(90&lt;D$30,D$30&lt;=120),D50+D49+D47+(D$30-90)/30*D46,0)</f>
        <v>0</v>
      </c>
      <c r="E122" s="190"/>
      <c r="F122" s="190"/>
      <c r="G122" s="190"/>
    </row>
    <row r="123" spans="1:7" s="99" customFormat="1" ht="15">
      <c r="A123" s="65" t="s">
        <v>25</v>
      </c>
      <c r="C123" s="206">
        <f>IF(C$30&lt;=30,C$30/30*C51,0)+IF(AND(30&lt;C$30,C$30&lt;=60),C51+(C$30-30)/30*C50,0)+IF(AND(60&lt;C$30,C$30&lt;=90),C51+C50+(C$30-60)/30*C49,0)+IF(AND(90&lt;C$30,C$30&lt;=120),C51+C50+C49+(C$30-90)/30*C47,0)</f>
        <v>0</v>
      </c>
      <c r="D123" s="206">
        <f>IF(D$30&lt;=30,D$30/30*D51,0)+IF(AND(30&lt;D$30,D$30&lt;=60),D51+(D$30-30)/30*D50,0)+IF(AND(60&lt;D$30,D$30&lt;=90),D51+D50+(D$30-60)/30*D49,0)+IF(AND(90&lt;D$30,D$30&lt;=120),D51+D50+D49+(D$30-90)/30*D47,0)</f>
        <v>0</v>
      </c>
      <c r="E123" s="206">
        <f>IF((E$30&lt;=90),E52*(E$30)/90,0)+IF(AND(90&lt;E$30,E$30&lt;=120),E52+(E$30-90)/90*E48,0)</f>
        <v>0</v>
      </c>
      <c r="F123" s="206">
        <f>IF((F$30&lt;=90),F52*(F$30)/90,0)+IF(AND(90&lt;F$30,F$30&lt;=120),F52+(F$30-90)/90*F48,0)</f>
        <v>0</v>
      </c>
      <c r="G123" s="206">
        <f>IF((G$30&lt;=90),G52*(G$30)/90,0)+IF(AND(90&lt;G$30,G$30&lt;=120),G52+(G$30-90)/90*G48,0)</f>
        <v>0</v>
      </c>
    </row>
    <row r="124" spans="1:7" s="99" customFormat="1" ht="15">
      <c r="A124" s="65" t="s">
        <v>27</v>
      </c>
      <c r="C124" s="205">
        <f>IF(C$30&lt;=30,C$30/30*C53,0)+IF(AND(30&lt;C$30,C$30&lt;=60),C53+(C$30-30)/30*C51,0)+IF(AND(60&lt;C$30,C$30&lt;=90),C53+C51+(C$30-60)/30*C50,0)+IF(AND(90&lt;C$30,C$30&lt;=120),C53+C51+C50+(C$30-90)/30*C49,0)</f>
        <v>0</v>
      </c>
      <c r="D124" s="205">
        <f>IF(D$30&lt;=30,D$30/30*D53,0)+IF(AND(30&lt;D$30,D$30&lt;=60),D53+(D$30-30)/30*D51,0)+IF(AND(60&lt;D$30,D$30&lt;=90),D53+D51+(D$30-60)/30*D50,0)+IF(AND(90&lt;D$30,D$30&lt;=120),D53+D51+D50+(D$30-90)/30*D49,0)</f>
        <v>0</v>
      </c>
      <c r="E124" s="190"/>
      <c r="F124" s="190"/>
      <c r="G124" s="190"/>
    </row>
    <row r="125" spans="1:7" s="99" customFormat="1" ht="15">
      <c r="A125" s="65" t="s">
        <v>28</v>
      </c>
      <c r="C125" s="205">
        <f>IF(C$30&lt;=30,C$30/30*C54,0)+IF(AND(30&lt;C$30,C$30&lt;=60),C54+(C$30-30)/30*C53,0)+IF(AND(60&lt;C$30,C$30&lt;=90),C54+C53+(C$30-60)/30*C51,0)+IF(AND(90&lt;C$30,C$30&lt;=120),C54+C53+C51+(C$30-90)/30*C50,0)</f>
        <v>0</v>
      </c>
      <c r="D125" s="205">
        <f>IF(D$30&lt;=30,D$30/30*D54,0)+IF(AND(30&lt;D$30,D$30&lt;=60),D54+(D$30-30)/30*D53,0)+IF(AND(60&lt;D$30,D$30&lt;=90),D54+D53+(D$30-60)/30*D51,0)+IF(AND(90&lt;D$30,D$30&lt;=120),D54+D53+D51+(D$30-90)/30*D50,0)</f>
        <v>0</v>
      </c>
      <c r="E125" s="190"/>
      <c r="F125" s="190"/>
      <c r="G125" s="190"/>
    </row>
    <row r="126" spans="1:7" s="99" customFormat="1" ht="15">
      <c r="A126" s="65" t="s">
        <v>29</v>
      </c>
      <c r="C126" s="206">
        <f>IF(C$30&lt;=30,C$30/30*C55,0)+IF(AND(30&lt;C$30,C$30&lt;=60),C55+(C$30-30)/30*C54,0)+IF(AND(60&lt;C$30,C$30&lt;=90),C55+C54+(C$30-60)/30*C53,0)+IF(AND(90&lt;C$30,C$30&lt;=120),C55+C54+C53+(C$30-90)/30*C51,0)</f>
        <v>0</v>
      </c>
      <c r="D126" s="206">
        <f>IF(D$30&lt;=30,D$30/30*D55,0)+IF(AND(30&lt;D$30,D$30&lt;=60),D55+(D$30-30)/30*D54,0)+IF(AND(60&lt;D$30,D$30&lt;=90),D55+D54+(D$30-60)/30*D53,0)+IF(AND(90&lt;D$30,D$30&lt;=120),D55+D54+D53+(D$30-90)/30*D51,0)</f>
        <v>0</v>
      </c>
      <c r="E126" s="206">
        <f>IF((E$30&lt;=90),E56*(E$30)/90,0)+IF(AND(90&lt;E$30,E$30&lt;=120),E56+(E$30-90)/90*E52,0)</f>
        <v>0</v>
      </c>
      <c r="F126" s="206">
        <f>IF((F$30&lt;=90),F56*(F$30)/90,0)+IF(AND(90&lt;F$30,F$30&lt;=120),F56+(F$30-90)/90*F52,0)</f>
        <v>0</v>
      </c>
      <c r="G126" s="206">
        <f>IF((G$30&lt;=90),G56*(G$30)/90,0)+IF(AND(90&lt;G$30,G$30&lt;=120),G56+(G$30-90)/90*G52,0)</f>
        <v>0</v>
      </c>
    </row>
    <row r="127" spans="1:7" s="99" customFormat="1" ht="15">
      <c r="A127" s="65" t="s">
        <v>31</v>
      </c>
      <c r="C127" s="205">
        <f>IF(C$30&lt;=30,C$30/30*C57,0)+IF(AND(30&lt;C$30,C$30&lt;=60),C57+(C$30-30)/30*C55,0)+IF(AND(60&lt;C$30,C$30&lt;=90),C57+C55+(C$30-60)/30*C54,0)+IF(AND(90&lt;C$30,C$30&lt;=120),C57+C55+C54+(C$30-90)/30*C53,0)</f>
        <v>0</v>
      </c>
      <c r="D127" s="205">
        <f>IF(D$30&lt;=30,D$30/30*D57,0)+IF(AND(30&lt;D$30,D$30&lt;=60),D57+(D$30-30)/30*D55,0)+IF(AND(60&lt;D$30,D$30&lt;=90),D57+D55+(D$30-60)/30*D54,0)+IF(AND(90&lt;D$30,D$30&lt;=120),D57+D55+D54+(D$30-90)/30*D53,0)</f>
        <v>0</v>
      </c>
      <c r="E127" s="190"/>
      <c r="F127" s="190"/>
      <c r="G127" s="190"/>
    </row>
    <row r="128" spans="1:7" s="99" customFormat="1" ht="15">
      <c r="A128" s="65" t="s">
        <v>32</v>
      </c>
      <c r="C128" s="205">
        <f>IF(C$30&lt;=30,C$30/30*C58,0)+IF(AND(30&lt;C$30,C$30&lt;=60),C58+(C$30-30)/30*C57,0)+IF(AND(60&lt;C$30,C$30&lt;=90),C58+C57+(C$30-60)/30*C55,0)+IF(AND(90&lt;C$30,C$30&lt;=120),C58+C57+C55+(C$30-90)/30*C54,0)</f>
        <v>0</v>
      </c>
      <c r="D128" s="205">
        <f>IF(D$30&lt;=30,D$30/30*D58,0)+IF(AND(30&lt;D$30,D$30&lt;=60),D58+(D$30-30)/30*D57,0)+IF(AND(60&lt;D$30,D$30&lt;=90),D58+D57+(D$30-60)/30*D55,0)+IF(AND(90&lt;D$30,D$30&lt;=120),D58+D57+D55+(D$30-90)/30*D54,0)</f>
        <v>0</v>
      </c>
      <c r="E128" s="190"/>
      <c r="F128" s="190"/>
      <c r="G128" s="190"/>
    </row>
    <row r="129" spans="1:7" s="99" customFormat="1" ht="15">
      <c r="A129" s="65" t="s">
        <v>33</v>
      </c>
      <c r="C129" s="206">
        <f>IF(C$30&lt;=30,C$30/30*C59,0)+IF(AND(30&lt;C$30,C$30&lt;=60),C59+(C$30-30)/30*C58,0)+IF(AND(60&lt;C$30,C$30&lt;=90),C59+C58+(C$30-60)/30*C57,0)+IF(AND(90&lt;C$30,C$30&lt;=120),C59+C58+C57+(C$30-90)/30*C55,0)</f>
        <v>0</v>
      </c>
      <c r="D129" s="206">
        <f>IF(D$30&lt;=30,D$30/30*D59,0)+IF(AND(30&lt;D$30,D$30&lt;=60),D59+(D$30-30)/30*D58,0)+IF(AND(60&lt;D$30,D$30&lt;=90),D59+D58+(D$30-60)/30*D57,0)+IF(AND(90&lt;D$30,D$30&lt;=120),D59+D58+D57+(D$30-90)/30*D55,0)</f>
        <v>0</v>
      </c>
      <c r="E129" s="206">
        <f>IF((E$30&lt;=90),E60*(E$30)/90,0)+IF(AND(90&lt;E$30,E$30&lt;=120),E60+(E$30-90)/90*E56,0)</f>
        <v>0</v>
      </c>
      <c r="F129" s="206">
        <f>IF((F$30&lt;=90),F60*(F$30)/90,0)+IF(AND(90&lt;F$30,F$30&lt;=120),F60+(F$30-90)/90*F56,0)</f>
        <v>0</v>
      </c>
      <c r="G129" s="206">
        <f>IF((G$30&lt;=90),G60*(G$30)/90,0)+IF(AND(90&lt;G$30,G$30&lt;=120),G60+(G$30-90)/90*G56,0)</f>
        <v>0</v>
      </c>
    </row>
    <row r="132" spans="1:7" s="99" customFormat="1" ht="15.75">
      <c r="A132" s="68" t="s">
        <v>184</v>
      </c>
      <c r="C132" s="65"/>
      <c r="E132" s="85"/>
      <c r="F132" s="85"/>
      <c r="G132" s="65"/>
    </row>
    <row r="133" spans="1:7" s="99" customFormat="1" ht="15.75">
      <c r="A133" s="65"/>
      <c r="B133" s="65"/>
      <c r="C133" s="65"/>
      <c r="D133" s="67" t="s">
        <v>8</v>
      </c>
      <c r="E133" s="85"/>
      <c r="F133" s="85"/>
      <c r="G133" s="65"/>
    </row>
    <row r="134" spans="1:7" s="99" customFormat="1" ht="15.75">
      <c r="A134" s="65"/>
      <c r="B134" s="65"/>
      <c r="C134" s="71" t="s">
        <v>1</v>
      </c>
      <c r="D134" s="71" t="s">
        <v>2</v>
      </c>
      <c r="E134" s="71" t="s">
        <v>3</v>
      </c>
      <c r="F134" s="71" t="s">
        <v>4</v>
      </c>
      <c r="G134" s="71" t="s">
        <v>5</v>
      </c>
    </row>
    <row r="135" spans="1:7" s="99" customFormat="1" ht="15">
      <c r="A135" s="65" t="s">
        <v>19</v>
      </c>
      <c r="B135" s="65"/>
      <c r="C135" s="205">
        <f>IF(C$36&lt;=30,C$36/30*C45,0)+IF(AND(30&lt;C$36,C$36&lt;=60),C45,0)+IF(AND(60&lt;C$36,C$36&lt;=90),C45,0)+IF(AND(90&lt;C$36,C$36&lt;=120),C45,0)</f>
        <v>0</v>
      </c>
      <c r="D135" s="205">
        <f>IF(D$36&lt;=30,D$36/30*D45,0)+IF(AND(30&lt;D$36,D$36&lt;=60),D45+(D$36-30)/30*C59,0)+IF(AND(60&lt;D$36,D$36&lt;=90),D45+C59+(D$36-60)/30*C58,0)+IF(AND(90&lt;D$36,D$36&lt;=120),D45+C59+C58+(D$36-90)/30*C57,0)</f>
        <v>0</v>
      </c>
      <c r="E135" s="190"/>
      <c r="F135" s="190"/>
      <c r="G135" s="190"/>
    </row>
    <row r="136" spans="1:7" s="99" customFormat="1" ht="15">
      <c r="A136" s="65" t="s">
        <v>20</v>
      </c>
      <c r="C136" s="205">
        <f>IF(C$36&lt;=30,C$36/30*C46,0)+IF(AND(30&lt;C$36,C$36&lt;=60),C46+(C$36-30)/30*C45,0)+IF(AND(60&lt;C$36,C$36&lt;=90),C46+C45,0)+IF(AND(90&lt;C$36,C$36&lt;=120),C46+C45,0)</f>
        <v>0</v>
      </c>
      <c r="D136" s="205">
        <f>IF(D$36&lt;=30,D$36/30*D46,0)+IF(AND(30&lt;D$36,D$36&lt;=60),D46+(D$36-30)/30*D45,0)+IF(AND(60&lt;D$36,D$36&lt;=90),D46+D45+(D$36-60)/30*C59,0)+IF(AND(90&lt;D$36,D$36&lt;=120),D46+D45+C59+(D$36-90)/30*C58,0)</f>
        <v>0</v>
      </c>
      <c r="E136" s="190"/>
      <c r="F136" s="190"/>
      <c r="G136" s="190"/>
    </row>
    <row r="137" spans="1:7" s="99" customFormat="1" ht="15">
      <c r="A137" s="65" t="s">
        <v>21</v>
      </c>
      <c r="C137" s="206">
        <f>IF(C$36&lt;=30,C$36/30*C47,0)+IF(AND(30&lt;C$36,C$36&lt;=60),C47+(C$36-30)/30*C46,0)+IF(AND(60&lt;C$36,C$36&lt;=90),C47+C46+(C$36-60)/30*C45,0)+IF(AND(90&lt;C$36,C$36&lt;=120),C47+C46+C45,0)</f>
        <v>0</v>
      </c>
      <c r="D137" s="206">
        <f>IF(D$36&lt;=30,D$36/30*D47,0)+IF(AND(30&lt;D$36,D$36&lt;=60),D47+(D$36-30)/30*D46,0)+IF(AND(60&lt;D$36,D$36&lt;=90),D47+D46+(D$36-60)/30*D45,0)+IF(AND(90&lt;D$36,D$36&lt;=120),D47+D46+D45+(D$36-90)/30*C59,0)</f>
        <v>0</v>
      </c>
      <c r="E137" s="206">
        <f>IF((E$36&lt;=90),E48*(E$36)/90,0)+IF(AND(90&lt;E$36,E$36&lt;=120),E48+(E$36-90)/90*D60,0)</f>
        <v>0</v>
      </c>
      <c r="F137" s="206">
        <f>IF((F$36&lt;=90),F48*(F$36)/90,0)+IF(AND(90&lt;F$36,F$36&lt;=120),F48+(F$36-90)/90*E60,0)</f>
        <v>0</v>
      </c>
      <c r="G137" s="206">
        <f>IF((G$36&lt;=90),G48*(G$36)/90,0)+IF(AND(90&lt;G$36,G$36&lt;=120),G48+(G$36-90)/90*F60,0)</f>
        <v>0</v>
      </c>
    </row>
    <row r="138" spans="1:7" s="99" customFormat="1" ht="15">
      <c r="A138" s="65" t="s">
        <v>23</v>
      </c>
      <c r="C138" s="205">
        <f>IF(C$36&lt;=30,C$36/30*C49,0)+IF(AND(30&lt;C$36,C$36&lt;=60),C49+(C$36-30)/30*C47,0)+IF(AND(60&lt;C$36,C$36&lt;=90),C49+C47+(C$36-60)/30*C46,0)+IF(AND(90&lt;C$36,C$36&lt;=120),C49+C47+C46+(C$36-90)/30*C45,0)</f>
        <v>0</v>
      </c>
      <c r="D138" s="205">
        <f>IF(D$36&lt;=30,D$36/30*D49,0)+IF(AND(30&lt;D$36,D$36&lt;=60),D49+(D$36-30)/30*D47,0)+IF(AND(60&lt;D$36,D$36&lt;=90),D49+D47+(D$36-60)/30*D46,0)+IF(AND(90&lt;D$36,D$36&lt;=120),D49+D47+D46+(D$36-90)/30*D45,0)</f>
        <v>0</v>
      </c>
      <c r="E138" s="190"/>
      <c r="F138" s="190"/>
      <c r="G138" s="190"/>
    </row>
    <row r="139" spans="1:7" s="99" customFormat="1" ht="15">
      <c r="A139" s="65" t="s">
        <v>24</v>
      </c>
      <c r="C139" s="205">
        <f>IF(C$36&lt;=30,C$36/30*C50,0)+IF(AND(30&lt;C$36,C$36&lt;=60),C50+(C$36-30)/30*C49,0)+IF(AND(60&lt;C$36,C$36&lt;=90),C50+C49+(C$36-60)/30*C47,0)+IF(AND(90&lt;C$36,C$36&lt;=120),C50+C49+C47+(C$36-90)/30*C46,0)</f>
        <v>0</v>
      </c>
      <c r="D139" s="205">
        <f>IF(D$36&lt;=30,D$36/30*D50,0)+IF(AND(30&lt;D$36,D$36&lt;=60),D50+(D$36-30)/30*D49,0)+IF(AND(60&lt;D$36,D$36&lt;=90),D50+D49+(D$36-60)/30*D47,0)+IF(AND(90&lt;D$36,D$36&lt;=120),D50+D49+D47+(D$36-90)/30*D46,0)</f>
        <v>0</v>
      </c>
      <c r="E139" s="190"/>
      <c r="F139" s="190"/>
      <c r="G139" s="190"/>
    </row>
    <row r="140" spans="1:7" s="99" customFormat="1" ht="15">
      <c r="A140" s="65" t="s">
        <v>25</v>
      </c>
      <c r="C140" s="206">
        <f>IF(C$36&lt;=30,C$36/30*C51,0)+IF(AND(30&lt;C$36,C$36&lt;=60),C51+(C$36-30)/30*C50,0)+IF(AND(60&lt;C$36,C$36&lt;=90),C51+C50+(C$36-60)/30*C49,0)+IF(AND(90&lt;C$36,C$36&lt;=120),C51+C50+C49+(C$36-90)/30*C47,0)</f>
        <v>0</v>
      </c>
      <c r="D140" s="206">
        <f>IF(D$36&lt;=30,D$36/30*D51,0)+IF(AND(30&lt;D$36,D$36&lt;=60),D51+(D$36-30)/30*D50,0)+IF(AND(60&lt;D$36,D$36&lt;=90),D51+D50+(D$36-60)/30*D49,0)+IF(AND(90&lt;D$36,D$36&lt;=120),D51+D50+D49+(D$36-90)/30*D47,0)</f>
        <v>0</v>
      </c>
      <c r="E140" s="206">
        <f>IF((E$36&lt;=90),E52*(E$36)/90,0)+IF(AND(90&lt;E$36,E$36&lt;=120),E52+(E$36-90)/90*E48,0)</f>
        <v>0</v>
      </c>
      <c r="F140" s="206">
        <f>IF((F$36&lt;=90),F52*(F$36)/90,0)+IF(AND(90&lt;F$36,F$36&lt;=120),F52+(F$36-90)/90*F48,0)</f>
        <v>0</v>
      </c>
      <c r="G140" s="206">
        <f>IF((G$36&lt;=90),G52*(G$36)/90,0)+IF(AND(90&lt;G$36,G$36&lt;=120),G52+(G$36-90)/90*G48,0)</f>
        <v>0</v>
      </c>
    </row>
    <row r="141" spans="1:7" s="99" customFormat="1" ht="15">
      <c r="A141" s="65" t="s">
        <v>27</v>
      </c>
      <c r="C141" s="205">
        <f>IF(C$36&lt;=30,C$36/30*C53,0)+IF(AND(30&lt;C$36,C$36&lt;=60),C53+(C$36-30)/30*C51,0)+IF(AND(60&lt;C$36,C$36&lt;=90),C53+C51+(C$36-60)/30*C50,0)+IF(AND(90&lt;C$36,C$36&lt;=120),C53+C51+C50+(C$36-90)/30*C49,0)</f>
        <v>0</v>
      </c>
      <c r="D141" s="205">
        <f>IF(D$36&lt;=30,D$36/30*D53,0)+IF(AND(30&lt;D$36,D$36&lt;=60),D53+(D$36-30)/30*D51,0)+IF(AND(60&lt;D$36,D$36&lt;=90),D53+D51+(D$36-60)/30*D50,0)+IF(AND(90&lt;D$36,D$36&lt;=120),D53+D51+D50+(D$36-90)/30*D49,0)</f>
        <v>0</v>
      </c>
      <c r="E141" s="190"/>
      <c r="F141" s="190"/>
      <c r="G141" s="190"/>
    </row>
    <row r="142" spans="1:7" s="99" customFormat="1" ht="15">
      <c r="A142" s="65" t="s">
        <v>28</v>
      </c>
      <c r="C142" s="205">
        <f>IF(C$36&lt;=30,C$36/30*C54,0)+IF(AND(30&lt;C$36,C$36&lt;=60),C54+(C$36-30)/30*C53,0)+IF(AND(60&lt;C$36,C$36&lt;=90),C54+C53+(C$36-60)/30*C51,0)+IF(AND(90&lt;C$36,C$36&lt;=120),C54+C53+C51+(C$36-90)/30*C50,0)</f>
        <v>0</v>
      </c>
      <c r="D142" s="205">
        <f>IF(D$36&lt;=30,D$36/30*D54,0)+IF(AND(30&lt;D$36,D$36&lt;=60),D54+(D$36-30)/30*D53,0)+IF(AND(60&lt;D$36,D$36&lt;=90),D54+D53+(D$36-60)/30*D51,0)+IF(AND(90&lt;D$36,D$36&lt;=120),D54+D53+D51+(D$36-90)/30*D50,0)</f>
        <v>0</v>
      </c>
      <c r="E142" s="190"/>
      <c r="F142" s="190"/>
      <c r="G142" s="190"/>
    </row>
    <row r="143" spans="1:7" s="99" customFormat="1" ht="15">
      <c r="A143" s="65" t="s">
        <v>29</v>
      </c>
      <c r="C143" s="206">
        <f>IF(C$36&lt;=30,C$36/30*C55,0)+IF(AND(30&lt;C$36,C$36&lt;=60),C55+(C$36-30)/30*C54,0)+IF(AND(60&lt;C$36,C$36&lt;=90),C55+C54+(C$36-60)/30*C53,0)+IF(AND(90&lt;C$36,C$36&lt;=120),C55+C54+C53+(C$36-90)/30*C51,0)</f>
        <v>0</v>
      </c>
      <c r="D143" s="206">
        <f>IF(D$36&lt;=30,D$36/30*D55,0)+IF(AND(30&lt;D$36,D$36&lt;=60),D55+(D$36-30)/30*D54,0)+IF(AND(60&lt;D$36,D$36&lt;=90),D55+D54+(D$36-60)/30*D53,0)+IF(AND(90&lt;D$36,D$36&lt;=120),D55+D54+D53+(D$36-90)/30*D51,0)</f>
        <v>0</v>
      </c>
      <c r="E143" s="206">
        <f>IF((E$36&lt;=90),E56*(E$36)/90,0)+IF(AND(90&lt;E$36,E$36&lt;=120),E56+(E$36-90)/90*E52,0)</f>
        <v>0</v>
      </c>
      <c r="F143" s="206">
        <f>IF((F$36&lt;=90),F56*(F$36)/90,0)+IF(AND(90&lt;F$36,F$36&lt;=120),F56+(F$36-90)/90*F52,0)</f>
        <v>0</v>
      </c>
      <c r="G143" s="206">
        <f>IF((G$36&lt;=90),G56*(G$36)/90,0)+IF(AND(90&lt;G$36,G$36&lt;=120),G56+(G$36-90)/90*G52,0)</f>
        <v>0</v>
      </c>
    </row>
    <row r="144" spans="1:7" s="99" customFormat="1" ht="15">
      <c r="A144" s="65" t="s">
        <v>31</v>
      </c>
      <c r="C144" s="205">
        <f>IF(C$36&lt;=30,C$36/30*C57,0)+IF(AND(30&lt;C$36,C$36&lt;=60),C57+(C$36-30)/30*C55,0)+IF(AND(60&lt;C$36,C$36&lt;=90),C57+C55+(C$36-60)/30*C54,0)+IF(AND(90&lt;C$36,C$36&lt;=120),C57+C55+C54+(C$36-90)/30*C53,0)</f>
        <v>0</v>
      </c>
      <c r="D144" s="205">
        <f>IF(D$36&lt;=30,D$36/30*D57,0)+IF(AND(30&lt;D$36,D$36&lt;=60),D57+(D$36-30)/30*D55,0)+IF(AND(60&lt;D$36,D$36&lt;=90),D57+D55+(D$36-60)/30*D54,0)+IF(AND(90&lt;D$36,D$36&lt;=120),D57+D55+D54+(D$36-90)/30*D53,0)</f>
        <v>0</v>
      </c>
      <c r="E144" s="190"/>
      <c r="F144" s="190"/>
      <c r="G144" s="190"/>
    </row>
    <row r="145" spans="1:7" s="99" customFormat="1" ht="15">
      <c r="A145" s="65" t="s">
        <v>32</v>
      </c>
      <c r="C145" s="205">
        <f>IF(C$36&lt;=30,C$36/30*C58,0)+IF(AND(30&lt;C$36,C$36&lt;=60),C58+(C$36-30)/30*C57,0)+IF(AND(60&lt;C$36,C$36&lt;=90),C58+C57+(C$36-60)/30*C55,0)+IF(AND(90&lt;C$36,C$36&lt;=120),C58+C57+C55+(C$36-90)/30*C54,0)</f>
        <v>0</v>
      </c>
      <c r="D145" s="205">
        <f>IF(D$36&lt;=30,D$36/30*D58,0)+IF(AND(30&lt;D$36,D$36&lt;=60),D58+(D$36-30)/30*D57,0)+IF(AND(60&lt;D$36,D$36&lt;=90),D58+D57+(D$36-60)/30*D55,0)+IF(AND(90&lt;D$36,D$36&lt;=120),D58+D57+D55+(D$36-90)/30*D54,0)</f>
        <v>0</v>
      </c>
      <c r="E145" s="190"/>
      <c r="F145" s="190"/>
      <c r="G145" s="190"/>
    </row>
    <row r="146" spans="1:7" s="99" customFormat="1" ht="15">
      <c r="A146" s="65" t="s">
        <v>33</v>
      </c>
      <c r="C146" s="206">
        <f>IF(C$36&lt;=30,C$36/30*C59,0)+IF(AND(30&lt;C$36,C$36&lt;=60),C59+(C$36-30)/30*C58,0)+IF(AND(60&lt;C$36,C$36&lt;=90),C59+C58+(C$36-60)/30*C57,0)+IF(AND(90&lt;C$36,C$36&lt;=120),C59+C58+C57+(C$36-90)/30*C55,0)</f>
        <v>0</v>
      </c>
      <c r="D146" s="206">
        <f>IF(D$36&lt;=30,D$36/30*D59,0)+IF(AND(30&lt;D$36,D$36&lt;=60),D59+(D$36-30)/30*D58,0)+IF(AND(60&lt;D$36,D$36&lt;=90),D59+D58+(D$36-60)/30*D57,0)+IF(AND(90&lt;D$36,D$36&lt;=120),D59+D58+D57+(D$36-90)/30*D55,0)</f>
        <v>0</v>
      </c>
      <c r="E146" s="206">
        <f>IF((E$36&lt;=90),E60*(E$36)/90,0)+IF(AND(90&lt;E$36,E$36&lt;=120),E60+(E$36-90)/90*E56,0)</f>
        <v>0</v>
      </c>
      <c r="F146" s="206">
        <f>IF((F$36&lt;=90),F60*(F$36)/90,0)+IF(AND(90&lt;F$36,F$36&lt;=120),F60+(F$36-90)/90*F56,0)</f>
        <v>0</v>
      </c>
      <c r="G146" s="206">
        <f>IF((G$36&lt;=90),G60*(G$36)/90,0)+IF(AND(90&lt;G$36,G$36&lt;=120),G60+(G$36-90)/90*G56,0)</f>
        <v>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Welcome</vt:lpstr>
      <vt:lpstr>Revenue Projecction</vt:lpstr>
      <vt:lpstr>Cost of Revenue</vt:lpstr>
      <vt:lpstr>Operation Expenses</vt:lpstr>
      <vt:lpstr>sales Projection</vt:lpstr>
      <vt:lpstr>Salary</vt:lpstr>
      <vt:lpstr>Taxes</vt:lpstr>
      <vt:lpstr>Equipments</vt:lpstr>
      <vt:lpstr>Working Capital</vt:lpstr>
      <vt:lpstr>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K Tiwari</dc:creator>
  <cp:lastModifiedBy>IM diwan</cp:lastModifiedBy>
  <dcterms:created xsi:type="dcterms:W3CDTF">2022-11-24T07:53:14Z</dcterms:created>
  <dcterms:modified xsi:type="dcterms:W3CDTF">2023-07-07T10:15:44Z</dcterms:modified>
</cp:coreProperties>
</file>