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96\Desktop\completed\"/>
    </mc:Choice>
  </mc:AlternateContent>
  <bookViews>
    <workbookView xWindow="0" yWindow="0" windowWidth="20490" windowHeight="756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G14" i="14" l="1"/>
  <c r="F14" i="14"/>
  <c r="E14" i="14"/>
  <c r="C14" i="14"/>
  <c r="A14" i="14"/>
  <c r="G13" i="14"/>
  <c r="G12" i="14"/>
  <c r="G11" i="14"/>
  <c r="G10" i="14"/>
  <c r="G9" i="14"/>
  <c r="G8" i="14"/>
  <c r="G6" i="14"/>
  <c r="G5" i="14"/>
  <c r="G4" i="14"/>
  <c r="F13" i="14"/>
  <c r="F12" i="14"/>
  <c r="F11" i="14"/>
  <c r="F10" i="14"/>
  <c r="F9" i="14"/>
  <c r="F8" i="14"/>
  <c r="F6" i="14"/>
  <c r="F5" i="14"/>
  <c r="F4" i="14"/>
  <c r="E13" i="14"/>
  <c r="E12" i="14"/>
  <c r="E11" i="14"/>
  <c r="E10" i="14"/>
  <c r="E9" i="14"/>
  <c r="E8" i="14"/>
  <c r="E6" i="14"/>
  <c r="E5" i="14"/>
  <c r="E4" i="14"/>
  <c r="C13" i="14"/>
  <c r="C12" i="14"/>
  <c r="C11" i="14"/>
  <c r="C10" i="14"/>
  <c r="C9" i="14"/>
  <c r="C8" i="14"/>
  <c r="C7" i="14"/>
  <c r="C6" i="14"/>
  <c r="C5" i="14"/>
  <c r="C4" i="14"/>
  <c r="A7" i="14" l="1"/>
  <c r="A6" i="14" l="1"/>
  <c r="A5" i="14"/>
  <c r="A8" i="14"/>
  <c r="A9" i="14"/>
  <c r="A10" i="14"/>
  <c r="A11" i="14"/>
  <c r="A12" i="14"/>
  <c r="A13" i="14"/>
  <c r="P11" i="13" l="1"/>
  <c r="Q11" i="13"/>
  <c r="R11" i="13"/>
  <c r="N14" i="13"/>
  <c r="D4" i="14" s="1"/>
  <c r="D5" i="14" s="1"/>
  <c r="D6" i="14" s="1"/>
  <c r="D7" i="14" l="1"/>
  <c r="D8" i="14" s="1"/>
  <c r="D9" i="14" s="1"/>
  <c r="D10" i="14" s="1"/>
  <c r="D11" i="14" s="1"/>
  <c r="D12" i="14" s="1"/>
  <c r="D13" i="14" s="1"/>
  <c r="D14" i="14" s="1"/>
  <c r="R13" i="13"/>
  <c r="Q13" i="13"/>
  <c r="P13" i="13"/>
  <c r="R10" i="13"/>
  <c r="Q10" i="13"/>
  <c r="P10" i="13"/>
  <c r="R9" i="13"/>
  <c r="Q9" i="13"/>
  <c r="P9" i="13"/>
  <c r="R8" i="13"/>
  <c r="Q8" i="13"/>
  <c r="P8" i="13"/>
  <c r="R7" i="13"/>
  <c r="G7" i="14" s="1"/>
  <c r="Q7" i="13"/>
  <c r="F7" i="14" s="1"/>
  <c r="P7" i="13"/>
  <c r="E7" i="14" s="1"/>
  <c r="P4" i="13" l="1"/>
  <c r="Q4" i="13"/>
  <c r="R4" i="13"/>
  <c r="P5" i="13"/>
  <c r="Q5" i="13"/>
  <c r="R5" i="13"/>
  <c r="P6" i="13"/>
  <c r="Q6" i="13"/>
  <c r="R6" i="13"/>
  <c r="A4" i="14"/>
  <c r="H6" i="17"/>
  <c r="H7" i="17"/>
  <c r="H8" i="17"/>
</calcChain>
</file>

<file path=xl/comments1.xml><?xml version="1.0" encoding="utf-8"?>
<comments xmlns="http://schemas.openxmlformats.org/spreadsheetml/2006/main">
  <authors>
    <author>165550</author>
  </authors>
  <commentList>
    <comment ref="B14"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<sst xmlns="http://schemas.openxmlformats.org/spreadsheetml/2006/main" count="270" uniqueCount="188">
  <si>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</si>
  <si>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</si>
  <si>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</si>
  <si>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</si>
  <si>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</si>
  <si>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</si>
  <si>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</si>
  <si>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</si>
  <si>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</si>
  <si>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</si>
  <si>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</si>
  <si>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</si>
  <si>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</si>
  <si>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</si>
  <si>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</si>
  <si>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</si>
  <si>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</si>
  <si>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</si>
  <si>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</si>
  <si>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</si>
  <si>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</si>
  <si>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</si>
  <si>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</si>
  <si>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</si>
  <si>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</si>
  <si>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</si>
  <si>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</si>
  <si>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</si>
  <si>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</si>
  <si>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</si>
  <si>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</si>
  <si>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</si>
  <si>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</si>
  <si>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</si>
  <si>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</si>
  <si>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</si>
  <si>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</si>
  <si>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</si>
  <si>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</si>
  <si>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</si>
  <si>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</si>
  <si>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</si>
  <si>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</si>
  <si>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</si>
  <si>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</si>
  <si>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</si>
  <si>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</si>
  <si>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</si>
  <si>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</si>
  <si>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</si>
  <si>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</si>
  <si>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</si>
  <si>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</si>
  <si>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</si>
  <si>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</si>
  <si>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</si>
  <si>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</si>
  <si>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</si>
  <si>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</si>
  <si>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</si>
  <si>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</si>
  <si>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</si>
  <si>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</si>
  <si>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</si>
  <si>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</si>
  <si>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</si>
  <si>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</si>
  <si>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</si>
  <si>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</si>
  <si>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</si>
  <si>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</si>
  <si>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</si>
  <si>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</si>
  <si>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</si>
  <si>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</si>
  <si>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</si>
  <si>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</si>
  <si>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</si>
  <si>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</si>
  <si>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</si>
  <si>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</si>
  <si>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</si>
  <si>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</si>
  <si>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</si>
  <si>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</si>
  <si>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</si>
  <si>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</si>
  <si>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</si>
  <si>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</si>
  <si>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</si>
  <si>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</si>
  <si>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</si>
  <si>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</si>
  <si>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</si>
  <si>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</si>
  <si>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</si>
  <si>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</si>
  <si>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</si>
  <si>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</si>
  <si>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</si>
  <si>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</si>
  <si>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</si>
  <si>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</si>
  <si>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</si>
  <si>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</si>
  <si>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</si>
  <si>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</si>
  <si>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</si>
  <si>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</si>
  <si>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</si>
  <si>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</si>
  <si>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</si>
  <si>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Person 3</t>
  </si>
  <si>
    <t>Product Owner</t>
  </si>
  <si>
    <t>No dependency</t>
  </si>
  <si>
    <t>Has a dependency with FS_1</t>
  </si>
  <si>
    <t>Has a dependency with FS_1, FS_2, FS_3, FS_4</t>
  </si>
  <si>
    <t>The objective of this requirement is to allow the user to Log off upon completion of the required activity</t>
  </si>
  <si>
    <t>FS_1</t>
  </si>
  <si>
    <t>FS_2</t>
  </si>
  <si>
    <t>FS_3</t>
  </si>
  <si>
    <t>FS_4</t>
  </si>
  <si>
    <t>FS_5</t>
  </si>
  <si>
    <t>FS_6</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</si>
  <si>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</si>
  <si>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</si>
  <si>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</si>
  <si>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</si>
  <si>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</si>
  <si>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</si>
  <si>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</si>
  <si>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FEA_2.2</t>
  </si>
  <si>
    <t>FEA_3.1</t>
  </si>
  <si>
    <t>FEA_4.1</t>
  </si>
  <si>
    <t>FEA_5.1</t>
  </si>
  <si>
    <t>FEA_6.1</t>
  </si>
  <si>
    <t>Log off</t>
  </si>
  <si>
    <t>Medicine Monitoring System</t>
  </si>
  <si>
    <t>The objective of this requirement is to allow the user to Register/ login as Admin.</t>
  </si>
  <si>
    <t>FS_1 / Req_1 to Req_2</t>
  </si>
  <si>
    <t>FS_2 / Req_3</t>
  </si>
  <si>
    <t>The objective of this requirement is to allow Admin to create / update Branch Manager Record</t>
  </si>
  <si>
    <t>The objective of this requirement is to allow Admin to create / update Medicine Record</t>
  </si>
  <si>
    <t>FS_3 / Req_4</t>
  </si>
  <si>
    <t>The objective of this requirement is to allow Admin to update and maintain the stock details</t>
  </si>
  <si>
    <t>FS_4 / Req_5</t>
  </si>
  <si>
    <t>FS_5 / Req_6</t>
  </si>
  <si>
    <t xml:space="preserve">The objective of this requirement is to allow admin to store the details of the requests from Branch Admin </t>
  </si>
  <si>
    <t>FS_6 / Req_7</t>
  </si>
  <si>
    <t>The objective of this requirement is to allow Admin to update the response</t>
  </si>
  <si>
    <t>FS_7 / Req_8</t>
  </si>
  <si>
    <t>Has a dependency with FS_1, FS_2, FS_3,</t>
  </si>
  <si>
    <t>Total Effort For the Project (in Person Days)</t>
  </si>
  <si>
    <t>Legend</t>
  </si>
  <si>
    <t>Read Only</t>
  </si>
  <si>
    <t>Medicine Record Creation</t>
  </si>
  <si>
    <t>Medicine Record Maintanance</t>
  </si>
  <si>
    <t>Stock Updation</t>
  </si>
  <si>
    <t>Branch Admin Record creation</t>
  </si>
  <si>
    <t>Branch Admin Record Maintainance</t>
  </si>
  <si>
    <t>Branch Admin request Upload</t>
  </si>
  <si>
    <t>Admin's response for the request</t>
  </si>
  <si>
    <t>FEA_3.2</t>
  </si>
  <si>
    <t>FEA_7.1</t>
  </si>
  <si>
    <t>FS_7</t>
  </si>
  <si>
    <t>Admin / Admin being able to Log off after performing the required task.</t>
  </si>
  <si>
    <t>Admin being able to create the Branch Admin record</t>
  </si>
  <si>
    <t>Admin being able to Update the branch admin record</t>
  </si>
  <si>
    <t>Admin being able to create Medicine Record</t>
  </si>
  <si>
    <t>Admin being able to update Medicine record</t>
  </si>
  <si>
    <t>Admin being able to update the stock details for each medicine</t>
  </si>
  <si>
    <t>Admin being able to update the details of the Branch Admin request in the system</t>
  </si>
  <si>
    <t>Admin being able to update the response for the request.</t>
  </si>
  <si>
    <t>Project ID: Medicine Monitoring System</t>
  </si>
  <si>
    <t>25/3/2019</t>
  </si>
  <si>
    <t>26/3/2019</t>
  </si>
  <si>
    <t>27/3/2019</t>
  </si>
  <si>
    <t>28/3/2019</t>
  </si>
  <si>
    <t>29/3/2019</t>
  </si>
  <si>
    <t>Complete</t>
  </si>
  <si>
    <t>15/4/2019</t>
  </si>
  <si>
    <r>
      <t xml:space="preserve">Product Backlog - WSJF Technique          Healthcare - Medicine Monitoring System
</t>
    </r>
    <r>
      <rPr>
        <b/>
        <sz val="9"/>
        <color indexed="23"/>
        <rFont val="Arial"/>
        <family val="2"/>
      </rPr>
      <t>Release ID: QTAD-BREQ / 1.4.0 / 15-April-2019          C3: Protected          Controlled Copy</t>
    </r>
    <r>
      <rPr>
        <sz val="9"/>
        <color indexed="23"/>
        <rFont val="Arial"/>
        <family val="2"/>
      </rPr>
      <t xml:space="preserve">
Project ID: Medicine Monitoring System                                   &lt;SCI.ID&gt; / Ver: V1.0</t>
    </r>
  </si>
  <si>
    <r>
      <t xml:space="preserve">Product Backlog - Report Data          Healthcare - Medicine Monitoring System
</t>
    </r>
    <r>
      <rPr>
        <b/>
        <sz val="9"/>
        <color indexed="23"/>
        <rFont val="Arial"/>
        <family val="2"/>
      </rPr>
      <t>Release ID: QTAD-BREQ / 1.4.0 / 15-April-2019          C3: Protected          Controlled Copy</t>
    </r>
    <r>
      <rPr>
        <sz val="9"/>
        <color indexed="23"/>
        <rFont val="Arial"/>
        <family val="2"/>
      </rPr>
      <t xml:space="preserve">
Project ID: Medicine Monitoring System                                   &lt;SCI.ID&gt; / Ver: V1.0</t>
    </r>
  </si>
  <si>
    <r>
      <t xml:space="preserve">Product Backlog - Product - Release Tracking          Healthcare - Medicine Monitoring System
</t>
    </r>
    <r>
      <rPr>
        <b/>
        <sz val="9"/>
        <color indexed="23"/>
        <rFont val="Arial"/>
        <family val="2"/>
      </rPr>
      <t>Release ID: QTAD-BREQ / 1.4.0 / 15-April-2019          C3: Protected          Controlled Copy</t>
    </r>
    <r>
      <rPr>
        <sz val="9"/>
        <color indexed="23"/>
        <rFont val="Arial"/>
        <family val="2"/>
      </rPr>
      <t xml:space="preserve">
Project ID: Medicine Monitoring System                                   &lt;SCI.ID&gt; / Ver: V1.0</t>
    </r>
  </si>
  <si>
    <r>
      <t xml:space="preserve">Product Backlog - Product Backlog          Healthcare - Medicine Monitoring System
</t>
    </r>
    <r>
      <rPr>
        <b/>
        <sz val="9"/>
        <color indexed="23"/>
        <rFont val="Arial"/>
        <family val="2"/>
      </rPr>
      <t>Release ID: QTAD-BREQ / 1.4.0 / 15-April-2019          C3: Protected          Controlled Copy</t>
    </r>
    <r>
      <rPr>
        <sz val="9"/>
        <color indexed="23"/>
        <rFont val="Arial"/>
        <family val="2"/>
      </rPr>
      <t xml:space="preserve">
Project ID: Medicine Monitoring System                                   &lt;SCI.ID&gt; / Ver: V1.0</t>
    </r>
  </si>
  <si>
    <r>
      <t xml:space="preserve">Product Backlog - Instructions          Healthcare - Medicine Monitoring System
</t>
    </r>
    <r>
      <rPr>
        <b/>
        <sz val="9"/>
        <color indexed="23"/>
        <rFont val="Arial"/>
        <family val="2"/>
      </rPr>
      <t>Release ID: QTAD-BREQ / 1.4.0 / 15-April-2019          C3: Protected          Controlled Copy</t>
    </r>
    <r>
      <rPr>
        <sz val="9"/>
        <color indexed="23"/>
        <rFont val="Arial"/>
        <family val="2"/>
      </rPr>
      <t xml:space="preserve">
Project ID: Medicine Monitoring System                                   &lt;SCI.ID&gt; / Ver: V1.0</t>
    </r>
  </si>
  <si>
    <t>Release ID: QTAD-BREQ / 1.4.0 / 15-April-2019</t>
  </si>
  <si>
    <t>&lt;SCI.ID&gt; / Ver: 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</si>
</sst>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 fillId="0" borderId="0" xfId="0" applyFont="1" applyFill="1" applyBorder="1" applyAlignment="1">
      <alignment horizontal="center"/>
    </xf>
    <xf numFmtId="0" fontId="1" fillId="6" borderId="0" xfId="0" applyFont="1" applyFill="1" applyBorder="1" applyAlignment="1">
      <alignment horizontal="left" vertical="top" wrapText="1"/>
    </xf>
    <xf numFmtId="14" fontId="1" fillId="6" borderId="5" xfId="0" applyNumberFormat="1" applyFont="1" applyFill="1" applyBorder="1" applyAlignment="1">
      <alignment horizontal="center" vertical="center" wrapText="1"/>
    </xf>
    <xf numFmtId="0" fontId="0" fillId="0" borderId="15" xfId="0" applyFill="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58571652606213831"/>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Data'!$D$4:$D$13</c:f>
              <c:numCache>
                <c:formatCode>General</c:formatCode>
                <c:ptCount val="10"/>
                <c:pt idx="0">
                  <c:v>15</c:v>
                </c:pt>
                <c:pt idx="1">
                  <c:v>14</c:v>
                </c:pt>
                <c:pt idx="2">
                  <c:v>12</c:v>
                </c:pt>
                <c:pt idx="3">
                  <c:v>11</c:v>
                </c:pt>
                <c:pt idx="4">
                  <c:v>10</c:v>
                </c:pt>
                <c:pt idx="5">
                  <c:v>8</c:v>
                </c:pt>
                <c:pt idx="6">
                  <c:v>7</c:v>
                </c:pt>
                <c:pt idx="7">
                  <c:v>4</c:v>
                </c:pt>
                <c:pt idx="8">
                  <c:v>1</c:v>
                </c:pt>
                <c:pt idx="9">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Data'!$E$4:$E$13</c:f>
              <c:numCache>
                <c:formatCode>General</c:formatCode>
                <c:ptCount val="10"/>
                <c:pt idx="0">
                  <c:v>1</c:v>
                </c:pt>
                <c:pt idx="1">
                  <c:v>1</c:v>
                </c:pt>
                <c:pt idx="2">
                  <c:v>2</c:v>
                </c:pt>
                <c:pt idx="3">
                  <c:v>1</c:v>
                </c:pt>
                <c:pt idx="4">
                  <c:v>1</c:v>
                </c:pt>
                <c:pt idx="5">
                  <c:v>2</c:v>
                </c:pt>
                <c:pt idx="6">
                  <c:v>1</c:v>
                </c:pt>
                <c:pt idx="7">
                  <c:v>3</c:v>
                </c:pt>
                <c:pt idx="8">
                  <c:v>3</c:v>
                </c:pt>
                <c:pt idx="9">
                  <c:v>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4370544388"/>
          <c:h val="0.24311474279244993"/>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1"/>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DA-4C0E-88BD-90FD6EBB991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DA-4C0E-88BD-90FD6EBB991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DA-4C0E-88BD-90FD6EBB991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DDA-4C0E-88BD-90FD6EBB991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DDA-4C0E-88BD-90FD6EBB991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DDA-4C0E-88BD-90FD6EBB991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DDA-4C0E-88BD-90FD6EBB991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DDA-4C0E-88BD-90FD6EBB991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DDA-4C0E-88BD-90FD6EBB991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DDA-4C0E-88BD-90FD6EBB991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'Report Data'!$A$4:$A$13</c:f>
              <c:strCache>
                <c:ptCount val="10"/>
                <c:pt idx="0">
                  <c:v>Release 1</c:v>
                </c:pt>
                <c:pt idx="1">
                  <c:v>Release 2</c:v>
                </c:pt>
                <c:pt idx="2">
                  <c:v>Release 3</c:v>
                </c:pt>
                <c:pt idx="3">
                  <c:v>Release 4</c:v>
                </c:pt>
                <c:pt idx="4">
                  <c:v>Release 5</c:v>
                </c:pt>
                <c:pt idx="5">
                  <c:v>Release 6</c:v>
                </c:pt>
                <c:pt idx="6">
                  <c:v>Release 7</c:v>
                </c:pt>
                <c:pt idx="7">
                  <c:v>Release 8</c:v>
                </c:pt>
                <c:pt idx="8">
                  <c:v>Release 9</c:v>
                </c:pt>
                <c:pt idx="9">
                  <c:v>Release 10</c:v>
                </c:pt>
              </c:strCache>
            </c:strRef>
          </c:cat>
          <c:val>
            <c:numRef>
              <c:f>'Report Data'!$C$4:$C$13</c:f>
              <c:numCache>
                <c:formatCode>General</c:formatCode>
                <c:ptCount val="10"/>
                <c:pt idx="0">
                  <c:v>1</c:v>
                </c:pt>
                <c:pt idx="1">
                  <c:v>1</c:v>
                </c:pt>
                <c:pt idx="2">
                  <c:v>2</c:v>
                </c:pt>
                <c:pt idx="3">
                  <c:v>1</c:v>
                </c:pt>
                <c:pt idx="4">
                  <c:v>1</c:v>
                </c:pt>
                <c:pt idx="5">
                  <c:v>2</c:v>
                </c:pt>
                <c:pt idx="6">
                  <c:v>1</c:v>
                </c:pt>
                <c:pt idx="7">
                  <c:v>3</c:v>
                </c:pt>
                <c:pt idx="8">
                  <c:v>3</c:v>
                </c:pt>
                <c:pt idx="9">
                  <c:v>1</c:v>
                </c:pt>
              </c:numCache>
            </c:numRef>
          </c:val>
          <c:extLst>
            <c:ext xmlns:c16="http://schemas.microsoft.com/office/drawing/2014/chart" uri="{C3380CC4-5D6E-409C-BE32-E72D297353CC}">
              <c16:uniqueId val="{00000008-DE9C-40F7-A28D-8B2E155E5E22}"/>
            </c:ext>
          </c:extLst>
        </c:ser>
        <c:ser>
          <c:idx val="0"/>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84F2-4FDF-BEA4-9FD6D9CC6A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F2-4FDF-BEA4-9FD6D9CC6A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4F2-4FDF-BEA4-9FD6D9CC6AF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4F2-4FDF-BEA4-9FD6D9CC6AF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 Data'!$A$4:$A$13</c:f>
              <c:strCache>
                <c:ptCount val="10"/>
                <c:pt idx="0">
                  <c:v>Release 1</c:v>
                </c:pt>
                <c:pt idx="1">
                  <c:v>Release 2</c:v>
                </c:pt>
                <c:pt idx="2">
                  <c:v>Release 3</c:v>
                </c:pt>
                <c:pt idx="3">
                  <c:v>Release 4</c:v>
                </c:pt>
                <c:pt idx="4">
                  <c:v>Release 5</c:v>
                </c:pt>
                <c:pt idx="5">
                  <c:v>Release 6</c:v>
                </c:pt>
                <c:pt idx="6">
                  <c:v>Release 7</c:v>
                </c:pt>
                <c:pt idx="7">
                  <c:v>Release 8</c:v>
                </c:pt>
                <c:pt idx="8">
                  <c:v>Release 9</c:v>
                </c:pt>
                <c:pt idx="9">
                  <c:v>Release 10</c:v>
                </c:pt>
              </c:strCache>
            </c:strRef>
          </c:cat>
          <c:val>
            <c:numRef>
              <c:f>'Report Data'!$C$4:$C$7</c:f>
              <c:numCache>
                <c:formatCode>General</c:formatCode>
                <c:ptCount val="4"/>
                <c:pt idx="0">
                  <c:v>1</c:v>
                </c:pt>
                <c:pt idx="1">
                  <c:v>1</c:v>
                </c:pt>
                <c:pt idx="2">
                  <c:v>2</c:v>
                </c:pt>
                <c:pt idx="3">
                  <c:v>1</c:v>
                </c:pt>
              </c:numCache>
            </c:numRef>
          </c:val>
          <c:extLst>
            <c:ext xmlns:c16="http://schemas.microsoft.com/office/drawing/2014/chart" uri="{C3380CC4-5D6E-409C-BE32-E72D297353CC}">
              <c16:uniqueId val="{00000004-84F2-4FDF-BEA4-9FD6D9CC6AF2}"/>
            </c:ext>
          </c:extLst>
        </c:ser>
        <c:dLbls>
          <c:dLblPos val="ctr"/>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83523354289088181"/>
          <c:y val="0.32932565691760596"/>
          <c:w val="0.15596025560173227"/>
          <c:h val="0.563855638914757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0.64961</cdr:x>
      <cdr:y>0.01496</cdr:y>
    </cdr:from>
    <cdr:to>
      <cdr:x>0.91318</cdr:x>
      <cdr:y>0.10147</cdr:y>
    </cdr:to>
    <cdr:sp macro="" textlink="">
      <cdr:nvSpPr>
        <cdr:cNvPr id="2" name="TextBox 1"/>
        <cdr:cNvSpPr txBox="1"/>
      </cdr:nvSpPr>
      <cdr:spPr>
        <a:xfrm xmlns:a="http://schemas.openxmlformats.org/drawingml/2006/main">
          <a:off x="5621092" y="93908"/>
          <a:ext cx="2280633" cy="543166"/>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zoomScaleNormal="100" workbookViewId="0">
      <selection activeCell="D27" sqref="D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2"/>
      <c r="C6" s="143"/>
      <c r="D6" s="143"/>
      <c r="E6" s="143"/>
      <c r="F6" s="143"/>
      <c r="G6" s="144"/>
    </row>
    <row r="7" spans="2:7" ht="21" customHeight="1" x14ac:dyDescent="0.2">
      <c r="B7" s="142"/>
      <c r="C7" s="143"/>
      <c r="D7" s="143"/>
      <c r="E7" s="143"/>
      <c r="F7" s="143"/>
      <c r="G7" s="144"/>
    </row>
    <row r="8" spans="2:7" ht="29.25" customHeight="1" x14ac:dyDescent="0.2">
      <c r="B8" s="142" t="s">
        <v>137</v>
      </c>
      <c r="C8" s="143"/>
      <c r="D8" s="143"/>
      <c r="E8" s="143"/>
      <c r="F8" s="143"/>
      <c r="G8" s="144"/>
    </row>
    <row r="9" spans="2:7" ht="23.25" x14ac:dyDescent="0.2">
      <c r="B9" s="145"/>
      <c r="C9" s="146"/>
      <c r="D9" s="146"/>
      <c r="E9" s="146"/>
      <c r="F9" s="146"/>
      <c r="G9" s="147"/>
    </row>
    <row r="10" spans="2:7" ht="55.5" customHeight="1" x14ac:dyDescent="0.2">
      <c r="B10" s="142" t="s">
        <v>107</v>
      </c>
      <c r="C10" s="143"/>
      <c r="D10" s="143"/>
      <c r="E10" s="143"/>
      <c r="F10" s="143"/>
      <c r="G10" s="144"/>
    </row>
    <row r="11" spans="2:7" ht="17.45" customHeight="1" x14ac:dyDescent="0.2">
      <c r="B11" s="148"/>
      <c r="C11" s="149"/>
      <c r="D11" s="149"/>
      <c r="E11" s="149"/>
      <c r="F11" s="149"/>
      <c r="G11" s="150"/>
    </row>
    <row r="12" spans="2:7" ht="18.75" customHeight="1" x14ac:dyDescent="0.2">
      <c r="B12" s="148"/>
      <c r="C12" s="149"/>
      <c r="D12" s="149"/>
      <c r="E12" s="149"/>
      <c r="F12" s="149"/>
      <c r="G12" s="150"/>
    </row>
    <row r="13" spans="2:7" ht="20.25" x14ac:dyDescent="0.2">
      <c r="B13" s="136">
        <v>151</v>
      </c>
      <c r="C13" s="137"/>
      <c r="D13" s="137"/>
      <c r="E13" s="137"/>
      <c r="F13" s="137"/>
      <c r="G13" s="138"/>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9"/>
      <c r="C21" s="140"/>
      <c r="D21" s="140"/>
      <c r="E21" s="140"/>
      <c r="F21" s="140"/>
      <c r="G21" s="141"/>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1"/>
      <c r="H25" s="1"/>
    </row>
    <row r="26" spans="1:8" x14ac:dyDescent="0.2">
      <c r="B26" s="11"/>
      <c r="C26" s="42" t="s">
        <v>3</v>
      </c>
      <c r="D26" s="100" t="s">
        <v>112</v>
      </c>
      <c r="E26" s="100"/>
      <c r="F26" s="100"/>
      <c r="G26" s="51"/>
      <c r="H26" s="1"/>
    </row>
    <row r="27" spans="1:8" ht="25.5" x14ac:dyDescent="0.2">
      <c r="B27" s="11"/>
      <c r="C27" s="42" t="s">
        <v>4</v>
      </c>
      <c r="D27" s="100" t="s">
        <v>113</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173</v>
      </c>
      <c r="C31" s="19"/>
      <c r="D31" s="1"/>
      <c r="E31" s="1"/>
      <c r="F31" s="39" t="s">
        <v>187</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186</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5" t="s">
        <v>185</v>
      </c>
      <c r="C1" s="156"/>
      <c r="D1" s="156"/>
      <c r="E1" s="156"/>
      <c r="F1" s="156"/>
      <c r="G1" s="156"/>
      <c r="H1" s="156"/>
      <c r="N1" s="56"/>
      <c r="O1" s="56"/>
    </row>
    <row r="2" spans="2:15" ht="13.5" thickTop="1" x14ac:dyDescent="0.2"/>
    <row r="3" spans="2:15" ht="3" customHeight="1" x14ac:dyDescent="0.2"/>
    <row r="4" spans="2:15" ht="28.5" customHeight="1" x14ac:dyDescent="0.2">
      <c r="C4" s="157" t="s">
        <v>20</v>
      </c>
      <c r="D4" s="158"/>
    </row>
    <row r="5" spans="2:15" x14ac:dyDescent="0.2">
      <c r="C5" s="59" t="s">
        <v>21</v>
      </c>
      <c r="D5" s="59"/>
    </row>
    <row r="6" spans="2:15" x14ac:dyDescent="0.2">
      <c r="C6" s="159" t="s">
        <v>22</v>
      </c>
      <c r="D6" s="160"/>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57" t="s">
        <v>41</v>
      </c>
      <c r="D18" s="158"/>
    </row>
    <row r="19" spans="3:4" ht="107.25" customHeight="1" x14ac:dyDescent="0.2">
      <c r="C19" s="153" t="s">
        <v>42</v>
      </c>
      <c r="D19" s="161"/>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93</v>
      </c>
      <c r="D25" s="62" t="s">
        <v>94</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51" t="s">
        <v>71</v>
      </c>
      <c r="D35" s="152"/>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51" t="s">
        <v>78</v>
      </c>
      <c r="D40" s="152"/>
    </row>
    <row r="41" spans="1:4" ht="354.75" customHeight="1" x14ac:dyDescent="0.2">
      <c r="C41" s="153" t="s">
        <v>79</v>
      </c>
      <c r="D41" s="154"/>
    </row>
    <row r="44" spans="1:4" x14ac:dyDescent="0.2">
      <c r="C44" s="151" t="s">
        <v>80</v>
      </c>
      <c r="D44" s="152"/>
    </row>
    <row r="45" spans="1:4" ht="360.75" customHeight="1" x14ac:dyDescent="0.2">
      <c r="C45" s="153" t="s">
        <v>81</v>
      </c>
      <c r="D45" s="154"/>
    </row>
    <row r="46" spans="1:4" x14ac:dyDescent="0.2">
      <c r="C46" s="151" t="s">
        <v>82</v>
      </c>
      <c r="D46" s="152"/>
    </row>
    <row r="47" spans="1:4" ht="153" customHeight="1" x14ac:dyDescent="0.2">
      <c r="C47" s="153" t="s">
        <v>83</v>
      </c>
      <c r="D47" s="154"/>
    </row>
    <row r="50" spans="3:4" ht="33" customHeight="1" x14ac:dyDescent="0.2">
      <c r="C50" s="168" t="s">
        <v>105</v>
      </c>
      <c r="D50" s="152"/>
    </row>
    <row r="51" spans="3:4" ht="33" customHeight="1" x14ac:dyDescent="0.2">
      <c r="C51" s="162" t="s">
        <v>106</v>
      </c>
      <c r="D51" s="163"/>
    </row>
    <row r="52" spans="3:4" ht="25.5" customHeight="1" x14ac:dyDescent="0.2">
      <c r="C52" s="164"/>
      <c r="D52" s="165"/>
    </row>
    <row r="53" spans="3:4" ht="25.5" customHeight="1" x14ac:dyDescent="0.2">
      <c r="C53" s="164"/>
      <c r="D53" s="165"/>
    </row>
    <row r="54" spans="3:4" ht="18" customHeight="1" x14ac:dyDescent="0.2">
      <c r="C54" s="164"/>
      <c r="D54" s="165"/>
    </row>
    <row r="55" spans="3:4" ht="25.5" customHeight="1" x14ac:dyDescent="0.2">
      <c r="C55" s="164"/>
      <c r="D55" s="165"/>
    </row>
    <row r="56" spans="3:4" ht="25.5" customHeight="1" x14ac:dyDescent="0.2">
      <c r="C56" s="166"/>
      <c r="D56" s="167"/>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0"/>
  <sheetViews>
    <sheetView workbookViewId="0">
      <selection activeCell="B1" sqref="B1:H1"/>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5" t="s">
        <v>184</v>
      </c>
      <c r="C1" s="156"/>
      <c r="D1" s="156"/>
      <c r="E1" s="156"/>
      <c r="F1" s="156"/>
      <c r="G1" s="156"/>
      <c r="H1" s="156"/>
    </row>
    <row r="2" spans="1:34" s="70" customFormat="1" ht="39" thickTop="1" x14ac:dyDescent="0.2">
      <c r="A2" s="107"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139</v>
      </c>
      <c r="C3" s="99" t="s">
        <v>138</v>
      </c>
      <c r="D3" s="99" t="s">
        <v>114</v>
      </c>
      <c r="E3" s="71" t="s">
        <v>110</v>
      </c>
      <c r="F3" s="71" t="s">
        <v>111</v>
      </c>
      <c r="G3" s="71" t="s">
        <v>108</v>
      </c>
      <c r="H3" s="71" t="s">
        <v>109</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99">
        <v>2</v>
      </c>
      <c r="B4" s="99" t="s">
        <v>140</v>
      </c>
      <c r="C4" s="99" t="s">
        <v>141</v>
      </c>
      <c r="D4" s="99" t="s">
        <v>115</v>
      </c>
      <c r="E4" s="116" t="s">
        <v>110</v>
      </c>
      <c r="F4" s="71" t="s">
        <v>111</v>
      </c>
      <c r="G4" s="71" t="s">
        <v>108</v>
      </c>
      <c r="H4" s="71" t="s">
        <v>109</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143</v>
      </c>
      <c r="C5" s="99" t="s">
        <v>142</v>
      </c>
      <c r="D5" s="99" t="s">
        <v>115</v>
      </c>
      <c r="E5" s="117" t="s">
        <v>110</v>
      </c>
      <c r="F5" s="71" t="s">
        <v>111</v>
      </c>
      <c r="G5" s="71" t="s">
        <v>108</v>
      </c>
      <c r="H5" s="71" t="s">
        <v>109</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145</v>
      </c>
      <c r="C6" s="99" t="s">
        <v>144</v>
      </c>
      <c r="D6" s="99" t="s">
        <v>151</v>
      </c>
      <c r="E6" s="117" t="s">
        <v>110</v>
      </c>
      <c r="F6" s="71" t="s">
        <v>111</v>
      </c>
      <c r="G6" s="71" t="s">
        <v>108</v>
      </c>
      <c r="H6" s="71" t="s">
        <v>109</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99">
        <v>5</v>
      </c>
      <c r="B7" s="99" t="s">
        <v>146</v>
      </c>
      <c r="C7" s="99" t="s">
        <v>147</v>
      </c>
      <c r="D7" s="99" t="s">
        <v>116</v>
      </c>
      <c r="E7" s="117" t="s">
        <v>110</v>
      </c>
      <c r="F7" s="71" t="s">
        <v>111</v>
      </c>
      <c r="G7" s="71" t="s">
        <v>108</v>
      </c>
      <c r="H7" s="71" t="s">
        <v>109</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3" customFormat="1" ht="25.5" x14ac:dyDescent="0.2">
      <c r="A8" s="108">
        <v>6</v>
      </c>
      <c r="B8" s="99" t="s">
        <v>148</v>
      </c>
      <c r="C8" s="99" t="s">
        <v>149</v>
      </c>
      <c r="D8" s="99" t="s">
        <v>116</v>
      </c>
      <c r="E8" s="117" t="s">
        <v>110</v>
      </c>
      <c r="F8" s="71" t="s">
        <v>111</v>
      </c>
      <c r="G8" s="71" t="s">
        <v>108</v>
      </c>
      <c r="H8" s="71" t="s">
        <v>109</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4" customFormat="1" ht="38.25" x14ac:dyDescent="0.2">
      <c r="A9" s="108">
        <v>7</v>
      </c>
      <c r="B9" s="99" t="s">
        <v>150</v>
      </c>
      <c r="C9" s="99" t="s">
        <v>117</v>
      </c>
      <c r="D9" s="99" t="s">
        <v>115</v>
      </c>
      <c r="E9" s="117" t="s">
        <v>110</v>
      </c>
      <c r="F9" s="71" t="s">
        <v>111</v>
      </c>
      <c r="G9" s="71" t="s">
        <v>108</v>
      </c>
      <c r="H9" s="71" t="s">
        <v>109</v>
      </c>
      <c r="I9" s="71"/>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3" customFormat="1" x14ac:dyDescent="0.2">
      <c r="A16" s="109"/>
      <c r="B16" s="109"/>
      <c r="C16" s="109"/>
      <c r="D16" s="109"/>
      <c r="E16" s="109"/>
      <c r="F16" s="109"/>
      <c r="G16" s="109"/>
      <c r="H16" s="109"/>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row>
    <row r="17" spans="1:34" s="113" customFormat="1" x14ac:dyDescent="0.2">
      <c r="A17" s="109"/>
      <c r="B17" s="109"/>
      <c r="C17" s="109"/>
      <c r="D17" s="109"/>
      <c r="E17" s="109"/>
      <c r="F17" s="109"/>
      <c r="G17" s="109"/>
      <c r="H17" s="109"/>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5" customFormat="1" x14ac:dyDescent="0.2">
      <c r="A21" s="110"/>
      <c r="B21" s="110"/>
      <c r="C21" s="110"/>
      <c r="D21" s="110"/>
      <c r="E21" s="110"/>
      <c r="F21" s="110"/>
      <c r="G21" s="110"/>
      <c r="H21" s="110"/>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row>
    <row r="22" spans="1:34" s="115" customFormat="1" x14ac:dyDescent="0.2">
      <c r="A22" s="110"/>
      <c r="B22" s="110"/>
      <c r="C22" s="110"/>
      <c r="D22" s="110"/>
      <c r="E22" s="110"/>
      <c r="F22" s="110"/>
      <c r="G22" s="110"/>
      <c r="H22" s="110"/>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114" customFormat="1" x14ac:dyDescent="0.2">
      <c r="A26" s="110"/>
      <c r="B26" s="110"/>
      <c r="C26" s="110"/>
      <c r="D26" s="110"/>
      <c r="E26" s="110"/>
      <c r="F26" s="110"/>
      <c r="G26" s="110"/>
      <c r="H26" s="110"/>
    </row>
    <row r="27" spans="1:34" s="114" customFormat="1" x14ac:dyDescent="0.2">
      <c r="A27" s="110"/>
      <c r="B27" s="110"/>
      <c r="C27" s="110"/>
      <c r="D27" s="110"/>
      <c r="E27" s="110"/>
      <c r="F27" s="110"/>
      <c r="G27" s="110"/>
      <c r="H27" s="110"/>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row r="169" spans="1:8" s="69" customFormat="1" x14ac:dyDescent="0.2">
      <c r="A169" s="110"/>
      <c r="B169" s="75"/>
      <c r="C169" s="75"/>
      <c r="D169" s="75"/>
      <c r="E169" s="75"/>
      <c r="F169" s="75"/>
      <c r="G169" s="75"/>
      <c r="H169" s="75"/>
    </row>
    <row r="170" spans="1:8" s="69" customFormat="1" x14ac:dyDescent="0.2">
      <c r="A170" s="110"/>
      <c r="B170" s="75"/>
      <c r="C170" s="75"/>
      <c r="D170" s="75"/>
      <c r="E170" s="75"/>
      <c r="F170" s="75"/>
      <c r="G170" s="75"/>
      <c r="H170" s="75"/>
    </row>
  </sheetData>
  <mergeCells count="1">
    <mergeCell ref="B1:H1"/>
  </mergeCells>
  <dataValidations count="6">
    <dataValidation type="list" allowBlank="1" showInputMessage="1" showErrorMessage="1" sqref="C1:D1 C10:D65509">
      <formula1>"High,Medium,Low"</formula1>
    </dataValidation>
    <dataValidation type="list" allowBlank="1" showInputMessage="1" showErrorMessage="1" sqref="F1:G1 F10:G65509">
      <formula1>"Functional, External Interface, User Interface,System Interface, Non functional"</formula1>
    </dataValidation>
    <dataValidation type="list" allowBlank="1" showInputMessage="1" showErrorMessage="1" sqref="E1 E10:E65509">
      <formula1>"Simple,Average,Complex"</formula1>
    </dataValidation>
    <dataValidation type="list" allowBlank="1" showInputMessage="1" showErrorMessage="1" sqref="G3:G9">
      <formula1>"Low, Medium, High"</formula1>
    </dataValidation>
    <dataValidation type="list" allowBlank="1" showInputMessage="1" showErrorMessage="1" sqref="H3:H9">
      <formula1>"New Requirement, Enhancement, Bug, Issue"</formula1>
    </dataValidation>
    <dataValidation type="list" allowBlank="1" showInputMessage="1" showErrorMessage="1" sqref="F3:F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8"/>
  <sheetViews>
    <sheetView workbookViewId="0">
      <selection activeCell="B1" sqref="B1:I1"/>
    </sheetView>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70" t="s">
        <v>183</v>
      </c>
      <c r="C1" s="170"/>
      <c r="D1" s="170"/>
      <c r="E1" s="170"/>
      <c r="F1" s="170"/>
      <c r="G1" s="170"/>
      <c r="H1" s="170"/>
      <c r="I1" s="170"/>
      <c r="J1" s="122"/>
      <c r="K1" s="122"/>
      <c r="L1" s="122"/>
      <c r="M1" s="122"/>
      <c r="N1" s="123"/>
      <c r="O1" s="123"/>
      <c r="P1" s="122"/>
      <c r="Q1" s="122"/>
      <c r="R1" s="122"/>
    </row>
    <row r="2" spans="1:42" s="96" customFormat="1" ht="64.5" thickTop="1" x14ac:dyDescent="0.2">
      <c r="A2" s="98" t="s">
        <v>43</v>
      </c>
      <c r="B2" s="98" t="s">
        <v>45</v>
      </c>
      <c r="C2" s="98" t="s">
        <v>47</v>
      </c>
      <c r="D2" s="98" t="s">
        <v>49</v>
      </c>
      <c r="E2" s="98" t="s">
        <v>51</v>
      </c>
      <c r="F2" s="98" t="s">
        <v>95</v>
      </c>
      <c r="G2" s="98" t="s">
        <v>53</v>
      </c>
      <c r="H2" s="98" t="s">
        <v>55</v>
      </c>
      <c r="I2" s="98" t="s">
        <v>57</v>
      </c>
      <c r="J2" s="98" t="s">
        <v>59</v>
      </c>
      <c r="K2" s="98" t="s">
        <v>61</v>
      </c>
      <c r="L2" s="98" t="s">
        <v>63</v>
      </c>
      <c r="M2" s="98" t="s">
        <v>65</v>
      </c>
      <c r="N2" s="98" t="s">
        <v>67</v>
      </c>
      <c r="O2" s="98" t="s">
        <v>69</v>
      </c>
      <c r="P2" s="169" t="s">
        <v>71</v>
      </c>
      <c r="Q2" s="169"/>
      <c r="R2" s="169"/>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72</v>
      </c>
      <c r="Q3" s="98" t="s">
        <v>74</v>
      </c>
      <c r="R3" s="98" t="s">
        <v>86</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02" t="s">
        <v>174</v>
      </c>
      <c r="C4" s="102" t="s">
        <v>174</v>
      </c>
      <c r="D4" s="102">
        <v>1</v>
      </c>
      <c r="E4" s="102">
        <v>5</v>
      </c>
      <c r="F4" s="102">
        <v>1</v>
      </c>
      <c r="G4" s="99" t="s">
        <v>118</v>
      </c>
      <c r="H4" s="102" t="s">
        <v>124</v>
      </c>
      <c r="I4" s="124" t="s">
        <v>126</v>
      </c>
      <c r="J4" s="99" t="s">
        <v>129</v>
      </c>
      <c r="K4" s="101" t="s">
        <v>87</v>
      </c>
      <c r="L4" s="102">
        <v>1</v>
      </c>
      <c r="M4" s="102">
        <v>1</v>
      </c>
      <c r="N4" s="102">
        <v>1</v>
      </c>
      <c r="O4" s="102" t="s">
        <v>179</v>
      </c>
      <c r="P4" s="103">
        <f t="shared" ref="P4:P6" si="0">IF(K4="X",IF(O4="Complete",N4,0),0)</f>
        <v>1</v>
      </c>
      <c r="Q4" s="104">
        <f t="shared" ref="Q4:Q6" si="1">IF(K4&lt;&gt;"X",IF(O4&lt;&gt;"Complete",N4,0),0)</f>
        <v>0</v>
      </c>
      <c r="R4" s="104">
        <f t="shared" ref="R4:R6"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175</v>
      </c>
      <c r="C5" s="102" t="s">
        <v>175</v>
      </c>
      <c r="D5" s="102">
        <v>1</v>
      </c>
      <c r="E5" s="102">
        <v>5</v>
      </c>
      <c r="F5" s="102">
        <v>1</v>
      </c>
      <c r="G5" s="99" t="s">
        <v>118</v>
      </c>
      <c r="H5" s="102" t="s">
        <v>125</v>
      </c>
      <c r="I5" s="124" t="s">
        <v>127</v>
      </c>
      <c r="J5" s="99" t="s">
        <v>128</v>
      </c>
      <c r="K5" s="101" t="s">
        <v>87</v>
      </c>
      <c r="L5" s="102">
        <v>1</v>
      </c>
      <c r="M5" s="102">
        <v>1</v>
      </c>
      <c r="N5" s="102">
        <v>1</v>
      </c>
      <c r="O5" s="102" t="s">
        <v>179</v>
      </c>
      <c r="P5" s="103">
        <f t="shared" si="0"/>
        <v>1</v>
      </c>
      <c r="Q5" s="104">
        <f t="shared" si="1"/>
        <v>0</v>
      </c>
      <c r="R5" s="104">
        <f t="shared" si="2"/>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25.5" x14ac:dyDescent="0.2">
      <c r="A6" s="101">
        <v>3</v>
      </c>
      <c r="B6" s="102" t="s">
        <v>176</v>
      </c>
      <c r="C6" s="102" t="s">
        <v>177</v>
      </c>
      <c r="D6" s="102">
        <v>2</v>
      </c>
      <c r="E6" s="102">
        <v>5</v>
      </c>
      <c r="F6" s="102">
        <v>1</v>
      </c>
      <c r="G6" s="99" t="s">
        <v>119</v>
      </c>
      <c r="H6" s="102" t="s">
        <v>130</v>
      </c>
      <c r="I6" s="99" t="s">
        <v>158</v>
      </c>
      <c r="J6" s="99" t="s">
        <v>166</v>
      </c>
      <c r="K6" s="101" t="s">
        <v>87</v>
      </c>
      <c r="L6" s="102">
        <v>2</v>
      </c>
      <c r="M6" s="102">
        <v>2</v>
      </c>
      <c r="N6" s="102">
        <v>2</v>
      </c>
      <c r="O6" s="102" t="s">
        <v>179</v>
      </c>
      <c r="P6" s="103">
        <f t="shared" si="0"/>
        <v>2</v>
      </c>
      <c r="Q6" s="104">
        <f t="shared" si="1"/>
        <v>0</v>
      </c>
      <c r="R6" s="104">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25.5" x14ac:dyDescent="0.2">
      <c r="A7" s="101">
        <v>4</v>
      </c>
      <c r="B7" s="102" t="s">
        <v>178</v>
      </c>
      <c r="C7" s="102" t="s">
        <v>178</v>
      </c>
      <c r="D7" s="102">
        <v>1</v>
      </c>
      <c r="E7" s="102">
        <v>5</v>
      </c>
      <c r="F7" s="102">
        <v>1</v>
      </c>
      <c r="G7" s="99" t="s">
        <v>119</v>
      </c>
      <c r="H7" s="102" t="s">
        <v>131</v>
      </c>
      <c r="I7" s="99" t="s">
        <v>159</v>
      </c>
      <c r="J7" s="99" t="s">
        <v>167</v>
      </c>
      <c r="K7" s="101" t="s">
        <v>87</v>
      </c>
      <c r="L7" s="102">
        <v>2</v>
      </c>
      <c r="M7" s="102">
        <v>1</v>
      </c>
      <c r="N7" s="102">
        <v>1</v>
      </c>
      <c r="O7" s="102" t="s">
        <v>179</v>
      </c>
      <c r="P7" s="103">
        <f t="shared" ref="P7:P13" si="3">IF(K7="X",IF(O7="Complete",N7,0),0)</f>
        <v>1</v>
      </c>
      <c r="Q7" s="104">
        <f t="shared" ref="Q7:Q13" si="4">IF(K7&lt;&gt;"X",IF(O7&lt;&gt;"Complete",N7,0),0)</f>
        <v>0</v>
      </c>
      <c r="R7" s="104">
        <f t="shared" ref="R7:R13" si="5">IF(K7&lt;&gt;"X",IF(O7="Complete",N7,0),0)</f>
        <v>0</v>
      </c>
    </row>
    <row r="8" spans="1:42" s="81" customFormat="1" ht="25.5" x14ac:dyDescent="0.2">
      <c r="A8" s="101">
        <v>5</v>
      </c>
      <c r="B8" s="134">
        <v>43469</v>
      </c>
      <c r="C8" s="134">
        <v>43469</v>
      </c>
      <c r="D8" s="102">
        <v>1</v>
      </c>
      <c r="E8" s="102">
        <v>5</v>
      </c>
      <c r="F8" s="102">
        <v>1</v>
      </c>
      <c r="G8" s="99" t="s">
        <v>120</v>
      </c>
      <c r="H8" s="102" t="s">
        <v>132</v>
      </c>
      <c r="I8" s="99" t="s">
        <v>155</v>
      </c>
      <c r="J8" s="99" t="s">
        <v>168</v>
      </c>
      <c r="K8" s="101" t="s">
        <v>87</v>
      </c>
      <c r="L8" s="102">
        <v>3</v>
      </c>
      <c r="M8" s="102">
        <v>1</v>
      </c>
      <c r="N8" s="102">
        <v>1</v>
      </c>
      <c r="O8" s="102" t="s">
        <v>179</v>
      </c>
      <c r="P8" s="103">
        <f t="shared" si="3"/>
        <v>1</v>
      </c>
      <c r="Q8" s="104">
        <f t="shared" si="4"/>
        <v>0</v>
      </c>
      <c r="R8" s="104">
        <f t="shared" si="5"/>
        <v>0</v>
      </c>
    </row>
    <row r="9" spans="1:42" s="81" customFormat="1" ht="25.5" x14ac:dyDescent="0.2">
      <c r="A9" s="101">
        <v>6</v>
      </c>
      <c r="B9" s="134">
        <v>43500</v>
      </c>
      <c r="C9" s="134">
        <v>43528</v>
      </c>
      <c r="D9" s="102">
        <v>2</v>
      </c>
      <c r="E9" s="102">
        <v>5</v>
      </c>
      <c r="F9" s="102">
        <v>1</v>
      </c>
      <c r="G9" s="99" t="s">
        <v>120</v>
      </c>
      <c r="H9" s="102" t="s">
        <v>162</v>
      </c>
      <c r="I9" s="99" t="s">
        <v>156</v>
      </c>
      <c r="J9" s="99" t="s">
        <v>169</v>
      </c>
      <c r="K9" s="101" t="s">
        <v>87</v>
      </c>
      <c r="L9" s="102">
        <v>3</v>
      </c>
      <c r="M9" s="102">
        <v>2</v>
      </c>
      <c r="N9" s="102">
        <v>2</v>
      </c>
      <c r="O9" s="102" t="s">
        <v>179</v>
      </c>
      <c r="P9" s="103">
        <f t="shared" si="3"/>
        <v>2</v>
      </c>
      <c r="Q9" s="104">
        <f t="shared" si="4"/>
        <v>0</v>
      </c>
      <c r="R9" s="104">
        <f t="shared" si="5"/>
        <v>0</v>
      </c>
    </row>
    <row r="10" spans="1:42" s="81" customFormat="1" ht="25.5" x14ac:dyDescent="0.2">
      <c r="A10" s="101">
        <v>7</v>
      </c>
      <c r="B10" s="134">
        <v>43559</v>
      </c>
      <c r="C10" s="134">
        <v>43559</v>
      </c>
      <c r="D10" s="102">
        <v>1</v>
      </c>
      <c r="E10" s="102">
        <v>5</v>
      </c>
      <c r="F10" s="102">
        <v>1</v>
      </c>
      <c r="G10" s="99" t="s">
        <v>121</v>
      </c>
      <c r="H10" s="102" t="s">
        <v>133</v>
      </c>
      <c r="I10" s="99" t="s">
        <v>157</v>
      </c>
      <c r="J10" s="99" t="s">
        <v>170</v>
      </c>
      <c r="K10" s="101" t="s">
        <v>87</v>
      </c>
      <c r="L10" s="102">
        <v>4</v>
      </c>
      <c r="M10" s="102">
        <v>1</v>
      </c>
      <c r="N10" s="102">
        <v>1</v>
      </c>
      <c r="O10" s="102" t="s">
        <v>179</v>
      </c>
      <c r="P10" s="103">
        <f t="shared" si="3"/>
        <v>1</v>
      </c>
      <c r="Q10" s="104">
        <f t="shared" si="4"/>
        <v>0</v>
      </c>
      <c r="R10" s="104">
        <f t="shared" si="5"/>
        <v>0</v>
      </c>
    </row>
    <row r="11" spans="1:42" s="81" customFormat="1" ht="38.25" x14ac:dyDescent="0.2">
      <c r="A11" s="101">
        <v>8</v>
      </c>
      <c r="B11" s="134">
        <v>43589</v>
      </c>
      <c r="C11" s="134">
        <v>43712</v>
      </c>
      <c r="D11" s="102">
        <v>3</v>
      </c>
      <c r="E11" s="102">
        <v>5</v>
      </c>
      <c r="F11" s="102">
        <v>1</v>
      </c>
      <c r="G11" s="99" t="s">
        <v>122</v>
      </c>
      <c r="H11" s="102" t="s">
        <v>134</v>
      </c>
      <c r="I11" s="99" t="s">
        <v>160</v>
      </c>
      <c r="J11" s="99" t="s">
        <v>171</v>
      </c>
      <c r="K11" s="102" t="s">
        <v>87</v>
      </c>
      <c r="L11" s="102">
        <v>5</v>
      </c>
      <c r="M11" s="102">
        <v>3</v>
      </c>
      <c r="N11" s="102">
        <v>3</v>
      </c>
      <c r="O11" s="102" t="s">
        <v>179</v>
      </c>
      <c r="P11" s="103">
        <f t="shared" si="3"/>
        <v>3</v>
      </c>
      <c r="Q11" s="104">
        <f t="shared" si="4"/>
        <v>0</v>
      </c>
      <c r="R11" s="104">
        <f t="shared" si="5"/>
        <v>0</v>
      </c>
    </row>
    <row r="12" spans="1:42" s="81" customFormat="1" ht="25.5" x14ac:dyDescent="0.2">
      <c r="A12" s="101">
        <v>9</v>
      </c>
      <c r="B12" s="134">
        <v>43742</v>
      </c>
      <c r="C12" s="134">
        <v>43803</v>
      </c>
      <c r="D12" s="102">
        <v>3</v>
      </c>
      <c r="E12" s="102">
        <v>5</v>
      </c>
      <c r="F12" s="102">
        <v>1</v>
      </c>
      <c r="G12" s="99" t="s">
        <v>123</v>
      </c>
      <c r="H12" s="102" t="s">
        <v>135</v>
      </c>
      <c r="I12" s="99" t="s">
        <v>161</v>
      </c>
      <c r="J12" s="99" t="s">
        <v>172</v>
      </c>
      <c r="K12" s="101" t="s">
        <v>87</v>
      </c>
      <c r="L12" s="102">
        <v>6</v>
      </c>
      <c r="M12" s="102">
        <v>3</v>
      </c>
      <c r="N12" s="102">
        <v>3</v>
      </c>
      <c r="O12" s="102" t="s">
        <v>179</v>
      </c>
      <c r="P12" s="103">
        <v>3</v>
      </c>
      <c r="Q12" s="104">
        <v>0</v>
      </c>
      <c r="R12" s="104">
        <v>0</v>
      </c>
    </row>
    <row r="13" spans="1:42" s="81" customFormat="1" ht="25.5" x14ac:dyDescent="0.2">
      <c r="A13" s="101">
        <v>10</v>
      </c>
      <c r="B13" s="134" t="s">
        <v>180</v>
      </c>
      <c r="C13" s="134" t="s">
        <v>180</v>
      </c>
      <c r="D13" s="102">
        <v>1</v>
      </c>
      <c r="E13" s="102">
        <v>5</v>
      </c>
      <c r="F13" s="102">
        <v>1</v>
      </c>
      <c r="G13" s="99" t="s">
        <v>164</v>
      </c>
      <c r="H13" s="102" t="s">
        <v>163</v>
      </c>
      <c r="I13" s="99" t="s">
        <v>136</v>
      </c>
      <c r="J13" s="99" t="s">
        <v>165</v>
      </c>
      <c r="K13" s="101" t="s">
        <v>87</v>
      </c>
      <c r="L13" s="102">
        <v>7</v>
      </c>
      <c r="M13" s="102">
        <v>1</v>
      </c>
      <c r="N13" s="102">
        <v>1</v>
      </c>
      <c r="O13" s="102" t="s">
        <v>179</v>
      </c>
      <c r="P13" s="103">
        <f t="shared" si="3"/>
        <v>1</v>
      </c>
      <c r="Q13" s="104">
        <f t="shared" si="4"/>
        <v>0</v>
      </c>
      <c r="R13" s="104">
        <f t="shared" si="5"/>
        <v>0</v>
      </c>
    </row>
    <row r="14" spans="1:42" s="129" customFormat="1" ht="51" x14ac:dyDescent="0.2">
      <c r="A14" s="125"/>
      <c r="B14" s="126"/>
      <c r="C14" s="126"/>
      <c r="D14" s="126"/>
      <c r="E14" s="126"/>
      <c r="F14" s="126"/>
      <c r="G14" s="126"/>
      <c r="H14" s="126"/>
      <c r="I14" s="126"/>
      <c r="J14" s="126"/>
      <c r="K14" s="126"/>
      <c r="L14" s="127" t="s">
        <v>152</v>
      </c>
      <c r="M14" s="127"/>
      <c r="N14" s="128">
        <f>SUM(N4:N13)</f>
        <v>16</v>
      </c>
      <c r="O14" s="126"/>
      <c r="AP14" s="130"/>
    </row>
    <row r="15" spans="1:42" s="129" customFormat="1" x14ac:dyDescent="0.2">
      <c r="A15" s="131" t="s">
        <v>153</v>
      </c>
      <c r="B15" s="126"/>
      <c r="C15" s="126"/>
      <c r="D15" s="126"/>
      <c r="E15" s="126"/>
      <c r="F15" s="126"/>
      <c r="G15" s="126"/>
      <c r="H15" s="126"/>
      <c r="I15" s="126"/>
      <c r="J15" s="126"/>
      <c r="K15" s="126"/>
      <c r="L15" s="126"/>
      <c r="M15" s="126"/>
      <c r="N15" s="126"/>
      <c r="O15" s="126"/>
      <c r="AP15" s="130"/>
    </row>
    <row r="16" spans="1:42" s="129" customFormat="1" x14ac:dyDescent="0.2">
      <c r="A16" s="128"/>
      <c r="B16" s="126" t="s">
        <v>154</v>
      </c>
      <c r="C16" s="126"/>
      <c r="D16" s="126"/>
      <c r="E16" s="126"/>
      <c r="F16" s="126"/>
      <c r="G16" s="126"/>
      <c r="H16" s="126"/>
      <c r="I16" s="126"/>
      <c r="J16" s="126"/>
      <c r="K16" s="126"/>
      <c r="L16" s="126"/>
      <c r="M16" s="126"/>
      <c r="N16" s="126"/>
      <c r="O16" s="126"/>
      <c r="AP16" s="130"/>
    </row>
    <row r="17" spans="1:42" s="129" customFormat="1" x14ac:dyDescent="0.2">
      <c r="A17" s="126"/>
      <c r="B17" s="126"/>
      <c r="C17" s="126"/>
      <c r="D17" s="126"/>
      <c r="E17" s="126"/>
      <c r="F17" s="126"/>
      <c r="G17" s="126"/>
      <c r="H17" s="126"/>
      <c r="I17" s="126"/>
      <c r="J17" s="126"/>
      <c r="K17" s="126"/>
      <c r="L17" s="126"/>
      <c r="M17" s="126"/>
      <c r="N17" s="126"/>
      <c r="O17" s="126"/>
      <c r="AP17" s="130"/>
    </row>
    <row r="18" spans="1:42" s="129" customFormat="1" x14ac:dyDescent="0.2">
      <c r="A18" s="132"/>
      <c r="B18" s="126"/>
      <c r="C18" s="126"/>
      <c r="D18" s="126"/>
      <c r="E18" s="126"/>
      <c r="F18" s="126"/>
      <c r="G18" s="126"/>
      <c r="H18" s="126"/>
      <c r="I18" s="126"/>
      <c r="J18" s="126"/>
      <c r="K18" s="126"/>
      <c r="L18" s="126"/>
      <c r="M18" s="126"/>
      <c r="N18" s="133"/>
      <c r="O18" s="133"/>
    </row>
    <row r="19" spans="1:42" s="81" customFormat="1" x14ac:dyDescent="0.2">
      <c r="A19" s="118"/>
      <c r="B19" s="82"/>
      <c r="C19" s="82"/>
      <c r="D19" s="82"/>
      <c r="E19" s="82"/>
      <c r="F19" s="82"/>
      <c r="G19" s="82"/>
      <c r="H19" s="82"/>
      <c r="I19" s="82"/>
      <c r="J19" s="82"/>
      <c r="K19" s="82"/>
      <c r="L19" s="82"/>
      <c r="M19" s="82"/>
      <c r="N19" s="83"/>
      <c r="O19" s="83"/>
    </row>
    <row r="20" spans="1:42" s="81" customFormat="1" x14ac:dyDescent="0.2">
      <c r="A20" s="118"/>
      <c r="B20" s="82"/>
      <c r="C20" s="82"/>
      <c r="D20" s="82"/>
      <c r="E20" s="82"/>
      <c r="F20" s="82"/>
      <c r="G20" s="82"/>
      <c r="H20" s="82"/>
      <c r="I20" s="82"/>
      <c r="J20" s="82"/>
      <c r="K20" s="82"/>
      <c r="L20" s="82"/>
      <c r="M20" s="82"/>
      <c r="N20" s="83"/>
      <c r="O20" s="83"/>
    </row>
    <row r="21" spans="1:42" s="81" customFormat="1" x14ac:dyDescent="0.2">
      <c r="A21" s="118"/>
      <c r="B21" s="82"/>
      <c r="C21" s="82"/>
      <c r="D21" s="82"/>
      <c r="E21" s="82"/>
      <c r="F21" s="82"/>
      <c r="G21" s="82"/>
      <c r="H21" s="82"/>
      <c r="I21" s="82"/>
      <c r="J21" s="82"/>
      <c r="K21" s="82"/>
      <c r="L21" s="82"/>
      <c r="M21" s="82"/>
      <c r="N21" s="83"/>
      <c r="O21" s="83"/>
    </row>
    <row r="22" spans="1:42" s="81" customFormat="1" x14ac:dyDescent="0.2">
      <c r="A22" s="118"/>
      <c r="B22" s="82"/>
      <c r="C22" s="82"/>
      <c r="D22" s="82"/>
      <c r="E22" s="82"/>
      <c r="F22" s="82"/>
      <c r="G22" s="82"/>
      <c r="H22" s="82"/>
      <c r="I22" s="82"/>
      <c r="J22" s="82"/>
      <c r="K22" s="82"/>
      <c r="L22" s="82"/>
      <c r="M22" s="82"/>
      <c r="N22" s="83"/>
      <c r="O22" s="83"/>
    </row>
    <row r="23" spans="1:42" s="81" customFormat="1" x14ac:dyDescent="0.2">
      <c r="A23" s="118"/>
      <c r="B23" s="82"/>
      <c r="C23" s="82"/>
      <c r="D23" s="82"/>
      <c r="E23" s="82"/>
      <c r="F23" s="82"/>
      <c r="G23" s="82"/>
      <c r="H23" s="82"/>
      <c r="I23" s="82"/>
      <c r="J23" s="82"/>
      <c r="K23" s="82"/>
      <c r="L23" s="82"/>
      <c r="M23" s="82"/>
      <c r="N23" s="83"/>
      <c r="O23" s="83"/>
    </row>
    <row r="24" spans="1:42" s="81" customFormat="1" x14ac:dyDescent="0.2">
      <c r="A24" s="118"/>
      <c r="B24" s="82"/>
      <c r="C24" s="82"/>
      <c r="D24" s="82"/>
      <c r="E24" s="82"/>
      <c r="F24" s="82"/>
      <c r="G24" s="82"/>
      <c r="H24" s="82"/>
      <c r="I24" s="82"/>
      <c r="J24" s="82"/>
      <c r="K24" s="82"/>
      <c r="L24" s="82"/>
      <c r="M24" s="82"/>
      <c r="N24" s="83"/>
      <c r="O24" s="83"/>
    </row>
    <row r="25" spans="1:42" s="81" customFormat="1" x14ac:dyDescent="0.2">
      <c r="A25" s="118"/>
      <c r="B25" s="82"/>
      <c r="C25" s="82"/>
      <c r="D25" s="82"/>
      <c r="E25" s="82"/>
      <c r="F25" s="82"/>
      <c r="G25" s="82"/>
      <c r="H25" s="82"/>
      <c r="I25" s="82"/>
      <c r="J25" s="82"/>
      <c r="K25" s="82"/>
      <c r="L25" s="82"/>
      <c r="M25" s="82"/>
      <c r="N25" s="83"/>
      <c r="O25" s="83"/>
    </row>
    <row r="26" spans="1:42" s="81" customFormat="1" x14ac:dyDescent="0.2">
      <c r="A26" s="118"/>
      <c r="B26" s="82"/>
      <c r="C26" s="82"/>
      <c r="D26" s="82"/>
      <c r="E26" s="82"/>
      <c r="F26" s="82"/>
      <c r="G26" s="82"/>
      <c r="H26" s="82"/>
      <c r="I26" s="82"/>
      <c r="J26" s="82"/>
      <c r="K26" s="82"/>
      <c r="L26" s="82"/>
      <c r="M26" s="82"/>
      <c r="N26" s="83"/>
      <c r="O26" s="83"/>
    </row>
    <row r="27" spans="1:42" s="81" customFormat="1" x14ac:dyDescent="0.2">
      <c r="A27" s="118"/>
      <c r="B27" s="82"/>
      <c r="C27" s="82"/>
      <c r="D27" s="82"/>
      <c r="E27" s="82"/>
      <c r="F27" s="82"/>
      <c r="G27" s="82"/>
      <c r="H27" s="82"/>
      <c r="I27" s="82"/>
      <c r="J27" s="82"/>
      <c r="K27" s="82"/>
      <c r="L27" s="82"/>
      <c r="M27" s="82"/>
      <c r="N27" s="83"/>
      <c r="O27" s="83"/>
    </row>
    <row r="28" spans="1:42" s="81" customFormat="1" x14ac:dyDescent="0.2">
      <c r="A28" s="118"/>
      <c r="B28" s="82"/>
      <c r="C28" s="82"/>
      <c r="D28" s="82"/>
      <c r="E28" s="82"/>
      <c r="F28" s="82"/>
      <c r="G28" s="82"/>
      <c r="H28" s="82"/>
      <c r="I28" s="82"/>
      <c r="J28" s="82"/>
      <c r="K28" s="82"/>
      <c r="L28" s="82"/>
      <c r="M28" s="82"/>
      <c r="N28" s="83"/>
      <c r="O28" s="83"/>
    </row>
    <row r="29" spans="1:42" s="81" customFormat="1" x14ac:dyDescent="0.2">
      <c r="A29" s="118"/>
      <c r="B29" s="82"/>
      <c r="C29" s="82"/>
      <c r="D29" s="82"/>
      <c r="E29" s="82"/>
      <c r="F29" s="82"/>
      <c r="G29" s="82"/>
      <c r="H29" s="82"/>
      <c r="I29" s="82"/>
      <c r="J29" s="82"/>
      <c r="K29" s="82"/>
      <c r="L29" s="82"/>
      <c r="M29" s="82"/>
      <c r="N29" s="83"/>
      <c r="O29" s="83"/>
    </row>
    <row r="30" spans="1:42" s="81" customFormat="1" x14ac:dyDescent="0.2">
      <c r="A30" s="118"/>
      <c r="B30" s="82"/>
      <c r="C30" s="82"/>
      <c r="D30" s="82"/>
      <c r="E30" s="82"/>
      <c r="F30" s="82"/>
      <c r="G30" s="82"/>
      <c r="H30" s="82"/>
      <c r="I30" s="82"/>
      <c r="J30" s="82"/>
      <c r="K30" s="82"/>
      <c r="L30" s="82"/>
      <c r="M30" s="82"/>
      <c r="N30" s="83"/>
      <c r="O30" s="83"/>
    </row>
    <row r="31" spans="1:42" s="81" customFormat="1" x14ac:dyDescent="0.2">
      <c r="A31" s="118"/>
      <c r="B31" s="82"/>
      <c r="C31" s="82"/>
      <c r="D31" s="82"/>
      <c r="E31" s="82"/>
      <c r="F31" s="82"/>
      <c r="G31" s="82"/>
      <c r="H31" s="82"/>
      <c r="I31" s="82"/>
      <c r="J31" s="82"/>
      <c r="K31" s="82"/>
      <c r="L31" s="82"/>
      <c r="M31" s="82"/>
      <c r="N31" s="83"/>
      <c r="O31" s="83"/>
    </row>
    <row r="32" spans="1:42"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81" customFormat="1" x14ac:dyDescent="0.2">
      <c r="A49" s="118"/>
      <c r="B49" s="82"/>
      <c r="C49" s="82"/>
      <c r="D49" s="82"/>
      <c r="E49" s="82"/>
      <c r="F49" s="82"/>
      <c r="G49" s="82"/>
      <c r="H49" s="82"/>
      <c r="I49" s="82"/>
      <c r="J49" s="82"/>
      <c r="K49" s="82"/>
      <c r="L49" s="82"/>
      <c r="M49" s="82"/>
      <c r="N49" s="83"/>
      <c r="O49" s="83"/>
    </row>
    <row r="50" spans="1:15" s="81" customFormat="1" x14ac:dyDescent="0.2">
      <c r="A50" s="118"/>
      <c r="B50" s="82"/>
      <c r="C50" s="82"/>
      <c r="D50" s="82"/>
      <c r="E50" s="82"/>
      <c r="F50" s="82"/>
      <c r="G50" s="82"/>
      <c r="H50" s="82"/>
      <c r="I50" s="82"/>
      <c r="J50" s="82"/>
      <c r="K50" s="82"/>
      <c r="L50" s="82"/>
      <c r="M50" s="82"/>
      <c r="N50" s="83"/>
      <c r="O50" s="83"/>
    </row>
    <row r="51" spans="1:15" s="81" customFormat="1" x14ac:dyDescent="0.2">
      <c r="A51" s="118"/>
      <c r="B51" s="82"/>
      <c r="C51" s="82"/>
      <c r="D51" s="82"/>
      <c r="E51" s="82"/>
      <c r="F51" s="82"/>
      <c r="G51" s="82"/>
      <c r="H51" s="82"/>
      <c r="I51" s="82"/>
      <c r="J51" s="82"/>
      <c r="K51" s="82"/>
      <c r="L51" s="82"/>
      <c r="M51" s="82"/>
      <c r="N51" s="83"/>
      <c r="O51" s="83"/>
    </row>
    <row r="52" spans="1:15" s="69" customFormat="1" x14ac:dyDescent="0.2">
      <c r="A52" s="119"/>
      <c r="B52" s="75"/>
      <c r="C52" s="75"/>
      <c r="D52" s="75"/>
      <c r="E52" s="75"/>
      <c r="F52" s="75"/>
      <c r="G52" s="75"/>
      <c r="H52" s="75"/>
      <c r="I52" s="75"/>
      <c r="J52" s="75"/>
      <c r="K52" s="75"/>
      <c r="L52" s="75"/>
      <c r="M52" s="75"/>
      <c r="N52" s="84"/>
      <c r="O52" s="84"/>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79"/>
      <c r="O76" s="79"/>
    </row>
    <row r="77" spans="1:15" s="69" customFormat="1" x14ac:dyDescent="0.2">
      <c r="A77" s="119"/>
      <c r="B77" s="75"/>
      <c r="C77" s="75"/>
      <c r="D77" s="75"/>
      <c r="E77" s="75"/>
      <c r="F77" s="75"/>
      <c r="G77" s="75"/>
      <c r="H77" s="75"/>
      <c r="I77" s="75"/>
      <c r="J77" s="75"/>
      <c r="K77" s="75"/>
      <c r="L77" s="75"/>
      <c r="M77" s="75"/>
      <c r="N77" s="79"/>
      <c r="O77" s="79"/>
    </row>
    <row r="78" spans="1:15" s="69" customFormat="1" x14ac:dyDescent="0.2">
      <c r="A78" s="119"/>
      <c r="B78" s="75"/>
      <c r="C78" s="75"/>
      <c r="D78" s="75"/>
      <c r="E78" s="75"/>
      <c r="F78" s="75"/>
      <c r="G78" s="75"/>
      <c r="H78" s="75"/>
      <c r="I78" s="75"/>
      <c r="J78" s="75"/>
      <c r="K78" s="75"/>
      <c r="L78" s="75"/>
      <c r="M78" s="75"/>
      <c r="N78" s="79"/>
      <c r="O78" s="79"/>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row r="146" spans="1:15" s="69" customFormat="1" x14ac:dyDescent="0.2">
      <c r="A146" s="119"/>
      <c r="B146" s="75"/>
      <c r="C146" s="75"/>
      <c r="D146" s="75"/>
      <c r="E146" s="75"/>
      <c r="F146" s="75"/>
      <c r="G146" s="75"/>
      <c r="H146" s="75"/>
      <c r="I146" s="75"/>
      <c r="J146" s="75"/>
      <c r="K146" s="75"/>
      <c r="L146" s="75"/>
      <c r="M146" s="75"/>
      <c r="N146" s="85"/>
      <c r="O146" s="85"/>
    </row>
    <row r="147" spans="1:15" s="69" customFormat="1" x14ac:dyDescent="0.2">
      <c r="A147" s="119"/>
      <c r="B147" s="75"/>
      <c r="C147" s="75"/>
      <c r="D147" s="75"/>
      <c r="E147" s="75"/>
      <c r="F147" s="75"/>
      <c r="G147" s="75"/>
      <c r="H147" s="75"/>
      <c r="I147" s="75"/>
      <c r="J147" s="75"/>
      <c r="K147" s="75"/>
      <c r="L147" s="75"/>
      <c r="M147" s="75"/>
      <c r="N147" s="85"/>
      <c r="O147" s="85"/>
    </row>
    <row r="148" spans="1:15" s="69" customFormat="1" x14ac:dyDescent="0.2">
      <c r="A148" s="119"/>
      <c r="B148" s="75"/>
      <c r="C148" s="75"/>
      <c r="D148" s="75"/>
      <c r="E148" s="75"/>
      <c r="F148" s="75"/>
      <c r="G148" s="75"/>
      <c r="H148" s="75"/>
      <c r="I148" s="75"/>
      <c r="J148" s="75"/>
      <c r="K148" s="75"/>
      <c r="L148" s="75"/>
      <c r="M148" s="75"/>
      <c r="N148" s="85"/>
      <c r="O148" s="85"/>
    </row>
  </sheetData>
  <mergeCells count="2">
    <mergeCell ref="P2:R2"/>
    <mergeCell ref="B1:I1"/>
  </mergeCells>
  <dataValidations count="4">
    <dataValidation type="list" allowBlank="1" showInputMessage="1" showErrorMessage="1" sqref="N79:N65504 L18:M65504 C14:F65504">
      <formula1>"Simple,Average,Complex"</formula1>
    </dataValidation>
    <dataValidation type="list" allowBlank="1" showInputMessage="1" showErrorMessage="1" sqref="O79:O65504">
      <formula1>"Functional, External Interface, User Interface,System Interface, Non functional"</formula1>
    </dataValidation>
    <dataValidation type="list" allowBlank="1" showInputMessage="1" showErrorMessage="1" sqref="B18:B65504 B14:B15">
      <formula1>"High,Medium,Low"</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14"/>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5" t="s">
        <v>182</v>
      </c>
      <c r="C1" s="156"/>
      <c r="D1" s="156"/>
      <c r="E1" s="156"/>
      <c r="F1" s="156"/>
      <c r="G1" s="156"/>
      <c r="H1" s="156"/>
      <c r="N1" s="56"/>
      <c r="O1" s="56"/>
    </row>
    <row r="2" spans="1:15" ht="16.5" thickTop="1" x14ac:dyDescent="0.25">
      <c r="A2" s="171" t="s">
        <v>89</v>
      </c>
      <c r="B2" s="172"/>
      <c r="C2" s="172"/>
      <c r="D2" s="172"/>
      <c r="E2" s="172"/>
      <c r="F2" s="173"/>
      <c r="G2" s="173"/>
    </row>
    <row r="3" spans="1:15" ht="38.25" x14ac:dyDescent="0.2">
      <c r="A3" s="87" t="s">
        <v>3</v>
      </c>
      <c r="B3" s="88"/>
      <c r="C3" s="68" t="s">
        <v>88</v>
      </c>
      <c r="D3" s="68" t="s">
        <v>90</v>
      </c>
      <c r="E3" s="68" t="s">
        <v>91</v>
      </c>
      <c r="F3" s="68" t="s">
        <v>92</v>
      </c>
      <c r="G3" s="68" t="s">
        <v>86</v>
      </c>
    </row>
    <row r="4" spans="1:15" x14ac:dyDescent="0.2">
      <c r="A4" s="89" t="str">
        <f>IF(B4 = "", "Not Assigned", "Release " &amp; B4)</f>
        <v>Release 1</v>
      </c>
      <c r="B4" s="89">
        <v>1</v>
      </c>
      <c r="C4" s="89">
        <f>SUMIF('Product - Release Tracking'!A$4:A$17,'Report Data'!B4,'Product - Release Tracking'!N$4:N$17)</f>
        <v>1</v>
      </c>
      <c r="D4" s="89">
        <f>'Product - Release Tracking'!N14-E4-G4</f>
        <v>15</v>
      </c>
      <c r="E4" s="89">
        <f>SUMIF('Product - Release Tracking'!A$4:A$13,'Report Data'!B4,'Product - Release Tracking'!P$4:P$13)</f>
        <v>1</v>
      </c>
      <c r="F4" s="89">
        <f>SUMIF('Product - Release Tracking'!A$4:A$13,'Report Data'!B4,'Product - Release Tracking'!Q$4:Q$13)</f>
        <v>0</v>
      </c>
      <c r="G4" s="89">
        <f>SUMIF('Product - Release Tracking'!A$4:A$13,'Report Data'!B4,'Product - Release Tracking'!R$4:R$13)</f>
        <v>0</v>
      </c>
    </row>
    <row r="5" spans="1:15" x14ac:dyDescent="0.2">
      <c r="A5" s="89" t="str">
        <f>IF(B5 = "", "Not Assigned", "Release " &amp; B5)</f>
        <v>Release 2</v>
      </c>
      <c r="B5" s="89">
        <v>2</v>
      </c>
      <c r="C5" s="89">
        <f>SUMIF('Product - Release Tracking'!A$4:A$17,'Report Data'!B5,'Product - Release Tracking'!N$4:N$17)</f>
        <v>1</v>
      </c>
      <c r="D5" s="89">
        <f t="shared" ref="D5:D14" si="0">D4-E5-G5</f>
        <v>14</v>
      </c>
      <c r="E5" s="89">
        <f>SUMIF('Product - Release Tracking'!A$4:A$13,'Report Data'!B5,'Product - Release Tracking'!P$4:P$13)</f>
        <v>1</v>
      </c>
      <c r="F5" s="89">
        <f>SUMIF('Product - Release Tracking'!A$4:A$13,'Report Data'!B5,'Product - Release Tracking'!Q$4:Q$13)</f>
        <v>0</v>
      </c>
      <c r="G5" s="89">
        <f>SUMIF('Product - Release Tracking'!A$4:A$13,'Report Data'!B5,'Product - Release Tracking'!R$4:R$13)</f>
        <v>0</v>
      </c>
    </row>
    <row r="6" spans="1:15" x14ac:dyDescent="0.2">
      <c r="A6" s="89" t="str">
        <f>IF(B6 = "", "Not Assigned", "Release " &amp; B6)</f>
        <v>Release 3</v>
      </c>
      <c r="B6" s="89">
        <v>3</v>
      </c>
      <c r="C6" s="89">
        <f>SUMIF('Product - Release Tracking'!A$4:A$17,'Report Data'!B6,'Product - Release Tracking'!N$4:N$17)</f>
        <v>2</v>
      </c>
      <c r="D6" s="89">
        <f t="shared" si="0"/>
        <v>12</v>
      </c>
      <c r="E6" s="89">
        <f>SUMIF('Product - Release Tracking'!A$4:A$13,'Report Data'!B6,'Product - Release Tracking'!P$4:P$13)</f>
        <v>2</v>
      </c>
      <c r="F6" s="89">
        <f>SUMIF('Product - Release Tracking'!A$4:A$13,'Report Data'!B6,'Product - Release Tracking'!Q$4:Q$13)</f>
        <v>0</v>
      </c>
      <c r="G6" s="89">
        <f>SUMIF('Product - Release Tracking'!A$4:A$13,'Report Data'!B6,'Product - Release Tracking'!R$4:R$13)</f>
        <v>0</v>
      </c>
    </row>
    <row r="7" spans="1:15" x14ac:dyDescent="0.2">
      <c r="A7" s="89" t="str">
        <f>IF(B7 = "", "Not Assigned", "Release " &amp; B7)</f>
        <v>Release 4</v>
      </c>
      <c r="B7" s="135">
        <v>4</v>
      </c>
      <c r="C7" s="89">
        <f>SUMIF('Product - Release Tracking'!A$4:A$17,'Report Data'!B7,'Product - Release Tracking'!N$4:N$17)</f>
        <v>1</v>
      </c>
      <c r="D7" s="89">
        <f t="shared" si="0"/>
        <v>11</v>
      </c>
      <c r="E7" s="89">
        <f>SUMIF('Product - Release Tracking'!A$4:A$13,'Report Data'!B7,'Product - Release Tracking'!P$4:P$13)</f>
        <v>1</v>
      </c>
      <c r="F7" s="89">
        <f>SUMIF('Product - Release Tracking'!A$4:A$13,'Report Data'!B7,'Product - Release Tracking'!Q$4:Q$13)</f>
        <v>0</v>
      </c>
      <c r="G7" s="89">
        <f>SUMIF('Product - Release Tracking'!A$4:A$13,'Report Data'!B7,'Product - Release Tracking'!R$4:R$13)</f>
        <v>0</v>
      </c>
    </row>
    <row r="8" spans="1:15" x14ac:dyDescent="0.2">
      <c r="A8" s="89" t="str">
        <f t="shared" ref="A8:A14" si="1">IF(B8 = "", "Not Assigned", "Release " &amp; B8)</f>
        <v>Release 5</v>
      </c>
      <c r="B8" s="89">
        <v>5</v>
      </c>
      <c r="C8" s="89">
        <f>SUMIF('Product - Release Tracking'!A$4:A$17,'Report Data'!B8,'Product - Release Tracking'!N$4:N$17)</f>
        <v>1</v>
      </c>
      <c r="D8" s="89">
        <f t="shared" si="0"/>
        <v>10</v>
      </c>
      <c r="E8" s="89">
        <f>SUMIF('Product - Release Tracking'!A$4:A$13,'Report Data'!B8,'Product - Release Tracking'!P$4:P$13)</f>
        <v>1</v>
      </c>
      <c r="F8" s="89">
        <f>SUMIF('Product - Release Tracking'!A$4:A$13,'Report Data'!B8,'Product - Release Tracking'!Q$4:Q$13)</f>
        <v>0</v>
      </c>
      <c r="G8" s="89">
        <f>SUMIF('Product - Release Tracking'!A$4:A$13,'Report Data'!B8,'Product - Release Tracking'!R$4:R$13)</f>
        <v>0</v>
      </c>
    </row>
    <row r="9" spans="1:15" x14ac:dyDescent="0.2">
      <c r="A9" s="89" t="str">
        <f t="shared" si="1"/>
        <v>Release 6</v>
      </c>
      <c r="B9" s="89">
        <v>6</v>
      </c>
      <c r="C9" s="89">
        <f>SUMIF('Product - Release Tracking'!A$4:A$17,'Report Data'!B9,'Product - Release Tracking'!N$4:N$17)</f>
        <v>2</v>
      </c>
      <c r="D9" s="89">
        <f t="shared" si="0"/>
        <v>8</v>
      </c>
      <c r="E9" s="89">
        <f>SUMIF('Product - Release Tracking'!A$4:A$13,'Report Data'!B9,'Product - Release Tracking'!P$4:P$13)</f>
        <v>2</v>
      </c>
      <c r="F9" s="89">
        <f>SUMIF('Product - Release Tracking'!A$4:A$13,'Report Data'!B9,'Product - Release Tracking'!Q$4:Q$13)</f>
        <v>0</v>
      </c>
      <c r="G9" s="89">
        <f>SUMIF('Product - Release Tracking'!A$4:A$13,'Report Data'!B9,'Product - Release Tracking'!R$4:R$13)</f>
        <v>0</v>
      </c>
    </row>
    <row r="10" spans="1:15" x14ac:dyDescent="0.2">
      <c r="A10" s="89" t="str">
        <f t="shared" si="1"/>
        <v>Release 7</v>
      </c>
      <c r="B10" s="89">
        <v>7</v>
      </c>
      <c r="C10" s="89">
        <f>SUMIF('Product - Release Tracking'!A$4:A$17,'Report Data'!B10,'Product - Release Tracking'!N$4:N$17)</f>
        <v>1</v>
      </c>
      <c r="D10" s="89">
        <f t="shared" si="0"/>
        <v>7</v>
      </c>
      <c r="E10" s="89">
        <f>SUMIF('Product - Release Tracking'!A$4:A$13,'Report Data'!B10,'Product - Release Tracking'!P$4:P$13)</f>
        <v>1</v>
      </c>
      <c r="F10" s="89">
        <f>SUMIF('Product - Release Tracking'!A$4:A$13,'Report Data'!B10,'Product - Release Tracking'!Q$4:Q$13)</f>
        <v>0</v>
      </c>
      <c r="G10" s="89">
        <f>SUMIF('Product - Release Tracking'!A$4:A$13,'Report Data'!B10,'Product - Release Tracking'!R$4:R$13)</f>
        <v>0</v>
      </c>
    </row>
    <row r="11" spans="1:15" x14ac:dyDescent="0.2">
      <c r="A11" s="89" t="str">
        <f t="shared" si="1"/>
        <v>Release 8</v>
      </c>
      <c r="B11" s="89">
        <v>8</v>
      </c>
      <c r="C11" s="89">
        <f>SUMIF('Product - Release Tracking'!A$4:A$17,'Report Data'!B11,'Product - Release Tracking'!N$4:N$17)</f>
        <v>3</v>
      </c>
      <c r="D11" s="89">
        <f t="shared" si="0"/>
        <v>4</v>
      </c>
      <c r="E11" s="89">
        <f>SUMIF('Product - Release Tracking'!A$4:A$13,'Report Data'!B11,'Product - Release Tracking'!P$4:P$13)</f>
        <v>3</v>
      </c>
      <c r="F11" s="89">
        <f>SUMIF('Product - Release Tracking'!A$4:A$13,'Report Data'!B11,'Product - Release Tracking'!Q$4:Q$13)</f>
        <v>0</v>
      </c>
      <c r="G11" s="89">
        <f>SUMIF('Product - Release Tracking'!A$4:A$13,'Report Data'!B11,'Product - Release Tracking'!R$4:R$13)</f>
        <v>0</v>
      </c>
    </row>
    <row r="12" spans="1:15" x14ac:dyDescent="0.2">
      <c r="A12" s="89" t="str">
        <f t="shared" si="1"/>
        <v>Release 9</v>
      </c>
      <c r="B12" s="89">
        <v>9</v>
      </c>
      <c r="C12" s="89">
        <f>SUMIF('Product - Release Tracking'!A$4:A$17,'Report Data'!B12,'Product - Release Tracking'!N$4:N$17)</f>
        <v>3</v>
      </c>
      <c r="D12" s="89">
        <f t="shared" si="0"/>
        <v>1</v>
      </c>
      <c r="E12" s="89">
        <f>SUMIF('Product - Release Tracking'!A$4:A$13,'Report Data'!B12,'Product - Release Tracking'!P$4:P$13)</f>
        <v>3</v>
      </c>
      <c r="F12" s="89">
        <f>SUMIF('Product - Release Tracking'!A$4:A$13,'Report Data'!B12,'Product - Release Tracking'!Q$4:Q$13)</f>
        <v>0</v>
      </c>
      <c r="G12" s="89">
        <f>SUMIF('Product - Release Tracking'!A$4:A$13,'Report Data'!B12,'Product - Release Tracking'!R$4:R$13)</f>
        <v>0</v>
      </c>
    </row>
    <row r="13" spans="1:15" x14ac:dyDescent="0.2">
      <c r="A13" s="89" t="str">
        <f t="shared" si="1"/>
        <v>Release 10</v>
      </c>
      <c r="B13" s="89">
        <v>10</v>
      </c>
      <c r="C13" s="89">
        <f>SUMIF('Product - Release Tracking'!A$4:A$17,'Report Data'!B13,'Product - Release Tracking'!N$4:N$17)</f>
        <v>1</v>
      </c>
      <c r="D13" s="89">
        <f t="shared" si="0"/>
        <v>0</v>
      </c>
      <c r="E13" s="89">
        <f>SUMIF('Product - Release Tracking'!A$4:A$13,'Report Data'!B13,'Product - Release Tracking'!P$4:P$13)</f>
        <v>1</v>
      </c>
      <c r="F13" s="89">
        <f>SUMIF('Product - Release Tracking'!A$4:A$13,'Report Data'!B13,'Product - Release Tracking'!Q$4:Q$13)</f>
        <v>0</v>
      </c>
      <c r="G13" s="89">
        <f>SUMIF('Product - Release Tracking'!A$4:A$13,'Report Data'!B13,'Product - Release Tracking'!R$4:R$13)</f>
        <v>0</v>
      </c>
    </row>
    <row r="14" spans="1:15" x14ac:dyDescent="0.2">
      <c r="A14" s="89" t="str">
        <f t="shared" si="1"/>
        <v>Not Assigned</v>
      </c>
      <c r="B14" s="89"/>
      <c r="C14" s="89">
        <f>SUMIF('Product - Release Tracking'!A$4:A$17,'Report Data'!B14,'Product - Release Tracking'!N$4:N$17)</f>
        <v>0</v>
      </c>
      <c r="D14" s="89">
        <f t="shared" si="0"/>
        <v>0</v>
      </c>
      <c r="E14" s="89">
        <f>SUMIF('Product - Release Tracking'!A$4:A$13,'Report Data'!B14,'Product - Release Tracking'!P$4:P$13)</f>
        <v>0</v>
      </c>
      <c r="F14" s="89">
        <f>SUMIF('Product - Release Tracking'!A$4:A$13,'Report Data'!B14,'Product - Release Tracking'!Q$4:Q$13)</f>
        <v>0</v>
      </c>
      <c r="G14" s="89">
        <f>SUMIF('Product - Release Tracking'!A$4:A$13,'Report Data'!B14,'Product - Release Tracking'!R$4:R$13)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G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6" t="s">
        <v>181</v>
      </c>
      <c r="C1" s="177"/>
      <c r="D1" s="177"/>
      <c r="E1" s="177"/>
      <c r="F1" s="177"/>
      <c r="G1" s="177"/>
    </row>
    <row r="2" spans="1:10" ht="13.5" thickTop="1" x14ac:dyDescent="0.2"/>
    <row r="4" spans="1:10" ht="15" x14ac:dyDescent="0.2">
      <c r="B4" s="92"/>
      <c r="C4" s="174" t="s">
        <v>96</v>
      </c>
      <c r="D4" s="174"/>
      <c r="E4" s="174"/>
      <c r="F4" s="174"/>
      <c r="G4" s="175"/>
      <c r="H4" s="175"/>
      <c r="I4" s="175"/>
      <c r="J4" s="175"/>
    </row>
    <row r="5" spans="1:10" ht="38.25" x14ac:dyDescent="0.2">
      <c r="B5" s="37" t="s">
        <v>97</v>
      </c>
      <c r="C5" s="37" t="s">
        <v>98</v>
      </c>
      <c r="D5" s="37" t="s">
        <v>99</v>
      </c>
      <c r="E5" s="37" t="s">
        <v>100</v>
      </c>
      <c r="F5" s="37" t="s">
        <v>101</v>
      </c>
      <c r="G5" s="37" t="s">
        <v>102</v>
      </c>
      <c r="H5" s="37" t="s">
        <v>103</v>
      </c>
      <c r="I5" s="37" t="s">
        <v>104</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8" t="s">
        <v>6</v>
      </c>
      <c r="B1" s="178"/>
      <c r="C1" s="178"/>
      <c r="D1" s="178"/>
      <c r="E1" s="178"/>
      <c r="F1" s="179"/>
    </row>
    <row r="2" spans="1:6" s="33" customFormat="1" ht="24" thickTop="1" x14ac:dyDescent="0.2">
      <c r="A2" s="31"/>
      <c r="B2" s="32"/>
      <c r="C2" s="32"/>
      <c r="D2" s="46"/>
      <c r="E2" s="32"/>
    </row>
    <row r="3" spans="1:6" x14ac:dyDescent="0.2">
      <c r="A3" s="180" t="s">
        <v>7</v>
      </c>
      <c r="B3" s="180"/>
      <c r="C3" s="180"/>
      <c r="D3" s="180"/>
      <c r="E3" s="180"/>
    </row>
    <row r="4" spans="1:6" x14ac:dyDescent="0.2">
      <c r="A4" s="34"/>
    </row>
    <row r="5" spans="1:6" x14ac:dyDescent="0.2">
      <c r="A5" s="37" t="s">
        <v>1</v>
      </c>
      <c r="B5" s="183" t="s">
        <v>16</v>
      </c>
      <c r="C5" s="184"/>
      <c r="D5" s="184"/>
      <c r="E5" s="185"/>
    </row>
    <row r="6" spans="1:6" x14ac:dyDescent="0.2">
      <c r="A6" s="35" t="s">
        <v>8</v>
      </c>
      <c r="B6" s="186" t="s">
        <v>19</v>
      </c>
      <c r="C6" s="187"/>
      <c r="D6" s="187"/>
      <c r="E6" s="188"/>
    </row>
    <row r="7" spans="1:6" x14ac:dyDescent="0.2">
      <c r="A7" s="181" t="s">
        <v>15</v>
      </c>
      <c r="B7" s="45" t="s">
        <v>10</v>
      </c>
      <c r="C7" s="45" t="s">
        <v>11</v>
      </c>
      <c r="D7" s="47" t="s">
        <v>12</v>
      </c>
      <c r="E7" s="45" t="s">
        <v>13</v>
      </c>
    </row>
    <row r="8" spans="1:6" x14ac:dyDescent="0.2">
      <c r="A8" s="181"/>
      <c r="B8" s="36"/>
      <c r="C8" s="36"/>
      <c r="D8" s="48"/>
      <c r="E8" s="36"/>
    </row>
    <row r="9" spans="1:6" x14ac:dyDescent="0.2">
      <c r="A9" s="181"/>
      <c r="B9" s="36"/>
      <c r="C9" s="36"/>
      <c r="D9" s="48"/>
      <c r="E9" s="36"/>
    </row>
    <row r="10" spans="1:6" x14ac:dyDescent="0.2">
      <c r="A10" s="181"/>
      <c r="B10" s="36"/>
      <c r="C10" s="36"/>
      <c r="D10" s="48"/>
      <c r="E10" s="36"/>
    </row>
    <row r="11" spans="1:6" x14ac:dyDescent="0.2">
      <c r="A11" s="182"/>
      <c r="B11" s="36"/>
      <c r="C11" s="36"/>
      <c r="D11" s="48"/>
      <c r="E11" s="36"/>
    </row>
    <row r="12" spans="1:6" x14ac:dyDescent="0.2">
      <c r="A12" s="181" t="s">
        <v>14</v>
      </c>
      <c r="B12" s="45" t="s">
        <v>10</v>
      </c>
      <c r="C12" s="45" t="s">
        <v>11</v>
      </c>
      <c r="D12" s="47" t="s">
        <v>12</v>
      </c>
      <c r="E12" s="45" t="s">
        <v>13</v>
      </c>
    </row>
    <row r="13" spans="1:6" x14ac:dyDescent="0.2">
      <c r="A13" s="181"/>
      <c r="B13" s="36"/>
      <c r="C13" s="36"/>
      <c r="D13" s="48"/>
      <c r="E13" s="36"/>
    </row>
    <row r="14" spans="1:6" x14ac:dyDescent="0.2">
      <c r="A14" s="181"/>
      <c r="B14" s="36"/>
      <c r="C14" s="36"/>
      <c r="D14" s="48"/>
      <c r="E14" s="36"/>
    </row>
    <row r="15" spans="1:6" x14ac:dyDescent="0.2">
      <c r="A15" s="181"/>
      <c r="B15" s="36"/>
      <c r="C15" s="36"/>
      <c r="D15" s="48"/>
      <c r="E15" s="36"/>
    </row>
    <row r="16" spans="1:6" x14ac:dyDescent="0.2">
      <c r="A16" s="18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5114B389-C26F-44B9-BF69-1526734641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2019-04-17T08:27:26Z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