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4feb2021\"/>
    </mc:Choice>
  </mc:AlternateContent>
  <xr:revisionPtr revIDLastSave="0" documentId="13_ncr:1_{EE11490A-5D57-4D3D-A86C-BC59CB82578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l_P_DROUGHT" sheetId="1" r:id="rId1"/>
    <sheet name="Res_P_DROUGHT" sheetId="2" r:id="rId2"/>
    <sheet name="Vul_P_DROUGHT" sheetId="3" r:id="rId3"/>
    <sheet name="RRV_P_DROUGHT" sheetId="24" r:id="rId4"/>
    <sheet name="Rel_PET" sheetId="5" r:id="rId5"/>
    <sheet name="Res_PET" sheetId="6" r:id="rId6"/>
    <sheet name="Vul_PET" sheetId="7" r:id="rId7"/>
    <sheet name="RRV_PET" sheetId="25" r:id="rId8"/>
    <sheet name="Rel_PERC_GW" sheetId="9" r:id="rId9"/>
    <sheet name="Res_PERC_GW" sheetId="10" r:id="rId10"/>
    <sheet name="Vul_PERC_GW" sheetId="11" r:id="rId11"/>
    <sheet name="RRV_PERC_GW" sheetId="26" r:id="rId12"/>
    <sheet name="Rel_SURQ_HIGH" sheetId="13" r:id="rId13"/>
    <sheet name="Res_SURQ_HIGH" sheetId="14" r:id="rId14"/>
    <sheet name="Vul_SURQ_HIGH" sheetId="15" r:id="rId15"/>
    <sheet name="RRV_SURQ_HIGH" sheetId="27" r:id="rId16"/>
    <sheet name="Rel_SYLD" sheetId="21" r:id="rId17"/>
    <sheet name="Res_SYLD" sheetId="22" r:id="rId18"/>
    <sheet name="Vul_SYLD" sheetId="23" r:id="rId19"/>
    <sheet name="RRV_SYLD" sheetId="29" r:id="rId20"/>
    <sheet name="Rel_WHI" sheetId="31" r:id="rId21"/>
    <sheet name="Res_WHI" sheetId="30" r:id="rId22"/>
    <sheet name="Vul_WHI" sheetId="32" r:id="rId23"/>
    <sheet name="WHI" sheetId="28" r:id="rId24"/>
    <sheet name="WHI_C" sheetId="33" r:id="rId25"/>
  </sheets>
  <definedNames>
    <definedName name="_xlnm._FilterDatabase" localSheetId="0" hidden="1">Rel_P_DROUGHT!$A$1:$DE$108</definedName>
    <definedName name="_xlnm._FilterDatabase" localSheetId="8" hidden="1">Rel_PERC_GW!$A$1:$G$114</definedName>
    <definedName name="_xlnm._FilterDatabase" localSheetId="9" hidden="1">Res_PERC_GW!$A$1:$O$114</definedName>
    <definedName name="_xlnm._FilterDatabase" localSheetId="13" hidden="1">Res_SURQ_HIGH!$A$1:$O$114</definedName>
    <definedName name="_xlnm._FilterDatabase" localSheetId="17" hidden="1">Res_SYLD!$A$1:$O$1</definedName>
    <definedName name="_xlnm._FilterDatabase" localSheetId="2" hidden="1">Vul_P_DROUGHT!$A$1:$O$114</definedName>
    <definedName name="_xlnm._FilterDatabase" localSheetId="10" hidden="1">Vul_PERC_GW!$A$1:$O$114</definedName>
    <definedName name="_xlnm._FilterDatabase" localSheetId="6" hidden="1">Vul_PET!$A$1:$O$108</definedName>
    <definedName name="_xlnm._FilterDatabase" localSheetId="14" hidden="1">Vul_SURQ_HIGH!$A$1:$O$1</definedName>
    <definedName name="_xlnm._FilterDatabase" localSheetId="18" hidden="1">Vul_SYLD!$A$1:$O$114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M16" i="7" s="1"/>
  <c r="L11" i="7"/>
  <c r="K11" i="7"/>
  <c r="O15" i="11"/>
  <c r="N15" i="11"/>
  <c r="M15" i="11"/>
  <c r="L15" i="11"/>
  <c r="K15" i="11"/>
  <c r="O14" i="11"/>
  <c r="N14" i="11"/>
  <c r="M14" i="11"/>
  <c r="L14" i="11"/>
  <c r="K14" i="11"/>
  <c r="O13" i="11"/>
  <c r="N13" i="11"/>
  <c r="M13" i="11"/>
  <c r="L13" i="11"/>
  <c r="K13" i="11"/>
  <c r="O12" i="11"/>
  <c r="N12" i="11"/>
  <c r="M12" i="11"/>
  <c r="L12" i="11"/>
  <c r="K12" i="11"/>
  <c r="O11" i="11"/>
  <c r="N11" i="11"/>
  <c r="M11" i="11"/>
  <c r="L11" i="11"/>
  <c r="K11" i="11"/>
  <c r="O15" i="15"/>
  <c r="N15" i="15"/>
  <c r="M15" i="15"/>
  <c r="L15" i="15"/>
  <c r="K15" i="15"/>
  <c r="O14" i="15"/>
  <c r="N14" i="15"/>
  <c r="M14" i="15"/>
  <c r="L14" i="15"/>
  <c r="K14" i="15"/>
  <c r="O13" i="15"/>
  <c r="N13" i="15"/>
  <c r="M13" i="15"/>
  <c r="L13" i="15"/>
  <c r="K13" i="15"/>
  <c r="O12" i="15"/>
  <c r="N12" i="15"/>
  <c r="M12" i="15"/>
  <c r="L12" i="15"/>
  <c r="K12" i="15"/>
  <c r="O11" i="15"/>
  <c r="O16" i="15" s="1"/>
  <c r="N11" i="15"/>
  <c r="M11" i="15"/>
  <c r="L11" i="15"/>
  <c r="K11" i="15"/>
  <c r="O15" i="23"/>
  <c r="N15" i="23"/>
  <c r="M15" i="23"/>
  <c r="L15" i="23"/>
  <c r="K15" i="23"/>
  <c r="O14" i="23"/>
  <c r="N14" i="23"/>
  <c r="M14" i="23"/>
  <c r="L14" i="23"/>
  <c r="K14" i="23"/>
  <c r="O13" i="23"/>
  <c r="N13" i="23"/>
  <c r="M13" i="23"/>
  <c r="L13" i="23"/>
  <c r="K13" i="23"/>
  <c r="O12" i="23"/>
  <c r="N12" i="23"/>
  <c r="M12" i="23"/>
  <c r="L12" i="23"/>
  <c r="K12" i="23"/>
  <c r="O11" i="23"/>
  <c r="N11" i="23"/>
  <c r="M11" i="23"/>
  <c r="L11" i="23"/>
  <c r="K11" i="23"/>
  <c r="O15" i="22"/>
  <c r="N15" i="22"/>
  <c r="M15" i="22"/>
  <c r="L15" i="22"/>
  <c r="K15" i="22"/>
  <c r="O14" i="22"/>
  <c r="N14" i="22"/>
  <c r="M14" i="22"/>
  <c r="L14" i="22"/>
  <c r="K14" i="22"/>
  <c r="O13" i="22"/>
  <c r="N13" i="22"/>
  <c r="M13" i="22"/>
  <c r="L13" i="22"/>
  <c r="K13" i="22"/>
  <c r="O12" i="22"/>
  <c r="N12" i="22"/>
  <c r="M12" i="22"/>
  <c r="L12" i="22"/>
  <c r="K12" i="22"/>
  <c r="O11" i="22"/>
  <c r="N11" i="22"/>
  <c r="N16" i="22" s="1"/>
  <c r="M11" i="22"/>
  <c r="L11" i="22"/>
  <c r="K11" i="22"/>
  <c r="O15" i="21"/>
  <c r="N15" i="21"/>
  <c r="M15" i="21"/>
  <c r="L15" i="21"/>
  <c r="K15" i="21"/>
  <c r="O14" i="21"/>
  <c r="N14" i="21"/>
  <c r="M14" i="21"/>
  <c r="L14" i="21"/>
  <c r="K14" i="21"/>
  <c r="O13" i="21"/>
  <c r="N13" i="21"/>
  <c r="M13" i="21"/>
  <c r="L13" i="21"/>
  <c r="K13" i="21"/>
  <c r="O12" i="21"/>
  <c r="N12" i="21"/>
  <c r="M12" i="21"/>
  <c r="L12" i="21"/>
  <c r="K12" i="21"/>
  <c r="O11" i="21"/>
  <c r="N11" i="21"/>
  <c r="M11" i="21"/>
  <c r="L11" i="21"/>
  <c r="K11" i="21"/>
  <c r="O15" i="14"/>
  <c r="N15" i="14"/>
  <c r="M15" i="14"/>
  <c r="L15" i="14"/>
  <c r="K15" i="14"/>
  <c r="O14" i="14"/>
  <c r="N14" i="14"/>
  <c r="M14" i="14"/>
  <c r="L14" i="14"/>
  <c r="K14" i="14"/>
  <c r="O13" i="14"/>
  <c r="N13" i="14"/>
  <c r="M13" i="14"/>
  <c r="L13" i="14"/>
  <c r="K13" i="14"/>
  <c r="O12" i="14"/>
  <c r="N12" i="14"/>
  <c r="M12" i="14"/>
  <c r="L12" i="14"/>
  <c r="K12" i="14"/>
  <c r="O11" i="14"/>
  <c r="N11" i="14"/>
  <c r="M11" i="14"/>
  <c r="L11" i="14"/>
  <c r="L16" i="14" s="1"/>
  <c r="K11" i="14"/>
  <c r="O15" i="13"/>
  <c r="N15" i="13"/>
  <c r="M15" i="13"/>
  <c r="L15" i="13"/>
  <c r="K15" i="13"/>
  <c r="O14" i="13"/>
  <c r="N14" i="13"/>
  <c r="M14" i="13"/>
  <c r="L14" i="13"/>
  <c r="K14" i="13"/>
  <c r="O13" i="13"/>
  <c r="N13" i="13"/>
  <c r="M13" i="13"/>
  <c r="L13" i="13"/>
  <c r="K13" i="13"/>
  <c r="O12" i="13"/>
  <c r="N12" i="13"/>
  <c r="M12" i="13"/>
  <c r="L12" i="13"/>
  <c r="K12" i="13"/>
  <c r="O11" i="13"/>
  <c r="N11" i="13"/>
  <c r="N16" i="13" s="1"/>
  <c r="M11" i="13"/>
  <c r="L11" i="13"/>
  <c r="K11" i="13"/>
  <c r="O15" i="10"/>
  <c r="N15" i="10"/>
  <c r="M15" i="10"/>
  <c r="L15" i="10"/>
  <c r="K15" i="10"/>
  <c r="O14" i="10"/>
  <c r="N14" i="10"/>
  <c r="M14" i="10"/>
  <c r="L14" i="10"/>
  <c r="K14" i="10"/>
  <c r="O13" i="10"/>
  <c r="N13" i="10"/>
  <c r="M13" i="10"/>
  <c r="L13" i="10"/>
  <c r="K13" i="10"/>
  <c r="O12" i="10"/>
  <c r="N12" i="10"/>
  <c r="M12" i="10"/>
  <c r="L12" i="10"/>
  <c r="K12" i="10"/>
  <c r="O11" i="10"/>
  <c r="O16" i="10" s="1"/>
  <c r="N11" i="10"/>
  <c r="M11" i="10"/>
  <c r="L11" i="10"/>
  <c r="K11" i="10"/>
  <c r="O15" i="9"/>
  <c r="N15" i="9"/>
  <c r="M15" i="9"/>
  <c r="L15" i="9"/>
  <c r="K15" i="9"/>
  <c r="O14" i="9"/>
  <c r="N14" i="9"/>
  <c r="M14" i="9"/>
  <c r="L14" i="9"/>
  <c r="K14" i="9"/>
  <c r="O13" i="9"/>
  <c r="N13" i="9"/>
  <c r="M13" i="9"/>
  <c r="L13" i="9"/>
  <c r="K13" i="9"/>
  <c r="O12" i="9"/>
  <c r="N12" i="9"/>
  <c r="M12" i="9"/>
  <c r="L12" i="9"/>
  <c r="K12" i="9"/>
  <c r="O11" i="9"/>
  <c r="N11" i="9"/>
  <c r="M11" i="9"/>
  <c r="L11" i="9"/>
  <c r="K11" i="9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5" i="5"/>
  <c r="N15" i="5"/>
  <c r="M15" i="5"/>
  <c r="L15" i="5"/>
  <c r="K15" i="5"/>
  <c r="O14" i="5"/>
  <c r="N14" i="5"/>
  <c r="M14" i="5"/>
  <c r="L14" i="5"/>
  <c r="K14" i="5"/>
  <c r="O13" i="5"/>
  <c r="N13" i="5"/>
  <c r="M13" i="5"/>
  <c r="L13" i="5"/>
  <c r="K13" i="5"/>
  <c r="O12" i="5"/>
  <c r="N12" i="5"/>
  <c r="M12" i="5"/>
  <c r="L12" i="5"/>
  <c r="K12" i="5"/>
  <c r="O11" i="5"/>
  <c r="N11" i="5"/>
  <c r="M11" i="5"/>
  <c r="L11" i="5"/>
  <c r="K11" i="5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K16" i="1" s="1"/>
  <c r="N12" i="24"/>
  <c r="K16" i="23" l="1"/>
  <c r="L16" i="23"/>
  <c r="M16" i="23"/>
  <c r="N16" i="23"/>
  <c r="O16" i="23"/>
  <c r="K16" i="22"/>
  <c r="L16" i="22"/>
  <c r="M16" i="22"/>
  <c r="O16" i="22"/>
  <c r="M15" i="29"/>
  <c r="M6" i="29" s="1"/>
  <c r="L15" i="29"/>
  <c r="M13" i="29"/>
  <c r="N13" i="29"/>
  <c r="N4" i="29" s="1"/>
  <c r="O11" i="29"/>
  <c r="O2" i="29" s="1"/>
  <c r="L16" i="21"/>
  <c r="M12" i="29"/>
  <c r="M3" i="29" s="1"/>
  <c r="K14" i="29"/>
  <c r="N15" i="29"/>
  <c r="N6" i="29" s="1"/>
  <c r="O13" i="29"/>
  <c r="O4" i="29" s="1"/>
  <c r="M16" i="21"/>
  <c r="K11" i="29"/>
  <c r="N12" i="29"/>
  <c r="N3" i="29" s="1"/>
  <c r="L14" i="29"/>
  <c r="L5" i="29" s="1"/>
  <c r="O15" i="29"/>
  <c r="O6" i="29" s="1"/>
  <c r="N16" i="21"/>
  <c r="L11" i="29"/>
  <c r="O12" i="29"/>
  <c r="O3" i="29" s="1"/>
  <c r="M14" i="29"/>
  <c r="M5" i="29" s="1"/>
  <c r="K16" i="21"/>
  <c r="L12" i="29"/>
  <c r="L3" i="29" s="1"/>
  <c r="O16" i="21"/>
  <c r="M11" i="29"/>
  <c r="M2" i="29" s="1"/>
  <c r="K13" i="29"/>
  <c r="K4" i="29" s="1"/>
  <c r="N14" i="29"/>
  <c r="N11" i="29"/>
  <c r="N2" i="29" s="1"/>
  <c r="L13" i="29"/>
  <c r="L4" i="29" s="1"/>
  <c r="O14" i="29"/>
  <c r="O5" i="29" s="1"/>
  <c r="K15" i="29"/>
  <c r="K6" i="29" s="1"/>
  <c r="K12" i="29"/>
  <c r="K3" i="29" s="1"/>
  <c r="M16" i="15"/>
  <c r="M12" i="27"/>
  <c r="K16" i="15"/>
  <c r="L16" i="15"/>
  <c r="N16" i="15"/>
  <c r="N16" i="14"/>
  <c r="K16" i="14"/>
  <c r="M16" i="14"/>
  <c r="O16" i="14"/>
  <c r="K14" i="27"/>
  <c r="N12" i="27"/>
  <c r="O15" i="27"/>
  <c r="K11" i="27"/>
  <c r="K16" i="13"/>
  <c r="L14" i="27"/>
  <c r="L5" i="27" s="1"/>
  <c r="O12" i="27"/>
  <c r="O3" i="27" s="1"/>
  <c r="M14" i="27"/>
  <c r="M5" i="27" s="1"/>
  <c r="O16" i="13"/>
  <c r="M11" i="27"/>
  <c r="K13" i="27"/>
  <c r="K4" i="27" s="1"/>
  <c r="N14" i="27"/>
  <c r="L11" i="27"/>
  <c r="L2" i="27" s="1"/>
  <c r="N11" i="27"/>
  <c r="N2" i="27" s="1"/>
  <c r="L13" i="27"/>
  <c r="L4" i="27" s="1"/>
  <c r="O14" i="27"/>
  <c r="O11" i="27"/>
  <c r="M13" i="27"/>
  <c r="K15" i="27"/>
  <c r="K6" i="27" s="1"/>
  <c r="K12" i="27"/>
  <c r="K3" i="27" s="1"/>
  <c r="N13" i="27"/>
  <c r="N4" i="27" s="1"/>
  <c r="L15" i="27"/>
  <c r="O9" i="27"/>
  <c r="L12" i="27"/>
  <c r="L3" i="27" s="1"/>
  <c r="O13" i="27"/>
  <c r="O4" i="27" s="1"/>
  <c r="M15" i="27"/>
  <c r="M6" i="27" s="1"/>
  <c r="L16" i="13"/>
  <c r="N15" i="27"/>
  <c r="M16" i="13"/>
  <c r="N16" i="11"/>
  <c r="K16" i="11"/>
  <c r="L16" i="11"/>
  <c r="O16" i="11"/>
  <c r="M16" i="11"/>
  <c r="M11" i="26"/>
  <c r="K16" i="10"/>
  <c r="L16" i="10"/>
  <c r="M16" i="10"/>
  <c r="N16" i="10"/>
  <c r="L15" i="26"/>
  <c r="L6" i="26" s="1"/>
  <c r="O14" i="26"/>
  <c r="O5" i="26" s="1"/>
  <c r="K12" i="26"/>
  <c r="O11" i="26"/>
  <c r="M13" i="26"/>
  <c r="M4" i="26" s="1"/>
  <c r="K15" i="26"/>
  <c r="K13" i="26"/>
  <c r="K4" i="26" s="1"/>
  <c r="L13" i="26"/>
  <c r="L4" i="26" s="1"/>
  <c r="K16" i="9"/>
  <c r="L12" i="26"/>
  <c r="L3" i="26" s="1"/>
  <c r="O13" i="26"/>
  <c r="O4" i="26" s="1"/>
  <c r="M15" i="26"/>
  <c r="M6" i="26" s="1"/>
  <c r="L16" i="9"/>
  <c r="M12" i="26"/>
  <c r="K14" i="26"/>
  <c r="N15" i="26"/>
  <c r="N6" i="26" s="1"/>
  <c r="M16" i="9"/>
  <c r="K11" i="26"/>
  <c r="K2" i="26" s="1"/>
  <c r="N12" i="26"/>
  <c r="L14" i="26"/>
  <c r="L5" i="26" s="1"/>
  <c r="O15" i="26"/>
  <c r="O6" i="26" s="1"/>
  <c r="N16" i="9"/>
  <c r="L11" i="26"/>
  <c r="L2" i="26" s="1"/>
  <c r="O12" i="26"/>
  <c r="O3" i="26" s="1"/>
  <c r="M14" i="26"/>
  <c r="O16" i="9"/>
  <c r="N14" i="26"/>
  <c r="N5" i="26" s="1"/>
  <c r="N13" i="26"/>
  <c r="N4" i="26" s="1"/>
  <c r="N11" i="26"/>
  <c r="O16" i="7"/>
  <c r="N16" i="7"/>
  <c r="K16" i="7"/>
  <c r="L16" i="7"/>
  <c r="K16" i="6"/>
  <c r="M16" i="6"/>
  <c r="N13" i="32"/>
  <c r="L12" i="32"/>
  <c r="O13" i="32"/>
  <c r="O4" i="32" s="1"/>
  <c r="M15" i="32"/>
  <c r="M6" i="32" s="1"/>
  <c r="O13" i="30"/>
  <c r="O4" i="30" s="1"/>
  <c r="N15" i="25"/>
  <c r="L16" i="6"/>
  <c r="N16" i="6"/>
  <c r="O16" i="6"/>
  <c r="K11" i="25"/>
  <c r="K2" i="25" s="1"/>
  <c r="N12" i="25"/>
  <c r="N3" i="25" s="1"/>
  <c r="M16" i="5"/>
  <c r="O16" i="5"/>
  <c r="O13" i="25"/>
  <c r="O4" i="25" s="1"/>
  <c r="K14" i="25"/>
  <c r="L12" i="25"/>
  <c r="L3" i="25" s="1"/>
  <c r="M12" i="25"/>
  <c r="N16" i="5"/>
  <c r="L11" i="25"/>
  <c r="O12" i="25"/>
  <c r="M14" i="25"/>
  <c r="L14" i="25"/>
  <c r="M11" i="25"/>
  <c r="M2" i="25" s="1"/>
  <c r="K13" i="25"/>
  <c r="K4" i="25" s="1"/>
  <c r="N14" i="25"/>
  <c r="O15" i="25"/>
  <c r="O6" i="25" s="1"/>
  <c r="N11" i="25"/>
  <c r="L13" i="25"/>
  <c r="L4" i="25" s="1"/>
  <c r="O14" i="25"/>
  <c r="O5" i="25" s="1"/>
  <c r="O11" i="25"/>
  <c r="M13" i="25"/>
  <c r="M4" i="25" s="1"/>
  <c r="K15" i="25"/>
  <c r="K6" i="25" s="1"/>
  <c r="K12" i="25"/>
  <c r="K3" i="25" s="1"/>
  <c r="N13" i="25"/>
  <c r="N4" i="25" s="1"/>
  <c r="L15" i="25"/>
  <c r="L6" i="25" s="1"/>
  <c r="K16" i="5"/>
  <c r="M15" i="25"/>
  <c r="M6" i="25" s="1"/>
  <c r="L16" i="5"/>
  <c r="O11" i="32"/>
  <c r="O2" i="32" s="1"/>
  <c r="M12" i="32"/>
  <c r="M3" i="32" s="1"/>
  <c r="K14" i="32"/>
  <c r="K5" i="32" s="1"/>
  <c r="K14" i="30"/>
  <c r="K5" i="30" s="1"/>
  <c r="N12" i="30"/>
  <c r="N3" i="30" s="1"/>
  <c r="L14" i="30"/>
  <c r="O15" i="30"/>
  <c r="O6" i="30" s="1"/>
  <c r="K12" i="32"/>
  <c r="K3" i="32" s="1"/>
  <c r="L12" i="30"/>
  <c r="O12" i="30"/>
  <c r="O3" i="30" s="1"/>
  <c r="M14" i="30"/>
  <c r="M5" i="30" s="1"/>
  <c r="L15" i="32"/>
  <c r="L6" i="32" s="1"/>
  <c r="M12" i="30"/>
  <c r="M3" i="30" s="1"/>
  <c r="M13" i="32"/>
  <c r="M4" i="32" s="1"/>
  <c r="N15" i="30"/>
  <c r="N6" i="30" s="1"/>
  <c r="M11" i="30"/>
  <c r="K13" i="30"/>
  <c r="K4" i="30" s="1"/>
  <c r="N14" i="30"/>
  <c r="N5" i="30" s="1"/>
  <c r="K11" i="32"/>
  <c r="K2" i="32" s="1"/>
  <c r="N12" i="32"/>
  <c r="N3" i="32" s="1"/>
  <c r="L14" i="32"/>
  <c r="O15" i="32"/>
  <c r="O6" i="32" s="1"/>
  <c r="K16" i="2"/>
  <c r="N11" i="30"/>
  <c r="N2" i="30" s="1"/>
  <c r="L13" i="30"/>
  <c r="L4" i="30" s="1"/>
  <c r="O14" i="30"/>
  <c r="O5" i="30" s="1"/>
  <c r="L11" i="32"/>
  <c r="L2" i="32" s="1"/>
  <c r="O12" i="32"/>
  <c r="O3" i="32" s="1"/>
  <c r="M14" i="32"/>
  <c r="M5" i="32" s="1"/>
  <c r="L11" i="30"/>
  <c r="L2" i="30" s="1"/>
  <c r="L16" i="2"/>
  <c r="O11" i="30"/>
  <c r="M13" i="30"/>
  <c r="M4" i="30" s="1"/>
  <c r="K15" i="30"/>
  <c r="K6" i="30" s="1"/>
  <c r="M11" i="32"/>
  <c r="M2" i="32" s="1"/>
  <c r="K13" i="32"/>
  <c r="K4" i="32" s="1"/>
  <c r="N14" i="32"/>
  <c r="N5" i="32" s="1"/>
  <c r="M16" i="2"/>
  <c r="K12" i="30"/>
  <c r="N13" i="30"/>
  <c r="N4" i="30" s="1"/>
  <c r="L15" i="30"/>
  <c r="L6" i="30" s="1"/>
  <c r="N11" i="32"/>
  <c r="N2" i="32" s="1"/>
  <c r="L13" i="32"/>
  <c r="L4" i="32" s="1"/>
  <c r="O14" i="32"/>
  <c r="O5" i="32" s="1"/>
  <c r="N15" i="32"/>
  <c r="N6" i="32" s="1"/>
  <c r="N16" i="2"/>
  <c r="M15" i="30"/>
  <c r="M6" i="30" s="1"/>
  <c r="K15" i="32"/>
  <c r="K6" i="32" s="1"/>
  <c r="K11" i="30"/>
  <c r="O16" i="2"/>
  <c r="M14" i="31"/>
  <c r="M5" i="31" s="1"/>
  <c r="L11" i="31"/>
  <c r="L2" i="31" s="1"/>
  <c r="K11" i="31"/>
  <c r="K2" i="31" s="1"/>
  <c r="L14" i="31"/>
  <c r="L5" i="31" s="1"/>
  <c r="M15" i="24"/>
  <c r="M6" i="24" s="1"/>
  <c r="M12" i="31"/>
  <c r="M3" i="31" s="1"/>
  <c r="N12" i="31"/>
  <c r="N3" i="31" s="1"/>
  <c r="O14" i="24"/>
  <c r="O15" i="31"/>
  <c r="O6" i="31" s="1"/>
  <c r="L16" i="1"/>
  <c r="M11" i="31"/>
  <c r="M2" i="31" s="1"/>
  <c r="K13" i="31"/>
  <c r="K4" i="31" s="1"/>
  <c r="N14" i="31"/>
  <c r="O12" i="31"/>
  <c r="O3" i="31" s="1"/>
  <c r="M16" i="1"/>
  <c r="O13" i="24"/>
  <c r="O4" i="24" s="1"/>
  <c r="N11" i="31"/>
  <c r="N2" i="31" s="1"/>
  <c r="L13" i="31"/>
  <c r="L4" i="31" s="1"/>
  <c r="O14" i="31"/>
  <c r="O5" i="31" s="1"/>
  <c r="N16" i="1"/>
  <c r="O11" i="31"/>
  <c r="M13" i="31"/>
  <c r="M4" i="31" s="1"/>
  <c r="K15" i="31"/>
  <c r="K6" i="31" s="1"/>
  <c r="O16" i="1"/>
  <c r="K12" i="31"/>
  <c r="K3" i="31" s="1"/>
  <c r="N13" i="31"/>
  <c r="N4" i="31" s="1"/>
  <c r="L15" i="31"/>
  <c r="L6" i="31" s="1"/>
  <c r="L12" i="31"/>
  <c r="L3" i="31" s="1"/>
  <c r="O13" i="31"/>
  <c r="O4" i="31" s="1"/>
  <c r="M15" i="31"/>
  <c r="M6" i="31" s="1"/>
  <c r="K14" i="31"/>
  <c r="K5" i="31" s="1"/>
  <c r="N15" i="31"/>
  <c r="K12" i="24"/>
  <c r="N13" i="24"/>
  <c r="N4" i="24" s="1"/>
  <c r="M16" i="3"/>
  <c r="M11" i="24"/>
  <c r="M2" i="24" s="1"/>
  <c r="O15" i="24"/>
  <c r="O6" i="24" s="1"/>
  <c r="O11" i="24"/>
  <c r="O2" i="24" s="1"/>
  <c r="M13" i="24"/>
  <c r="M4" i="24" s="1"/>
  <c r="M12" i="24"/>
  <c r="K14" i="24"/>
  <c r="K5" i="24" s="1"/>
  <c r="N15" i="24"/>
  <c r="N6" i="24" s="1"/>
  <c r="L16" i="3"/>
  <c r="K11" i="24"/>
  <c r="O12" i="24"/>
  <c r="O3" i="24" s="1"/>
  <c r="M14" i="24"/>
  <c r="M5" i="24" s="1"/>
  <c r="N16" i="3"/>
  <c r="K13" i="24"/>
  <c r="K4" i="24" s="1"/>
  <c r="N14" i="24"/>
  <c r="N5" i="24" s="1"/>
  <c r="O16" i="3"/>
  <c r="N11" i="24"/>
  <c r="N2" i="24" s="1"/>
  <c r="K15" i="24"/>
  <c r="K6" i="24" s="1"/>
  <c r="K16" i="3"/>
  <c r="K2" i="27"/>
  <c r="M3" i="26"/>
  <c r="K9" i="29"/>
  <c r="O9" i="26"/>
  <c r="M5" i="26"/>
  <c r="N6" i="25"/>
  <c r="L9" i="25"/>
  <c r="K2" i="29"/>
  <c r="M4" i="29"/>
  <c r="K5" i="29"/>
  <c r="M8" i="29"/>
  <c r="L2" i="29"/>
  <c r="N5" i="29"/>
  <c r="L6" i="29"/>
  <c r="N8" i="29"/>
  <c r="L9" i="29"/>
  <c r="K8" i="29"/>
  <c r="L8" i="29"/>
  <c r="O8" i="29"/>
  <c r="M9" i="29"/>
  <c r="N9" i="29"/>
  <c r="O9" i="29"/>
  <c r="L8" i="27"/>
  <c r="M3" i="27"/>
  <c r="N3" i="27"/>
  <c r="L9" i="27"/>
  <c r="M4" i="27"/>
  <c r="K5" i="27"/>
  <c r="M8" i="27"/>
  <c r="K9" i="27"/>
  <c r="N5" i="27"/>
  <c r="L6" i="27"/>
  <c r="N8" i="27"/>
  <c r="M2" i="27"/>
  <c r="O5" i="27"/>
  <c r="O8" i="27"/>
  <c r="M9" i="27"/>
  <c r="N6" i="27"/>
  <c r="K8" i="27"/>
  <c r="N9" i="27"/>
  <c r="O2" i="27"/>
  <c r="O6" i="27"/>
  <c r="N3" i="26"/>
  <c r="K8" i="26"/>
  <c r="K5" i="26"/>
  <c r="M8" i="26"/>
  <c r="K9" i="26"/>
  <c r="N8" i="26"/>
  <c r="L9" i="26"/>
  <c r="M2" i="26"/>
  <c r="K3" i="26"/>
  <c r="L8" i="26"/>
  <c r="O8" i="26"/>
  <c r="M9" i="26"/>
  <c r="N2" i="26"/>
  <c r="K6" i="26"/>
  <c r="N9" i="26"/>
  <c r="O2" i="26"/>
  <c r="O8" i="25"/>
  <c r="K9" i="25"/>
  <c r="N9" i="25"/>
  <c r="N8" i="25"/>
  <c r="M3" i="25"/>
  <c r="M9" i="25"/>
  <c r="M8" i="25"/>
  <c r="M5" i="25"/>
  <c r="O3" i="25"/>
  <c r="K5" i="25"/>
  <c r="O9" i="25"/>
  <c r="K8" i="25"/>
  <c r="L5" i="25"/>
  <c r="L8" i="25"/>
  <c r="L2" i="25"/>
  <c r="N5" i="25"/>
  <c r="N2" i="25"/>
  <c r="O2" i="25"/>
  <c r="M3" i="24"/>
  <c r="N3" i="24"/>
  <c r="O9" i="24"/>
  <c r="M9" i="24"/>
  <c r="M8" i="24"/>
  <c r="K9" i="24"/>
  <c r="K8" i="24"/>
  <c r="N8" i="24"/>
  <c r="K3" i="24"/>
  <c r="O5" i="24"/>
  <c r="O8" i="24"/>
  <c r="N9" i="24"/>
  <c r="L5" i="32"/>
  <c r="K8" i="31"/>
  <c r="N8" i="31"/>
  <c r="K9" i="31"/>
  <c r="L8" i="31"/>
  <c r="M8" i="31"/>
  <c r="N5" i="31"/>
  <c r="L9" i="31"/>
  <c r="O8" i="31"/>
  <c r="M9" i="31"/>
  <c r="N6" i="31"/>
  <c r="N9" i="31"/>
  <c r="O9" i="31"/>
  <c r="K9" i="30"/>
  <c r="K8" i="30"/>
  <c r="L5" i="30"/>
  <c r="L8" i="30"/>
  <c r="M8" i="30"/>
  <c r="N8" i="30"/>
  <c r="L9" i="30"/>
  <c r="M2" i="30"/>
  <c r="K3" i="30"/>
  <c r="O8" i="30"/>
  <c r="M9" i="30"/>
  <c r="L3" i="30"/>
  <c r="N9" i="30"/>
  <c r="O9" i="30"/>
  <c r="K9" i="32"/>
  <c r="K8" i="32"/>
  <c r="L8" i="32"/>
  <c r="M8" i="32"/>
  <c r="N8" i="32"/>
  <c r="L9" i="32"/>
  <c r="O8" i="32"/>
  <c r="M9" i="32"/>
  <c r="L3" i="32"/>
  <c r="N9" i="32"/>
  <c r="N4" i="32"/>
  <c r="O9" i="32"/>
  <c r="N16" i="29" l="1"/>
  <c r="K16" i="29"/>
  <c r="L16" i="29"/>
  <c r="M16" i="29"/>
  <c r="O16" i="29"/>
  <c r="K16" i="27"/>
  <c r="L16" i="27"/>
  <c r="O16" i="27"/>
  <c r="M16" i="27"/>
  <c r="N16" i="27"/>
  <c r="K16" i="30"/>
  <c r="M16" i="26"/>
  <c r="O16" i="26"/>
  <c r="N16" i="26"/>
  <c r="K16" i="26"/>
  <c r="L16" i="26"/>
  <c r="K16" i="25"/>
  <c r="N14" i="33"/>
  <c r="N5" i="33" s="1"/>
  <c r="M12" i="33"/>
  <c r="M3" i="33" s="1"/>
  <c r="L15" i="33"/>
  <c r="L6" i="33" s="1"/>
  <c r="O16" i="25"/>
  <c r="K12" i="33"/>
  <c r="K3" i="33" s="1"/>
  <c r="K15" i="33"/>
  <c r="K6" i="33" s="1"/>
  <c r="K13" i="33"/>
  <c r="K4" i="33" s="1"/>
  <c r="K11" i="33"/>
  <c r="K2" i="33" s="1"/>
  <c r="K14" i="33"/>
  <c r="K5" i="33" s="1"/>
  <c r="M11" i="33"/>
  <c r="M2" i="33" s="1"/>
  <c r="L14" i="33"/>
  <c r="L5" i="33" s="1"/>
  <c r="N15" i="33"/>
  <c r="N6" i="33" s="1"/>
  <c r="L13" i="33"/>
  <c r="L4" i="33" s="1"/>
  <c r="M14" i="33"/>
  <c r="M5" i="33" s="1"/>
  <c r="N12" i="33"/>
  <c r="N3" i="33" s="1"/>
  <c r="O11" i="33"/>
  <c r="O14" i="33"/>
  <c r="O5" i="33" s="1"/>
  <c r="O12" i="33"/>
  <c r="O3" i="33" s="1"/>
  <c r="O15" i="33"/>
  <c r="O6" i="33" s="1"/>
  <c r="O13" i="33"/>
  <c r="O4" i="33" s="1"/>
  <c r="N11" i="33"/>
  <c r="N2" i="33" s="1"/>
  <c r="L11" i="33"/>
  <c r="L2" i="33" s="1"/>
  <c r="M16" i="25"/>
  <c r="L16" i="25"/>
  <c r="M15" i="33"/>
  <c r="M6" i="33" s="1"/>
  <c r="L12" i="33"/>
  <c r="L3" i="33" s="1"/>
  <c r="N16" i="25"/>
  <c r="N13" i="33"/>
  <c r="N4" i="33" s="1"/>
  <c r="L16" i="31"/>
  <c r="M13" i="33"/>
  <c r="M4" i="33" s="1"/>
  <c r="K2" i="30"/>
  <c r="M16" i="32"/>
  <c r="L16" i="32"/>
  <c r="K16" i="32"/>
  <c r="N16" i="32"/>
  <c r="O16" i="30"/>
  <c r="O2" i="30"/>
  <c r="N16" i="30"/>
  <c r="M16" i="30"/>
  <c r="L16" i="30"/>
  <c r="O16" i="32"/>
  <c r="K16" i="31"/>
  <c r="O16" i="31"/>
  <c r="O2" i="31"/>
  <c r="M16" i="31"/>
  <c r="N16" i="31"/>
  <c r="M16" i="24"/>
  <c r="K16" i="24"/>
  <c r="N15" i="28"/>
  <c r="N6" i="28" s="1"/>
  <c r="N13" i="28"/>
  <c r="N4" i="28" s="1"/>
  <c r="N11" i="28"/>
  <c r="N2" i="28" s="1"/>
  <c r="N14" i="28"/>
  <c r="N5" i="28" s="1"/>
  <c r="N12" i="28"/>
  <c r="N3" i="28" s="1"/>
  <c r="M12" i="28"/>
  <c r="M3" i="28" s="1"/>
  <c r="M15" i="28"/>
  <c r="M6" i="28" s="1"/>
  <c r="M13" i="28"/>
  <c r="M4" i="28" s="1"/>
  <c r="M14" i="28"/>
  <c r="M5" i="28" s="1"/>
  <c r="M11" i="28"/>
  <c r="K2" i="24"/>
  <c r="O16" i="24"/>
  <c r="O13" i="28"/>
  <c r="O4" i="28" s="1"/>
  <c r="O11" i="28"/>
  <c r="O12" i="28"/>
  <c r="O3" i="28" s="1"/>
  <c r="O14" i="28"/>
  <c r="O5" i="28" s="1"/>
  <c r="O15" i="28"/>
  <c r="O6" i="28" s="1"/>
  <c r="K14" i="28"/>
  <c r="K12" i="28"/>
  <c r="K15" i="28"/>
  <c r="K13" i="28"/>
  <c r="K11" i="28"/>
  <c r="N16" i="24"/>
  <c r="L8" i="33"/>
  <c r="L9" i="33"/>
  <c r="K8" i="28"/>
  <c r="O8" i="28"/>
  <c r="K9" i="28"/>
  <c r="O9" i="33"/>
  <c r="O9" i="28"/>
  <c r="N9" i="33"/>
  <c r="K8" i="33"/>
  <c r="K9" i="33"/>
  <c r="N8" i="33"/>
  <c r="M9" i="33"/>
  <c r="O8" i="33"/>
  <c r="M8" i="33"/>
  <c r="M9" i="28"/>
  <c r="M8" i="28"/>
  <c r="N9" i="28"/>
  <c r="N8" i="28"/>
  <c r="N16" i="33" l="1"/>
  <c r="M16" i="33"/>
  <c r="O16" i="33"/>
  <c r="O2" i="33"/>
  <c r="K16" i="33"/>
  <c r="L16" i="33"/>
  <c r="M16" i="28"/>
  <c r="K16" i="28"/>
  <c r="O16" i="28"/>
  <c r="O2" i="28"/>
  <c r="M2" i="28"/>
  <c r="N16" i="28"/>
  <c r="N8" i="9"/>
  <c r="O9" i="23" l="1"/>
  <c r="N9" i="23"/>
  <c r="M9" i="23"/>
  <c r="L9" i="23"/>
  <c r="K9" i="23"/>
  <c r="O8" i="23"/>
  <c r="N8" i="23"/>
  <c r="M8" i="23"/>
  <c r="L8" i="23"/>
  <c r="K8" i="23"/>
  <c r="O9" i="22"/>
  <c r="N9" i="22"/>
  <c r="M9" i="22"/>
  <c r="L9" i="22"/>
  <c r="K9" i="22"/>
  <c r="J9" i="22"/>
  <c r="O8" i="22"/>
  <c r="N8" i="22"/>
  <c r="M8" i="22"/>
  <c r="L8" i="22"/>
  <c r="K8" i="22"/>
  <c r="J8" i="22"/>
  <c r="O9" i="21"/>
  <c r="N9" i="21"/>
  <c r="M9" i="21"/>
  <c r="L9" i="21"/>
  <c r="K9" i="21"/>
  <c r="J9" i="21"/>
  <c r="O8" i="21"/>
  <c r="N8" i="21"/>
  <c r="M8" i="21"/>
  <c r="L8" i="21"/>
  <c r="K8" i="21"/>
  <c r="J8" i="21"/>
  <c r="O9" i="15"/>
  <c r="N9" i="15"/>
  <c r="M9" i="15"/>
  <c r="L9" i="15"/>
  <c r="K9" i="15"/>
  <c r="J9" i="15"/>
  <c r="O8" i="15"/>
  <c r="N8" i="15"/>
  <c r="M8" i="15"/>
  <c r="L8" i="15"/>
  <c r="K8" i="15"/>
  <c r="J8" i="15"/>
  <c r="O9" i="14"/>
  <c r="N9" i="14"/>
  <c r="M9" i="14"/>
  <c r="L9" i="14"/>
  <c r="K9" i="14"/>
  <c r="J9" i="14"/>
  <c r="O8" i="14"/>
  <c r="N8" i="14"/>
  <c r="M8" i="14"/>
  <c r="L8" i="14"/>
  <c r="K8" i="14"/>
  <c r="J8" i="14"/>
  <c r="O9" i="13"/>
  <c r="N9" i="13"/>
  <c r="M9" i="13"/>
  <c r="L9" i="13"/>
  <c r="K9" i="13"/>
  <c r="J9" i="13"/>
  <c r="O8" i="13"/>
  <c r="N8" i="13"/>
  <c r="M8" i="13"/>
  <c r="L8" i="13"/>
  <c r="K8" i="13"/>
  <c r="J8" i="13"/>
  <c r="O9" i="11"/>
  <c r="N9" i="11"/>
  <c r="M9" i="11"/>
  <c r="L9" i="11"/>
  <c r="K9" i="11"/>
  <c r="J9" i="11"/>
  <c r="O8" i="11"/>
  <c r="N8" i="11"/>
  <c r="M8" i="11"/>
  <c r="L8" i="11"/>
  <c r="K8" i="11"/>
  <c r="J8" i="11"/>
  <c r="O9" i="1"/>
  <c r="N9" i="1"/>
  <c r="M9" i="1"/>
  <c r="L9" i="1"/>
  <c r="K9" i="1"/>
  <c r="J9" i="1"/>
  <c r="O8" i="1"/>
  <c r="N8" i="1"/>
  <c r="M8" i="1"/>
  <c r="L8" i="1"/>
  <c r="K8" i="1"/>
  <c r="J8" i="1"/>
  <c r="O9" i="2"/>
  <c r="N9" i="2"/>
  <c r="M9" i="2"/>
  <c r="L9" i="2"/>
  <c r="K9" i="2"/>
  <c r="J9" i="2"/>
  <c r="O8" i="2"/>
  <c r="N8" i="2"/>
  <c r="M8" i="2"/>
  <c r="L8" i="2"/>
  <c r="K8" i="2"/>
  <c r="J8" i="2"/>
  <c r="O9" i="3"/>
  <c r="N9" i="3"/>
  <c r="M9" i="3"/>
  <c r="K9" i="3"/>
  <c r="J9" i="3"/>
  <c r="O8" i="3"/>
  <c r="N8" i="3"/>
  <c r="M8" i="3"/>
  <c r="K8" i="3"/>
  <c r="J8" i="3"/>
  <c r="O9" i="5"/>
  <c r="N9" i="5"/>
  <c r="M9" i="5"/>
  <c r="L9" i="5"/>
  <c r="K9" i="5"/>
  <c r="J9" i="5"/>
  <c r="O8" i="5"/>
  <c r="N8" i="5"/>
  <c r="M8" i="5"/>
  <c r="L8" i="5"/>
  <c r="K8" i="5"/>
  <c r="J8" i="5"/>
  <c r="O9" i="6"/>
  <c r="N9" i="6"/>
  <c r="M9" i="6"/>
  <c r="L9" i="6"/>
  <c r="K9" i="6"/>
  <c r="J9" i="6"/>
  <c r="O8" i="6"/>
  <c r="N8" i="6"/>
  <c r="M8" i="6"/>
  <c r="L8" i="6"/>
  <c r="K8" i="6"/>
  <c r="J8" i="6"/>
  <c r="O9" i="7"/>
  <c r="N9" i="7"/>
  <c r="M9" i="7"/>
  <c r="L9" i="7"/>
  <c r="K9" i="7"/>
  <c r="J9" i="7"/>
  <c r="O8" i="7"/>
  <c r="N8" i="7"/>
  <c r="M8" i="7"/>
  <c r="L8" i="7"/>
  <c r="K8" i="7"/>
  <c r="J8" i="7"/>
  <c r="O9" i="10"/>
  <c r="N9" i="10"/>
  <c r="M9" i="10"/>
  <c r="L9" i="10"/>
  <c r="K9" i="10"/>
  <c r="J9" i="10"/>
  <c r="O8" i="10"/>
  <c r="N8" i="10"/>
  <c r="M8" i="10"/>
  <c r="L8" i="10"/>
  <c r="K8" i="10"/>
  <c r="J8" i="10"/>
  <c r="O9" i="9"/>
  <c r="O8" i="9"/>
  <c r="J8" i="9"/>
  <c r="N9" i="9"/>
  <c r="M9" i="9"/>
  <c r="L9" i="9"/>
  <c r="K9" i="9"/>
  <c r="J9" i="9"/>
  <c r="M8" i="9"/>
  <c r="L8" i="9"/>
  <c r="K8" i="9"/>
  <c r="M5" i="3"/>
  <c r="N6" i="3"/>
  <c r="O5" i="3"/>
  <c r="L12" i="24" l="1"/>
  <c r="L3" i="24" s="1"/>
  <c r="L15" i="24"/>
  <c r="L6" i="24" s="1"/>
  <c r="L13" i="24"/>
  <c r="L4" i="24" s="1"/>
  <c r="L11" i="24"/>
  <c r="L2" i="24" s="1"/>
  <c r="L14" i="24"/>
  <c r="L5" i="24" s="1"/>
  <c r="L9" i="24"/>
  <c r="L8" i="24"/>
  <c r="L8" i="3"/>
  <c r="L9" i="3"/>
  <c r="O4" i="1"/>
  <c r="L16" i="24" l="1"/>
  <c r="L12" i="28"/>
  <c r="L3" i="28" s="1"/>
  <c r="L15" i="28"/>
  <c r="L6" i="28" s="1"/>
  <c r="L11" i="28"/>
  <c r="L13" i="28"/>
  <c r="L4" i="28" s="1"/>
  <c r="L14" i="28"/>
  <c r="L5" i="28" s="1"/>
  <c r="K5" i="28"/>
  <c r="K6" i="28"/>
  <c r="K4" i="28"/>
  <c r="L8" i="28"/>
  <c r="K2" i="28"/>
  <c r="K3" i="28"/>
  <c r="L9" i="28"/>
  <c r="L3" i="1"/>
  <c r="L16" i="28" l="1"/>
  <c r="L2" i="28"/>
</calcChain>
</file>

<file path=xl/sharedStrings.xml><?xml version="1.0" encoding="utf-8"?>
<sst xmlns="http://schemas.openxmlformats.org/spreadsheetml/2006/main" count="3820" uniqueCount="144">
  <si>
    <t>Condition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</si>
  <si>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</si>
  <si>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</si>
  <si>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</si>
  <si>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</si>
  <si>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</si>
  <si>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</si>
  <si>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</si>
  <si>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</si>
  <si>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</si>
  <si>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</si>
  <si>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</si>
  <si>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</si>
  <si>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</si>
  <si>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</si>
  <si>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</si>
  <si>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</si>
  <si>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</si>
  <si>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</si>
  <si>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</si>
  <si>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</si>
  <si>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</si>
  <si>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</si>
  <si>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</si>
  <si>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</si>
  <si>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</si>
  <si>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</si>
  <si>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</si>
  <si>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</si>
  <si>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</si>
  <si>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</si>
  <si>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</si>
  <si>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</si>
  <si>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</si>
  <si>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</si>
  <si>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</si>
  <si>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</si>
  <si>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</si>
  <si>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</si>
  <si>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</si>
  <si>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</si>
  <si>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</si>
  <si>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</si>
  <si>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</si>
  <si>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</si>
  <si>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</si>
  <si>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</si>
  <si>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</si>
  <si>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</si>
  <si>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</si>
  <si>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</si>
  <si>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</si>
  <si>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</si>
  <si>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</si>
  <si>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</si>
  <si>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</si>
  <si>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</si>
  <si>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</si>
  <si>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</si>
  <si>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</si>
  <si>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</si>
  <si>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</si>
  <si>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</si>
  <si>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</si>
  <si>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</si>
  <si>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</si>
  <si>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</si>
  <si>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</si>
  <si>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</si>
  <si>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</si>
  <si>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</si>
  <si>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</si>
  <si>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</si>
  <si>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</si>
  <si>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</si>
  <si>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</si>
  <si>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</si>
  <si>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</si>
  <si>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</si>
  <si>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</si>
  <si>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</si>
  <si>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</si>
  <si>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</si>
  <si>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</si>
  <si>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</si>
  <si>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</si>
  <si>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</si>
  <si>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</si>
  <si>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</si>
  <si>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</si>
  <si>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</si>
  <si>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</si>
  <si>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</si>
  <si>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</si>
  <si>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</si>
  <si>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</si>
  <si>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</si>
  <si>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</si>
  <si>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</si>
  <si>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</si>
  <si>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</si>
  <si>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</si>
  <si>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</si>
  <si>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</si>
  <si>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</si>
  <si>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</si>
  <si>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</si>
  <si>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</si>
  <si>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Area</t>
  </si>
  <si>
    <t>Reliability</t>
  </si>
  <si>
    <t>B1</t>
  </si>
  <si>
    <t>Healthy</t>
  </si>
  <si>
    <t>Satisfactory</t>
  </si>
  <si>
    <t>Innocuous</t>
  </si>
  <si>
    <t>Unsatisfactory</t>
  </si>
  <si>
    <t>Unhealthy</t>
  </si>
  <si>
    <t>0.81 – 1.00</t>
  </si>
  <si>
    <t>0.61– 0.80</t>
  </si>
  <si>
    <t>0.41 – 0.60</t>
  </si>
  <si>
    <t>0.21– 0.40</t>
  </si>
  <si>
    <t>0.00 – 0.20</t>
  </si>
  <si>
    <t>Rel_PET_B1</t>
  </si>
  <si>
    <t>CMIP5_RCP45Rel_PET_S1</t>
  </si>
  <si>
    <t>CMIP5_RCP45Rel_PET_S2</t>
  </si>
  <si>
    <t>CMIP5_RCP45Rel_PET_S3</t>
  </si>
  <si>
    <t>CMIP5_RCP45Rel_PET_S4</t>
  </si>
  <si>
    <t>Res_PET_B1</t>
  </si>
  <si>
    <t>CMIP5_RCP45Res_PET_S1</t>
  </si>
  <si>
    <t>CMIP5_RCP45Res_PET_S2</t>
  </si>
  <si>
    <t>CMIP5_RCP45Res_PET_S3</t>
  </si>
  <si>
    <t>CMIP5_RCP45Res_PET_S4</t>
  </si>
  <si>
    <t>Resilience</t>
  </si>
  <si>
    <t>CMIP5_RCP45_S1</t>
  </si>
  <si>
    <t>CMIP5_RCP45_S2</t>
  </si>
  <si>
    <t>CMIP5_RCP45_S3</t>
  </si>
  <si>
    <t>CMIP5_RCP45_S4</t>
  </si>
  <si>
    <t>Vulnerability</t>
  </si>
  <si>
    <t>minimum</t>
  </si>
  <si>
    <t>maximum</t>
  </si>
  <si>
    <t>CMIP6_RCP85_S1</t>
  </si>
  <si>
    <t>CMIP6_RCP85_S2</t>
  </si>
  <si>
    <t>CMIP6_RCP85_S3</t>
  </si>
  <si>
    <t>CMIP6_RCP85_S4</t>
  </si>
  <si>
    <t>RRV_PPT_B1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</si>
</sst>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E2F0D9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readingOrder="1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/>
    </xf>
    <xf numFmtId="0" fontId="0" fillId="9" borderId="0" xfId="0" applyFill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 readingOrder="1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 readingOrder="1"/>
    </xf>
    <xf numFmtId="2" fontId="0" fillId="0" borderId="1" xfId="0" applyNumberFormat="1" applyBorder="1"/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C1" workbookViewId="0">
      <selection activeCell="C2" sqref="C2"/>
    </sheetView>
  </sheetViews>
  <sheetFormatPr defaultRowHeight="15" customHeight="1" x14ac:dyDescent="0.25"/>
  <cols>
    <col min="1" max="1" width="17.7109375" customWidth="1"/>
    <col min="2" max="2" width="15.140625" style="13" customWidth="1"/>
    <col min="3" max="3" width="18.42578125" customWidth="1"/>
    <col min="4" max="4" width="18.7109375" style="17" customWidth="1"/>
    <col min="5" max="5" width="21" customWidth="1"/>
    <col min="6" max="6" width="20.140625" customWidth="1"/>
    <col min="7" max="7" width="19.28515625" customWidth="1"/>
    <col min="9" max="9" width="27" customWidth="1"/>
    <col min="10" max="10" width="14.7109375" customWidth="1"/>
  </cols>
  <sheetData>
    <row r="1" spans="1:21" ht="35.25" customHeight="1" thickBot="1" x14ac:dyDescent="0.3">
      <c r="A1" s="1" t="s">
        <v>0</v>
      </c>
      <c r="B1" s="18" t="s">
        <v>108</v>
      </c>
      <c r="C1" s="18" t="s">
        <v>121</v>
      </c>
      <c r="D1" s="19" t="s">
        <v>122</v>
      </c>
      <c r="E1" s="19" t="s">
        <v>123</v>
      </c>
      <c r="F1" s="19" t="s">
        <v>124</v>
      </c>
      <c r="G1" s="21" t="s">
        <v>125</v>
      </c>
      <c r="I1" s="6" t="s">
        <v>109</v>
      </c>
      <c r="J1" s="22" t="s">
        <v>109</v>
      </c>
      <c r="K1" s="23" t="s">
        <v>110</v>
      </c>
      <c r="L1" s="23" t="s">
        <v>1</v>
      </c>
      <c r="M1" s="23" t="s">
        <v>2</v>
      </c>
      <c r="N1" s="23" t="s">
        <v>3</v>
      </c>
      <c r="O1" s="7" t="s">
        <v>4</v>
      </c>
    </row>
    <row r="2" spans="1:21" ht="15" customHeight="1" thickBot="1" x14ac:dyDescent="0.3">
      <c r="A2" s="14" t="s">
        <v>1</v>
      </c>
      <c r="B2" s="20">
        <v>0.9176331685886876</v>
      </c>
      <c r="C2" s="31">
        <v>0.73</v>
      </c>
      <c r="D2" s="31">
        <v>0.7</v>
      </c>
      <c r="E2" s="31">
        <v>0.5</v>
      </c>
      <c r="F2" s="31">
        <v>0.5</v>
      </c>
      <c r="G2" s="31">
        <v>0.25</v>
      </c>
      <c r="I2" s="8" t="s">
        <v>111</v>
      </c>
      <c r="J2" s="11" t="s">
        <v>116</v>
      </c>
      <c r="K2" s="10">
        <v>0</v>
      </c>
      <c r="L2" s="9">
        <v>0</v>
      </c>
      <c r="M2" s="9">
        <v>0</v>
      </c>
      <c r="N2" s="9">
        <v>0</v>
      </c>
      <c r="O2" s="9">
        <v>0</v>
      </c>
      <c r="Q2" s="31"/>
      <c r="R2" s="31"/>
      <c r="S2" s="31"/>
      <c r="T2" s="31"/>
      <c r="U2" s="31"/>
    </row>
    <row r="3" spans="1:21" ht="15" customHeight="1" thickBot="1" x14ac:dyDescent="0.3">
      <c r="A3" s="15" t="s">
        <v>10</v>
      </c>
      <c r="B3" s="20">
        <v>2.0434761120263589</v>
      </c>
      <c r="C3" s="31">
        <v>0.57999999999999996</v>
      </c>
      <c r="D3" s="31">
        <v>0.41</v>
      </c>
      <c r="E3" s="31">
        <v>0.4</v>
      </c>
      <c r="F3" s="31">
        <v>0.15</v>
      </c>
      <c r="G3" s="31">
        <v>0.15</v>
      </c>
      <c r="I3" s="6" t="s">
        <v>112</v>
      </c>
      <c r="J3" s="11" t="s">
        <v>117</v>
      </c>
      <c r="K3" s="10">
        <v>88.624674875489532</v>
      </c>
      <c r="L3" s="10">
        <f>100-L4</f>
        <v>50.85</v>
      </c>
      <c r="M3" s="10">
        <v>0</v>
      </c>
      <c r="N3" s="16">
        <v>0</v>
      </c>
      <c r="O3" s="16">
        <v>0</v>
      </c>
      <c r="Q3" s="31"/>
      <c r="R3" s="31"/>
      <c r="S3" s="31"/>
      <c r="T3" s="31"/>
      <c r="U3" s="31"/>
    </row>
    <row r="4" spans="1:21" ht="15" customHeight="1" thickBot="1" x14ac:dyDescent="0.3">
      <c r="A4" s="14" t="s">
        <v>100</v>
      </c>
      <c r="B4" s="20">
        <v>7.4437122460186715E-3</v>
      </c>
      <c r="C4" s="31">
        <v>0.7</v>
      </c>
      <c r="D4" s="31">
        <v>0.45</v>
      </c>
      <c r="E4" s="31">
        <v>0.4</v>
      </c>
      <c r="F4" s="31">
        <v>0.15</v>
      </c>
      <c r="G4" s="31">
        <v>0.15</v>
      </c>
      <c r="I4" s="6" t="s">
        <v>113</v>
      </c>
      <c r="J4" s="11" t="s">
        <v>118</v>
      </c>
      <c r="K4" s="10">
        <v>11.375325124510477</v>
      </c>
      <c r="L4" s="10">
        <v>49.15</v>
      </c>
      <c r="M4" s="10">
        <v>40.08</v>
      </c>
      <c r="N4" s="10">
        <v>35.29</v>
      </c>
      <c r="O4" s="16">
        <f>100-O5-O6</f>
        <v>31.730000000000004</v>
      </c>
      <c r="Q4" s="31"/>
      <c r="R4" s="31"/>
      <c r="S4" s="31"/>
      <c r="T4" s="31"/>
      <c r="U4" s="31"/>
    </row>
    <row r="5" spans="1:21" ht="15" customHeight="1" thickBot="1" x14ac:dyDescent="0.3">
      <c r="A5" s="14" t="s">
        <v>101</v>
      </c>
      <c r="B5" s="20">
        <v>0.14990389895661727</v>
      </c>
      <c r="C5" s="31">
        <v>0.7</v>
      </c>
      <c r="D5" s="31">
        <v>0.45</v>
      </c>
      <c r="E5" s="31">
        <v>0.4</v>
      </c>
      <c r="F5" s="31">
        <v>0.15</v>
      </c>
      <c r="G5" s="31">
        <v>0.15</v>
      </c>
      <c r="I5" s="8" t="s">
        <v>114</v>
      </c>
      <c r="J5" s="11" t="s">
        <v>119</v>
      </c>
      <c r="K5" s="10">
        <v>0</v>
      </c>
      <c r="L5" s="10">
        <v>0</v>
      </c>
      <c r="M5" s="16">
        <v>29.71</v>
      </c>
      <c r="N5" s="16">
        <v>31.72</v>
      </c>
      <c r="O5" s="16">
        <v>33.07</v>
      </c>
      <c r="Q5" s="31"/>
      <c r="R5" s="31"/>
      <c r="S5" s="31"/>
      <c r="T5" s="31"/>
      <c r="U5" s="31"/>
    </row>
    <row r="6" spans="1:21" ht="15" customHeight="1" thickBot="1" x14ac:dyDescent="0.3">
      <c r="A6" s="14" t="s">
        <v>102</v>
      </c>
      <c r="B6" s="20">
        <v>1.7600219659527733E-3</v>
      </c>
      <c r="C6" s="31">
        <v>0.7</v>
      </c>
      <c r="D6" s="31">
        <v>0.45</v>
      </c>
      <c r="E6" s="31">
        <v>0.4</v>
      </c>
      <c r="F6" s="31">
        <v>0.15</v>
      </c>
      <c r="G6" s="31">
        <v>0.15</v>
      </c>
      <c r="I6" s="8" t="s">
        <v>115</v>
      </c>
      <c r="J6" s="11" t="s">
        <v>120</v>
      </c>
      <c r="K6" s="10">
        <v>0</v>
      </c>
      <c r="L6" s="10">
        <v>0</v>
      </c>
      <c r="M6" s="16">
        <v>30.21</v>
      </c>
      <c r="N6" s="16">
        <v>32.990000000000009</v>
      </c>
      <c r="O6" s="16">
        <v>35.200000000000003</v>
      </c>
      <c r="Q6" s="31"/>
      <c r="R6" s="31"/>
      <c r="S6" s="31"/>
      <c r="T6" s="31"/>
      <c r="U6" s="31"/>
    </row>
    <row r="7" spans="1:21" ht="15" customHeight="1" x14ac:dyDescent="0.25">
      <c r="A7" s="14" t="s">
        <v>103</v>
      </c>
      <c r="B7" s="20">
        <v>0.58234486545853925</v>
      </c>
      <c r="C7" s="31">
        <v>0.7</v>
      </c>
      <c r="D7" s="31">
        <v>0.45</v>
      </c>
      <c r="E7" s="31">
        <v>0.4</v>
      </c>
      <c r="F7" s="31">
        <v>0.15</v>
      </c>
      <c r="G7" s="31">
        <v>0.15</v>
      </c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1"/>
      <c r="R7" s="31"/>
      <c r="S7" s="31"/>
      <c r="T7" s="31"/>
      <c r="U7" s="31"/>
    </row>
    <row r="8" spans="1:21" ht="15" customHeight="1" thickBot="1" x14ac:dyDescent="0.3">
      <c r="A8" s="14" t="s">
        <v>104</v>
      </c>
      <c r="B8" s="20">
        <v>0.19041735310269081</v>
      </c>
      <c r="C8" s="31">
        <v>0.7</v>
      </c>
      <c r="D8" s="31">
        <v>0.45</v>
      </c>
      <c r="E8" s="31">
        <v>0.4</v>
      </c>
      <c r="F8" s="31">
        <v>0.15</v>
      </c>
      <c r="G8" s="31">
        <v>0.15</v>
      </c>
      <c r="I8" s="22" t="s">
        <v>137</v>
      </c>
      <c r="J8" s="37">
        <f t="shared" ref="J8:O8" si="0">MIN(B2:B108)</f>
        <v>1.7600219659527733E-3</v>
      </c>
      <c r="K8" s="37">
        <f t="shared" si="0"/>
        <v>0.57999999999999996</v>
      </c>
      <c r="L8" s="37">
        <f t="shared" si="0"/>
        <v>0.4</v>
      </c>
      <c r="M8" s="37">
        <f t="shared" si="0"/>
        <v>0.3</v>
      </c>
      <c r="N8" s="37">
        <f t="shared" si="0"/>
        <v>0.15</v>
      </c>
      <c r="O8" s="37">
        <f t="shared" si="0"/>
        <v>0.15</v>
      </c>
      <c r="Q8" s="31"/>
      <c r="R8" s="31"/>
      <c r="S8" s="31"/>
      <c r="T8" s="31"/>
      <c r="U8" s="31"/>
    </row>
    <row r="9" spans="1:21" ht="15" customHeight="1" x14ac:dyDescent="0.25">
      <c r="A9" s="14" t="s">
        <v>105</v>
      </c>
      <c r="B9" s="20">
        <v>2.2495661724327292</v>
      </c>
      <c r="C9" s="31">
        <v>0.8</v>
      </c>
      <c r="D9" s="31">
        <v>0.61</v>
      </c>
      <c r="E9" s="31">
        <v>0.5</v>
      </c>
      <c r="F9" s="31">
        <v>0.4</v>
      </c>
      <c r="G9" s="31">
        <v>0.4</v>
      </c>
      <c r="I9" s="72" t="s">
        <v>138</v>
      </c>
      <c r="J9" s="37">
        <f t="shared" ref="J9:O9" si="1">MAX(B2:B108)</f>
        <v>4.130164744645799</v>
      </c>
      <c r="K9" s="37">
        <f t="shared" si="1"/>
        <v>0.8</v>
      </c>
      <c r="L9" s="37">
        <f t="shared" si="1"/>
        <v>0.7</v>
      </c>
      <c r="M9" s="37">
        <f t="shared" si="1"/>
        <v>0.5</v>
      </c>
      <c r="N9" s="37">
        <f t="shared" si="1"/>
        <v>0.5</v>
      </c>
      <c r="O9" s="37">
        <f t="shared" si="1"/>
        <v>0.45</v>
      </c>
      <c r="Q9" s="31"/>
      <c r="R9" s="31"/>
      <c r="S9" s="31"/>
      <c r="T9" s="31"/>
      <c r="U9" s="31"/>
    </row>
    <row r="10" spans="1:21" ht="15" customHeight="1" x14ac:dyDescent="0.25">
      <c r="A10" s="14" t="s">
        <v>106</v>
      </c>
      <c r="B10" s="20">
        <v>0.96820977484898396</v>
      </c>
      <c r="C10" s="31">
        <v>0.7</v>
      </c>
      <c r="D10" s="31">
        <v>0.45</v>
      </c>
      <c r="E10" s="31">
        <v>0.4</v>
      </c>
      <c r="F10" s="31">
        <v>0.15</v>
      </c>
      <c r="G10" s="31">
        <v>0.15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1"/>
      <c r="R10" s="31"/>
      <c r="S10" s="31"/>
      <c r="T10" s="31"/>
      <c r="U10" s="31"/>
    </row>
    <row r="11" spans="1:21" ht="15" customHeight="1" x14ac:dyDescent="0.25">
      <c r="A11" s="14" t="s">
        <v>107</v>
      </c>
      <c r="B11" s="20">
        <v>4.130164744645799</v>
      </c>
      <c r="C11" s="31">
        <v>0.8</v>
      </c>
      <c r="D11" s="31">
        <v>0.61</v>
      </c>
      <c r="E11" s="31">
        <v>0.5</v>
      </c>
      <c r="F11" s="31">
        <v>0.4</v>
      </c>
      <c r="G11" s="31">
        <v>0.4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1"/>
      <c r="R11" s="31"/>
      <c r="S11" s="31"/>
      <c r="T11" s="31"/>
      <c r="U11" s="31"/>
    </row>
    <row r="12" spans="1:21" ht="15" customHeight="1" x14ac:dyDescent="0.25">
      <c r="A12" s="14" t="s">
        <v>11</v>
      </c>
      <c r="B12" s="20">
        <v>0.4320895112575508</v>
      </c>
      <c r="C12" s="31">
        <v>0.7</v>
      </c>
      <c r="D12" s="31">
        <v>0.7</v>
      </c>
      <c r="E12" s="31">
        <v>0.3</v>
      </c>
      <c r="F12" s="31">
        <v>0.35</v>
      </c>
      <c r="G12" s="31">
        <v>0.25</v>
      </c>
      <c r="I12" s="9" t="s">
        <v>119</v>
      </c>
      <c r="J12" s="6" t="s">
        <v>112</v>
      </c>
      <c r="K12" s="37">
        <f>SUMIFS(B$2:B$108,C2:C108,"&gt;=0.61",C2:C108,"&lt;=0.80")</f>
        <v>88.624696046128491</v>
      </c>
      <c r="L12" s="37">
        <f>SUMIFS(B$2:B$108,D2:D108,"&gt;=0.61",D2:D108,"&lt;=0.80")</f>
        <v>49.273355848434925</v>
      </c>
      <c r="M12" s="37">
        <f>SUMIFS(B$2:B$108,E2:E108,"&gt;=0.61",E2:E108,"&lt;=0.80")</f>
        <v>0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1"/>
      <c r="R12" s="31"/>
      <c r="S12" s="31"/>
      <c r="T12" s="31"/>
      <c r="U12" s="31"/>
    </row>
    <row r="13" spans="1:21" ht="15" customHeight="1" x14ac:dyDescent="0.25">
      <c r="A13" s="14" t="s">
        <v>12</v>
      </c>
      <c r="B13" s="20">
        <v>1.6350356946732565</v>
      </c>
      <c r="C13" s="31">
        <v>0.73</v>
      </c>
      <c r="D13" s="31">
        <v>0.7</v>
      </c>
      <c r="E13" s="31">
        <v>0.5</v>
      </c>
      <c r="F13" s="31">
        <v>0.35</v>
      </c>
      <c r="G13" s="31">
        <v>0.25</v>
      </c>
      <c r="I13" s="9" t="s">
        <v>118</v>
      </c>
      <c r="J13" s="6" t="s">
        <v>113</v>
      </c>
      <c r="K13" s="37">
        <f>SUMIFS(B$2:B$108,C2:C108,"&gt;=0.41",C2:C108,"&lt;=0.60")</f>
        <v>11.375327841845138</v>
      </c>
      <c r="L13" s="37">
        <f>SUMIFS(B$2:B$108,D2:D108,"&gt;=0.41",D2:D108,"&lt;=0.60")</f>
        <v>49.362521965952773</v>
      </c>
      <c r="M13" s="37">
        <f>SUMIFS(B$2:B$108,E2:E108,"&gt;=0.41",E2:E108,"&lt;=0.60")</f>
        <v>41.653304228445911</v>
      </c>
      <c r="N13" s="37">
        <f>SUMIFS(B$2:B$108,F2:F108,"&gt;=0.41",F2:F108,"&lt;=0.60")</f>
        <v>15.435743547501373</v>
      </c>
      <c r="O13" s="37">
        <f>SUMIFS(B$2:B$108,G2:G108,"&gt;=0.41",G2:G108,"&lt;=0.60")</f>
        <v>11.863338275672707</v>
      </c>
      <c r="Q13" s="31"/>
      <c r="R13" s="31"/>
      <c r="S13" s="31"/>
      <c r="T13" s="31"/>
      <c r="U13" s="31"/>
    </row>
    <row r="14" spans="1:21" ht="15" customHeight="1" x14ac:dyDescent="0.25">
      <c r="A14" s="14" t="s">
        <v>13</v>
      </c>
      <c r="B14" s="20">
        <v>0.51499560680944534</v>
      </c>
      <c r="C14" s="31">
        <v>0.7</v>
      </c>
      <c r="D14" s="31">
        <v>0.7</v>
      </c>
      <c r="E14" s="31">
        <v>0.3</v>
      </c>
      <c r="F14" s="31">
        <v>0.35</v>
      </c>
      <c r="G14" s="31">
        <v>0.25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1.3641460735859419</v>
      </c>
      <c r="M14" s="37">
        <f>SUMIFS(B$2:B$108,E2:E108,"&gt;=0.21",E2:E108,"&lt;=0.40")</f>
        <v>58.346719659527736</v>
      </c>
      <c r="N14" s="37">
        <f>SUMIFS(B$2:B$108,F2:F108,"&gt;=0.21",F2:F108,"&lt;=0.40")</f>
        <v>51.581422295442074</v>
      </c>
      <c r="O14" s="37">
        <f>SUMIFS(B$2:B$108,G2:G108,"&gt;=0.21",G2:G108,"&lt;=0.40")</f>
        <v>52.932163646348158</v>
      </c>
      <c r="Q14" s="31"/>
      <c r="R14" s="31"/>
      <c r="S14" s="31"/>
      <c r="T14" s="31"/>
      <c r="U14" s="31"/>
    </row>
    <row r="15" spans="1:21" ht="15" customHeight="1" x14ac:dyDescent="0.25">
      <c r="A15" s="14" t="s">
        <v>14</v>
      </c>
      <c r="B15" s="20">
        <v>1.2909719934102144</v>
      </c>
      <c r="C15" s="31">
        <v>0.7</v>
      </c>
      <c r="D15" s="31">
        <v>0.7</v>
      </c>
      <c r="E15" s="31">
        <v>0.3</v>
      </c>
      <c r="F15" s="31">
        <v>0.35</v>
      </c>
      <c r="G15" s="31">
        <v>0.25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32.982858045030198</v>
      </c>
      <c r="O15" s="37">
        <f>SUMIFS(B$2:B$108,G2:G108,"&gt;=0.00",G2:G108,"&lt;=0.20")</f>
        <v>35.204521965952765</v>
      </c>
      <c r="Q15" s="31"/>
      <c r="R15" s="31"/>
      <c r="S15" s="31"/>
      <c r="T15" s="31"/>
      <c r="U15" s="31"/>
    </row>
    <row r="16" spans="1:21" ht="15" customHeight="1" x14ac:dyDescent="0.25">
      <c r="A16" s="14" t="s">
        <v>15</v>
      </c>
      <c r="B16" s="20">
        <v>0.8368039538714992</v>
      </c>
      <c r="C16" s="31">
        <v>0.75</v>
      </c>
      <c r="D16" s="31">
        <v>0.61</v>
      </c>
      <c r="E16" s="31">
        <v>0.5</v>
      </c>
      <c r="F16" s="31">
        <v>0.5</v>
      </c>
      <c r="G16" s="31">
        <v>0.45</v>
      </c>
      <c r="K16" s="37">
        <f>SUM(K11:K15)</f>
        <v>100.00002388797363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100.00002388797363</v>
      </c>
      <c r="Q16" s="31"/>
      <c r="R16" s="31"/>
      <c r="S16" s="31"/>
      <c r="T16" s="31"/>
      <c r="U16" s="31"/>
    </row>
    <row r="17" spans="1:21" ht="15" customHeight="1" x14ac:dyDescent="0.25">
      <c r="A17" s="14" t="s">
        <v>16</v>
      </c>
      <c r="B17" s="20">
        <v>1.5753651839648546</v>
      </c>
      <c r="C17" s="31">
        <v>0.7</v>
      </c>
      <c r="D17" s="31">
        <v>0.6</v>
      </c>
      <c r="E17" s="31">
        <v>0.5</v>
      </c>
      <c r="F17" s="31">
        <v>0.35</v>
      </c>
      <c r="G17" s="31">
        <v>0.4</v>
      </c>
      <c r="Q17" s="31"/>
      <c r="R17" s="31"/>
      <c r="S17" s="31"/>
      <c r="T17" s="31"/>
      <c r="U17" s="31"/>
    </row>
    <row r="18" spans="1:21" ht="15" customHeight="1" x14ac:dyDescent="0.25">
      <c r="A18" s="15" t="s">
        <v>17</v>
      </c>
      <c r="B18" s="20">
        <v>1.9236683141131246</v>
      </c>
      <c r="C18" s="31">
        <v>0.57999999999999996</v>
      </c>
      <c r="D18" s="31">
        <v>0.41</v>
      </c>
      <c r="E18" s="31">
        <v>0.4</v>
      </c>
      <c r="F18" s="31">
        <v>0.15</v>
      </c>
      <c r="G18" s="31">
        <v>0.15</v>
      </c>
      <c r="Q18" s="31"/>
      <c r="R18" s="31"/>
      <c r="S18" s="31"/>
      <c r="T18" s="31"/>
      <c r="U18" s="31"/>
    </row>
    <row r="19" spans="1:21" ht="15" customHeight="1" x14ac:dyDescent="0.25">
      <c r="A19" s="14" t="s">
        <v>18</v>
      </c>
      <c r="B19" s="20">
        <v>1.7107907742998352</v>
      </c>
      <c r="C19" s="31">
        <v>0.7</v>
      </c>
      <c r="D19" s="31">
        <v>0.7</v>
      </c>
      <c r="E19" s="31">
        <v>0.3</v>
      </c>
      <c r="F19" s="31">
        <v>0.35</v>
      </c>
      <c r="G19" s="31">
        <v>0.25</v>
      </c>
      <c r="Q19" s="31"/>
      <c r="R19" s="31"/>
      <c r="S19" s="31"/>
      <c r="T19" s="31"/>
      <c r="U19" s="31"/>
    </row>
    <row r="20" spans="1:21" ht="15" customHeight="1" x14ac:dyDescent="0.25">
      <c r="A20" s="15" t="s">
        <v>19</v>
      </c>
      <c r="B20" s="20">
        <v>1.9614332784184514</v>
      </c>
      <c r="C20" s="31">
        <v>0.57999999999999996</v>
      </c>
      <c r="D20" s="31">
        <v>0.41</v>
      </c>
      <c r="E20" s="31">
        <v>0.4</v>
      </c>
      <c r="F20" s="31">
        <v>0.15</v>
      </c>
      <c r="G20" s="31">
        <v>0.15</v>
      </c>
      <c r="Q20" s="31"/>
      <c r="R20" s="31"/>
      <c r="S20" s="31"/>
      <c r="T20" s="31"/>
      <c r="U20" s="31"/>
    </row>
    <row r="21" spans="1:21" ht="15" customHeight="1" x14ac:dyDescent="0.25">
      <c r="A21" s="14" t="s">
        <v>2</v>
      </c>
      <c r="B21" s="20">
        <v>1.1159692476661174</v>
      </c>
      <c r="C21" s="31">
        <v>0.7</v>
      </c>
      <c r="D21" s="31">
        <v>0.7</v>
      </c>
      <c r="E21" s="31">
        <v>0.5</v>
      </c>
      <c r="F21" s="31">
        <v>0.35</v>
      </c>
      <c r="G21" s="31">
        <v>0.25</v>
      </c>
      <c r="Q21" s="31"/>
      <c r="R21" s="31"/>
      <c r="S21" s="31"/>
      <c r="T21" s="31"/>
      <c r="U21" s="31"/>
    </row>
    <row r="22" spans="1:21" ht="15" customHeight="1" x14ac:dyDescent="0.25">
      <c r="A22" s="14" t="s">
        <v>20</v>
      </c>
      <c r="B22" s="20">
        <v>0.22827292696320703</v>
      </c>
      <c r="C22" s="31">
        <v>0.7</v>
      </c>
      <c r="D22" s="31">
        <v>0.7</v>
      </c>
      <c r="E22" s="31">
        <v>0.3</v>
      </c>
      <c r="F22" s="31">
        <v>0.35</v>
      </c>
      <c r="G22" s="31">
        <v>0.25</v>
      </c>
      <c r="Q22" s="31"/>
      <c r="R22" s="31"/>
      <c r="S22" s="31"/>
      <c r="T22" s="31"/>
      <c r="U22" s="31"/>
    </row>
    <row r="23" spans="1:21" ht="15" customHeight="1" x14ac:dyDescent="0.25">
      <c r="A23" s="14" t="s">
        <v>21</v>
      </c>
      <c r="B23" s="20">
        <v>4.2001647446457992E-2</v>
      </c>
      <c r="C23" s="31">
        <v>0.7</v>
      </c>
      <c r="D23" s="31">
        <v>0.7</v>
      </c>
      <c r="E23" s="31">
        <v>0.3</v>
      </c>
      <c r="F23" s="31">
        <v>0.35</v>
      </c>
      <c r="G23" s="31">
        <v>0.25</v>
      </c>
      <c r="Q23" s="31"/>
      <c r="R23" s="31"/>
      <c r="S23" s="31"/>
      <c r="T23" s="31"/>
      <c r="U23" s="31"/>
    </row>
    <row r="24" spans="1:21" ht="15" customHeight="1" x14ac:dyDescent="0.25">
      <c r="A24" s="14" t="s">
        <v>22</v>
      </c>
      <c r="B24" s="20">
        <v>0.61298736957715538</v>
      </c>
      <c r="C24" s="31">
        <v>0.75</v>
      </c>
      <c r="D24" s="31">
        <v>0.61</v>
      </c>
      <c r="E24" s="31">
        <v>0.5</v>
      </c>
      <c r="F24" s="31">
        <v>0.5</v>
      </c>
      <c r="G24" s="31">
        <v>0.45</v>
      </c>
      <c r="Q24" s="31"/>
      <c r="R24" s="31"/>
      <c r="S24" s="31"/>
      <c r="T24" s="31"/>
      <c r="U24" s="31"/>
    </row>
    <row r="25" spans="1:21" ht="15" customHeight="1" x14ac:dyDescent="0.25">
      <c r="A25" s="14" t="s">
        <v>23</v>
      </c>
      <c r="B25" s="20">
        <v>0.107331136738056</v>
      </c>
      <c r="C25" s="31">
        <v>0.75</v>
      </c>
      <c r="D25" s="31">
        <v>0.61</v>
      </c>
      <c r="E25" s="31">
        <v>0.5</v>
      </c>
      <c r="F25" s="31">
        <v>0.5</v>
      </c>
      <c r="G25" s="31">
        <v>0.45</v>
      </c>
      <c r="Q25" s="31"/>
      <c r="R25" s="31"/>
      <c r="S25" s="31"/>
      <c r="T25" s="31"/>
      <c r="U25" s="31"/>
    </row>
    <row r="26" spans="1:21" ht="15" customHeight="1" x14ac:dyDescent="0.25">
      <c r="A26" s="14" t="s">
        <v>24</v>
      </c>
      <c r="B26" s="20">
        <v>0.96074135090609558</v>
      </c>
      <c r="C26" s="31">
        <v>0.7</v>
      </c>
      <c r="D26" s="31">
        <v>0.7</v>
      </c>
      <c r="E26" s="31">
        <v>0.3</v>
      </c>
      <c r="F26" s="31">
        <v>0.35</v>
      </c>
      <c r="G26" s="31">
        <v>0.25</v>
      </c>
      <c r="Q26" s="31"/>
      <c r="R26" s="31"/>
      <c r="S26" s="31"/>
      <c r="T26" s="31"/>
      <c r="U26" s="31"/>
    </row>
    <row r="27" spans="1:21" ht="15" customHeight="1" x14ac:dyDescent="0.25">
      <c r="A27" s="15" t="s">
        <v>25</v>
      </c>
      <c r="B27" s="20">
        <v>0.42152498627127954</v>
      </c>
      <c r="C27" s="31">
        <v>0.57999999999999996</v>
      </c>
      <c r="D27" s="31">
        <v>0.41</v>
      </c>
      <c r="E27" s="31">
        <v>0.4</v>
      </c>
      <c r="F27" s="31">
        <v>0.15</v>
      </c>
      <c r="G27" s="31">
        <v>0.15</v>
      </c>
      <c r="Q27" s="31"/>
      <c r="R27" s="31"/>
      <c r="S27" s="31"/>
      <c r="T27" s="31"/>
      <c r="U27" s="31"/>
    </row>
    <row r="28" spans="1:21" ht="15" customHeight="1" x14ac:dyDescent="0.25">
      <c r="A28" s="14" t="s">
        <v>26</v>
      </c>
      <c r="B28" s="20">
        <v>1.7209335529928611</v>
      </c>
      <c r="C28" s="31">
        <v>0.75</v>
      </c>
      <c r="D28" s="31">
        <v>0.61</v>
      </c>
      <c r="E28" s="31">
        <v>0.5</v>
      </c>
      <c r="F28" s="31">
        <v>0.5</v>
      </c>
      <c r="G28" s="31">
        <v>0.45</v>
      </c>
      <c r="Q28" s="31"/>
      <c r="R28" s="31"/>
      <c r="S28" s="31"/>
      <c r="T28" s="31"/>
      <c r="U28" s="31"/>
    </row>
    <row r="29" spans="1:21" ht="15" customHeight="1" x14ac:dyDescent="0.25">
      <c r="A29" s="14" t="s">
        <v>27</v>
      </c>
      <c r="B29" s="20">
        <v>0.65615046677649635</v>
      </c>
      <c r="C29" s="31">
        <v>0.75</v>
      </c>
      <c r="D29" s="31">
        <v>0.61</v>
      </c>
      <c r="E29" s="31">
        <v>0.5</v>
      </c>
      <c r="F29" s="31">
        <v>0.5</v>
      </c>
      <c r="G29" s="31">
        <v>0.45</v>
      </c>
      <c r="Q29" s="31"/>
      <c r="R29" s="31"/>
      <c r="S29" s="31"/>
      <c r="T29" s="31"/>
      <c r="U29" s="31"/>
    </row>
    <row r="30" spans="1:21" ht="15" customHeight="1" x14ac:dyDescent="0.25">
      <c r="A30" s="14" t="s">
        <v>28</v>
      </c>
      <c r="B30" s="20">
        <v>2.765431081823174</v>
      </c>
      <c r="C30" s="31">
        <v>0.7</v>
      </c>
      <c r="D30" s="31">
        <v>0.5</v>
      </c>
      <c r="E30" s="31">
        <v>0.3</v>
      </c>
      <c r="F30" s="31">
        <v>0.35</v>
      </c>
      <c r="G30" s="31">
        <v>0.25</v>
      </c>
      <c r="Q30" s="31"/>
      <c r="R30" s="31"/>
      <c r="S30" s="31"/>
      <c r="T30" s="31"/>
      <c r="U30" s="31"/>
    </row>
    <row r="31" spans="1:21" ht="15" customHeight="1" x14ac:dyDescent="0.25">
      <c r="A31" s="14" t="s">
        <v>29</v>
      </c>
      <c r="B31" s="20">
        <v>0.70121361889071943</v>
      </c>
      <c r="C31" s="31">
        <v>0.7</v>
      </c>
      <c r="D31" s="31">
        <v>0.5</v>
      </c>
      <c r="E31" s="31">
        <v>0.3</v>
      </c>
      <c r="F31" s="31">
        <v>0.35</v>
      </c>
      <c r="G31" s="31">
        <v>0.25</v>
      </c>
      <c r="Q31" s="31"/>
      <c r="R31" s="31"/>
      <c r="S31" s="31"/>
      <c r="T31" s="31"/>
      <c r="U31" s="31"/>
    </row>
    <row r="32" spans="1:21" ht="15" customHeight="1" x14ac:dyDescent="0.25">
      <c r="A32" s="14" t="s">
        <v>3</v>
      </c>
      <c r="B32" s="20">
        <v>1.0124437122460186</v>
      </c>
      <c r="C32" s="31">
        <v>0.7</v>
      </c>
      <c r="D32" s="31">
        <v>0.7</v>
      </c>
      <c r="E32" s="31">
        <v>0.5</v>
      </c>
      <c r="F32" s="31">
        <v>0.35</v>
      </c>
      <c r="G32" s="31">
        <v>0.25</v>
      </c>
      <c r="Q32" s="31"/>
      <c r="R32" s="31"/>
      <c r="S32" s="31"/>
      <c r="T32" s="31"/>
      <c r="U32" s="31"/>
    </row>
    <row r="33" spans="1:21" ht="15" customHeight="1" x14ac:dyDescent="0.25">
      <c r="A33" s="15" t="s">
        <v>30</v>
      </c>
      <c r="B33" s="20">
        <v>0.69743547501372882</v>
      </c>
      <c r="C33" s="31">
        <v>0.57999999999999996</v>
      </c>
      <c r="D33" s="31">
        <v>0.41</v>
      </c>
      <c r="E33" s="31">
        <v>0.4</v>
      </c>
      <c r="F33" s="31">
        <v>0.15</v>
      </c>
      <c r="G33" s="31">
        <v>0.15</v>
      </c>
      <c r="Q33" s="31"/>
      <c r="R33" s="31"/>
      <c r="S33" s="31"/>
      <c r="T33" s="31"/>
      <c r="U33" s="31"/>
    </row>
    <row r="34" spans="1:21" ht="15" customHeight="1" x14ac:dyDescent="0.25">
      <c r="A34" s="15" t="s">
        <v>31</v>
      </c>
      <c r="B34" s="20">
        <v>0.5598242723778144</v>
      </c>
      <c r="C34" s="31">
        <v>0.57999999999999996</v>
      </c>
      <c r="D34" s="31">
        <v>0.41</v>
      </c>
      <c r="E34" s="31">
        <v>0.4</v>
      </c>
      <c r="F34" s="31">
        <v>0.15</v>
      </c>
      <c r="G34" s="31">
        <v>0.15</v>
      </c>
      <c r="H34" s="24"/>
      <c r="Q34" s="31"/>
      <c r="R34" s="31"/>
      <c r="S34" s="31"/>
      <c r="T34" s="31"/>
      <c r="U34" s="31"/>
    </row>
    <row r="35" spans="1:21" ht="15" customHeight="1" x14ac:dyDescent="0.25">
      <c r="A35" s="15" t="s">
        <v>32</v>
      </c>
      <c r="B35" s="20">
        <v>0.81814936847885777</v>
      </c>
      <c r="C35" s="31">
        <v>0.57999999999999996</v>
      </c>
      <c r="D35" s="31">
        <v>0.41</v>
      </c>
      <c r="E35" s="31">
        <v>0.4</v>
      </c>
      <c r="F35" s="31">
        <v>0.15</v>
      </c>
      <c r="G35" s="31">
        <v>0.15</v>
      </c>
      <c r="Q35" s="31"/>
      <c r="R35" s="31"/>
      <c r="S35" s="31"/>
      <c r="T35" s="31"/>
      <c r="U35" s="31"/>
    </row>
    <row r="36" spans="1:21" ht="15" customHeight="1" x14ac:dyDescent="0.25">
      <c r="A36" s="14" t="s">
        <v>33</v>
      </c>
      <c r="B36" s="20">
        <v>1.1512959912136189</v>
      </c>
      <c r="C36" s="31">
        <v>0.75</v>
      </c>
      <c r="D36" s="31">
        <v>0.61</v>
      </c>
      <c r="E36" s="31">
        <v>0.5</v>
      </c>
      <c r="F36" s="31">
        <v>0.5</v>
      </c>
      <c r="G36" s="31">
        <v>0.45</v>
      </c>
      <c r="Q36" s="31"/>
      <c r="R36" s="31"/>
      <c r="S36" s="31"/>
      <c r="T36" s="31"/>
      <c r="U36" s="31"/>
    </row>
    <row r="37" spans="1:21" ht="15" customHeight="1" x14ac:dyDescent="0.25">
      <c r="A37" s="14" t="s">
        <v>34</v>
      </c>
      <c r="B37" s="20">
        <v>0.56810543657331136</v>
      </c>
      <c r="C37" s="31">
        <v>0.75</v>
      </c>
      <c r="D37" s="31">
        <v>0.61</v>
      </c>
      <c r="E37" s="31">
        <v>0.5</v>
      </c>
      <c r="F37" s="31">
        <v>0.5</v>
      </c>
      <c r="G37" s="31">
        <v>0.45</v>
      </c>
      <c r="Q37" s="31"/>
      <c r="R37" s="31"/>
      <c r="S37" s="31"/>
      <c r="T37" s="31"/>
      <c r="U37" s="31"/>
    </row>
    <row r="38" spans="1:21" ht="15" customHeight="1" x14ac:dyDescent="0.25">
      <c r="A38" s="15" t="s">
        <v>35</v>
      </c>
      <c r="B38" s="20">
        <v>1.3038879736408568</v>
      </c>
      <c r="C38" s="31">
        <v>0.57999999999999996</v>
      </c>
      <c r="D38" s="31">
        <v>0.41</v>
      </c>
      <c r="E38" s="31">
        <v>0.4</v>
      </c>
      <c r="F38" s="31">
        <v>0.15</v>
      </c>
      <c r="G38" s="31">
        <v>0.15</v>
      </c>
      <c r="Q38" s="31"/>
      <c r="R38" s="31"/>
      <c r="S38" s="31"/>
      <c r="T38" s="31"/>
      <c r="U38" s="31"/>
    </row>
    <row r="39" spans="1:21" ht="15" customHeight="1" x14ac:dyDescent="0.25">
      <c r="A39" s="15" t="s">
        <v>36</v>
      </c>
      <c r="B39" s="20">
        <v>0.21569192751235586</v>
      </c>
      <c r="C39" s="31">
        <v>0.57999999999999996</v>
      </c>
      <c r="D39" s="31">
        <v>0.41</v>
      </c>
      <c r="E39" s="31">
        <v>0.4</v>
      </c>
      <c r="F39" s="31">
        <v>0.15</v>
      </c>
      <c r="G39" s="31">
        <v>0.15</v>
      </c>
      <c r="Q39" s="31"/>
      <c r="R39" s="31"/>
      <c r="S39" s="31"/>
      <c r="T39" s="31"/>
      <c r="U39" s="31"/>
    </row>
    <row r="40" spans="1:21" ht="15" customHeight="1" x14ac:dyDescent="0.25">
      <c r="A40" s="15" t="s">
        <v>37</v>
      </c>
      <c r="B40" s="20">
        <v>0.60656781987918729</v>
      </c>
      <c r="C40" s="31">
        <v>0.57999999999999996</v>
      </c>
      <c r="D40" s="31">
        <v>0.41</v>
      </c>
      <c r="E40" s="31">
        <v>0.4</v>
      </c>
      <c r="F40" s="31">
        <v>0.15</v>
      </c>
      <c r="G40" s="31">
        <v>0.15</v>
      </c>
      <c r="Q40" s="31"/>
      <c r="R40" s="31"/>
      <c r="S40" s="31"/>
      <c r="T40" s="31"/>
      <c r="U40" s="31"/>
    </row>
    <row r="41" spans="1:21" ht="15" customHeight="1" x14ac:dyDescent="0.25">
      <c r="A41" s="14" t="s">
        <v>38</v>
      </c>
      <c r="B41" s="20">
        <v>0.31271169686985173</v>
      </c>
      <c r="C41" s="31">
        <v>0.7</v>
      </c>
      <c r="D41" s="31">
        <v>0.5</v>
      </c>
      <c r="E41" s="31">
        <v>0.3</v>
      </c>
      <c r="F41" s="31">
        <v>0.35</v>
      </c>
      <c r="G41" s="31">
        <v>0.25</v>
      </c>
      <c r="Q41" s="31"/>
      <c r="R41" s="31"/>
      <c r="S41" s="31"/>
      <c r="T41" s="31"/>
      <c r="U41" s="31"/>
    </row>
    <row r="42" spans="1:21" ht="15" customHeight="1" x14ac:dyDescent="0.25">
      <c r="A42" s="14" t="s">
        <v>39</v>
      </c>
      <c r="B42" s="20">
        <v>2.3259088412959912</v>
      </c>
      <c r="C42" s="31">
        <v>0.7</v>
      </c>
      <c r="D42" s="31">
        <v>0.5</v>
      </c>
      <c r="E42" s="31">
        <v>0.3</v>
      </c>
      <c r="F42" s="31">
        <v>0.35</v>
      </c>
      <c r="G42" s="31">
        <v>0.25</v>
      </c>
      <c r="Q42" s="31"/>
      <c r="R42" s="31"/>
      <c r="S42" s="31"/>
      <c r="T42" s="31"/>
      <c r="U42" s="31"/>
    </row>
    <row r="43" spans="1:21" ht="15" customHeight="1" x14ac:dyDescent="0.25">
      <c r="A43" s="14" t="s">
        <v>4</v>
      </c>
      <c r="B43" s="20">
        <v>0.73852278967600216</v>
      </c>
      <c r="C43" s="31">
        <v>0.7</v>
      </c>
      <c r="D43" s="31">
        <v>0.7</v>
      </c>
      <c r="E43" s="31">
        <v>0.3</v>
      </c>
      <c r="F43" s="31">
        <v>0.35</v>
      </c>
      <c r="G43" s="31">
        <v>0.25</v>
      </c>
      <c r="Q43" s="31"/>
      <c r="R43" s="31"/>
      <c r="S43" s="31"/>
      <c r="T43" s="31"/>
      <c r="U43" s="31"/>
    </row>
    <row r="44" spans="1:21" ht="15" customHeight="1" x14ac:dyDescent="0.25">
      <c r="A44" s="14" t="s">
        <v>40</v>
      </c>
      <c r="B44" s="20">
        <v>0.30681383855024713</v>
      </c>
      <c r="C44" s="31">
        <v>0.75</v>
      </c>
      <c r="D44" s="31">
        <v>0.61</v>
      </c>
      <c r="E44" s="31">
        <v>0.5</v>
      </c>
      <c r="F44" s="31">
        <v>0.5</v>
      </c>
      <c r="G44" s="31">
        <v>0.45</v>
      </c>
      <c r="Q44" s="31"/>
      <c r="R44" s="31"/>
      <c r="S44" s="31"/>
      <c r="T44" s="31"/>
      <c r="U44" s="31"/>
    </row>
    <row r="45" spans="1:21" ht="15" customHeight="1" x14ac:dyDescent="0.25">
      <c r="A45" s="14" t="s">
        <v>41</v>
      </c>
      <c r="B45" s="20">
        <v>1.0205107084019771</v>
      </c>
      <c r="C45" s="31">
        <v>0.7</v>
      </c>
      <c r="D45" s="31">
        <v>0.5</v>
      </c>
      <c r="E45" s="31">
        <v>0.3</v>
      </c>
      <c r="F45" s="31">
        <v>0.35</v>
      </c>
      <c r="G45" s="31">
        <v>0.25</v>
      </c>
      <c r="Q45" s="31"/>
      <c r="R45" s="31"/>
      <c r="S45" s="31"/>
      <c r="T45" s="31"/>
      <c r="U45" s="31"/>
    </row>
    <row r="46" spans="1:21" ht="15" customHeight="1" x14ac:dyDescent="0.25">
      <c r="A46" s="14" t="s">
        <v>42</v>
      </c>
      <c r="B46" s="20">
        <v>1.5672103239978035</v>
      </c>
      <c r="C46" s="31">
        <v>0.75</v>
      </c>
      <c r="D46" s="31">
        <v>0.61</v>
      </c>
      <c r="E46" s="31">
        <v>0.5</v>
      </c>
      <c r="F46" s="31">
        <v>0.5</v>
      </c>
      <c r="G46" s="31">
        <v>0.45</v>
      </c>
      <c r="Q46" s="31"/>
      <c r="R46" s="31"/>
      <c r="S46" s="31"/>
      <c r="T46" s="31"/>
      <c r="U46" s="31"/>
    </row>
    <row r="47" spans="1:21" ht="15" customHeight="1" x14ac:dyDescent="0.25">
      <c r="A47" s="14" t="s">
        <v>43</v>
      </c>
      <c r="B47" s="20">
        <v>1.8549258649093903</v>
      </c>
      <c r="C47" s="31">
        <v>0.7</v>
      </c>
      <c r="D47" s="31">
        <v>0.5</v>
      </c>
      <c r="E47" s="31">
        <v>0.3</v>
      </c>
      <c r="F47" s="31">
        <v>0.35</v>
      </c>
      <c r="G47" s="31">
        <v>0.25</v>
      </c>
      <c r="Q47" s="31"/>
      <c r="R47" s="31"/>
      <c r="S47" s="31"/>
      <c r="T47" s="31"/>
      <c r="U47" s="31"/>
    </row>
    <row r="48" spans="1:21" ht="15" customHeight="1" x14ac:dyDescent="0.25">
      <c r="A48" s="14" t="s">
        <v>44</v>
      </c>
      <c r="B48" s="20">
        <v>0.65892915980230649</v>
      </c>
      <c r="C48" s="31">
        <v>0.7</v>
      </c>
      <c r="D48" s="31">
        <v>0.5</v>
      </c>
      <c r="E48" s="31">
        <v>0.3</v>
      </c>
      <c r="F48" s="31">
        <v>0.35</v>
      </c>
      <c r="G48" s="31">
        <v>0.25</v>
      </c>
      <c r="Q48" s="31"/>
      <c r="R48" s="31"/>
      <c r="S48" s="31"/>
      <c r="T48" s="31"/>
      <c r="U48" s="31"/>
    </row>
    <row r="49" spans="1:21" ht="15" customHeight="1" x14ac:dyDescent="0.25">
      <c r="A49" s="14" t="s">
        <v>45</v>
      </c>
      <c r="B49" s="20">
        <v>0.67491488193300386</v>
      </c>
      <c r="C49" s="31">
        <v>0.75</v>
      </c>
      <c r="D49" s="31">
        <v>0.61</v>
      </c>
      <c r="E49" s="31">
        <v>0.5</v>
      </c>
      <c r="F49" s="31">
        <v>0.5</v>
      </c>
      <c r="G49" s="31">
        <v>0.45</v>
      </c>
      <c r="Q49" s="31"/>
      <c r="R49" s="31"/>
      <c r="S49" s="31"/>
      <c r="T49" s="31"/>
      <c r="U49" s="31"/>
    </row>
    <row r="50" spans="1:21" ht="15" customHeight="1" x14ac:dyDescent="0.25">
      <c r="A50" s="14" t="s">
        <v>46</v>
      </c>
      <c r="B50" s="20">
        <v>0.25534486545853929</v>
      </c>
      <c r="C50" s="31">
        <v>0.75</v>
      </c>
      <c r="D50" s="31">
        <v>0.61</v>
      </c>
      <c r="E50" s="31">
        <v>0.5</v>
      </c>
      <c r="F50" s="31">
        <v>0.5</v>
      </c>
      <c r="G50" s="31">
        <v>0.45</v>
      </c>
      <c r="Q50" s="31"/>
      <c r="R50" s="31"/>
      <c r="S50" s="31"/>
      <c r="T50" s="31"/>
      <c r="U50" s="31"/>
    </row>
    <row r="51" spans="1:21" ht="15" customHeight="1" x14ac:dyDescent="0.25">
      <c r="A51" s="14" t="s">
        <v>47</v>
      </c>
      <c r="B51" s="20">
        <v>1.303871499176277</v>
      </c>
      <c r="C51" s="31">
        <v>0.75</v>
      </c>
      <c r="D51" s="31">
        <v>0.61</v>
      </c>
      <c r="E51" s="31">
        <v>0.5</v>
      </c>
      <c r="F51" s="31">
        <v>0.5</v>
      </c>
      <c r="G51" s="31">
        <v>0.45</v>
      </c>
      <c r="Q51" s="31"/>
      <c r="R51" s="31"/>
      <c r="S51" s="31"/>
      <c r="T51" s="31"/>
      <c r="U51" s="31"/>
    </row>
    <row r="52" spans="1:21" ht="15" customHeight="1" x14ac:dyDescent="0.25">
      <c r="A52" s="14" t="s">
        <v>48</v>
      </c>
      <c r="B52" s="20">
        <v>0.55185063152114222</v>
      </c>
      <c r="C52" s="31">
        <v>0.8</v>
      </c>
      <c r="D52" s="31">
        <v>0.61</v>
      </c>
      <c r="E52" s="31">
        <v>0.5</v>
      </c>
      <c r="F52" s="31">
        <v>0.4</v>
      </c>
      <c r="G52" s="31">
        <v>0.4</v>
      </c>
      <c r="Q52" s="31"/>
      <c r="R52" s="31"/>
      <c r="S52" s="31"/>
      <c r="T52" s="31"/>
      <c r="U52" s="31"/>
    </row>
    <row r="53" spans="1:21" ht="15" customHeight="1" x14ac:dyDescent="0.25">
      <c r="A53" s="14" t="s">
        <v>49</v>
      </c>
      <c r="B53" s="20">
        <v>1.4241186161449753</v>
      </c>
      <c r="C53" s="31">
        <v>0.75</v>
      </c>
      <c r="D53" s="31">
        <v>0.61</v>
      </c>
      <c r="E53" s="31">
        <v>0.5</v>
      </c>
      <c r="F53" s="31">
        <v>0.5</v>
      </c>
      <c r="G53" s="31">
        <v>0.45</v>
      </c>
      <c r="Q53" s="31"/>
      <c r="R53" s="31"/>
      <c r="S53" s="31"/>
      <c r="T53" s="31"/>
      <c r="U53" s="31"/>
    </row>
    <row r="54" spans="1:21" ht="15" customHeight="1" x14ac:dyDescent="0.25">
      <c r="A54" s="14" t="s">
        <v>5</v>
      </c>
      <c r="B54" s="20">
        <v>0.15084129599121363</v>
      </c>
      <c r="C54" s="31">
        <v>0.7</v>
      </c>
      <c r="D54" s="31">
        <v>0.7</v>
      </c>
      <c r="E54" s="31">
        <v>0.3</v>
      </c>
      <c r="F54" s="31">
        <v>0.35</v>
      </c>
      <c r="G54" s="31">
        <v>0.25</v>
      </c>
      <c r="Q54" s="31"/>
      <c r="R54" s="31"/>
      <c r="S54" s="31"/>
      <c r="T54" s="31"/>
      <c r="U54" s="31"/>
    </row>
    <row r="55" spans="1:21" ht="15" customHeight="1" x14ac:dyDescent="0.25">
      <c r="A55" s="14" t="s">
        <v>50</v>
      </c>
      <c r="B55" s="20">
        <v>0.58200988467874792</v>
      </c>
      <c r="C55" s="31">
        <v>0.75</v>
      </c>
      <c r="D55" s="31">
        <v>0.61</v>
      </c>
      <c r="E55" s="31">
        <v>0.5</v>
      </c>
      <c r="F55" s="31">
        <v>0.5</v>
      </c>
      <c r="G55" s="31">
        <v>0.45</v>
      </c>
      <c r="Q55" s="31"/>
      <c r="R55" s="31"/>
      <c r="S55" s="31"/>
      <c r="T55" s="31"/>
      <c r="U55" s="31"/>
    </row>
    <row r="56" spans="1:21" ht="15" customHeight="1" x14ac:dyDescent="0.25">
      <c r="A56" s="14" t="s">
        <v>51</v>
      </c>
      <c r="B56" s="20">
        <v>9.5446457990115322E-2</v>
      </c>
      <c r="C56" s="31">
        <v>0.75</v>
      </c>
      <c r="D56" s="31">
        <v>0.61</v>
      </c>
      <c r="E56" s="31">
        <v>0.5</v>
      </c>
      <c r="F56" s="31">
        <v>0.5</v>
      </c>
      <c r="G56" s="31">
        <v>0.45</v>
      </c>
      <c r="Q56" s="31"/>
      <c r="R56" s="31"/>
      <c r="S56" s="31"/>
      <c r="T56" s="31"/>
      <c r="U56" s="31"/>
    </row>
    <row r="57" spans="1:21" ht="15" customHeight="1" x14ac:dyDescent="0.25">
      <c r="A57" s="14" t="s">
        <v>52</v>
      </c>
      <c r="B57" s="20">
        <v>2.6547721032399783</v>
      </c>
      <c r="C57" s="31">
        <v>0.75</v>
      </c>
      <c r="D57" s="31">
        <v>0.61</v>
      </c>
      <c r="E57" s="31">
        <v>0.5</v>
      </c>
      <c r="F57" s="31">
        <v>0.5</v>
      </c>
      <c r="G57" s="31">
        <v>0.4</v>
      </c>
      <c r="Q57" s="31"/>
      <c r="R57" s="31"/>
      <c r="S57" s="31"/>
      <c r="T57" s="31"/>
      <c r="U57" s="31"/>
    </row>
    <row r="58" spans="1:21" ht="15" customHeight="1" x14ac:dyDescent="0.25">
      <c r="A58" s="14" t="s">
        <v>53</v>
      </c>
      <c r="B58" s="20">
        <v>0.47098297638660075</v>
      </c>
      <c r="C58" s="31">
        <v>0.7</v>
      </c>
      <c r="D58" s="31">
        <v>0.45</v>
      </c>
      <c r="E58" s="31">
        <v>0.4</v>
      </c>
      <c r="F58" s="31">
        <v>0.35</v>
      </c>
      <c r="G58" s="31">
        <v>0.25</v>
      </c>
      <c r="Q58" s="31"/>
      <c r="R58" s="31"/>
      <c r="S58" s="31"/>
      <c r="T58" s="31"/>
      <c r="U58" s="31"/>
    </row>
    <row r="59" spans="1:21" ht="15" customHeight="1" x14ac:dyDescent="0.25">
      <c r="A59" s="14" t="s">
        <v>54</v>
      </c>
      <c r="B59" s="20">
        <v>1.8690389895661728</v>
      </c>
      <c r="C59" s="31">
        <v>0.7</v>
      </c>
      <c r="D59" s="31">
        <v>0.45</v>
      </c>
      <c r="E59" s="31">
        <v>0.4</v>
      </c>
      <c r="F59" s="31">
        <v>0.35</v>
      </c>
      <c r="G59" s="31">
        <v>0.25</v>
      </c>
      <c r="Q59" s="31"/>
      <c r="R59" s="31"/>
      <c r="S59" s="31"/>
      <c r="T59" s="31"/>
      <c r="U59" s="31"/>
    </row>
    <row r="60" spans="1:21" ht="15" customHeight="1" x14ac:dyDescent="0.25">
      <c r="A60" s="14" t="s">
        <v>55</v>
      </c>
      <c r="B60" s="20">
        <v>1.9671279516749036</v>
      </c>
      <c r="C60" s="31">
        <v>0.7</v>
      </c>
      <c r="D60" s="31">
        <v>0.5</v>
      </c>
      <c r="E60" s="31">
        <v>0.4</v>
      </c>
      <c r="F60" s="31">
        <v>0.35</v>
      </c>
      <c r="G60" s="31">
        <v>0.25</v>
      </c>
      <c r="Q60" s="31"/>
      <c r="R60" s="31"/>
      <c r="S60" s="31"/>
      <c r="T60" s="31"/>
      <c r="U60" s="31"/>
    </row>
    <row r="61" spans="1:21" ht="15" customHeight="1" x14ac:dyDescent="0.25">
      <c r="A61" s="14" t="s">
        <v>56</v>
      </c>
      <c r="B61" s="20">
        <v>0.84135639758374514</v>
      </c>
      <c r="C61" s="31">
        <v>0.8</v>
      </c>
      <c r="D61" s="31">
        <v>0.61</v>
      </c>
      <c r="E61" s="31">
        <v>0.5</v>
      </c>
      <c r="F61" s="31">
        <v>0.4</v>
      </c>
      <c r="G61" s="31">
        <v>0.4</v>
      </c>
      <c r="Q61" s="31"/>
      <c r="R61" s="31"/>
      <c r="S61" s="31"/>
      <c r="T61" s="31"/>
      <c r="U61" s="31"/>
    </row>
    <row r="62" spans="1:21" ht="15" customHeight="1" x14ac:dyDescent="0.25">
      <c r="A62" s="14" t="s">
        <v>57</v>
      </c>
      <c r="B62" s="20">
        <v>2.2216639209225697</v>
      </c>
      <c r="C62" s="31">
        <v>0.7</v>
      </c>
      <c r="D62" s="31">
        <v>0.5</v>
      </c>
      <c r="E62" s="31">
        <v>0.4</v>
      </c>
      <c r="F62" s="31">
        <v>0.35</v>
      </c>
      <c r="G62" s="31">
        <v>0.15</v>
      </c>
      <c r="Q62" s="31"/>
      <c r="R62" s="31"/>
      <c r="S62" s="31"/>
      <c r="T62" s="31"/>
      <c r="U62" s="31"/>
    </row>
    <row r="63" spans="1:21" ht="15" customHeight="1" x14ac:dyDescent="0.25">
      <c r="A63" s="14" t="s">
        <v>58</v>
      </c>
      <c r="B63" s="20">
        <v>1.8009280615046677</v>
      </c>
      <c r="C63" s="31">
        <v>0.7</v>
      </c>
      <c r="D63" s="31">
        <v>0.5</v>
      </c>
      <c r="E63" s="31">
        <v>0.4</v>
      </c>
      <c r="F63" s="31">
        <v>0.15</v>
      </c>
      <c r="G63" s="31">
        <v>0.15</v>
      </c>
      <c r="H63" s="24"/>
      <c r="Q63" s="31"/>
      <c r="R63" s="31"/>
      <c r="S63" s="31"/>
      <c r="T63" s="31"/>
      <c r="U63" s="31"/>
    </row>
    <row r="64" spans="1:21" ht="15" customHeight="1" x14ac:dyDescent="0.25">
      <c r="A64" s="14" t="s">
        <v>59</v>
      </c>
      <c r="B64" s="20">
        <v>0.63083470620538162</v>
      </c>
      <c r="C64" s="31">
        <v>0.8</v>
      </c>
      <c r="D64" s="31">
        <v>0.61</v>
      </c>
      <c r="E64" s="31">
        <v>0.5</v>
      </c>
      <c r="F64" s="31">
        <v>0.4</v>
      </c>
      <c r="G64" s="31">
        <v>0.4</v>
      </c>
      <c r="Q64" s="31"/>
      <c r="R64" s="31"/>
      <c r="S64" s="31"/>
      <c r="T64" s="31"/>
      <c r="U64" s="31"/>
    </row>
    <row r="65" spans="1:21" ht="15" customHeight="1" x14ac:dyDescent="0.25">
      <c r="A65" s="14" t="s">
        <v>6</v>
      </c>
      <c r="B65" s="20">
        <v>0.59009884678747937</v>
      </c>
      <c r="C65" s="31">
        <v>0.7</v>
      </c>
      <c r="D65" s="31">
        <v>0.7</v>
      </c>
      <c r="E65" s="31">
        <v>0.3</v>
      </c>
      <c r="F65" s="31">
        <v>0.35</v>
      </c>
      <c r="G65" s="31">
        <v>0.25</v>
      </c>
      <c r="Q65" s="31"/>
      <c r="R65" s="31"/>
      <c r="S65" s="31"/>
      <c r="T65" s="31"/>
      <c r="U65" s="31"/>
    </row>
    <row r="66" spans="1:21" ht="15" customHeight="1" x14ac:dyDescent="0.25">
      <c r="A66" s="14" t="s">
        <v>60</v>
      </c>
      <c r="B66" s="20">
        <v>0.57740252608456888</v>
      </c>
      <c r="C66" s="31">
        <v>0.8</v>
      </c>
      <c r="D66" s="31">
        <v>0.61</v>
      </c>
      <c r="E66" s="31">
        <v>0.5</v>
      </c>
      <c r="F66" s="31">
        <v>0.4</v>
      </c>
      <c r="G66" s="31">
        <v>0.4</v>
      </c>
      <c r="Q66" s="31"/>
      <c r="R66" s="31"/>
      <c r="S66" s="31"/>
      <c r="T66" s="31"/>
      <c r="U66" s="31"/>
    </row>
    <row r="67" spans="1:21" ht="15" customHeight="1" x14ac:dyDescent="0.25">
      <c r="A67" s="15" t="s">
        <v>61</v>
      </c>
      <c r="B67" s="20">
        <v>0.82366831411312469</v>
      </c>
      <c r="C67" s="31">
        <v>0.57999999999999996</v>
      </c>
      <c r="D67" s="31">
        <v>0.41</v>
      </c>
      <c r="E67" s="31">
        <v>0.4</v>
      </c>
      <c r="F67" s="31">
        <v>0.15</v>
      </c>
      <c r="G67" s="31">
        <v>0.15</v>
      </c>
      <c r="Q67" s="31"/>
      <c r="R67" s="31"/>
      <c r="S67" s="31"/>
      <c r="T67" s="31"/>
      <c r="U67" s="31"/>
    </row>
    <row r="68" spans="1:21" ht="15" customHeight="1" x14ac:dyDescent="0.25">
      <c r="A68" s="14" t="s">
        <v>62</v>
      </c>
      <c r="B68" s="20">
        <v>0.96732564524986264</v>
      </c>
      <c r="C68" s="31">
        <v>0.7</v>
      </c>
      <c r="D68" s="31">
        <v>0.45</v>
      </c>
      <c r="E68" s="31">
        <v>0.4</v>
      </c>
      <c r="F68" s="31">
        <v>0.15</v>
      </c>
      <c r="G68" s="31">
        <v>0.15</v>
      </c>
      <c r="Q68" s="31"/>
      <c r="R68" s="31"/>
      <c r="S68" s="31"/>
      <c r="T68" s="31"/>
      <c r="U68" s="31"/>
    </row>
    <row r="69" spans="1:21" ht="15" customHeight="1" x14ac:dyDescent="0.25">
      <c r="A69" s="14" t="s">
        <v>63</v>
      </c>
      <c r="B69" s="20">
        <v>0.53447391543108191</v>
      </c>
      <c r="C69" s="31">
        <v>0.7</v>
      </c>
      <c r="D69" s="31">
        <v>0.45</v>
      </c>
      <c r="E69" s="31">
        <v>0.4</v>
      </c>
      <c r="F69" s="31">
        <v>0.15</v>
      </c>
      <c r="G69" s="31">
        <v>0.15</v>
      </c>
      <c r="Q69" s="31"/>
      <c r="R69" s="31"/>
      <c r="S69" s="31"/>
      <c r="T69" s="31"/>
      <c r="U69" s="31"/>
    </row>
    <row r="70" spans="1:21" ht="15" customHeight="1" x14ac:dyDescent="0.25">
      <c r="A70" s="14" t="s">
        <v>64</v>
      </c>
      <c r="B70" s="20">
        <v>0.6677265238879736</v>
      </c>
      <c r="C70" s="31">
        <v>0.7</v>
      </c>
      <c r="D70" s="31">
        <v>0.45</v>
      </c>
      <c r="E70" s="31">
        <v>0.4</v>
      </c>
      <c r="F70" s="31">
        <v>0.15</v>
      </c>
      <c r="G70" s="31">
        <v>0.15</v>
      </c>
      <c r="Q70" s="31"/>
      <c r="R70" s="31"/>
      <c r="S70" s="31"/>
      <c r="T70" s="31"/>
      <c r="U70" s="31"/>
    </row>
    <row r="71" spans="1:21" ht="15" customHeight="1" x14ac:dyDescent="0.25">
      <c r="A71" s="14" t="s">
        <v>65</v>
      </c>
      <c r="B71" s="20">
        <v>5.3706754530477765E-3</v>
      </c>
      <c r="C71" s="31">
        <v>0.7</v>
      </c>
      <c r="D71" s="31">
        <v>0.45</v>
      </c>
      <c r="E71" s="31">
        <v>0.4</v>
      </c>
      <c r="F71" s="31">
        <v>0.15</v>
      </c>
      <c r="G71" s="31">
        <v>0.15</v>
      </c>
      <c r="Q71" s="31"/>
      <c r="R71" s="31"/>
      <c r="S71" s="31"/>
      <c r="T71" s="31"/>
      <c r="U71" s="31"/>
    </row>
    <row r="72" spans="1:21" ht="15" customHeight="1" x14ac:dyDescent="0.25">
      <c r="A72" s="14" t="s">
        <v>66</v>
      </c>
      <c r="B72" s="20">
        <v>4.9023887973640858E-2</v>
      </c>
      <c r="C72" s="31">
        <v>0.7</v>
      </c>
      <c r="D72" s="31">
        <v>0.45</v>
      </c>
      <c r="E72" s="31">
        <v>0.4</v>
      </c>
      <c r="F72" s="31">
        <v>0.15</v>
      </c>
      <c r="G72" s="31">
        <v>0.15</v>
      </c>
      <c r="Q72" s="31"/>
      <c r="R72" s="31"/>
      <c r="S72" s="31"/>
      <c r="T72" s="31"/>
      <c r="U72" s="31"/>
    </row>
    <row r="73" spans="1:21" ht="15" customHeight="1" x14ac:dyDescent="0.25">
      <c r="A73" s="14" t="s">
        <v>67</v>
      </c>
      <c r="B73" s="20">
        <v>3.6974190005491493E-2</v>
      </c>
      <c r="C73" s="31">
        <v>0.7</v>
      </c>
      <c r="D73" s="31">
        <v>0.45</v>
      </c>
      <c r="E73" s="31">
        <v>0.4</v>
      </c>
      <c r="F73" s="31">
        <v>0.15</v>
      </c>
      <c r="G73" s="31">
        <v>0.15</v>
      </c>
      <c r="Q73" s="31"/>
      <c r="R73" s="31"/>
      <c r="S73" s="31"/>
      <c r="T73" s="31"/>
      <c r="U73" s="31"/>
    </row>
    <row r="74" spans="1:21" ht="15" customHeight="1" x14ac:dyDescent="0.25">
      <c r="A74" s="14" t="s">
        <v>68</v>
      </c>
      <c r="B74" s="20">
        <v>1.3641460735859419</v>
      </c>
      <c r="C74" s="31">
        <v>0.65</v>
      </c>
      <c r="D74" s="31">
        <v>0.4</v>
      </c>
      <c r="E74" s="31">
        <v>0.4</v>
      </c>
      <c r="F74" s="31">
        <v>0.15</v>
      </c>
      <c r="G74" s="31">
        <v>0.15</v>
      </c>
      <c r="Q74" s="31"/>
      <c r="R74" s="31"/>
      <c r="S74" s="31"/>
      <c r="T74" s="31"/>
      <c r="U74" s="31"/>
    </row>
    <row r="75" spans="1:21" ht="15" customHeight="1" x14ac:dyDescent="0.25">
      <c r="A75" s="14" t="s">
        <v>69</v>
      </c>
      <c r="B75" s="20">
        <v>1.1798077979132344</v>
      </c>
      <c r="C75" s="31">
        <v>0.8</v>
      </c>
      <c r="D75" s="31">
        <v>0.61</v>
      </c>
      <c r="E75" s="31">
        <v>0.5</v>
      </c>
      <c r="F75" s="31">
        <v>0.4</v>
      </c>
      <c r="G75" s="31">
        <v>0.4</v>
      </c>
      <c r="Q75" s="31"/>
      <c r="R75" s="31"/>
      <c r="S75" s="31"/>
      <c r="T75" s="31"/>
      <c r="U75" s="31"/>
    </row>
    <row r="76" spans="1:21" ht="15" customHeight="1" x14ac:dyDescent="0.25">
      <c r="A76" s="14" t="s">
        <v>7</v>
      </c>
      <c r="B76" s="20">
        <v>0.58797913234486543</v>
      </c>
      <c r="C76" s="31">
        <v>0.7</v>
      </c>
      <c r="D76" s="31">
        <v>0.7</v>
      </c>
      <c r="E76" s="31">
        <v>0.3</v>
      </c>
      <c r="F76" s="31">
        <v>0.35</v>
      </c>
      <c r="G76" s="31">
        <v>0.25</v>
      </c>
      <c r="Q76" s="31"/>
      <c r="R76" s="31"/>
      <c r="S76" s="31"/>
      <c r="T76" s="31"/>
      <c r="U76" s="31"/>
    </row>
    <row r="77" spans="1:21" ht="15" customHeight="1" x14ac:dyDescent="0.25">
      <c r="A77" s="14" t="s">
        <v>70</v>
      </c>
      <c r="B77" s="20">
        <v>0.19711147721032399</v>
      </c>
      <c r="C77" s="31">
        <v>0.7</v>
      </c>
      <c r="D77" s="31">
        <v>0.45</v>
      </c>
      <c r="E77" s="31">
        <v>0.4</v>
      </c>
      <c r="F77" s="31">
        <v>0.15</v>
      </c>
      <c r="G77" s="31">
        <v>0.15</v>
      </c>
      <c r="Q77" s="31"/>
      <c r="R77" s="31"/>
      <c r="S77" s="31"/>
      <c r="T77" s="31"/>
      <c r="U77" s="31"/>
    </row>
    <row r="78" spans="1:21" ht="15" customHeight="1" x14ac:dyDescent="0.25">
      <c r="A78" s="14" t="s">
        <v>71</v>
      </c>
      <c r="B78" s="20">
        <v>1.0709555189456341</v>
      </c>
      <c r="C78" s="31">
        <v>0.65</v>
      </c>
      <c r="D78" s="31">
        <v>0.45</v>
      </c>
      <c r="E78" s="31">
        <v>0.4</v>
      </c>
      <c r="F78" s="31">
        <v>0.15</v>
      </c>
      <c r="G78" s="31">
        <v>0.15</v>
      </c>
      <c r="Q78" s="31"/>
      <c r="R78" s="31"/>
      <c r="S78" s="31"/>
      <c r="T78" s="31"/>
      <c r="U78" s="31"/>
    </row>
    <row r="79" spans="1:21" ht="15" customHeight="1" x14ac:dyDescent="0.25">
      <c r="A79" s="14" t="s">
        <v>72</v>
      </c>
      <c r="B79" s="20">
        <v>0.35587863811092807</v>
      </c>
      <c r="C79" s="31">
        <v>0.8</v>
      </c>
      <c r="D79" s="31">
        <v>0.61</v>
      </c>
      <c r="E79" s="31">
        <v>0.5</v>
      </c>
      <c r="F79" s="31">
        <v>0.4</v>
      </c>
      <c r="G79" s="31">
        <v>0.4</v>
      </c>
      <c r="Q79" s="31"/>
      <c r="R79" s="31"/>
      <c r="S79" s="31"/>
      <c r="T79" s="31"/>
      <c r="U79" s="31"/>
    </row>
    <row r="80" spans="1:21" ht="15" customHeight="1" x14ac:dyDescent="0.25">
      <c r="A80" s="14" t="s">
        <v>73</v>
      </c>
      <c r="B80" s="20">
        <v>1.7387149917627676</v>
      </c>
      <c r="C80" s="31">
        <v>0.78</v>
      </c>
      <c r="D80" s="31">
        <v>0.61</v>
      </c>
      <c r="E80" s="31">
        <v>0.5</v>
      </c>
      <c r="F80" s="31">
        <v>0.4</v>
      </c>
      <c r="G80" s="31">
        <v>0.4</v>
      </c>
      <c r="Q80" s="31"/>
      <c r="R80" s="31"/>
      <c r="S80" s="31"/>
      <c r="T80" s="31"/>
      <c r="U80" s="31"/>
    </row>
    <row r="81" spans="1:21" ht="15" customHeight="1" x14ac:dyDescent="0.25">
      <c r="A81" s="14" t="s">
        <v>74</v>
      </c>
      <c r="B81" s="20">
        <v>0.48227237781438775</v>
      </c>
      <c r="C81" s="31">
        <v>0.7</v>
      </c>
      <c r="D81" s="31">
        <v>0.45</v>
      </c>
      <c r="E81" s="31">
        <v>0.4</v>
      </c>
      <c r="F81" s="31">
        <v>0.15</v>
      </c>
      <c r="G81" s="31">
        <v>0.15</v>
      </c>
      <c r="Q81" s="31"/>
      <c r="R81" s="31"/>
      <c r="S81" s="31"/>
      <c r="T81" s="31"/>
      <c r="U81" s="31"/>
    </row>
    <row r="82" spans="1:21" ht="15" customHeight="1" x14ac:dyDescent="0.25">
      <c r="A82" s="14" t="s">
        <v>75</v>
      </c>
      <c r="B82" s="20">
        <v>0.26571114772103238</v>
      </c>
      <c r="C82" s="31">
        <v>0.7</v>
      </c>
      <c r="D82" s="31">
        <v>0.45</v>
      </c>
      <c r="E82" s="31">
        <v>0.4</v>
      </c>
      <c r="F82" s="31">
        <v>0.15</v>
      </c>
      <c r="G82" s="31">
        <v>0.15</v>
      </c>
      <c r="Q82" s="31"/>
      <c r="R82" s="31"/>
      <c r="S82" s="31"/>
      <c r="T82" s="31"/>
      <c r="U82" s="31"/>
    </row>
    <row r="83" spans="1:21" ht="15" customHeight="1" x14ac:dyDescent="0.25">
      <c r="A83" s="14" t="s">
        <v>76</v>
      </c>
      <c r="B83" s="20">
        <v>0.62406370126304234</v>
      </c>
      <c r="C83" s="31">
        <v>0.7</v>
      </c>
      <c r="D83" s="31">
        <v>0.45</v>
      </c>
      <c r="E83" s="31">
        <v>0.4</v>
      </c>
      <c r="F83" s="31">
        <v>0.15</v>
      </c>
      <c r="G83" s="31">
        <v>0.15</v>
      </c>
      <c r="Q83" s="31"/>
      <c r="R83" s="31"/>
      <c r="S83" s="31"/>
      <c r="T83" s="31"/>
      <c r="U83" s="31"/>
    </row>
    <row r="84" spans="1:21" ht="15" customHeight="1" x14ac:dyDescent="0.25">
      <c r="A84" s="14" t="s">
        <v>77</v>
      </c>
      <c r="B84" s="20">
        <v>0.71140032948929155</v>
      </c>
      <c r="C84" s="31">
        <v>0.7</v>
      </c>
      <c r="D84" s="31">
        <v>0.45</v>
      </c>
      <c r="E84" s="31">
        <v>0.4</v>
      </c>
      <c r="F84" s="31">
        <v>0.15</v>
      </c>
      <c r="G84" s="31">
        <v>0.15</v>
      </c>
      <c r="Q84" s="31"/>
      <c r="R84" s="31"/>
      <c r="S84" s="31"/>
      <c r="T84" s="31"/>
      <c r="U84" s="31"/>
    </row>
    <row r="85" spans="1:21" ht="15" customHeight="1" x14ac:dyDescent="0.25">
      <c r="A85" s="14" t="s">
        <v>78</v>
      </c>
      <c r="B85" s="20">
        <v>3.1258264689730919</v>
      </c>
      <c r="C85" s="31">
        <v>0.8</v>
      </c>
      <c r="D85" s="31">
        <v>0.61</v>
      </c>
      <c r="E85" s="31">
        <v>0.5</v>
      </c>
      <c r="F85" s="31">
        <v>0.4</v>
      </c>
      <c r="G85" s="31">
        <v>0.4</v>
      </c>
      <c r="Q85" s="31"/>
      <c r="R85" s="31"/>
      <c r="S85" s="31"/>
      <c r="T85" s="31"/>
      <c r="U85" s="31"/>
    </row>
    <row r="86" spans="1:21" ht="15" customHeight="1" x14ac:dyDescent="0.25">
      <c r="A86" s="14" t="s">
        <v>79</v>
      </c>
      <c r="B86" s="20">
        <v>1.7185612300933552E-2</v>
      </c>
      <c r="C86" s="31">
        <v>0.8</v>
      </c>
      <c r="D86" s="31">
        <v>0.61</v>
      </c>
      <c r="E86" s="31">
        <v>0.5</v>
      </c>
      <c r="F86" s="31">
        <v>0.4</v>
      </c>
      <c r="G86" s="31">
        <v>0.4</v>
      </c>
      <c r="Q86" s="31"/>
      <c r="R86" s="31"/>
      <c r="S86" s="31"/>
      <c r="T86" s="31"/>
      <c r="U86" s="31"/>
    </row>
    <row r="87" spans="1:21" ht="15" customHeight="1" x14ac:dyDescent="0.25">
      <c r="A87" s="14" t="s">
        <v>8</v>
      </c>
      <c r="B87" s="20">
        <v>1.0210159253157607</v>
      </c>
      <c r="C87" s="31">
        <v>0.73</v>
      </c>
      <c r="D87" s="31">
        <v>0.7</v>
      </c>
      <c r="E87" s="31">
        <v>0.5</v>
      </c>
      <c r="F87" s="31">
        <v>0.35</v>
      </c>
      <c r="G87" s="31">
        <v>0.25</v>
      </c>
      <c r="Q87" s="31"/>
      <c r="R87" s="31"/>
      <c r="S87" s="31"/>
      <c r="T87" s="31"/>
      <c r="U87" s="31"/>
    </row>
    <row r="88" spans="1:21" ht="15" customHeight="1" x14ac:dyDescent="0.25">
      <c r="A88" s="14" t="s">
        <v>80</v>
      </c>
      <c r="B88" s="20">
        <v>0.7417353102690829</v>
      </c>
      <c r="C88" s="31">
        <v>0.7</v>
      </c>
      <c r="D88" s="31">
        <v>0.45</v>
      </c>
      <c r="E88" s="31">
        <v>0.4</v>
      </c>
      <c r="F88" s="31">
        <v>0.15</v>
      </c>
      <c r="G88" s="31">
        <v>0.15</v>
      </c>
      <c r="Q88" s="31"/>
      <c r="R88" s="31"/>
      <c r="S88" s="31"/>
      <c r="T88" s="31"/>
      <c r="U88" s="31"/>
    </row>
    <row r="89" spans="1:21" ht="15" customHeight="1" x14ac:dyDescent="0.25">
      <c r="A89" s="14" t="s">
        <v>81</v>
      </c>
      <c r="B89" s="20">
        <v>0.65754530477759476</v>
      </c>
      <c r="C89" s="31">
        <v>0.7</v>
      </c>
      <c r="D89" s="31">
        <v>0.45</v>
      </c>
      <c r="E89" s="31">
        <v>0.4</v>
      </c>
      <c r="F89" s="31">
        <v>0.15</v>
      </c>
      <c r="G89" s="31">
        <v>0.15</v>
      </c>
      <c r="Q89" s="31"/>
      <c r="R89" s="31"/>
      <c r="S89" s="31"/>
      <c r="T89" s="31"/>
      <c r="U89" s="31"/>
    </row>
    <row r="90" spans="1:21" ht="15" customHeight="1" x14ac:dyDescent="0.25">
      <c r="A90" s="14" t="s">
        <v>82</v>
      </c>
      <c r="B90" s="20">
        <v>0.7696046128500823</v>
      </c>
      <c r="C90" s="31">
        <v>0.78</v>
      </c>
      <c r="D90" s="31">
        <v>0.61</v>
      </c>
      <c r="E90" s="31">
        <v>0.5</v>
      </c>
      <c r="F90" s="31">
        <v>0.4</v>
      </c>
      <c r="G90" s="31">
        <v>0.4</v>
      </c>
      <c r="Q90" s="31"/>
      <c r="R90" s="31"/>
      <c r="S90" s="31"/>
      <c r="T90" s="31"/>
      <c r="U90" s="31"/>
    </row>
    <row r="91" spans="1:21" ht="15" customHeight="1" x14ac:dyDescent="0.25">
      <c r="A91" s="14" t="s">
        <v>83</v>
      </c>
      <c r="B91" s="20">
        <v>0.16925205930807249</v>
      </c>
      <c r="C91" s="31">
        <v>0.8</v>
      </c>
      <c r="D91" s="31">
        <v>0.61</v>
      </c>
      <c r="E91" s="31">
        <v>0.5</v>
      </c>
      <c r="F91" s="31">
        <v>0.4</v>
      </c>
      <c r="G91" s="31">
        <v>0.4</v>
      </c>
      <c r="Q91" s="31"/>
      <c r="R91" s="31"/>
      <c r="S91" s="31"/>
      <c r="T91" s="31"/>
      <c r="U91" s="31"/>
    </row>
    <row r="92" spans="1:21" ht="15" customHeight="1" x14ac:dyDescent="0.25">
      <c r="A92" s="14" t="s">
        <v>84</v>
      </c>
      <c r="B92" s="20">
        <v>1.0225315760571114</v>
      </c>
      <c r="C92" s="31">
        <v>0.7</v>
      </c>
      <c r="D92" s="31">
        <v>0.45</v>
      </c>
      <c r="E92" s="31">
        <v>0.4</v>
      </c>
      <c r="F92" s="31">
        <v>0.15</v>
      </c>
      <c r="G92" s="31">
        <v>0.15</v>
      </c>
      <c r="Q92" s="31"/>
      <c r="R92" s="31"/>
      <c r="S92" s="31"/>
      <c r="T92" s="31"/>
      <c r="U92" s="31"/>
    </row>
    <row r="93" spans="1:21" ht="15" customHeight="1" x14ac:dyDescent="0.25">
      <c r="A93" s="14" t="s">
        <v>85</v>
      </c>
      <c r="B93" s="20">
        <v>1.0473860516199891</v>
      </c>
      <c r="C93" s="31">
        <v>0.7</v>
      </c>
      <c r="D93" s="31">
        <v>0.45</v>
      </c>
      <c r="E93" s="31">
        <v>0.4</v>
      </c>
      <c r="F93" s="31">
        <v>0.15</v>
      </c>
      <c r="G93" s="31">
        <v>0.15</v>
      </c>
      <c r="Q93" s="31"/>
      <c r="R93" s="31"/>
      <c r="S93" s="31"/>
      <c r="T93" s="31"/>
      <c r="U93" s="31"/>
    </row>
    <row r="94" spans="1:21" ht="15" customHeight="1" x14ac:dyDescent="0.25">
      <c r="A94" s="14" t="s">
        <v>86</v>
      </c>
      <c r="B94" s="20">
        <v>0.89382756727073021</v>
      </c>
      <c r="C94" s="31">
        <v>0.7</v>
      </c>
      <c r="D94" s="31">
        <v>0.45</v>
      </c>
      <c r="E94" s="31">
        <v>0.4</v>
      </c>
      <c r="F94" s="31">
        <v>0.15</v>
      </c>
      <c r="G94" s="31">
        <v>0.15</v>
      </c>
      <c r="Q94" s="31"/>
      <c r="R94" s="31"/>
      <c r="S94" s="31"/>
      <c r="T94" s="31"/>
      <c r="U94" s="31"/>
    </row>
    <row r="95" spans="1:21" ht="15" customHeight="1" x14ac:dyDescent="0.25">
      <c r="A95" s="14" t="s">
        <v>87</v>
      </c>
      <c r="B95" s="20">
        <v>0.97263591433278418</v>
      </c>
      <c r="C95" s="31">
        <v>0.7</v>
      </c>
      <c r="D95" s="31">
        <v>0.45</v>
      </c>
      <c r="E95" s="31">
        <v>0.4</v>
      </c>
      <c r="F95" s="31">
        <v>0.15</v>
      </c>
      <c r="G95" s="31">
        <v>0.15</v>
      </c>
      <c r="Q95" s="31"/>
      <c r="R95" s="31"/>
      <c r="S95" s="31"/>
      <c r="T95" s="31"/>
      <c r="U95" s="31"/>
    </row>
    <row r="96" spans="1:21" ht="15" customHeight="1" x14ac:dyDescent="0.25">
      <c r="A96" s="14" t="s">
        <v>88</v>
      </c>
      <c r="B96" s="20">
        <v>0.30554914881933004</v>
      </c>
      <c r="C96" s="31">
        <v>0.7</v>
      </c>
      <c r="D96" s="31">
        <v>0.45</v>
      </c>
      <c r="E96" s="31">
        <v>0.4</v>
      </c>
      <c r="F96" s="31">
        <v>0.15</v>
      </c>
      <c r="G96" s="31">
        <v>0.15</v>
      </c>
      <c r="Q96" s="31"/>
      <c r="R96" s="31"/>
      <c r="S96" s="31"/>
      <c r="T96" s="31"/>
      <c r="U96" s="31"/>
    </row>
    <row r="97" spans="1:21" ht="15" customHeight="1" x14ac:dyDescent="0.25">
      <c r="A97" s="14" t="s">
        <v>89</v>
      </c>
      <c r="B97" s="20">
        <v>0.81493135639758385</v>
      </c>
      <c r="C97" s="31">
        <v>0.8</v>
      </c>
      <c r="D97" s="31">
        <v>0.61</v>
      </c>
      <c r="E97" s="31">
        <v>0.5</v>
      </c>
      <c r="F97" s="31">
        <v>0.4</v>
      </c>
      <c r="G97" s="31">
        <v>0.4</v>
      </c>
      <c r="Q97" s="31"/>
      <c r="R97" s="31"/>
      <c r="S97" s="31"/>
      <c r="T97" s="31"/>
      <c r="U97" s="31"/>
    </row>
    <row r="98" spans="1:21" ht="15" customHeight="1" x14ac:dyDescent="0.25">
      <c r="A98" s="14" t="s">
        <v>9</v>
      </c>
      <c r="B98" s="20">
        <v>1.9481109280615045</v>
      </c>
      <c r="C98" s="31">
        <v>0.7</v>
      </c>
      <c r="D98" s="31">
        <v>0.7</v>
      </c>
      <c r="E98" s="31">
        <v>0.3</v>
      </c>
      <c r="F98" s="31">
        <v>0.35</v>
      </c>
      <c r="G98" s="31">
        <v>0.25</v>
      </c>
      <c r="Q98" s="31"/>
      <c r="R98" s="31"/>
      <c r="S98" s="31"/>
      <c r="T98" s="31"/>
      <c r="U98" s="31"/>
    </row>
    <row r="99" spans="1:21" ht="15" customHeight="1" x14ac:dyDescent="0.25">
      <c r="A99" s="14" t="s">
        <v>90</v>
      </c>
      <c r="B99" s="20">
        <v>0.59970895112575506</v>
      </c>
      <c r="C99" s="31">
        <v>0.7</v>
      </c>
      <c r="D99" s="31">
        <v>0.45</v>
      </c>
      <c r="E99" s="31">
        <v>0.4</v>
      </c>
      <c r="F99" s="31">
        <v>0.15</v>
      </c>
      <c r="G99" s="31">
        <v>0.15</v>
      </c>
      <c r="Q99" s="31"/>
      <c r="R99" s="31"/>
      <c r="S99" s="31"/>
      <c r="T99" s="31"/>
      <c r="U99" s="31"/>
    </row>
    <row r="100" spans="1:21" ht="15" customHeight="1" x14ac:dyDescent="0.25">
      <c r="A100" s="14" t="s">
        <v>91</v>
      </c>
      <c r="B100" s="20">
        <v>1.3955244371224604</v>
      </c>
      <c r="C100" s="31">
        <v>0.8</v>
      </c>
      <c r="D100" s="31">
        <v>0.61</v>
      </c>
      <c r="E100" s="31">
        <v>0.5</v>
      </c>
      <c r="F100" s="31">
        <v>0.4</v>
      </c>
      <c r="G100" s="31">
        <v>0.4</v>
      </c>
      <c r="Q100" s="31"/>
      <c r="R100" s="31"/>
      <c r="S100" s="31"/>
      <c r="T100" s="31"/>
      <c r="U100" s="31"/>
    </row>
    <row r="101" spans="1:21" ht="15" customHeight="1" x14ac:dyDescent="0.25">
      <c r="A101" s="14" t="s">
        <v>92</v>
      </c>
      <c r="B101" s="20">
        <v>0.58074684239428886</v>
      </c>
      <c r="C101" s="31">
        <v>0.78</v>
      </c>
      <c r="D101" s="31">
        <v>0.61</v>
      </c>
      <c r="E101" s="31">
        <v>0.5</v>
      </c>
      <c r="F101" s="31">
        <v>0.4</v>
      </c>
      <c r="G101" s="31">
        <v>0.4</v>
      </c>
      <c r="Q101" s="31"/>
      <c r="R101" s="31"/>
      <c r="S101" s="31"/>
      <c r="T101" s="31"/>
      <c r="U101" s="31"/>
    </row>
    <row r="102" spans="1:21" ht="15" customHeight="1" x14ac:dyDescent="0.25">
      <c r="A102" s="14" t="s">
        <v>93</v>
      </c>
      <c r="B102" s="20">
        <v>0.72908292147171894</v>
      </c>
      <c r="C102" s="31">
        <v>0.78</v>
      </c>
      <c r="D102" s="31">
        <v>0.61</v>
      </c>
      <c r="E102" s="31">
        <v>0.5</v>
      </c>
      <c r="F102" s="31">
        <v>0.4</v>
      </c>
      <c r="G102" s="31">
        <v>0.4</v>
      </c>
      <c r="Q102" s="31"/>
      <c r="R102" s="31"/>
      <c r="S102" s="31"/>
      <c r="T102" s="31"/>
      <c r="U102" s="31"/>
    </row>
    <row r="103" spans="1:21" ht="15" customHeight="1" x14ac:dyDescent="0.25">
      <c r="A103" s="14" t="s">
        <v>94</v>
      </c>
      <c r="B103" s="20">
        <v>0.89012630422844585</v>
      </c>
      <c r="C103" s="31">
        <v>0.7</v>
      </c>
      <c r="D103" s="31">
        <v>0.45</v>
      </c>
      <c r="E103" s="31">
        <v>0.4</v>
      </c>
      <c r="F103" s="31">
        <v>0.15</v>
      </c>
      <c r="G103" s="31">
        <v>0.15</v>
      </c>
      <c r="Q103" s="31"/>
      <c r="R103" s="31"/>
      <c r="S103" s="31"/>
      <c r="T103" s="31"/>
      <c r="U103" s="31"/>
    </row>
    <row r="104" spans="1:21" ht="15" customHeight="1" x14ac:dyDescent="0.25">
      <c r="A104" s="14" t="s">
        <v>95</v>
      </c>
      <c r="B104" s="20">
        <v>1.2731191652937945</v>
      </c>
      <c r="C104" s="31">
        <v>0.7</v>
      </c>
      <c r="D104" s="31">
        <v>0.45</v>
      </c>
      <c r="E104" s="31">
        <v>0.4</v>
      </c>
      <c r="F104" s="31">
        <v>0.15</v>
      </c>
      <c r="G104" s="31">
        <v>0.15</v>
      </c>
      <c r="Q104" s="31"/>
      <c r="R104" s="31"/>
      <c r="S104" s="31"/>
      <c r="T104" s="31"/>
      <c r="U104" s="31"/>
    </row>
    <row r="105" spans="1:21" ht="15" customHeight="1" x14ac:dyDescent="0.25">
      <c r="A105" s="14" t="s">
        <v>96</v>
      </c>
      <c r="B105" s="20">
        <v>0.79337726523887975</v>
      </c>
      <c r="C105" s="31">
        <v>0.7</v>
      </c>
      <c r="D105" s="31">
        <v>0.45</v>
      </c>
      <c r="E105" s="31">
        <v>0.4</v>
      </c>
      <c r="F105" s="31">
        <v>0.15</v>
      </c>
      <c r="G105" s="31">
        <v>0.15</v>
      </c>
      <c r="Q105" s="31"/>
      <c r="R105" s="31"/>
      <c r="S105" s="31"/>
      <c r="T105" s="31"/>
      <c r="U105" s="31"/>
    </row>
    <row r="106" spans="1:21" ht="15" customHeight="1" x14ac:dyDescent="0.25">
      <c r="A106" s="14" t="s">
        <v>97</v>
      </c>
      <c r="B106" s="20">
        <v>1.6983141131246569</v>
      </c>
      <c r="C106" s="31">
        <v>0.7</v>
      </c>
      <c r="D106" s="31">
        <v>0.45</v>
      </c>
      <c r="E106" s="31">
        <v>0.4</v>
      </c>
      <c r="F106" s="31">
        <v>0.15</v>
      </c>
      <c r="G106" s="31">
        <v>0.15</v>
      </c>
      <c r="Q106" s="31"/>
      <c r="R106" s="31"/>
      <c r="S106" s="31"/>
      <c r="T106" s="31"/>
      <c r="U106" s="31"/>
    </row>
    <row r="107" spans="1:21" ht="15" customHeight="1" x14ac:dyDescent="0.25">
      <c r="A107" s="14" t="s">
        <v>98</v>
      </c>
      <c r="B107" s="20">
        <v>3.3168588687534327E-3</v>
      </c>
      <c r="C107" s="31">
        <v>0.7</v>
      </c>
      <c r="D107" s="31">
        <v>0.45</v>
      </c>
      <c r="E107" s="31">
        <v>0.4</v>
      </c>
      <c r="F107" s="31">
        <v>0.15</v>
      </c>
      <c r="G107" s="31">
        <v>0.15</v>
      </c>
      <c r="Q107" s="31"/>
      <c r="R107" s="31"/>
      <c r="S107" s="31"/>
      <c r="T107" s="31"/>
      <c r="U107" s="31"/>
    </row>
    <row r="108" spans="1:21" ht="15" customHeight="1" x14ac:dyDescent="0.25">
      <c r="A108" s="79" t="s">
        <v>99</v>
      </c>
      <c r="B108" s="20">
        <v>3.0793520043931901E-2</v>
      </c>
      <c r="C108" s="31">
        <v>0.7</v>
      </c>
      <c r="D108" s="31">
        <v>0.45</v>
      </c>
      <c r="E108" s="31">
        <v>0.4</v>
      </c>
      <c r="F108" s="31">
        <v>0.15</v>
      </c>
      <c r="G108" s="31">
        <v>0.15</v>
      </c>
      <c r="Q108" s="31"/>
      <c r="R108" s="31"/>
      <c r="S108" s="31"/>
      <c r="T108" s="31"/>
      <c r="U108" s="31"/>
    </row>
    <row r="115" spans="1:7" ht="15" customHeight="1" x14ac:dyDescent="0.25">
      <c r="B115" s="12"/>
    </row>
    <row r="116" spans="1:7" ht="15" customHeight="1" x14ac:dyDescent="0.25">
      <c r="B116" s="12"/>
    </row>
    <row r="117" spans="1:7" ht="15" customHeight="1" thickBot="1" x14ac:dyDescent="0.3">
      <c r="B117" s="12"/>
    </row>
    <row r="118" spans="1:7" ht="15" customHeight="1" thickBot="1" x14ac:dyDescent="0.3">
      <c r="A118" s="6"/>
      <c r="B118" s="11"/>
      <c r="C118" s="7"/>
      <c r="D118" s="7"/>
      <c r="E118" s="7"/>
      <c r="F118" s="7"/>
      <c r="G118" s="7"/>
    </row>
    <row r="119" spans="1:7" ht="15" customHeight="1" thickBot="1" x14ac:dyDescent="0.3">
      <c r="A119" s="8"/>
      <c r="B119" s="11"/>
      <c r="C119" s="9"/>
      <c r="D119" s="9"/>
      <c r="E119" s="9"/>
      <c r="F119" s="9"/>
      <c r="G119" s="9"/>
    </row>
    <row r="120" spans="1:7" ht="15" customHeight="1" thickBot="1" x14ac:dyDescent="0.3">
      <c r="A120" s="6"/>
      <c r="B120" s="11"/>
      <c r="C120" s="10"/>
      <c r="D120" s="10"/>
      <c r="E120" s="10"/>
      <c r="F120" s="16"/>
      <c r="G120" s="16"/>
    </row>
    <row r="121" spans="1:7" ht="15" customHeight="1" thickBot="1" x14ac:dyDescent="0.3">
      <c r="A121" s="6"/>
      <c r="B121" s="11"/>
      <c r="C121" s="10"/>
      <c r="D121" s="10"/>
      <c r="E121" s="10"/>
      <c r="F121" s="16"/>
      <c r="G121" s="16"/>
    </row>
    <row r="122" spans="1:7" ht="15" customHeight="1" thickBot="1" x14ac:dyDescent="0.3">
      <c r="A122" s="8"/>
      <c r="B122" s="11"/>
      <c r="C122" s="10"/>
      <c r="D122" s="10"/>
      <c r="E122" s="16"/>
      <c r="F122" s="16"/>
      <c r="G122" s="16"/>
    </row>
    <row r="123" spans="1:7" ht="15" customHeight="1" thickBot="1" x14ac:dyDescent="0.3">
      <c r="A123" s="8"/>
      <c r="B123" s="11"/>
      <c r="C123" s="10"/>
      <c r="D123" s="10"/>
      <c r="E123" s="16"/>
      <c r="F123" s="16"/>
      <c r="G123" s="16"/>
    </row>
  </sheetData>
  <autoFilter ref="A1:DE108" xr:uid="{00000000-0009-0000-0000-000000000000}"/>
  <sortState xmlns:xlrd2="http://schemas.microsoft.com/office/spreadsheetml/2017/richdata2" ref="A2:G123">
    <sortCondition ref="A1"/>
  </sortState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4" width="16.140625" style="5" customWidth="1"/>
    <col min="5" max="6" width="10.85546875" style="5" customWidth="1"/>
    <col min="7" max="7" width="10.85546875" style="5" bestFit="1" customWidth="1"/>
    <col min="8" max="8" width="16" customWidth="1"/>
    <col min="9" max="9" width="20.42578125" customWidth="1"/>
    <col min="10" max="10" width="20.85546875" customWidth="1"/>
  </cols>
  <sheetData>
    <row r="1" spans="1:21" ht="15.75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s="27" t="s">
        <v>131</v>
      </c>
      <c r="J1" s="56" t="s">
        <v>131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0.76</v>
      </c>
      <c r="D2" s="37">
        <v>0.65</v>
      </c>
      <c r="E2" s="37">
        <v>0.67</v>
      </c>
      <c r="F2" s="37">
        <v>0.31</v>
      </c>
      <c r="G2" s="37">
        <v>0.25</v>
      </c>
      <c r="H2" s="57"/>
      <c r="I2" s="27" t="s">
        <v>116</v>
      </c>
      <c r="J2" s="56" t="s">
        <v>111</v>
      </c>
      <c r="K2" s="51">
        <v>39.869999999999997</v>
      </c>
      <c r="L2" s="51">
        <v>34.479999999999997</v>
      </c>
      <c r="M2" s="51">
        <v>30.82</v>
      </c>
      <c r="N2" s="51">
        <v>28.47</v>
      </c>
      <c r="O2" s="51"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0.83</v>
      </c>
      <c r="D3" s="37">
        <v>0.86</v>
      </c>
      <c r="E3" s="37">
        <v>0.85</v>
      </c>
      <c r="F3" s="37">
        <v>0.83</v>
      </c>
      <c r="G3" s="37">
        <v>0.5</v>
      </c>
      <c r="H3" s="57"/>
      <c r="I3" s="27" t="s">
        <v>117</v>
      </c>
      <c r="J3" s="54" t="s">
        <v>112</v>
      </c>
      <c r="K3" s="51">
        <v>48.59</v>
      </c>
      <c r="L3" s="51">
        <v>28.53</v>
      </c>
      <c r="M3" s="51">
        <v>18.43</v>
      </c>
      <c r="N3" s="51">
        <v>9.15</v>
      </c>
      <c r="O3" s="51">
        <v>8.9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0.81</v>
      </c>
      <c r="D4" s="37">
        <v>0.81</v>
      </c>
      <c r="E4" s="37">
        <v>0.8</v>
      </c>
      <c r="F4" s="37">
        <v>0.75</v>
      </c>
      <c r="G4" s="37">
        <v>0.3</v>
      </c>
      <c r="H4" s="57"/>
      <c r="I4" s="27" t="s">
        <v>118</v>
      </c>
      <c r="J4" s="54" t="s">
        <v>113</v>
      </c>
      <c r="K4" s="51">
        <v>11.54</v>
      </c>
      <c r="L4" s="51">
        <v>8.86</v>
      </c>
      <c r="M4" s="51">
        <v>7.83</v>
      </c>
      <c r="N4" s="51">
        <v>6.38</v>
      </c>
      <c r="O4" s="51">
        <v>5.99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0.81</v>
      </c>
      <c r="D5" s="37">
        <v>0.81</v>
      </c>
      <c r="E5" s="37">
        <v>0.8</v>
      </c>
      <c r="F5" s="37">
        <v>0.75</v>
      </c>
      <c r="G5" s="37">
        <v>0.3</v>
      </c>
      <c r="H5" s="57"/>
      <c r="I5" s="27" t="s">
        <v>119</v>
      </c>
      <c r="J5" s="56" t="s">
        <v>114</v>
      </c>
      <c r="K5" s="51">
        <v>0</v>
      </c>
      <c r="L5" s="51">
        <v>19.420000000000002</v>
      </c>
      <c r="M5" s="51">
        <v>34.21</v>
      </c>
      <c r="N5" s="51">
        <v>45.05</v>
      </c>
      <c r="O5" s="51">
        <v>58.55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0.72</v>
      </c>
      <c r="D6" s="37">
        <v>0.41</v>
      </c>
      <c r="E6" s="37">
        <v>0.4</v>
      </c>
      <c r="F6" s="37">
        <v>0.36</v>
      </c>
      <c r="G6" s="37">
        <v>0.23</v>
      </c>
      <c r="H6" s="57"/>
      <c r="I6" s="27" t="s">
        <v>120</v>
      </c>
      <c r="J6" s="56" t="s">
        <v>115</v>
      </c>
      <c r="K6" s="51">
        <v>0</v>
      </c>
      <c r="L6" s="51">
        <v>8.7100000000000009</v>
      </c>
      <c r="M6" s="51">
        <v>8.7100000000000009</v>
      </c>
      <c r="N6" s="51">
        <v>10.95</v>
      </c>
      <c r="O6" s="5">
        <v>26.56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0.81</v>
      </c>
      <c r="D7" s="37">
        <v>0.81</v>
      </c>
      <c r="E7" s="37">
        <v>0.8</v>
      </c>
      <c r="F7" s="37">
        <v>0.7</v>
      </c>
      <c r="G7" s="37">
        <v>0.3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0.48</v>
      </c>
      <c r="D8" s="37">
        <v>0.15</v>
      </c>
      <c r="E8" s="37">
        <v>0.11</v>
      </c>
      <c r="F8" s="37">
        <v>0.05</v>
      </c>
      <c r="G8" s="37">
        <v>0.05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0.48</v>
      </c>
      <c r="L8" s="37">
        <f t="shared" si="0"/>
        <v>0.15</v>
      </c>
      <c r="M8" s="37">
        <f t="shared" si="0"/>
        <v>0.11</v>
      </c>
      <c r="N8" s="37">
        <f t="shared" si="0"/>
        <v>0.05</v>
      </c>
      <c r="O8" s="37">
        <f t="shared" si="0"/>
        <v>0.05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0.72</v>
      </c>
      <c r="D9" s="37">
        <v>0.77</v>
      </c>
      <c r="E9" s="37">
        <v>0.4</v>
      </c>
      <c r="F9" s="37">
        <v>0.4</v>
      </c>
      <c r="G9" s="37">
        <v>0.23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0.86</v>
      </c>
      <c r="L9" s="37">
        <f t="shared" si="1"/>
        <v>0.86</v>
      </c>
      <c r="M9" s="37">
        <f t="shared" si="1"/>
        <v>0.85</v>
      </c>
      <c r="N9" s="37">
        <f t="shared" si="1"/>
        <v>0.83</v>
      </c>
      <c r="O9" s="37">
        <f t="shared" si="1"/>
        <v>0.7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0.7</v>
      </c>
      <c r="D10" s="37">
        <v>0.33</v>
      </c>
      <c r="E10" s="37">
        <v>0.38</v>
      </c>
      <c r="F10" s="37">
        <v>0.33</v>
      </c>
      <c r="G10" s="37">
        <v>0.25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0.55000000000000004</v>
      </c>
      <c r="D11" s="37">
        <v>0.15</v>
      </c>
      <c r="E11" s="37">
        <v>0.11</v>
      </c>
      <c r="F11" s="37">
        <v>0.05</v>
      </c>
      <c r="G11" s="37">
        <v>0.11</v>
      </c>
      <c r="H11" s="57"/>
      <c r="I11" s="9" t="s">
        <v>120</v>
      </c>
      <c r="J11" s="8" t="s">
        <v>111</v>
      </c>
      <c r="K11" s="37">
        <f>SUMIFS(B$2:B$108,C2:C108,"&gt;=0.81",C2:C108,"&lt;=1.00")</f>
        <v>39.870253157605703</v>
      </c>
      <c r="L11" s="37">
        <f>SUMIFS(B$2:B$108,D2:D108,"&gt;=0.81",D2:D108,"&lt;=1.00")</f>
        <v>34.477674903898951</v>
      </c>
      <c r="M11" s="37">
        <f>SUMIFS(B$2:B$108,E2:E108,"&gt;=0.81",E2:E108,"&lt;=1.00")</f>
        <v>30.820540362438219</v>
      </c>
      <c r="N11" s="37">
        <f>SUMIFS(B$2:B$108,F2:F108,"&gt;=0.81",F2:F108,"&lt;=1.00")</f>
        <v>28.467369028006587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0.7</v>
      </c>
      <c r="D12" s="37">
        <v>0.41</v>
      </c>
      <c r="E12" s="37">
        <v>0.35</v>
      </c>
      <c r="F12" s="37">
        <v>0.36</v>
      </c>
      <c r="G12" s="37">
        <v>0.23</v>
      </c>
      <c r="H12" s="57"/>
      <c r="I12" s="9" t="s">
        <v>119</v>
      </c>
      <c r="J12" s="6" t="s">
        <v>112</v>
      </c>
      <c r="K12" s="37">
        <f>SUMIFS(B$2:B$108,C2:C108,"&gt;=0.61",C2:C108,"&lt;=0.80")</f>
        <v>48.589787204832497</v>
      </c>
      <c r="L12" s="37">
        <f>SUMIFS(B$2:B$108,D2:D108,"&gt;=0.61",D2:D108,"&lt;=0.80")</f>
        <v>28.531304228445915</v>
      </c>
      <c r="M12" s="37">
        <f>SUMIFS(B$2:B$108,E2:E108,"&gt;=0.61",E2:E108,"&lt;=0.80")</f>
        <v>18.433438769906648</v>
      </c>
      <c r="N12" s="37">
        <f>SUMIFS(B$2:B$108,F2:F108,"&gt;=0.61",F2:F108,"&lt;=0.80")</f>
        <v>9.1533179571663918</v>
      </c>
      <c r="O12" s="37">
        <f>SUMIFS(B$2:B$108,G2:G108,"&gt;=0.61",G2:G108,"&lt;=0.80")</f>
        <v>8.9028160351455234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0.81</v>
      </c>
      <c r="D13" s="37">
        <v>0.63</v>
      </c>
      <c r="E13" s="37">
        <v>0.78</v>
      </c>
      <c r="F13" s="37">
        <v>0.5</v>
      </c>
      <c r="G13" s="37">
        <v>0.3</v>
      </c>
      <c r="H13" s="57"/>
      <c r="I13" s="9" t="s">
        <v>118</v>
      </c>
      <c r="J13" s="6" t="s">
        <v>113</v>
      </c>
      <c r="K13" s="37">
        <f>SUMIFS(B$2:B$108,C2:C108,"&gt;=0.41",C2:C108,"&lt;=0.60")</f>
        <v>11.539983525535419</v>
      </c>
      <c r="L13" s="37">
        <f>SUMIFS(B$2:B$108,D2:D108,"&gt;=0.41",D2:D108,"&lt;=0.60")</f>
        <v>8.8606197144426133</v>
      </c>
      <c r="M13" s="37">
        <f>SUMIFS(B$2:B$108,E2:E108,"&gt;=0.41",E2:E108,"&lt;=0.60")</f>
        <v>7.8324354750137282</v>
      </c>
      <c r="N13" s="37">
        <f>SUMIFS(B$2:B$108,F2:F108,"&gt;=0.41",F2:F108,"&lt;=0.60")</f>
        <v>6.3797309170785281</v>
      </c>
      <c r="O13" s="37">
        <f>SUMIFS(B$2:B$108,G2:G108,"&gt;=0.41",G2:G108,"&lt;=0.60")</f>
        <v>5.9921323448654586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0.77</v>
      </c>
      <c r="D14" s="37">
        <v>0.65</v>
      </c>
      <c r="E14" s="37">
        <v>0.75</v>
      </c>
      <c r="F14" s="37">
        <v>0.6</v>
      </c>
      <c r="G14" s="37">
        <v>0.25</v>
      </c>
      <c r="H14" s="57"/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19.422665568369027</v>
      </c>
      <c r="M14" s="37">
        <f>SUMIFS(B$2:B$108,E2:E108,"&gt;=0.21",E2:E108,"&lt;=0.40")</f>
        <v>34.205849807797911</v>
      </c>
      <c r="N14" s="37">
        <f>SUMIFS(B$2:B$108,F2:F108,"&gt;=0.21",F2:F108,"&lt;=0.40")</f>
        <v>45.049721306974178</v>
      </c>
      <c r="O14" s="37">
        <f>SUMIFS(B$2:B$108,G2:G108,"&gt;=0.21",G2:G108,"&lt;=0.40")</f>
        <v>58.549428061504656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0.77</v>
      </c>
      <c r="D15" s="37">
        <v>0.65</v>
      </c>
      <c r="E15" s="37">
        <v>0.75</v>
      </c>
      <c r="F15" s="37">
        <v>0.31</v>
      </c>
      <c r="G15" s="37">
        <v>0.25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8.7077594728171341</v>
      </c>
      <c r="M15" s="37">
        <f>SUMIFS(B$2:B$108,E2:E108,"&gt;=0.00",E2:E108,"&lt;=0.20")</f>
        <v>8.7077594728171341</v>
      </c>
      <c r="N15" s="37">
        <f>SUMIFS(B$2:B$108,F2:F108,"&gt;=0.00",F2:F108,"&lt;=0.20")</f>
        <v>10.94988467874794</v>
      </c>
      <c r="O15" s="37">
        <f>SUMIFS(B$2:B$108,G2:G108,"&gt;=0.00",G2:G108,"&lt;=0.20")</f>
        <v>26.555647446457989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0.68</v>
      </c>
      <c r="D16" s="37">
        <v>0.28999999999999998</v>
      </c>
      <c r="E16" s="37">
        <v>0.36</v>
      </c>
      <c r="F16" s="37">
        <v>0.31</v>
      </c>
      <c r="G16" s="37">
        <v>0.13</v>
      </c>
      <c r="H16" s="57"/>
      <c r="K16" s="37">
        <f>SUM(K11:K15)</f>
        <v>100.00002388797363</v>
      </c>
      <c r="L16" s="37">
        <f t="shared" ref="L16:O16" si="2">SUM(L11:L15)</f>
        <v>100.00002388797364</v>
      </c>
      <c r="M16" s="37">
        <f t="shared" si="2"/>
        <v>100.00002388797363</v>
      </c>
      <c r="N16" s="37">
        <f t="shared" si="2"/>
        <v>100.00002388797361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0.68</v>
      </c>
      <c r="D17" s="37">
        <v>0.28999999999999998</v>
      </c>
      <c r="E17" s="37">
        <v>0.33</v>
      </c>
      <c r="F17" s="37">
        <v>0.31</v>
      </c>
      <c r="G17" s="37">
        <v>0.13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0.83</v>
      </c>
      <c r="D18" s="37">
        <v>0.86</v>
      </c>
      <c r="E18" s="37">
        <v>0.85</v>
      </c>
      <c r="F18" s="37">
        <v>0.83</v>
      </c>
      <c r="G18" s="37">
        <v>0.5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0.83</v>
      </c>
      <c r="D19" s="37">
        <v>0.86</v>
      </c>
      <c r="E19" s="37">
        <v>0.85</v>
      </c>
      <c r="F19" s="37">
        <v>0.83</v>
      </c>
      <c r="G19" s="37">
        <v>0.5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0.83</v>
      </c>
      <c r="D20" s="37">
        <v>0.83</v>
      </c>
      <c r="E20" s="37">
        <v>0.85</v>
      </c>
      <c r="F20" s="37">
        <v>0.83</v>
      </c>
      <c r="G20" s="37">
        <v>0.4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0.83</v>
      </c>
      <c r="D21" s="37">
        <v>0.83</v>
      </c>
      <c r="E21" s="37">
        <v>0.85</v>
      </c>
      <c r="F21" s="37">
        <v>0.83</v>
      </c>
      <c r="G21" s="37">
        <v>0.4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0.7</v>
      </c>
      <c r="D22" s="37">
        <v>0.41</v>
      </c>
      <c r="E22" s="37">
        <v>0.35</v>
      </c>
      <c r="F22" s="37">
        <v>0.36</v>
      </c>
      <c r="G22" s="37">
        <v>0.23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0.83</v>
      </c>
      <c r="D23" s="37">
        <v>0.86</v>
      </c>
      <c r="E23" s="37">
        <v>0.85</v>
      </c>
      <c r="F23" s="37">
        <v>0.83</v>
      </c>
      <c r="G23" s="37">
        <v>0.45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0.68</v>
      </c>
      <c r="D24" s="37">
        <v>0.28999999999999998</v>
      </c>
      <c r="E24" s="37">
        <v>0.33</v>
      </c>
      <c r="F24" s="37">
        <v>0.31</v>
      </c>
      <c r="G24" s="37">
        <v>0.13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0.68</v>
      </c>
      <c r="D25" s="37">
        <v>0.28999999999999998</v>
      </c>
      <c r="E25" s="37">
        <v>0.33</v>
      </c>
      <c r="F25" s="37">
        <v>0.31</v>
      </c>
      <c r="G25" s="37">
        <v>0.13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0.76</v>
      </c>
      <c r="D26" s="37">
        <v>0.65</v>
      </c>
      <c r="E26" s="37">
        <v>0.67</v>
      </c>
      <c r="F26" s="37">
        <v>0.31</v>
      </c>
      <c r="G26" s="37">
        <v>0.25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0.83</v>
      </c>
      <c r="D27" s="37">
        <v>0.86</v>
      </c>
      <c r="E27" s="37">
        <v>0.85</v>
      </c>
      <c r="F27" s="37">
        <v>0.83</v>
      </c>
      <c r="G27" s="37">
        <v>0.7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</v>
      </c>
      <c r="D28" s="37">
        <v>0.21</v>
      </c>
      <c r="E28" s="37">
        <v>0.21</v>
      </c>
      <c r="F28" s="37">
        <v>0.2</v>
      </c>
      <c r="G28" s="37">
        <v>0.18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</v>
      </c>
      <c r="D29" s="37">
        <v>0.21</v>
      </c>
      <c r="E29" s="37">
        <v>0.21</v>
      </c>
      <c r="F29" s="37">
        <v>0.2</v>
      </c>
      <c r="G29" s="37">
        <v>0.18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0.83</v>
      </c>
      <c r="D30" s="37">
        <v>0.83</v>
      </c>
      <c r="E30" s="37">
        <v>0.85</v>
      </c>
      <c r="F30" s="37">
        <v>0.83</v>
      </c>
      <c r="G30" s="37">
        <v>0.45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0.77</v>
      </c>
      <c r="D31" s="37">
        <v>0.65</v>
      </c>
      <c r="E31" s="37">
        <v>0.71</v>
      </c>
      <c r="F31" s="37">
        <v>0.31</v>
      </c>
      <c r="G31" s="37">
        <v>0.25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0.86</v>
      </c>
      <c r="D32" s="37">
        <v>0.86</v>
      </c>
      <c r="E32" s="37">
        <v>0.85</v>
      </c>
      <c r="F32" s="37">
        <v>0.83</v>
      </c>
      <c r="G32" s="37">
        <v>0.7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0.86</v>
      </c>
      <c r="D33" s="37">
        <v>0.85</v>
      </c>
      <c r="E33" s="37">
        <v>0.85</v>
      </c>
      <c r="F33" s="37">
        <v>0.83</v>
      </c>
      <c r="G33" s="37">
        <v>0.7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0.86</v>
      </c>
      <c r="D34" s="37">
        <v>0.85</v>
      </c>
      <c r="E34" s="37">
        <v>0.85</v>
      </c>
      <c r="F34" s="37">
        <v>0.83</v>
      </c>
      <c r="G34" s="37">
        <v>0.7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0.73</v>
      </c>
      <c r="D35" s="37">
        <v>0.77</v>
      </c>
      <c r="E35" s="37">
        <v>0.4</v>
      </c>
      <c r="F35" s="37">
        <v>0.4</v>
      </c>
      <c r="G35" s="37">
        <v>0.23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0.68</v>
      </c>
      <c r="D36" s="37">
        <v>0.28999999999999998</v>
      </c>
      <c r="E36" s="37">
        <v>0.33</v>
      </c>
      <c r="F36" s="37">
        <v>0.31</v>
      </c>
      <c r="G36" s="37">
        <v>0.16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0.68</v>
      </c>
      <c r="D37" s="37">
        <v>0.28999999999999998</v>
      </c>
      <c r="E37" s="37">
        <v>0.33</v>
      </c>
      <c r="F37" s="37">
        <v>0.31</v>
      </c>
      <c r="G37" s="37">
        <v>0.16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0.86</v>
      </c>
      <c r="D38" s="37">
        <v>0.85</v>
      </c>
      <c r="E38" s="37">
        <v>0.85</v>
      </c>
      <c r="F38" s="37">
        <v>0.83</v>
      </c>
      <c r="G38" s="37">
        <v>0.7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0.83</v>
      </c>
      <c r="D39" s="37">
        <v>0.83</v>
      </c>
      <c r="E39" s="37">
        <v>0.85</v>
      </c>
      <c r="F39" s="37">
        <v>0.83</v>
      </c>
      <c r="G39" s="37">
        <v>0.42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0.86</v>
      </c>
      <c r="D40" s="37">
        <v>0.86</v>
      </c>
      <c r="E40" s="37">
        <v>0.85</v>
      </c>
      <c r="F40" s="37">
        <v>0.83</v>
      </c>
      <c r="G40" s="37">
        <v>0.7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0.62</v>
      </c>
      <c r="D41" s="37">
        <v>0.27</v>
      </c>
      <c r="E41" s="37">
        <v>0.21</v>
      </c>
      <c r="F41" s="37">
        <v>0.23</v>
      </c>
      <c r="G41" s="37">
        <v>0.16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0.62</v>
      </c>
      <c r="D42" s="37">
        <v>0.21</v>
      </c>
      <c r="E42" s="37">
        <v>0.21</v>
      </c>
      <c r="F42" s="37">
        <v>0.23</v>
      </c>
      <c r="G42" s="37">
        <v>0.18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0.83</v>
      </c>
      <c r="D43" s="37">
        <v>0.83</v>
      </c>
      <c r="E43" s="37">
        <v>0.85</v>
      </c>
      <c r="F43" s="37">
        <v>0.83</v>
      </c>
      <c r="G43" s="37">
        <v>0.4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0.67</v>
      </c>
      <c r="D44" s="37">
        <v>0.28999999999999998</v>
      </c>
      <c r="E44" s="37">
        <v>0.25</v>
      </c>
      <c r="F44" s="37">
        <v>0.25</v>
      </c>
      <c r="G44" s="37">
        <v>0.16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</v>
      </c>
      <c r="D45" s="37">
        <v>0.21</v>
      </c>
      <c r="E45" s="37">
        <v>0.21</v>
      </c>
      <c r="F45" s="37">
        <v>0.23</v>
      </c>
      <c r="G45" s="37">
        <v>0.18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0.63</v>
      </c>
      <c r="D46" s="37">
        <v>0.27</v>
      </c>
      <c r="E46" s="37">
        <v>0.21</v>
      </c>
      <c r="F46" s="37">
        <v>0.24</v>
      </c>
      <c r="G46" s="37">
        <v>0.16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0.83</v>
      </c>
      <c r="D47" s="37">
        <v>0.83</v>
      </c>
      <c r="E47" s="37">
        <v>0.85</v>
      </c>
      <c r="F47" s="37">
        <v>0.83</v>
      </c>
      <c r="G47" s="37">
        <v>0.4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0.76</v>
      </c>
      <c r="D48" s="37">
        <v>0.65</v>
      </c>
      <c r="E48" s="37">
        <v>0.61</v>
      </c>
      <c r="F48" s="37">
        <v>0.31</v>
      </c>
      <c r="G48" s="37">
        <v>0.23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0.66</v>
      </c>
      <c r="D49" s="37">
        <v>0.28999999999999998</v>
      </c>
      <c r="E49" s="37">
        <v>0.24</v>
      </c>
      <c r="F49" s="37">
        <v>0.25</v>
      </c>
      <c r="G49" s="37">
        <v>0.16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0.69</v>
      </c>
      <c r="D50" s="37">
        <v>0.31</v>
      </c>
      <c r="E50" s="37">
        <v>0.36</v>
      </c>
      <c r="F50" s="37">
        <v>0.33</v>
      </c>
      <c r="G50" s="37">
        <v>0.13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0.56999999999999995</v>
      </c>
      <c r="D51" s="37">
        <v>0.18</v>
      </c>
      <c r="E51" s="37">
        <v>0.17</v>
      </c>
      <c r="F51" s="37">
        <v>0.11</v>
      </c>
      <c r="G51" s="37">
        <v>0.11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0.83</v>
      </c>
      <c r="D52" s="37">
        <v>0.83</v>
      </c>
      <c r="E52" s="37">
        <v>0.85</v>
      </c>
      <c r="F52" s="37">
        <v>0.83</v>
      </c>
      <c r="G52" s="37">
        <v>0.4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0.67</v>
      </c>
      <c r="D53" s="37">
        <v>0.28999999999999998</v>
      </c>
      <c r="E53" s="37">
        <v>0.25</v>
      </c>
      <c r="F53" s="37">
        <v>0.25</v>
      </c>
      <c r="G53" s="37">
        <v>0.16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0.83</v>
      </c>
      <c r="D54" s="37">
        <v>0.83</v>
      </c>
      <c r="E54" s="37">
        <v>0.85</v>
      </c>
      <c r="F54" s="37">
        <v>0.83</v>
      </c>
      <c r="G54" s="37">
        <v>0.4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0.68</v>
      </c>
      <c r="D55" s="37">
        <v>0.28999999999999998</v>
      </c>
      <c r="E55" s="37">
        <v>0.28999999999999998</v>
      </c>
      <c r="F55" s="37">
        <v>0.28999999999999998</v>
      </c>
      <c r="G55" s="37">
        <v>0.16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0.68</v>
      </c>
      <c r="D56" s="37">
        <v>0.28999999999999998</v>
      </c>
      <c r="E56" s="37">
        <v>0.28999999999999998</v>
      </c>
      <c r="F56" s="37">
        <v>0.25</v>
      </c>
      <c r="G56" s="37">
        <v>0.16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0.57999999999999996</v>
      </c>
      <c r="D57" s="37">
        <v>0.19</v>
      </c>
      <c r="E57" s="37">
        <v>0.17</v>
      </c>
      <c r="F57" s="37">
        <v>0.17</v>
      </c>
      <c r="G57" s="37">
        <v>0.18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0.81</v>
      </c>
      <c r="D58" s="37">
        <v>0.83</v>
      </c>
      <c r="E58" s="37">
        <v>0.85</v>
      </c>
      <c r="F58" s="37">
        <v>0.83</v>
      </c>
      <c r="G58" s="37">
        <v>0.33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0.7</v>
      </c>
      <c r="D59" s="37">
        <v>0.56999999999999995</v>
      </c>
      <c r="E59" s="37">
        <v>0.38</v>
      </c>
      <c r="F59" s="37">
        <v>0.36</v>
      </c>
      <c r="G59" s="37">
        <v>0.23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0.76</v>
      </c>
      <c r="D60" s="37">
        <v>0.65</v>
      </c>
      <c r="E60" s="37">
        <v>0.6</v>
      </c>
      <c r="F60" s="37">
        <v>0.37</v>
      </c>
      <c r="G60" s="37">
        <v>0.23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0.83</v>
      </c>
      <c r="D61" s="37">
        <v>0.83</v>
      </c>
      <c r="E61" s="37">
        <v>0.85</v>
      </c>
      <c r="F61" s="37">
        <v>0.83</v>
      </c>
      <c r="G61" s="37">
        <v>0.4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0.86</v>
      </c>
      <c r="D62" s="37">
        <v>0.86</v>
      </c>
      <c r="E62" s="37">
        <v>0.85</v>
      </c>
      <c r="F62" s="37">
        <v>0.83</v>
      </c>
      <c r="G62" s="37">
        <v>0.7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0.77</v>
      </c>
      <c r="D63" s="37">
        <v>0.65</v>
      </c>
      <c r="E63" s="37">
        <v>0.67</v>
      </c>
      <c r="F63" s="37">
        <v>0.31</v>
      </c>
      <c r="G63" s="37">
        <v>0.25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0.83</v>
      </c>
      <c r="D64" s="37">
        <v>0.83</v>
      </c>
      <c r="E64" s="37">
        <v>0.85</v>
      </c>
      <c r="F64" s="37">
        <v>0.83</v>
      </c>
      <c r="G64" s="37">
        <v>0.36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0.81</v>
      </c>
      <c r="D65" s="37">
        <v>0.81</v>
      </c>
      <c r="E65" s="37">
        <v>0.8</v>
      </c>
      <c r="F65" s="37">
        <v>0.8</v>
      </c>
      <c r="G65" s="37">
        <v>0.3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0.73</v>
      </c>
      <c r="D66" s="37">
        <v>0.77</v>
      </c>
      <c r="E66" s="37">
        <v>0.4</v>
      </c>
      <c r="F66" s="37">
        <v>0.4</v>
      </c>
      <c r="G66" s="37">
        <v>0.23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0.83</v>
      </c>
      <c r="D67" s="37">
        <v>0.86</v>
      </c>
      <c r="E67" s="37">
        <v>0.85</v>
      </c>
      <c r="F67" s="37">
        <v>0.83</v>
      </c>
      <c r="G67" s="37">
        <v>0.7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0.81</v>
      </c>
      <c r="D68" s="37">
        <v>0.83</v>
      </c>
      <c r="E68" s="37">
        <v>0.85</v>
      </c>
      <c r="F68" s="37">
        <v>0.83</v>
      </c>
      <c r="G68" s="37">
        <v>0.33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0.7</v>
      </c>
      <c r="D69" s="37">
        <v>0.56999999999999995</v>
      </c>
      <c r="E69" s="37">
        <v>0.38</v>
      </c>
      <c r="F69" s="37">
        <v>0.36</v>
      </c>
      <c r="G69" s="37">
        <v>0.23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0.72</v>
      </c>
      <c r="D70" s="37">
        <v>0.77</v>
      </c>
      <c r="E70" s="37">
        <v>0.4</v>
      </c>
      <c r="F70" s="37">
        <v>0.4</v>
      </c>
      <c r="G70" s="37">
        <v>0.23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0.73</v>
      </c>
      <c r="D71" s="37">
        <v>0.68</v>
      </c>
      <c r="E71" s="37">
        <v>0.4</v>
      </c>
      <c r="F71" s="37">
        <v>0.34</v>
      </c>
      <c r="G71" s="37">
        <v>0.23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0.7</v>
      </c>
      <c r="D72" s="37">
        <v>0.56999999999999995</v>
      </c>
      <c r="E72" s="37">
        <v>0.38</v>
      </c>
      <c r="F72" s="37">
        <v>0.36</v>
      </c>
      <c r="G72" s="37">
        <v>0.23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0.65</v>
      </c>
      <c r="D73" s="37">
        <v>0.28999999999999998</v>
      </c>
      <c r="E73" s="37">
        <v>0.24</v>
      </c>
      <c r="F73" s="37">
        <v>0.25</v>
      </c>
      <c r="G73" s="37">
        <v>0.16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0.71</v>
      </c>
      <c r="D74" s="37">
        <v>0.41</v>
      </c>
      <c r="E74" s="37">
        <v>0.35</v>
      </c>
      <c r="F74" s="37">
        <v>0.36</v>
      </c>
      <c r="G74" s="37">
        <v>0.23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0.7</v>
      </c>
      <c r="D75" s="37">
        <v>0.56999999999999995</v>
      </c>
      <c r="E75" s="37">
        <v>0.38</v>
      </c>
      <c r="F75" s="37">
        <v>0.36</v>
      </c>
      <c r="G75" s="37">
        <v>0.23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0.81</v>
      </c>
      <c r="D76" s="37">
        <v>0.63</v>
      </c>
      <c r="E76" s="37">
        <v>0.8</v>
      </c>
      <c r="F76" s="37">
        <v>0.8</v>
      </c>
      <c r="G76" s="37">
        <v>0.3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0.72</v>
      </c>
      <c r="D77" s="37">
        <v>0.77</v>
      </c>
      <c r="E77" s="37">
        <v>0.4</v>
      </c>
      <c r="F77" s="37">
        <v>0.4</v>
      </c>
      <c r="G77" s="37">
        <v>0.23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0.71</v>
      </c>
      <c r="D78" s="37">
        <v>0.41</v>
      </c>
      <c r="E78" s="37">
        <v>0.35</v>
      </c>
      <c r="F78" s="37">
        <v>0.36</v>
      </c>
      <c r="G78" s="37">
        <v>0.23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0.75</v>
      </c>
      <c r="D79" s="37">
        <v>0.68</v>
      </c>
      <c r="E79" s="37">
        <v>0.45</v>
      </c>
      <c r="F79" s="37">
        <v>0.34</v>
      </c>
      <c r="G79" s="37">
        <v>0.26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0.81</v>
      </c>
      <c r="D80" s="37">
        <v>0.83</v>
      </c>
      <c r="E80" s="37">
        <v>0.85</v>
      </c>
      <c r="F80" s="37">
        <v>0.8</v>
      </c>
      <c r="G80" s="37">
        <v>0.33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0.72</v>
      </c>
      <c r="D81" s="37">
        <v>0.41</v>
      </c>
      <c r="E81" s="37">
        <v>0.4</v>
      </c>
      <c r="F81" s="37">
        <v>0.36</v>
      </c>
      <c r="G81" s="37">
        <v>0.23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0.7</v>
      </c>
      <c r="D82" s="37">
        <v>0.6</v>
      </c>
      <c r="E82" s="37">
        <v>0.38</v>
      </c>
      <c r="F82" s="37">
        <v>0.36</v>
      </c>
      <c r="G82" s="37">
        <v>0.23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0.75</v>
      </c>
      <c r="D83" s="37">
        <v>0.68</v>
      </c>
      <c r="E83" s="37">
        <v>0.6</v>
      </c>
      <c r="F83" s="37">
        <v>0.37</v>
      </c>
      <c r="G83" s="37">
        <v>0.23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0.7</v>
      </c>
      <c r="D84" s="37">
        <v>0.6</v>
      </c>
      <c r="E84" s="37">
        <v>0.38</v>
      </c>
      <c r="F84" s="37">
        <v>0.36</v>
      </c>
      <c r="G84" s="37">
        <v>0.23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0.83</v>
      </c>
      <c r="D85" s="37">
        <v>0.83</v>
      </c>
      <c r="E85" s="37">
        <v>0.85</v>
      </c>
      <c r="F85" s="37">
        <v>0.83</v>
      </c>
      <c r="G85" s="37">
        <v>0.33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0.57999999999999996</v>
      </c>
      <c r="D86" s="37">
        <v>0.19</v>
      </c>
      <c r="E86" s="37">
        <v>0.17</v>
      </c>
      <c r="F86" s="37">
        <v>0.11</v>
      </c>
      <c r="G86" s="37">
        <v>0.18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0.81</v>
      </c>
      <c r="D87" s="37">
        <v>0.63</v>
      </c>
      <c r="E87" s="37">
        <v>0.78</v>
      </c>
      <c r="F87" s="37">
        <v>0.7</v>
      </c>
      <c r="G87" s="37">
        <v>0.3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0.7</v>
      </c>
      <c r="D88" s="37">
        <v>0.6</v>
      </c>
      <c r="E88" s="37">
        <v>0.38</v>
      </c>
      <c r="F88" s="37">
        <v>0.36</v>
      </c>
      <c r="G88" s="37">
        <v>0.23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0.52</v>
      </c>
      <c r="D89" s="37">
        <v>0.15</v>
      </c>
      <c r="E89" s="37">
        <v>0.11</v>
      </c>
      <c r="F89" s="37">
        <v>0.05</v>
      </c>
      <c r="G89" s="37">
        <v>0.05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0.69</v>
      </c>
      <c r="D90" s="37">
        <v>0.31</v>
      </c>
      <c r="E90" s="37">
        <v>0.36</v>
      </c>
      <c r="F90" s="37">
        <v>0.33</v>
      </c>
      <c r="G90" s="37">
        <v>0.13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0.57999999999999996</v>
      </c>
      <c r="D91" s="37">
        <v>0.19</v>
      </c>
      <c r="E91" s="37">
        <v>0.17</v>
      </c>
      <c r="F91" s="37">
        <v>0.11</v>
      </c>
      <c r="G91" s="37">
        <v>0.11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0.75</v>
      </c>
      <c r="D92" s="37">
        <v>0.68</v>
      </c>
      <c r="E92" s="37">
        <v>0.6</v>
      </c>
      <c r="F92" s="37">
        <v>0.37</v>
      </c>
      <c r="G92" s="37">
        <v>0.23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0.75</v>
      </c>
      <c r="D93" s="37">
        <v>0.68</v>
      </c>
      <c r="E93" s="37">
        <v>0.6</v>
      </c>
      <c r="F93" s="37">
        <v>0.37</v>
      </c>
      <c r="G93" s="37">
        <v>0.23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0.81</v>
      </c>
      <c r="D94" s="37">
        <v>0.83</v>
      </c>
      <c r="E94" s="37">
        <v>0.85</v>
      </c>
      <c r="F94" s="37">
        <v>0.8</v>
      </c>
      <c r="G94" s="37">
        <v>0.33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0.75</v>
      </c>
      <c r="D95" s="37">
        <v>0.68</v>
      </c>
      <c r="E95" s="37">
        <v>0.6</v>
      </c>
      <c r="F95" s="37">
        <v>0.37</v>
      </c>
      <c r="G95" s="37">
        <v>0.23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0.81</v>
      </c>
      <c r="D96" s="37">
        <v>0.83</v>
      </c>
      <c r="E96" s="37">
        <v>0.85</v>
      </c>
      <c r="F96" s="37">
        <v>0.8</v>
      </c>
      <c r="G96" s="37">
        <v>0.33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0.75</v>
      </c>
      <c r="D97" s="37">
        <v>0.68</v>
      </c>
      <c r="E97" s="37">
        <v>0.45</v>
      </c>
      <c r="F97" s="37">
        <v>0.34</v>
      </c>
      <c r="G97" s="37">
        <v>0.24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0.83</v>
      </c>
      <c r="D98" s="37">
        <v>0.83</v>
      </c>
      <c r="E98" s="37">
        <v>0.85</v>
      </c>
      <c r="F98" s="37">
        <v>0.83</v>
      </c>
      <c r="G98" s="37">
        <v>0.4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0.56999999999999995</v>
      </c>
      <c r="D99" s="37">
        <v>0.16</v>
      </c>
      <c r="E99" s="37">
        <v>0.11</v>
      </c>
      <c r="F99" s="37">
        <v>0.05</v>
      </c>
      <c r="G99" s="37">
        <v>0.11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0.69</v>
      </c>
      <c r="D100" s="37">
        <v>0.31</v>
      </c>
      <c r="E100" s="37">
        <v>0.36</v>
      </c>
      <c r="F100" s="37">
        <v>0.33</v>
      </c>
      <c r="G100" s="37">
        <v>0.13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0.74</v>
      </c>
      <c r="D101" s="37">
        <v>0.68</v>
      </c>
      <c r="E101" s="37">
        <v>0.41</v>
      </c>
      <c r="F101" s="37">
        <v>0.34</v>
      </c>
      <c r="G101" s="37">
        <v>0.24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0.68</v>
      </c>
      <c r="D102" s="37">
        <v>0.28999999999999998</v>
      </c>
      <c r="E102" s="37">
        <v>0.36</v>
      </c>
      <c r="F102" s="37">
        <v>0.33</v>
      </c>
      <c r="G102" s="37">
        <v>0.13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0.7</v>
      </c>
      <c r="D103" s="37">
        <v>0.33</v>
      </c>
      <c r="E103" s="37">
        <v>0.38</v>
      </c>
      <c r="F103" s="37">
        <v>0.33</v>
      </c>
      <c r="G103" s="37">
        <v>0.23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0.81</v>
      </c>
      <c r="D104" s="37">
        <v>0.81</v>
      </c>
      <c r="E104" s="37">
        <v>0.8</v>
      </c>
      <c r="F104" s="37">
        <v>0.75</v>
      </c>
      <c r="G104" s="37">
        <v>0.3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0.83</v>
      </c>
      <c r="D105" s="37">
        <v>0.83</v>
      </c>
      <c r="E105" s="37">
        <v>0.85</v>
      </c>
      <c r="F105" s="37">
        <v>0.83</v>
      </c>
      <c r="G105" s="37">
        <v>0.4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0.73</v>
      </c>
      <c r="D106" s="37">
        <v>0.77</v>
      </c>
      <c r="E106" s="37">
        <v>0.4</v>
      </c>
      <c r="F106" s="37">
        <v>0.4</v>
      </c>
      <c r="G106" s="37">
        <v>0.23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0.75</v>
      </c>
      <c r="D107" s="37">
        <v>0.68</v>
      </c>
      <c r="E107" s="37">
        <v>0.45</v>
      </c>
      <c r="F107" s="37">
        <v>0.34</v>
      </c>
      <c r="G107" s="37">
        <v>0.23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0.67</v>
      </c>
      <c r="D108" s="37">
        <v>0.28999999999999998</v>
      </c>
      <c r="E108" s="37">
        <v>0.25</v>
      </c>
      <c r="F108" s="37">
        <v>0.25</v>
      </c>
      <c r="G108" s="37">
        <v>0.16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14" xr:uid="{00000000-0009-0000-0000-000009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7" width="16.140625" style="5" bestFit="1" customWidth="1"/>
    <col min="8" max="8" width="15.7109375" customWidth="1"/>
    <col min="9" max="9" width="12.5703125" bestFit="1" customWidth="1"/>
    <col min="10" max="10" width="15" bestFit="1" customWidth="1"/>
  </cols>
  <sheetData>
    <row r="1" spans="1:21" ht="39" customHeight="1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t="s">
        <v>136</v>
      </c>
      <c r="J1" s="56" t="s">
        <v>136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0.59</v>
      </c>
      <c r="D2" s="37">
        <v>0.79</v>
      </c>
      <c r="E2" s="37">
        <v>0.79</v>
      </c>
      <c r="F2" s="37">
        <v>0.8</v>
      </c>
      <c r="G2" s="37">
        <v>0.99</v>
      </c>
      <c r="H2" s="57"/>
      <c r="I2" t="s">
        <v>120</v>
      </c>
      <c r="J2" s="53" t="s">
        <v>111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x14ac:dyDescent="0.25">
      <c r="A3" s="33" t="s">
        <v>10</v>
      </c>
      <c r="B3" s="20">
        <v>0.81493135639758385</v>
      </c>
      <c r="C3" s="37">
        <v>0.59</v>
      </c>
      <c r="D3" s="37">
        <v>0.75</v>
      </c>
      <c r="E3" s="37">
        <v>0.76</v>
      </c>
      <c r="F3" s="37">
        <v>0.76</v>
      </c>
      <c r="G3" s="37">
        <v>0.85</v>
      </c>
      <c r="H3" s="57"/>
      <c r="I3" t="s">
        <v>119</v>
      </c>
      <c r="J3" s="53" t="s">
        <v>112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Q3" s="37"/>
      <c r="R3" s="37"/>
      <c r="S3" s="37"/>
      <c r="T3" s="37"/>
      <c r="U3" s="37"/>
    </row>
    <row r="4" spans="1:21" ht="15.75" x14ac:dyDescent="0.25">
      <c r="A4" s="33" t="s">
        <v>100</v>
      </c>
      <c r="B4" s="20">
        <v>0.42152498627127954</v>
      </c>
      <c r="C4" s="37">
        <v>0.59</v>
      </c>
      <c r="D4" s="37">
        <v>0.77</v>
      </c>
      <c r="E4" s="37">
        <v>0.78</v>
      </c>
      <c r="F4" s="37">
        <v>0.79</v>
      </c>
      <c r="G4" s="37">
        <v>0.89</v>
      </c>
      <c r="H4" s="57"/>
      <c r="I4" t="s">
        <v>118</v>
      </c>
      <c r="J4" s="53" t="s">
        <v>113</v>
      </c>
      <c r="K4" s="51">
        <v>100</v>
      </c>
      <c r="L4" s="51">
        <v>0</v>
      </c>
      <c r="M4" s="51">
        <v>0</v>
      </c>
      <c r="N4" s="51">
        <v>0</v>
      </c>
      <c r="O4" s="51">
        <v>0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0.59</v>
      </c>
      <c r="D5" s="37">
        <v>0.77</v>
      </c>
      <c r="E5" s="37">
        <v>0.78</v>
      </c>
      <c r="F5" s="37">
        <v>0.79</v>
      </c>
      <c r="G5" s="37">
        <v>0.89</v>
      </c>
      <c r="H5" s="57"/>
      <c r="I5" t="s">
        <v>117</v>
      </c>
      <c r="J5" s="53" t="s">
        <v>114</v>
      </c>
      <c r="K5" s="51">
        <v>0</v>
      </c>
      <c r="L5" s="51">
        <v>100</v>
      </c>
      <c r="M5" s="51">
        <v>100</v>
      </c>
      <c r="N5" s="51">
        <v>100</v>
      </c>
      <c r="O5" s="51">
        <v>0.23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0.59</v>
      </c>
      <c r="D6" s="37">
        <v>0.78</v>
      </c>
      <c r="E6" s="37">
        <v>0.79</v>
      </c>
      <c r="F6" s="37">
        <v>0.8</v>
      </c>
      <c r="G6" s="37">
        <v>0.9</v>
      </c>
      <c r="H6" s="57"/>
      <c r="I6" t="s">
        <v>116</v>
      </c>
      <c r="J6" s="53" t="s">
        <v>115</v>
      </c>
      <c r="K6" s="51">
        <v>0</v>
      </c>
      <c r="L6" s="51">
        <v>0</v>
      </c>
      <c r="M6" s="51">
        <v>0</v>
      </c>
      <c r="N6" s="51">
        <v>0</v>
      </c>
      <c r="O6" s="51">
        <v>99.77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0.59</v>
      </c>
      <c r="D7" s="37">
        <v>0.77</v>
      </c>
      <c r="E7" s="37">
        <v>0.78</v>
      </c>
      <c r="F7" s="37">
        <v>0.79</v>
      </c>
      <c r="G7" s="37">
        <v>0.89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0.56999999999999995</v>
      </c>
      <c r="D8" s="37">
        <v>0.74</v>
      </c>
      <c r="E8" s="37">
        <v>0.75</v>
      </c>
      <c r="F8" s="37">
        <v>0.75</v>
      </c>
      <c r="G8" s="37">
        <v>0.88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0.56999999999999995</v>
      </c>
      <c r="L8" s="37">
        <f t="shared" si="0"/>
        <v>0.73</v>
      </c>
      <c r="M8" s="37">
        <f t="shared" si="0"/>
        <v>0.74</v>
      </c>
      <c r="N8" s="37">
        <f t="shared" si="0"/>
        <v>0.75</v>
      </c>
      <c r="O8" s="37">
        <f t="shared" si="0"/>
        <v>0.79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0.59</v>
      </c>
      <c r="D9" s="37">
        <v>0.77</v>
      </c>
      <c r="E9" s="37">
        <v>0.78</v>
      </c>
      <c r="F9" s="37">
        <v>0.79</v>
      </c>
      <c r="G9" s="37">
        <v>0.89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0.59</v>
      </c>
      <c r="L9" s="37">
        <f t="shared" si="1"/>
        <v>0.79</v>
      </c>
      <c r="M9" s="37">
        <f t="shared" si="1"/>
        <v>0.79</v>
      </c>
      <c r="N9" s="37">
        <f t="shared" si="1"/>
        <v>0.8</v>
      </c>
      <c r="O9" s="37">
        <f t="shared" si="1"/>
        <v>0.99</v>
      </c>
      <c r="Q9" s="37"/>
      <c r="R9" s="37"/>
      <c r="S9" s="37"/>
      <c r="T9" s="37"/>
      <c r="U9" s="37"/>
    </row>
    <row r="10" spans="1:21" ht="15.75" x14ac:dyDescent="0.25">
      <c r="A10" s="33" t="s">
        <v>106</v>
      </c>
      <c r="B10" s="20">
        <v>0.60656781987918729</v>
      </c>
      <c r="C10" s="37">
        <v>0.59</v>
      </c>
      <c r="D10" s="37">
        <v>0.77</v>
      </c>
      <c r="E10" s="37">
        <v>0.78</v>
      </c>
      <c r="F10" s="37">
        <v>0.79</v>
      </c>
      <c r="G10" s="37">
        <v>0.89</v>
      </c>
      <c r="H10" s="57"/>
      <c r="J10" s="8" t="s">
        <v>136</v>
      </c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0.57999999999999996</v>
      </c>
      <c r="D11" s="37">
        <v>0.75</v>
      </c>
      <c r="E11" s="37">
        <v>0.75</v>
      </c>
      <c r="F11" s="37">
        <v>0.75</v>
      </c>
      <c r="G11" s="37">
        <v>0.83</v>
      </c>
      <c r="H11" s="57"/>
      <c r="I11" s="9" t="s">
        <v>120</v>
      </c>
      <c r="J11" s="53" t="s">
        <v>111</v>
      </c>
      <c r="K11" s="37">
        <f>SUMIFS(B$2:B$108,C2:C108,"&gt;=0.00",C2:C108,"&lt;=0.20")</f>
        <v>0</v>
      </c>
      <c r="L11" s="37">
        <f>SUMIFS(B$2:B$108,D2:D108,"&gt;=0.00",D2:D108,"&lt;=0.20")</f>
        <v>0</v>
      </c>
      <c r="M11" s="37">
        <f>SUMIFS(B$2:B$108,E2:E108,"&gt;=0.00",E2:E108,"&lt;=0.20")</f>
        <v>0</v>
      </c>
      <c r="N11" s="37">
        <f>SUMIFS(B$2:B$108,F2:F108,"&gt;=0.00",F2:F108,"&lt;=0.20")</f>
        <v>0</v>
      </c>
      <c r="O11" s="37">
        <f>SUMIFS(B$2:B$108,G2:G108,"&gt;=0.00",G2:G108,"&lt;=0.20")</f>
        <v>0</v>
      </c>
      <c r="Q11" s="37"/>
      <c r="R11" s="37"/>
      <c r="S11" s="37"/>
      <c r="T11" s="37"/>
      <c r="U11" s="37"/>
    </row>
    <row r="12" spans="1:21" ht="15.75" x14ac:dyDescent="0.25">
      <c r="A12" s="33" t="s">
        <v>11</v>
      </c>
      <c r="B12" s="20">
        <v>1.3955244371224604</v>
      </c>
      <c r="C12" s="37">
        <v>0.57999999999999996</v>
      </c>
      <c r="D12" s="37">
        <v>0.75</v>
      </c>
      <c r="E12" s="37">
        <v>0.75</v>
      </c>
      <c r="F12" s="37">
        <v>0.75</v>
      </c>
      <c r="G12" s="37">
        <v>0.83</v>
      </c>
      <c r="H12" s="57"/>
      <c r="I12" s="9" t="s">
        <v>119</v>
      </c>
      <c r="J12" s="53" t="s">
        <v>112</v>
      </c>
      <c r="K12" s="37">
        <f>SUMIFS(B$2:B$108,C2:C108,"&gt;=0.21",C2:C108,"&lt;=0.40")</f>
        <v>0</v>
      </c>
      <c r="L12" s="37">
        <f>SUMIFS(B$2:B$108,D2:D108,"&gt;=0.21",D2:D108,"&lt;=0.40")</f>
        <v>0</v>
      </c>
      <c r="M12" s="37">
        <f>SUMIFS(B$2:B$108,E2:E108,"&gt;=0.21",E2:E108,"&lt;=0.40")</f>
        <v>0</v>
      </c>
      <c r="N12" s="37">
        <f>SUMIFS(B$2:B$108,F2:F108,"&gt;=0.21",F2:F108,"&lt;=0.40")</f>
        <v>0</v>
      </c>
      <c r="O12" s="37">
        <f>SUMIFS(B$2:B$108,G2:G108,"&gt;=0.21",G2:G108,"&lt;=0.40")</f>
        <v>0</v>
      </c>
      <c r="Q12" s="37"/>
      <c r="R12" s="37"/>
      <c r="S12" s="37"/>
      <c r="T12" s="37"/>
      <c r="U12" s="37"/>
    </row>
    <row r="13" spans="1:21" ht="15.75" x14ac:dyDescent="0.25">
      <c r="A13" s="33" t="s">
        <v>12</v>
      </c>
      <c r="B13" s="20">
        <v>2.2495661724327292</v>
      </c>
      <c r="C13" s="37">
        <v>0.59</v>
      </c>
      <c r="D13" s="37">
        <v>0.76</v>
      </c>
      <c r="E13" s="37">
        <v>0.77</v>
      </c>
      <c r="F13" s="37">
        <v>0.77</v>
      </c>
      <c r="G13" s="37">
        <v>0.87</v>
      </c>
      <c r="H13" s="57"/>
      <c r="I13" s="9" t="s">
        <v>118</v>
      </c>
      <c r="J13" s="53" t="s">
        <v>113</v>
      </c>
      <c r="K13" s="37">
        <f>SUMIFS(B$2:B$108,C2:C108,"&gt;=0.41",C2:C108,"&lt;=0.60")</f>
        <v>100.00002388797361</v>
      </c>
      <c r="L13" s="37">
        <f>SUMIFS(B$2:B$108,D2:D108,"&gt;=0.41",D2:D108,"&lt;=0.60")</f>
        <v>0</v>
      </c>
      <c r="M13" s="37">
        <f>SUMIFS(B$2:B$108,E2:E108,"&gt;=0.41",E2:E108,"&lt;=0.60")</f>
        <v>0</v>
      </c>
      <c r="N13" s="37">
        <f>SUMIFS(B$2:B$108,F2:F108,"&gt;=0.41",F2:F108,"&lt;=0.60")</f>
        <v>0</v>
      </c>
      <c r="O13" s="37">
        <f>SUMIFS(B$2:B$108,G2:G108,"&gt;=0.41",G2:G108,"&lt;=0.60")</f>
        <v>0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0.59</v>
      </c>
      <c r="D14" s="37">
        <v>0.78</v>
      </c>
      <c r="E14" s="37">
        <v>0.78</v>
      </c>
      <c r="F14" s="37">
        <v>0.79</v>
      </c>
      <c r="G14" s="37">
        <v>0.9</v>
      </c>
      <c r="H14" s="57"/>
      <c r="I14" s="9" t="s">
        <v>117</v>
      </c>
      <c r="J14" s="53" t="s">
        <v>114</v>
      </c>
      <c r="K14" s="37">
        <f>SUMIFS(B$2:B$108,C2:C108,"&gt;=0.61",C2:C108,"&lt;=0.80")</f>
        <v>0</v>
      </c>
      <c r="L14" s="37">
        <f>SUMIFS(B$2:B$108,D2:D108,"&gt;=0.61",D2:D108,"&lt;=0.80")</f>
        <v>100.00002388797361</v>
      </c>
      <c r="M14" s="37">
        <f>SUMIFS(B$2:B$108,E2:E108,"&gt;=0.61",E2:E108,"&lt;=0.80")</f>
        <v>100.00002388797361</v>
      </c>
      <c r="N14" s="37">
        <f>SUMIFS(B$2:B$108,F2:F108,"&gt;=0.61",F2:F108,"&lt;=0.80")</f>
        <v>100.00002388797361</v>
      </c>
      <c r="O14" s="37">
        <f>SUMIFS(B$2:B$108,G2:G108,"&gt;=0.61",G2:G108,"&lt;=0.80")</f>
        <v>0.22827292696320703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0.59</v>
      </c>
      <c r="D15" s="37">
        <v>0.77</v>
      </c>
      <c r="E15" s="37">
        <v>0.78</v>
      </c>
      <c r="F15" s="37">
        <v>0.79</v>
      </c>
      <c r="G15" s="37">
        <v>0.89</v>
      </c>
      <c r="H15" s="57"/>
      <c r="I15" s="9" t="s">
        <v>116</v>
      </c>
      <c r="J15" s="53" t="s">
        <v>115</v>
      </c>
      <c r="K15" s="37">
        <f>SUMIFS(B$2:B$108,C2:C108,"&gt;=0.81",C2:C108,"&lt;=1.00")</f>
        <v>0</v>
      </c>
      <c r="L15" s="37">
        <f>SUMIFS(B$2:B$108,D2:D108,"&gt;=0.81",D2:D108,"&lt;=1.00")</f>
        <v>0</v>
      </c>
      <c r="M15" s="37">
        <f>SUMIFS(B$2:B$108,E2:E108,"&gt;=0.81",E2:E108,"&lt;=1.00")</f>
        <v>0</v>
      </c>
      <c r="N15" s="37">
        <f>SUMIFS(B$2:B$108,F2:F108,"&gt;=0.81",F2:F108,"&lt;=1.00")</f>
        <v>0</v>
      </c>
      <c r="O15" s="37">
        <f>SUMIFS(B$2:B$108,G2:G108,"&gt;=0.81",G2:G108,"&lt;=1.00")</f>
        <v>99.771750961010412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0.59</v>
      </c>
      <c r="D16" s="37">
        <v>0.77</v>
      </c>
      <c r="E16" s="37">
        <v>0.78</v>
      </c>
      <c r="F16" s="37">
        <v>0.79</v>
      </c>
      <c r="G16" s="37">
        <v>0.89</v>
      </c>
      <c r="H16" s="57"/>
      <c r="K16" s="37">
        <f>SUM(K11:K15)</f>
        <v>100.00002388797361</v>
      </c>
      <c r="L16" s="37">
        <f t="shared" ref="L16:O16" si="2">SUM(L11:L15)</f>
        <v>100.00002388797361</v>
      </c>
      <c r="M16" s="37">
        <f t="shared" si="2"/>
        <v>100.00002388797361</v>
      </c>
      <c r="N16" s="37">
        <f t="shared" si="2"/>
        <v>100.00002388797361</v>
      </c>
      <c r="O16" s="37">
        <f t="shared" si="2"/>
        <v>100.00002388797361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0.59</v>
      </c>
      <c r="D17" s="37">
        <v>0.76</v>
      </c>
      <c r="E17" s="37">
        <v>0.77</v>
      </c>
      <c r="F17" s="37">
        <v>0.77</v>
      </c>
      <c r="G17" s="37">
        <v>0.87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0.59</v>
      </c>
      <c r="D18" s="37">
        <v>0.75</v>
      </c>
      <c r="E18" s="37">
        <v>0.76</v>
      </c>
      <c r="F18" s="37">
        <v>0.76</v>
      </c>
      <c r="G18" s="37">
        <v>0.84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0.59</v>
      </c>
      <c r="D19" s="37">
        <v>0.76</v>
      </c>
      <c r="E19" s="37">
        <v>0.76</v>
      </c>
      <c r="F19" s="37">
        <v>0.76</v>
      </c>
      <c r="G19" s="37">
        <v>0.85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0.57999999999999996</v>
      </c>
      <c r="D20" s="37">
        <v>0.75</v>
      </c>
      <c r="E20" s="37">
        <v>0.75</v>
      </c>
      <c r="F20" s="37">
        <v>0.75</v>
      </c>
      <c r="G20" s="37">
        <v>0.82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0.59</v>
      </c>
      <c r="D21" s="37">
        <v>0.76</v>
      </c>
      <c r="E21" s="37">
        <v>0.78</v>
      </c>
      <c r="F21" s="37">
        <v>0.78</v>
      </c>
      <c r="G21" s="37">
        <v>0.88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0.57999999999999996</v>
      </c>
      <c r="D22" s="37">
        <v>0.75</v>
      </c>
      <c r="E22" s="37">
        <v>0.75</v>
      </c>
      <c r="F22" s="37">
        <v>0.75</v>
      </c>
      <c r="G22" s="37">
        <v>0.83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0.59</v>
      </c>
      <c r="D23" s="37">
        <v>0.76</v>
      </c>
      <c r="E23" s="37">
        <v>0.77</v>
      </c>
      <c r="F23" s="37">
        <v>0.76</v>
      </c>
      <c r="G23" s="37">
        <v>0.85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0.59</v>
      </c>
      <c r="D24" s="37">
        <v>0.76</v>
      </c>
      <c r="E24" s="37">
        <v>0.77</v>
      </c>
      <c r="F24" s="37">
        <v>0.76</v>
      </c>
      <c r="G24" s="37">
        <v>0.85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0.59</v>
      </c>
      <c r="D25" s="37">
        <v>0.79</v>
      </c>
      <c r="E25" s="37">
        <v>0.79</v>
      </c>
      <c r="F25" s="37">
        <v>0.8</v>
      </c>
      <c r="G25" s="37">
        <v>0.95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0.59</v>
      </c>
      <c r="D26" s="37">
        <v>0.78</v>
      </c>
      <c r="E26" s="37">
        <v>0.79</v>
      </c>
      <c r="F26" s="37">
        <v>0.8</v>
      </c>
      <c r="G26" s="37">
        <v>0.9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0.59</v>
      </c>
      <c r="D27" s="37">
        <v>0.77</v>
      </c>
      <c r="E27" s="37">
        <v>0.78</v>
      </c>
      <c r="F27" s="37">
        <v>0.79</v>
      </c>
      <c r="G27" s="37">
        <v>0.89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0.57999999999999996</v>
      </c>
      <c r="D28" s="37">
        <v>0.75</v>
      </c>
      <c r="E28" s="37">
        <v>0.76</v>
      </c>
      <c r="F28" s="37">
        <v>0.75</v>
      </c>
      <c r="G28" s="37">
        <v>0.84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0.59</v>
      </c>
      <c r="D29" s="37">
        <v>0.75</v>
      </c>
      <c r="E29" s="37">
        <v>0.76</v>
      </c>
      <c r="F29" s="37">
        <v>0.76</v>
      </c>
      <c r="G29" s="37">
        <v>0.84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0.59</v>
      </c>
      <c r="D30" s="37">
        <v>0.76</v>
      </c>
      <c r="E30" s="37">
        <v>0.77</v>
      </c>
      <c r="F30" s="37">
        <v>0.76</v>
      </c>
      <c r="G30" s="37">
        <v>0.86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0.59</v>
      </c>
      <c r="D31" s="37">
        <v>0.77</v>
      </c>
      <c r="E31" s="37">
        <v>0.78</v>
      </c>
      <c r="F31" s="37">
        <v>0.79</v>
      </c>
      <c r="G31" s="37">
        <v>0.89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0.57999999999999996</v>
      </c>
      <c r="D32" s="37">
        <v>0.75</v>
      </c>
      <c r="E32" s="37">
        <v>0.76</v>
      </c>
      <c r="F32" s="37">
        <v>0.75</v>
      </c>
      <c r="G32" s="37">
        <v>0.83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0.59</v>
      </c>
      <c r="D33" s="37">
        <v>0.77</v>
      </c>
      <c r="E33" s="37">
        <v>0.78</v>
      </c>
      <c r="F33" s="37">
        <v>0.79</v>
      </c>
      <c r="G33" s="37">
        <v>0.89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0.59</v>
      </c>
      <c r="D34" s="37">
        <v>0.76</v>
      </c>
      <c r="E34" s="37">
        <v>0.77</v>
      </c>
      <c r="F34" s="37">
        <v>0.78</v>
      </c>
      <c r="G34" s="37">
        <v>0.88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0.57999999999999996</v>
      </c>
      <c r="D35" s="37">
        <v>0.74</v>
      </c>
      <c r="E35" s="37">
        <v>0.74</v>
      </c>
      <c r="F35" s="37">
        <v>0.75</v>
      </c>
      <c r="G35" s="37">
        <v>0.81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0.59</v>
      </c>
      <c r="D36" s="37">
        <v>0.77</v>
      </c>
      <c r="E36" s="37">
        <v>0.78</v>
      </c>
      <c r="F36" s="37">
        <v>0.79</v>
      </c>
      <c r="G36" s="37">
        <v>0.89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0.59</v>
      </c>
      <c r="D37" s="37">
        <v>0.78</v>
      </c>
      <c r="E37" s="37">
        <v>0.79</v>
      </c>
      <c r="F37" s="37">
        <v>0.8</v>
      </c>
      <c r="G37" s="37">
        <v>0.9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0.59</v>
      </c>
      <c r="D38" s="37">
        <v>0.77</v>
      </c>
      <c r="E38" s="37">
        <v>0.78</v>
      </c>
      <c r="F38" s="37">
        <v>0.78</v>
      </c>
      <c r="G38" s="37">
        <v>0.88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0.57999999999999996</v>
      </c>
      <c r="D39" s="37">
        <v>0.75</v>
      </c>
      <c r="E39" s="37">
        <v>0.76</v>
      </c>
      <c r="F39" s="37">
        <v>0.75</v>
      </c>
      <c r="G39" s="37">
        <v>0.83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0.59</v>
      </c>
      <c r="D40" s="37">
        <v>0.77</v>
      </c>
      <c r="E40" s="37">
        <v>0.78</v>
      </c>
      <c r="F40" s="37">
        <v>0.78</v>
      </c>
      <c r="G40" s="37">
        <v>0.89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0.57999999999999996</v>
      </c>
      <c r="D41" s="37">
        <v>0.74</v>
      </c>
      <c r="E41" s="37">
        <v>0.74</v>
      </c>
      <c r="F41" s="37">
        <v>0.75</v>
      </c>
      <c r="G41" s="37">
        <v>0.81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0.57999999999999996</v>
      </c>
      <c r="D42" s="37">
        <v>0.75</v>
      </c>
      <c r="E42" s="37">
        <v>0.76</v>
      </c>
      <c r="F42" s="37">
        <v>0.75</v>
      </c>
      <c r="G42" s="37">
        <v>0.84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0.57999999999999996</v>
      </c>
      <c r="D43" s="37">
        <v>0.75</v>
      </c>
      <c r="E43" s="37">
        <v>0.76</v>
      </c>
      <c r="F43" s="37">
        <v>0.75</v>
      </c>
      <c r="G43" s="37">
        <v>0.84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0.59</v>
      </c>
      <c r="D44" s="37">
        <v>0.77</v>
      </c>
      <c r="E44" s="37">
        <v>0.78</v>
      </c>
      <c r="F44" s="37">
        <v>0.79</v>
      </c>
      <c r="G44" s="37">
        <v>0.89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0.57999999999999996</v>
      </c>
      <c r="D45" s="37">
        <v>0.74</v>
      </c>
      <c r="E45" s="37">
        <v>0.74</v>
      </c>
      <c r="F45" s="37">
        <v>0.75</v>
      </c>
      <c r="G45" s="37">
        <v>0.81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0.59</v>
      </c>
      <c r="D46" s="37">
        <v>0.77</v>
      </c>
      <c r="E46" s="37">
        <v>0.78</v>
      </c>
      <c r="F46" s="37">
        <v>0.79</v>
      </c>
      <c r="G46" s="37">
        <v>0.89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0.57999999999999996</v>
      </c>
      <c r="D47" s="37">
        <v>0.75</v>
      </c>
      <c r="E47" s="37">
        <v>0.75</v>
      </c>
      <c r="F47" s="37">
        <v>0.75</v>
      </c>
      <c r="G47" s="37">
        <v>0.83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0.59</v>
      </c>
      <c r="D48" s="37">
        <v>0.78</v>
      </c>
      <c r="E48" s="37">
        <v>0.79</v>
      </c>
      <c r="F48" s="37">
        <v>0.8</v>
      </c>
      <c r="G48" s="37">
        <v>0.9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0.59</v>
      </c>
      <c r="D49" s="37">
        <v>0.76</v>
      </c>
      <c r="E49" s="37">
        <v>0.77</v>
      </c>
      <c r="F49" s="37">
        <v>0.78</v>
      </c>
      <c r="G49" s="37">
        <v>0.88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0.59</v>
      </c>
      <c r="D50" s="37">
        <v>0.77</v>
      </c>
      <c r="E50" s="37">
        <v>0.78</v>
      </c>
      <c r="F50" s="37">
        <v>0.79</v>
      </c>
      <c r="G50" s="37">
        <v>0.89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0.56999999999999995</v>
      </c>
      <c r="D51" s="37">
        <v>0.73</v>
      </c>
      <c r="E51" s="37">
        <v>0.74</v>
      </c>
      <c r="F51" s="37">
        <v>0.75</v>
      </c>
      <c r="G51" s="37">
        <v>0.83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0.59</v>
      </c>
      <c r="D52" s="37">
        <v>0.78</v>
      </c>
      <c r="E52" s="37">
        <v>0.79</v>
      </c>
      <c r="F52" s="37">
        <v>0.8</v>
      </c>
      <c r="G52" s="37">
        <v>0.9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0.59</v>
      </c>
      <c r="D53" s="37">
        <v>0.77</v>
      </c>
      <c r="E53" s="37">
        <v>0.78</v>
      </c>
      <c r="F53" s="37">
        <v>0.79</v>
      </c>
      <c r="G53" s="37">
        <v>0.79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0.59</v>
      </c>
      <c r="D54" s="37">
        <v>0.76</v>
      </c>
      <c r="E54" s="37">
        <v>0.77</v>
      </c>
      <c r="F54" s="37">
        <v>0.77</v>
      </c>
      <c r="G54" s="37">
        <v>0.87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0.59</v>
      </c>
      <c r="D55" s="37">
        <v>0.77</v>
      </c>
      <c r="E55" s="37">
        <v>0.78</v>
      </c>
      <c r="F55" s="37">
        <v>0.79</v>
      </c>
      <c r="G55" s="37">
        <v>0.89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0.59</v>
      </c>
      <c r="D56" s="37">
        <v>0.77</v>
      </c>
      <c r="E56" s="37">
        <v>0.78</v>
      </c>
      <c r="F56" s="37">
        <v>0.79</v>
      </c>
      <c r="G56" s="37">
        <v>0.89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0.57999999999999996</v>
      </c>
      <c r="D57" s="37">
        <v>0.74</v>
      </c>
      <c r="E57" s="37">
        <v>0.74</v>
      </c>
      <c r="F57" s="37">
        <v>0.75</v>
      </c>
      <c r="G57" s="37">
        <v>0.81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0.59</v>
      </c>
      <c r="D58" s="37">
        <v>0.76</v>
      </c>
      <c r="E58" s="37">
        <v>0.76</v>
      </c>
      <c r="F58" s="37">
        <v>0.76</v>
      </c>
      <c r="G58" s="37">
        <v>0.85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0.57999999999999996</v>
      </c>
      <c r="D59" s="37">
        <v>0.74</v>
      </c>
      <c r="E59" s="37">
        <v>0.74</v>
      </c>
      <c r="F59" s="37">
        <v>0.75</v>
      </c>
      <c r="G59" s="37">
        <v>0.81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0.59</v>
      </c>
      <c r="D60" s="37">
        <v>0.78</v>
      </c>
      <c r="E60" s="37">
        <v>0.79</v>
      </c>
      <c r="F60" s="37">
        <v>0.8</v>
      </c>
      <c r="G60" s="37">
        <v>0.9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0.59</v>
      </c>
      <c r="D61" s="37">
        <v>0.78</v>
      </c>
      <c r="E61" s="37">
        <v>0.79</v>
      </c>
      <c r="F61" s="37">
        <v>0.8</v>
      </c>
      <c r="G61" s="37">
        <v>0.9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0.59</v>
      </c>
      <c r="D62" s="37">
        <v>0.77</v>
      </c>
      <c r="E62" s="37">
        <v>0.78</v>
      </c>
      <c r="F62" s="37">
        <v>0.79</v>
      </c>
      <c r="G62" s="37">
        <v>0.89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0.59</v>
      </c>
      <c r="D63" s="37">
        <v>0.77</v>
      </c>
      <c r="E63" s="37">
        <v>0.78</v>
      </c>
      <c r="F63" s="37">
        <v>0.79</v>
      </c>
      <c r="G63" s="37">
        <v>0.89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0.59</v>
      </c>
      <c r="D64" s="37">
        <v>0.78</v>
      </c>
      <c r="E64" s="37">
        <v>0.79</v>
      </c>
      <c r="F64" s="37">
        <v>0.8</v>
      </c>
      <c r="G64" s="37">
        <v>0.9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0.59</v>
      </c>
      <c r="D65" s="37">
        <v>0.76</v>
      </c>
      <c r="E65" s="37">
        <v>0.77</v>
      </c>
      <c r="F65" s="37">
        <v>0.76</v>
      </c>
      <c r="G65" s="37">
        <v>0.86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0.59</v>
      </c>
      <c r="D66" s="37">
        <v>0.78</v>
      </c>
      <c r="E66" s="37">
        <v>0.79</v>
      </c>
      <c r="F66" s="37">
        <v>0.8</v>
      </c>
      <c r="G66" s="37">
        <v>0.9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0.59</v>
      </c>
      <c r="D67" s="37">
        <v>0.78</v>
      </c>
      <c r="E67" s="37">
        <v>0.79</v>
      </c>
      <c r="F67" s="37">
        <v>0.8</v>
      </c>
      <c r="G67" s="37">
        <v>0.9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0.59</v>
      </c>
      <c r="D68" s="37">
        <v>0.76</v>
      </c>
      <c r="E68" s="37">
        <v>0.77</v>
      </c>
      <c r="F68" s="37">
        <v>0.76</v>
      </c>
      <c r="G68" s="37">
        <v>0.86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0.57999999999999996</v>
      </c>
      <c r="D69" s="37">
        <v>0.75</v>
      </c>
      <c r="E69" s="37">
        <v>0.75</v>
      </c>
      <c r="F69" s="37">
        <v>0.75</v>
      </c>
      <c r="G69" s="37">
        <v>0.82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0.59</v>
      </c>
      <c r="D70" s="37">
        <v>0.78</v>
      </c>
      <c r="E70" s="37">
        <v>0.79</v>
      </c>
      <c r="F70" s="37">
        <v>0.8</v>
      </c>
      <c r="G70" s="37">
        <v>0.9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0.59</v>
      </c>
      <c r="D71" s="37">
        <v>0.77</v>
      </c>
      <c r="E71" s="37">
        <v>0.78</v>
      </c>
      <c r="F71" s="37">
        <v>0.78</v>
      </c>
      <c r="G71" s="37">
        <v>0.88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0.57999999999999996</v>
      </c>
      <c r="D72" s="37">
        <v>0.74</v>
      </c>
      <c r="E72" s="37">
        <v>0.74</v>
      </c>
      <c r="F72" s="37">
        <v>0.75</v>
      </c>
      <c r="G72" s="37">
        <v>0.82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0.56999999999999995</v>
      </c>
      <c r="D73" s="37">
        <v>0.74</v>
      </c>
      <c r="E73" s="37">
        <v>0.75</v>
      </c>
      <c r="F73" s="37">
        <v>0.75</v>
      </c>
      <c r="G73" s="37">
        <v>0.81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0.57999999999999996</v>
      </c>
      <c r="D74" s="37">
        <v>0.75</v>
      </c>
      <c r="E74" s="37">
        <v>0.75</v>
      </c>
      <c r="F74" s="37">
        <v>0.75</v>
      </c>
      <c r="G74" s="37">
        <v>0.83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0.59</v>
      </c>
      <c r="D75" s="37">
        <v>0.77</v>
      </c>
      <c r="E75" s="37">
        <v>0.78</v>
      </c>
      <c r="F75" s="37">
        <v>0.79</v>
      </c>
      <c r="G75" s="37">
        <v>0.89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0.59</v>
      </c>
      <c r="D76" s="37">
        <v>0.77</v>
      </c>
      <c r="E76" s="37">
        <v>0.78</v>
      </c>
      <c r="F76" s="37">
        <v>0.79</v>
      </c>
      <c r="G76" s="37">
        <v>0.89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0.57999999999999996</v>
      </c>
      <c r="D77" s="37">
        <v>0.75</v>
      </c>
      <c r="E77" s="37">
        <v>0.76</v>
      </c>
      <c r="F77" s="37">
        <v>0.75</v>
      </c>
      <c r="G77" s="37">
        <v>0.84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0.57999999999999996</v>
      </c>
      <c r="D78" s="37">
        <v>0.75</v>
      </c>
      <c r="E78" s="37">
        <v>0.75</v>
      </c>
      <c r="F78" s="37">
        <v>0.75</v>
      </c>
      <c r="G78" s="37">
        <v>0.82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0.59</v>
      </c>
      <c r="D79" s="37">
        <v>0.77</v>
      </c>
      <c r="E79" s="37">
        <v>0.78</v>
      </c>
      <c r="F79" s="37">
        <v>0.79</v>
      </c>
      <c r="G79" s="37">
        <v>0.89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0.57999999999999996</v>
      </c>
      <c r="D80" s="37">
        <v>0.75</v>
      </c>
      <c r="E80" s="37">
        <v>0.76</v>
      </c>
      <c r="F80" s="37">
        <v>0.75</v>
      </c>
      <c r="G80" s="37">
        <v>0.84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0.59</v>
      </c>
      <c r="D81" s="37">
        <v>0.77</v>
      </c>
      <c r="E81" s="37">
        <v>0.78</v>
      </c>
      <c r="F81" s="37">
        <v>0.78</v>
      </c>
      <c r="G81" s="37">
        <v>0.89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0.57999999999999996</v>
      </c>
      <c r="D82" s="37">
        <v>0.75</v>
      </c>
      <c r="E82" s="37">
        <v>0.76</v>
      </c>
      <c r="F82" s="37">
        <v>0.75</v>
      </c>
      <c r="G82" s="37">
        <v>0.84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0.59</v>
      </c>
      <c r="D83" s="37">
        <v>0.76</v>
      </c>
      <c r="E83" s="37">
        <v>0.77</v>
      </c>
      <c r="F83" s="37">
        <v>0.78</v>
      </c>
      <c r="G83" s="37">
        <v>0.88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0.59</v>
      </c>
      <c r="D84" s="37">
        <v>0.76</v>
      </c>
      <c r="E84" s="37">
        <v>0.77</v>
      </c>
      <c r="F84" s="37">
        <v>0.78</v>
      </c>
      <c r="G84" s="37">
        <v>0.88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0.59</v>
      </c>
      <c r="D85" s="37">
        <v>0.78</v>
      </c>
      <c r="E85" s="37">
        <v>0.79</v>
      </c>
      <c r="F85" s="37">
        <v>0.8</v>
      </c>
      <c r="G85" s="37">
        <v>0.9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0.59</v>
      </c>
      <c r="D86" s="37">
        <v>0.76</v>
      </c>
      <c r="E86" s="37">
        <v>0.77</v>
      </c>
      <c r="F86" s="37">
        <v>0.76</v>
      </c>
      <c r="G86" s="37">
        <v>0.85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0.59</v>
      </c>
      <c r="D87" s="37">
        <v>0.77</v>
      </c>
      <c r="E87" s="37">
        <v>0.78</v>
      </c>
      <c r="F87" s="37">
        <v>0.79</v>
      </c>
      <c r="G87" s="37">
        <v>0.89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0.57999999999999996</v>
      </c>
      <c r="D88" s="37">
        <v>0.75</v>
      </c>
      <c r="E88" s="37">
        <v>0.76</v>
      </c>
      <c r="F88" s="37">
        <v>0.75</v>
      </c>
      <c r="G88" s="37">
        <v>0.84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0.56999999999999995</v>
      </c>
      <c r="D89" s="37">
        <v>0.74</v>
      </c>
      <c r="E89" s="37">
        <v>0.75</v>
      </c>
      <c r="F89" s="37">
        <v>0.75</v>
      </c>
      <c r="G89" s="37">
        <v>0.81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0.59</v>
      </c>
      <c r="D90" s="37">
        <v>0.77</v>
      </c>
      <c r="E90" s="37">
        <v>0.78</v>
      </c>
      <c r="F90" s="37">
        <v>0.79</v>
      </c>
      <c r="G90" s="37">
        <v>0.89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0.57999999999999996</v>
      </c>
      <c r="D91" s="37">
        <v>0.74</v>
      </c>
      <c r="E91" s="37">
        <v>0.74</v>
      </c>
      <c r="F91" s="37">
        <v>0.75</v>
      </c>
      <c r="G91" s="37">
        <v>0.81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0.59</v>
      </c>
      <c r="D92" s="37">
        <v>0.77</v>
      </c>
      <c r="E92" s="37">
        <v>0.78</v>
      </c>
      <c r="F92" s="37">
        <v>0.79</v>
      </c>
      <c r="G92" s="37">
        <v>0.89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0.59</v>
      </c>
      <c r="D93" s="37">
        <v>0.77</v>
      </c>
      <c r="E93" s="37">
        <v>0.78</v>
      </c>
      <c r="F93" s="37">
        <v>0.79</v>
      </c>
      <c r="G93" s="37">
        <v>0.89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0.59</v>
      </c>
      <c r="D94" s="37">
        <v>0.76</v>
      </c>
      <c r="E94" s="37">
        <v>0.77</v>
      </c>
      <c r="F94" s="37">
        <v>0.78</v>
      </c>
      <c r="G94" s="37">
        <v>0.88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0.59</v>
      </c>
      <c r="D95" s="37">
        <v>0.75</v>
      </c>
      <c r="E95" s="37">
        <v>0.76</v>
      </c>
      <c r="F95" s="37">
        <v>0.76</v>
      </c>
      <c r="G95" s="37">
        <v>0.85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0.59</v>
      </c>
      <c r="D96" s="37">
        <v>0.76</v>
      </c>
      <c r="E96" s="37">
        <v>0.76</v>
      </c>
      <c r="F96" s="37">
        <v>0.76</v>
      </c>
      <c r="G96" s="37">
        <v>0.85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0.59</v>
      </c>
      <c r="D97" s="37">
        <v>0.77</v>
      </c>
      <c r="E97" s="37">
        <v>0.78</v>
      </c>
      <c r="F97" s="37">
        <v>0.79</v>
      </c>
      <c r="G97" s="37">
        <v>0.89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0.59</v>
      </c>
      <c r="D98" s="37">
        <v>0.76</v>
      </c>
      <c r="E98" s="37">
        <v>0.77</v>
      </c>
      <c r="F98" s="37">
        <v>0.77</v>
      </c>
      <c r="G98" s="37">
        <v>0.87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0.57999999999999996</v>
      </c>
      <c r="D99" s="37">
        <v>0.74</v>
      </c>
      <c r="E99" s="37">
        <v>0.74</v>
      </c>
      <c r="F99" s="37">
        <v>0.75</v>
      </c>
      <c r="G99" s="37">
        <v>0.81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0.59</v>
      </c>
      <c r="D100" s="37">
        <v>0.75</v>
      </c>
      <c r="E100" s="37">
        <v>0.76</v>
      </c>
      <c r="F100" s="37">
        <v>0.76</v>
      </c>
      <c r="G100" s="37">
        <v>0.84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0.59</v>
      </c>
      <c r="D101" s="37">
        <v>0.77</v>
      </c>
      <c r="E101" s="37">
        <v>0.78</v>
      </c>
      <c r="F101" s="37">
        <v>0.79</v>
      </c>
      <c r="G101" s="37">
        <v>0.89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0.59</v>
      </c>
      <c r="D102" s="37">
        <v>0.78</v>
      </c>
      <c r="E102" s="37">
        <v>0.79</v>
      </c>
      <c r="F102" s="37">
        <v>0.8</v>
      </c>
      <c r="G102" s="37">
        <v>0.9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0.59</v>
      </c>
      <c r="D103" s="37">
        <v>0.76</v>
      </c>
      <c r="E103" s="37">
        <v>0.76</v>
      </c>
      <c r="F103" s="37">
        <v>0.76</v>
      </c>
      <c r="G103" s="37">
        <v>0.85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0.59</v>
      </c>
      <c r="D104" s="37">
        <v>0.78</v>
      </c>
      <c r="E104" s="37">
        <v>0.78</v>
      </c>
      <c r="F104" s="37">
        <v>0.79</v>
      </c>
      <c r="G104" s="37">
        <v>0.9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0.59</v>
      </c>
      <c r="D105" s="37">
        <v>0.77</v>
      </c>
      <c r="E105" s="37">
        <v>0.78</v>
      </c>
      <c r="F105" s="37">
        <v>0.79</v>
      </c>
      <c r="G105" s="37">
        <v>0.89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0.59</v>
      </c>
      <c r="D106" s="37">
        <v>0.76</v>
      </c>
      <c r="E106" s="37">
        <v>0.77</v>
      </c>
      <c r="F106" s="37">
        <v>0.78</v>
      </c>
      <c r="G106" s="37">
        <v>0.88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0.59</v>
      </c>
      <c r="D107" s="37">
        <v>0.77</v>
      </c>
      <c r="E107" s="37">
        <v>0.78</v>
      </c>
      <c r="F107" s="37">
        <v>0.79</v>
      </c>
      <c r="G107" s="37">
        <v>0.9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0.57999999999999996</v>
      </c>
      <c r="D108" s="37">
        <v>0.75</v>
      </c>
      <c r="E108" s="37">
        <v>0.75</v>
      </c>
      <c r="F108" s="37">
        <v>0.75</v>
      </c>
      <c r="G108" s="37">
        <v>0.83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14" xr:uid="{00000000-0009-0000-0000-00000A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23"/>
  <sheetViews>
    <sheetView topLeftCell="K1" workbookViewId="0">
      <selection activeCell="Q1" sqref="Q1:U1048576"/>
    </sheetView>
  </sheetViews>
  <sheetFormatPr defaultRowHeight="15.75" x14ac:dyDescent="0.25"/>
  <cols>
    <col min="1" max="1" width="9.140625" style="61"/>
    <col min="2" max="2" width="8.5703125" style="61" customWidth="1"/>
    <col min="3" max="3" width="8.42578125" style="5" customWidth="1"/>
    <col min="4" max="6" width="9.140625" customWidth="1"/>
    <col min="9" max="9" width="12.28515625" customWidth="1"/>
    <col min="10" max="10" width="16.5703125" customWidth="1"/>
  </cols>
  <sheetData>
    <row r="1" spans="1:21" ht="47.25" x14ac:dyDescent="0.25">
      <c r="A1" s="60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x14ac:dyDescent="0.25">
      <c r="A2" s="60" t="s">
        <v>1</v>
      </c>
      <c r="B2" s="5">
        <v>0.55185063152114222</v>
      </c>
      <c r="C2" s="37">
        <v>0.65</v>
      </c>
      <c r="D2" s="37">
        <v>0.68</v>
      </c>
      <c r="E2" s="37">
        <v>0.6</v>
      </c>
      <c r="F2" s="37">
        <v>0.33</v>
      </c>
      <c r="G2" s="37">
        <v>0.33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5.3206260296540364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60" t="s">
        <v>10</v>
      </c>
      <c r="B3" s="5">
        <v>0.81493135639758385</v>
      </c>
      <c r="C3" s="37">
        <v>0.71</v>
      </c>
      <c r="D3" s="37">
        <v>0.79</v>
      </c>
      <c r="E3" s="37">
        <v>0.79</v>
      </c>
      <c r="F3" s="37">
        <v>0.66</v>
      </c>
      <c r="G3" s="37">
        <v>0.55000000000000004</v>
      </c>
      <c r="I3" s="9" t="s">
        <v>117</v>
      </c>
      <c r="J3" s="6" t="s">
        <v>112</v>
      </c>
      <c r="K3" s="10">
        <f t="shared" ref="K3:O6" si="1">K12</f>
        <v>86.709073860516199</v>
      </c>
      <c r="L3" s="10">
        <f t="shared" si="1"/>
        <v>68.564222405271821</v>
      </c>
      <c r="M3" s="10">
        <f t="shared" si="1"/>
        <v>45.692959362987352</v>
      </c>
      <c r="N3" s="10">
        <f t="shared" si="1"/>
        <v>23.899471718835805</v>
      </c>
      <c r="O3" s="10">
        <f t="shared" si="1"/>
        <v>2.4857605711147719</v>
      </c>
      <c r="Q3" s="37"/>
      <c r="R3" s="37"/>
      <c r="S3" s="37"/>
      <c r="T3" s="37"/>
      <c r="U3" s="37"/>
    </row>
    <row r="4" spans="1:21" x14ac:dyDescent="0.25">
      <c r="A4" s="60" t="s">
        <v>100</v>
      </c>
      <c r="B4" s="5">
        <v>0.42152498627127954</v>
      </c>
      <c r="C4" s="37">
        <v>0.72</v>
      </c>
      <c r="D4" s="37">
        <v>0.78</v>
      </c>
      <c r="E4" s="37">
        <v>0.79</v>
      </c>
      <c r="F4" s="37">
        <v>0.64</v>
      </c>
      <c r="G4" s="37">
        <v>0.49</v>
      </c>
      <c r="I4" s="9" t="s">
        <v>118</v>
      </c>
      <c r="J4" s="6" t="s">
        <v>113</v>
      </c>
      <c r="K4" s="10">
        <f t="shared" si="1"/>
        <v>13.290950027457441</v>
      </c>
      <c r="L4" s="10">
        <f t="shared" si="1"/>
        <v>26.387300658978578</v>
      </c>
      <c r="M4" s="10">
        <f t="shared" si="1"/>
        <v>37.262698791872587</v>
      </c>
      <c r="N4" s="10">
        <f t="shared" si="1"/>
        <v>37.344463481603512</v>
      </c>
      <c r="O4" s="10">
        <f t="shared" si="1"/>
        <v>40.668649643053257</v>
      </c>
      <c r="Q4" s="37"/>
      <c r="R4" s="37"/>
      <c r="S4" s="37"/>
      <c r="T4" s="37"/>
      <c r="U4" s="37"/>
    </row>
    <row r="5" spans="1:21" x14ac:dyDescent="0.25">
      <c r="A5" s="60" t="s">
        <v>101</v>
      </c>
      <c r="B5" s="5">
        <v>0.69743547501372882</v>
      </c>
      <c r="C5" s="37">
        <v>0.72</v>
      </c>
      <c r="D5" s="37">
        <v>0.78</v>
      </c>
      <c r="E5" s="37">
        <v>0.79</v>
      </c>
      <c r="F5" s="37">
        <v>0.64</v>
      </c>
      <c r="G5" s="37">
        <v>0.47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5.0485008237232289</v>
      </c>
      <c r="M5" s="10">
        <f t="shared" si="1"/>
        <v>11.723739703459637</v>
      </c>
      <c r="N5" s="10">
        <f t="shared" si="1"/>
        <v>30.048329214717185</v>
      </c>
      <c r="O5" s="10">
        <f t="shared" si="1"/>
        <v>48.961522515101599</v>
      </c>
      <c r="Q5" s="37"/>
      <c r="R5" s="37"/>
      <c r="S5" s="37"/>
      <c r="T5" s="37"/>
      <c r="U5" s="37"/>
    </row>
    <row r="6" spans="1:21" x14ac:dyDescent="0.25">
      <c r="A6" s="60" t="s">
        <v>102</v>
      </c>
      <c r="B6" s="5">
        <v>0.5598242723778144</v>
      </c>
      <c r="C6" s="37">
        <v>0.63</v>
      </c>
      <c r="D6" s="37">
        <v>0.54</v>
      </c>
      <c r="E6" s="37">
        <v>0.5</v>
      </c>
      <c r="F6" s="37">
        <v>0.24</v>
      </c>
      <c r="G6" s="37">
        <v>0.31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8.7077594728171341</v>
      </c>
      <c r="O6" s="10">
        <f t="shared" si="1"/>
        <v>7.8840911587040079</v>
      </c>
      <c r="Q6" s="37"/>
      <c r="R6" s="37"/>
      <c r="S6" s="37"/>
      <c r="T6" s="37"/>
      <c r="U6" s="37"/>
    </row>
    <row r="7" spans="1:21" x14ac:dyDescent="0.25">
      <c r="A7" s="60" t="s">
        <v>103</v>
      </c>
      <c r="B7" s="5">
        <v>0.81814936847885777</v>
      </c>
      <c r="C7" s="37">
        <v>0.72</v>
      </c>
      <c r="D7" s="37">
        <v>0.78</v>
      </c>
      <c r="E7" s="37">
        <v>0.79</v>
      </c>
      <c r="F7" s="37">
        <v>0.63</v>
      </c>
      <c r="G7" s="37">
        <v>0.47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60" t="s">
        <v>104</v>
      </c>
      <c r="B8" s="5">
        <v>1.3038879736408568</v>
      </c>
      <c r="C8" s="37">
        <v>0.51</v>
      </c>
      <c r="D8" s="37">
        <v>0.34</v>
      </c>
      <c r="E8" s="37">
        <v>0.31</v>
      </c>
      <c r="F8" s="37">
        <v>0</v>
      </c>
      <c r="G8" s="37">
        <v>0</v>
      </c>
      <c r="I8" s="75" t="s">
        <v>137</v>
      </c>
      <c r="J8" s="76"/>
      <c r="K8" s="10">
        <f>MIN(C2:C108)</f>
        <v>0.51</v>
      </c>
      <c r="L8" s="10">
        <f>MIN(D2:D108)</f>
        <v>0.34</v>
      </c>
      <c r="M8" s="10">
        <f>MIN(E2:E108)</f>
        <v>0.31</v>
      </c>
      <c r="N8" s="10">
        <f>MIN(F2:F108)</f>
        <v>0</v>
      </c>
      <c r="O8" s="10">
        <f>MIN(G2:G108)</f>
        <v>0</v>
      </c>
      <c r="Q8" s="37"/>
      <c r="R8" s="37"/>
      <c r="S8" s="37"/>
      <c r="T8" s="37"/>
      <c r="U8" s="37"/>
    </row>
    <row r="9" spans="1:21" x14ac:dyDescent="0.25">
      <c r="A9" s="60" t="s">
        <v>105</v>
      </c>
      <c r="B9" s="5">
        <v>0.21569192751235586</v>
      </c>
      <c r="C9" s="37">
        <v>0.69</v>
      </c>
      <c r="D9" s="37">
        <v>0.76</v>
      </c>
      <c r="E9" s="37">
        <v>0.63</v>
      </c>
      <c r="F9" s="37">
        <v>0.52</v>
      </c>
      <c r="G9" s="37">
        <v>0.43</v>
      </c>
      <c r="I9" s="75" t="s">
        <v>138</v>
      </c>
      <c r="J9" s="76"/>
      <c r="K9" s="10">
        <f>MAX(C2:C108)</f>
        <v>0.73</v>
      </c>
      <c r="L9" s="10">
        <f>MAX(D2:D108)</f>
        <v>0.8</v>
      </c>
      <c r="M9" s="10">
        <f>MAX(E2:E108)</f>
        <v>0.81</v>
      </c>
      <c r="N9" s="10">
        <f>MAX(F2:F108)</f>
        <v>0.69</v>
      </c>
      <c r="O9" s="10">
        <f>MAX(G2:G108)</f>
        <v>0.63</v>
      </c>
      <c r="Q9" s="37"/>
      <c r="R9" s="37"/>
      <c r="S9" s="37"/>
      <c r="T9" s="37"/>
      <c r="U9" s="37"/>
    </row>
    <row r="10" spans="1:21" x14ac:dyDescent="0.25">
      <c r="A10" s="60" t="s">
        <v>106</v>
      </c>
      <c r="B10" s="5">
        <v>0.60656781987918729</v>
      </c>
      <c r="C10" s="37">
        <v>0.63</v>
      </c>
      <c r="D10" s="37">
        <v>0.53</v>
      </c>
      <c r="E10" s="37">
        <v>0.53</v>
      </c>
      <c r="F10" s="37">
        <v>0.34</v>
      </c>
      <c r="G10" s="37">
        <v>0.35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x14ac:dyDescent="0.25">
      <c r="A11" s="60" t="s">
        <v>107</v>
      </c>
      <c r="B11" s="5">
        <v>0.82366831411312469</v>
      </c>
      <c r="C11" s="37">
        <v>0.57999999999999996</v>
      </c>
      <c r="D11" s="37">
        <v>0.38</v>
      </c>
      <c r="E11" s="37">
        <v>0.32</v>
      </c>
      <c r="F11" s="37">
        <v>0.12</v>
      </c>
      <c r="G11" s="37">
        <v>0.21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5.3206260296540364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60" t="s">
        <v>11</v>
      </c>
      <c r="B12" s="5">
        <v>1.3955244371224604</v>
      </c>
      <c r="C12" s="37">
        <v>0.65</v>
      </c>
      <c r="D12" s="37">
        <v>0.56999999999999995</v>
      </c>
      <c r="E12" s="37">
        <v>0.52</v>
      </c>
      <c r="F12" s="37">
        <v>0.41</v>
      </c>
      <c r="G12" s="37">
        <v>0.36</v>
      </c>
      <c r="I12" s="9" t="s">
        <v>119</v>
      </c>
      <c r="J12" s="6" t="s">
        <v>112</v>
      </c>
      <c r="K12" s="37">
        <f>SUMIFS(B$2:B$108,C2:C108,"&gt;=0.61",C2:C108,"&lt;=0.80")</f>
        <v>86.709073860516199</v>
      </c>
      <c r="L12" s="37">
        <f>SUMIFS(B$2:B$108,D2:D108,"&gt;=0.61",D2:D108,"&lt;=0.80")</f>
        <v>68.564222405271821</v>
      </c>
      <c r="M12" s="37">
        <f>SUMIFS(B$2:B$108,E2:E108,"&gt;=0.61",E2:E108,"&lt;=0.80")</f>
        <v>45.692959362987352</v>
      </c>
      <c r="N12" s="37">
        <f>SUMIFS(B$2:B$108,F2:F108,"&gt;=0.61",F2:F108,"&lt;=0.80")</f>
        <v>23.899471718835805</v>
      </c>
      <c r="O12" s="37">
        <f>SUMIFS(B$2:B$108,G2:G108,"&gt;=0.61",G2:G108,"&lt;=0.80")</f>
        <v>2.4857605711147719</v>
      </c>
      <c r="Q12" s="37"/>
      <c r="R12" s="37"/>
      <c r="S12" s="37"/>
      <c r="T12" s="37"/>
      <c r="U12" s="37"/>
    </row>
    <row r="13" spans="1:21" x14ac:dyDescent="0.25">
      <c r="A13" s="60" t="s">
        <v>12</v>
      </c>
      <c r="B13" s="5">
        <v>2.2495661724327292</v>
      </c>
      <c r="C13" s="37">
        <v>0.69</v>
      </c>
      <c r="D13" s="37">
        <v>0.66</v>
      </c>
      <c r="E13" s="37">
        <v>0.69</v>
      </c>
      <c r="F13" s="37">
        <v>0.46</v>
      </c>
      <c r="G13" s="37">
        <v>0.4</v>
      </c>
      <c r="I13" s="9" t="s">
        <v>118</v>
      </c>
      <c r="J13" s="6" t="s">
        <v>113</v>
      </c>
      <c r="K13" s="37">
        <f>SUMIFS(B$2:B$108,C2:C108,"&gt;=0.41",C2:C108,"&lt;=0.60")</f>
        <v>13.290950027457441</v>
      </c>
      <c r="L13" s="37">
        <f>SUMIFS(B$2:B$108,D2:D108,"&gt;=0.41",D2:D108,"&lt;=0.60")</f>
        <v>26.387300658978578</v>
      </c>
      <c r="M13" s="37">
        <f>SUMIFS(B$2:B$108,E2:E108,"&gt;=0.41",E2:E108,"&lt;=0.60")</f>
        <v>37.262698791872587</v>
      </c>
      <c r="N13" s="37">
        <f>SUMIFS(B$2:B$108,F2:F108,"&gt;=0.41",F2:F108,"&lt;=0.60")</f>
        <v>37.344463481603512</v>
      </c>
      <c r="O13" s="37">
        <f>SUMIFS(B$2:B$108,G2:G108,"&gt;=0.41",G2:G108,"&lt;=0.60")</f>
        <v>40.668649643053257</v>
      </c>
      <c r="Q13" s="37"/>
      <c r="R13" s="37"/>
      <c r="S13" s="37"/>
      <c r="T13" s="37"/>
      <c r="U13" s="37"/>
    </row>
    <row r="14" spans="1:21" x14ac:dyDescent="0.25">
      <c r="A14" s="60" t="s">
        <v>13</v>
      </c>
      <c r="B14" s="5">
        <v>4.130164744645799</v>
      </c>
      <c r="C14" s="37">
        <v>0.68</v>
      </c>
      <c r="D14" s="37">
        <v>0.67</v>
      </c>
      <c r="E14" s="37">
        <v>0.69</v>
      </c>
      <c r="F14" s="37">
        <v>0.49</v>
      </c>
      <c r="G14" s="37">
        <v>0.38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5.0485008237232289</v>
      </c>
      <c r="M14" s="37">
        <f>SUMIFS(B$2:B$108,E2:E108,"&gt;=0.21",E2:E108,"&lt;=0.40")</f>
        <v>11.723739703459637</v>
      </c>
      <c r="N14" s="37">
        <f>SUMIFS(B$2:B$108,F2:F108,"&gt;=0.21",F2:F108,"&lt;=0.40")</f>
        <v>30.048329214717185</v>
      </c>
      <c r="O14" s="37">
        <f>SUMIFS(B$2:B$108,G2:G108,"&gt;=0.21",G2:G108,"&lt;=0.40")</f>
        <v>48.961522515101599</v>
      </c>
      <c r="Q14" s="37"/>
      <c r="R14" s="37"/>
      <c r="S14" s="37"/>
      <c r="T14" s="37"/>
      <c r="U14" s="37"/>
    </row>
    <row r="15" spans="1:21" x14ac:dyDescent="0.25">
      <c r="A15" s="60" t="s">
        <v>14</v>
      </c>
      <c r="B15" s="5">
        <v>1.7387149917627676</v>
      </c>
      <c r="C15" s="37">
        <v>0.65</v>
      </c>
      <c r="D15" s="37">
        <v>0.67</v>
      </c>
      <c r="E15" s="37">
        <v>0.69</v>
      </c>
      <c r="F15" s="37">
        <v>0.37</v>
      </c>
      <c r="G15" s="37">
        <v>0.35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8.7077594728171341</v>
      </c>
      <c r="O15" s="37">
        <f>SUMIFS(B$2:B$108,G2:G108,"&gt;=0.00",G2:G108,"&lt;=0.20")</f>
        <v>7.8840911587040079</v>
      </c>
      <c r="Q15" s="37"/>
      <c r="R15" s="37"/>
      <c r="S15" s="37"/>
      <c r="T15" s="37"/>
      <c r="U15" s="37"/>
    </row>
    <row r="16" spans="1:21" x14ac:dyDescent="0.25">
      <c r="A16" s="60" t="s">
        <v>15</v>
      </c>
      <c r="B16" s="5">
        <v>0.7696046128500823</v>
      </c>
      <c r="C16" s="37">
        <v>0.65</v>
      </c>
      <c r="D16" s="37">
        <v>0.53</v>
      </c>
      <c r="E16" s="37">
        <v>0.56000000000000005</v>
      </c>
      <c r="F16" s="37">
        <v>0.44</v>
      </c>
      <c r="G16" s="37">
        <v>0.34</v>
      </c>
      <c r="K16" s="37">
        <f>SUM(K11:K15)</f>
        <v>100.00002388797364</v>
      </c>
      <c r="L16" s="37">
        <f t="shared" ref="L16:O16" si="2">SUM(L11:L15)</f>
        <v>100.00002388797363</v>
      </c>
      <c r="M16" s="37">
        <f t="shared" si="2"/>
        <v>100.00002388797361</v>
      </c>
      <c r="N16" s="37">
        <f t="shared" si="2"/>
        <v>100.00002388797363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60" t="s">
        <v>16</v>
      </c>
      <c r="B17" s="5">
        <v>0.58074684239428886</v>
      </c>
      <c r="C17" s="37">
        <v>0.65</v>
      </c>
      <c r="D17" s="37">
        <v>0.52</v>
      </c>
      <c r="E17" s="37">
        <v>0.53</v>
      </c>
      <c r="F17" s="37">
        <v>0.44</v>
      </c>
      <c r="G17" s="37">
        <v>0.34</v>
      </c>
      <c r="Q17" s="37"/>
      <c r="R17" s="37"/>
      <c r="S17" s="37"/>
      <c r="T17" s="37"/>
      <c r="U17" s="37"/>
    </row>
    <row r="18" spans="1:21" x14ac:dyDescent="0.25">
      <c r="A18" s="60" t="s">
        <v>17</v>
      </c>
      <c r="B18" s="5">
        <v>0.72908292147171894</v>
      </c>
      <c r="C18" s="37">
        <v>0.71</v>
      </c>
      <c r="D18" s="37">
        <v>0.79</v>
      </c>
      <c r="E18" s="37">
        <v>0.79</v>
      </c>
      <c r="F18" s="37">
        <v>0.64</v>
      </c>
      <c r="G18" s="37">
        <v>0.55000000000000004</v>
      </c>
      <c r="Q18" s="37"/>
      <c r="R18" s="37"/>
      <c r="S18" s="37"/>
      <c r="T18" s="37"/>
      <c r="U18" s="37"/>
    </row>
    <row r="19" spans="1:21" x14ac:dyDescent="0.25">
      <c r="A19" s="60" t="s">
        <v>18</v>
      </c>
      <c r="B19" s="5">
        <v>0.8368039538714992</v>
      </c>
      <c r="C19" s="37">
        <v>0.71</v>
      </c>
      <c r="D19" s="37">
        <v>0.79</v>
      </c>
      <c r="E19" s="37">
        <v>0.79</v>
      </c>
      <c r="F19" s="37">
        <v>0.64</v>
      </c>
      <c r="G19" s="37">
        <v>0.55000000000000004</v>
      </c>
      <c r="Q19" s="37"/>
      <c r="R19" s="37"/>
      <c r="S19" s="37"/>
      <c r="T19" s="37"/>
      <c r="U19" s="37"/>
    </row>
    <row r="20" spans="1:21" x14ac:dyDescent="0.25">
      <c r="A20" s="60" t="s">
        <v>19</v>
      </c>
      <c r="B20" s="5">
        <v>0.61298736957715538</v>
      </c>
      <c r="C20" s="37">
        <v>0.72</v>
      </c>
      <c r="D20" s="37">
        <v>0.79</v>
      </c>
      <c r="E20" s="37">
        <v>0.8</v>
      </c>
      <c r="F20" s="37">
        <v>0.68</v>
      </c>
      <c r="G20" s="37">
        <v>0.53</v>
      </c>
      <c r="Q20" s="37"/>
      <c r="R20" s="37"/>
      <c r="S20" s="37"/>
      <c r="T20" s="37"/>
      <c r="U20" s="37"/>
    </row>
    <row r="21" spans="1:21" x14ac:dyDescent="0.25">
      <c r="A21" s="60" t="s">
        <v>2</v>
      </c>
      <c r="B21" s="5">
        <v>0.84135639758374514</v>
      </c>
      <c r="C21" s="37">
        <v>0.7</v>
      </c>
      <c r="D21" s="37">
        <v>0.76</v>
      </c>
      <c r="E21" s="37">
        <v>0.76</v>
      </c>
      <c r="F21" s="37">
        <v>0.61</v>
      </c>
      <c r="G21" s="37">
        <v>0.52</v>
      </c>
      <c r="Q21" s="37"/>
      <c r="R21" s="37"/>
      <c r="S21" s="37"/>
      <c r="T21" s="37"/>
      <c r="U21" s="37"/>
    </row>
    <row r="22" spans="1:21" x14ac:dyDescent="0.25">
      <c r="A22" s="60" t="s">
        <v>20</v>
      </c>
      <c r="B22" s="5">
        <v>0.107331136738056</v>
      </c>
      <c r="C22" s="37">
        <v>0.62</v>
      </c>
      <c r="D22" s="37">
        <v>0.56999999999999995</v>
      </c>
      <c r="E22" s="37">
        <v>0.52</v>
      </c>
      <c r="F22" s="37">
        <v>0.38</v>
      </c>
      <c r="G22" s="37">
        <v>0.34</v>
      </c>
      <c r="Q22" s="37"/>
      <c r="R22" s="37"/>
      <c r="S22" s="37"/>
      <c r="T22" s="37"/>
      <c r="U22" s="37"/>
    </row>
    <row r="23" spans="1:21" x14ac:dyDescent="0.25">
      <c r="A23" s="60" t="s">
        <v>21</v>
      </c>
      <c r="B23" s="5">
        <v>1.7209335529928611</v>
      </c>
      <c r="C23" s="37">
        <v>0.71</v>
      </c>
      <c r="D23" s="37">
        <v>0.77</v>
      </c>
      <c r="E23" s="37">
        <v>0.77</v>
      </c>
      <c r="F23" s="37">
        <v>0.63</v>
      </c>
      <c r="G23" s="37">
        <v>0.53</v>
      </c>
      <c r="Q23" s="37"/>
      <c r="R23" s="37"/>
      <c r="S23" s="37"/>
      <c r="T23" s="37"/>
      <c r="U23" s="37"/>
    </row>
    <row r="24" spans="1:21" x14ac:dyDescent="0.25">
      <c r="A24" s="60" t="s">
        <v>22</v>
      </c>
      <c r="B24" s="5">
        <v>0.65615046677649635</v>
      </c>
      <c r="C24" s="37">
        <v>0.65</v>
      </c>
      <c r="D24" s="37">
        <v>0.52</v>
      </c>
      <c r="E24" s="37">
        <v>0.53</v>
      </c>
      <c r="F24" s="37">
        <v>0.44</v>
      </c>
      <c r="G24" s="37">
        <v>0.34</v>
      </c>
      <c r="Q24" s="37"/>
      <c r="R24" s="37"/>
      <c r="S24" s="37"/>
      <c r="T24" s="37"/>
      <c r="U24" s="37"/>
    </row>
    <row r="25" spans="1:21" x14ac:dyDescent="0.25">
      <c r="A25" s="60" t="s">
        <v>23</v>
      </c>
      <c r="B25" s="5">
        <v>1.1512959912136189</v>
      </c>
      <c r="C25" s="37">
        <v>0.65</v>
      </c>
      <c r="D25" s="37">
        <v>0.53</v>
      </c>
      <c r="E25" s="37">
        <v>0.54</v>
      </c>
      <c r="F25" s="37">
        <v>0.44</v>
      </c>
      <c r="G25" s="37">
        <v>0.35</v>
      </c>
      <c r="Q25" s="37"/>
      <c r="R25" s="37"/>
      <c r="S25" s="37"/>
      <c r="T25" s="37"/>
      <c r="U25" s="37"/>
    </row>
    <row r="26" spans="1:21" x14ac:dyDescent="0.25">
      <c r="A26" s="60" t="s">
        <v>24</v>
      </c>
      <c r="B26" s="5">
        <v>0.56810543657331136</v>
      </c>
      <c r="C26" s="37">
        <v>0.65</v>
      </c>
      <c r="D26" s="37">
        <v>0.67</v>
      </c>
      <c r="E26" s="37">
        <v>0.6</v>
      </c>
      <c r="F26" s="37">
        <v>0.28999999999999998</v>
      </c>
      <c r="G26" s="37">
        <v>0.32</v>
      </c>
      <c r="Q26" s="37"/>
      <c r="R26" s="37"/>
      <c r="S26" s="37"/>
      <c r="T26" s="37"/>
      <c r="U26" s="37"/>
    </row>
    <row r="27" spans="1:21" x14ac:dyDescent="0.25">
      <c r="A27" s="60" t="s">
        <v>25</v>
      </c>
      <c r="B27" s="5">
        <v>0.30681383855024713</v>
      </c>
      <c r="C27" s="37">
        <v>0.66</v>
      </c>
      <c r="D27" s="37">
        <v>0.74</v>
      </c>
      <c r="E27" s="37">
        <v>0.71</v>
      </c>
      <c r="F27" s="37">
        <v>0.51</v>
      </c>
      <c r="G27" s="37">
        <v>0.5</v>
      </c>
      <c r="Q27" s="37"/>
      <c r="R27" s="37"/>
      <c r="S27" s="37"/>
      <c r="T27" s="37"/>
      <c r="U27" s="37"/>
    </row>
    <row r="28" spans="1:21" x14ac:dyDescent="0.25">
      <c r="A28" s="60" t="s">
        <v>26</v>
      </c>
      <c r="B28" s="5">
        <v>1.5672103239978035</v>
      </c>
      <c r="C28" s="37">
        <v>0.59</v>
      </c>
      <c r="D28" s="37">
        <v>0.46</v>
      </c>
      <c r="E28" s="37">
        <v>0.43</v>
      </c>
      <c r="F28" s="37">
        <v>0.28000000000000003</v>
      </c>
      <c r="G28" s="37">
        <v>0.31</v>
      </c>
      <c r="Q28" s="37"/>
      <c r="R28" s="37"/>
      <c r="S28" s="37"/>
      <c r="T28" s="37"/>
      <c r="U28" s="37"/>
    </row>
    <row r="29" spans="1:21" x14ac:dyDescent="0.25">
      <c r="A29" s="60" t="s">
        <v>27</v>
      </c>
      <c r="B29" s="5">
        <v>0.67491488193300386</v>
      </c>
      <c r="C29" s="37">
        <v>0.6</v>
      </c>
      <c r="D29" s="37">
        <v>0.46</v>
      </c>
      <c r="E29" s="37">
        <v>0.4</v>
      </c>
      <c r="F29" s="37">
        <v>0.28000000000000003</v>
      </c>
      <c r="G29" s="37">
        <v>0.31</v>
      </c>
      <c r="Q29" s="37"/>
      <c r="R29" s="37"/>
      <c r="S29" s="37"/>
      <c r="T29" s="37"/>
      <c r="U29" s="37"/>
    </row>
    <row r="30" spans="1:21" x14ac:dyDescent="0.25">
      <c r="A30" s="60" t="s">
        <v>28</v>
      </c>
      <c r="B30" s="5">
        <v>0.25534486545853929</v>
      </c>
      <c r="C30" s="37">
        <v>0.71</v>
      </c>
      <c r="D30" s="37">
        <v>0.76</v>
      </c>
      <c r="E30" s="37">
        <v>0.77</v>
      </c>
      <c r="F30" s="37">
        <v>0.63</v>
      </c>
      <c r="G30" s="37">
        <v>0.54</v>
      </c>
      <c r="Q30" s="37"/>
      <c r="R30" s="37"/>
      <c r="S30" s="37"/>
      <c r="T30" s="37"/>
      <c r="U30" s="37"/>
    </row>
    <row r="31" spans="1:21" x14ac:dyDescent="0.25">
      <c r="A31" s="60" t="s">
        <v>29</v>
      </c>
      <c r="B31" s="5">
        <v>1.303871499176277</v>
      </c>
      <c r="C31" s="37">
        <v>0.65</v>
      </c>
      <c r="D31" s="37">
        <v>0.67</v>
      </c>
      <c r="E31" s="37">
        <v>0.67</v>
      </c>
      <c r="F31" s="37">
        <v>0.37</v>
      </c>
      <c r="G31" s="37">
        <v>0.35</v>
      </c>
      <c r="Q31" s="37"/>
      <c r="R31" s="37"/>
      <c r="S31" s="37"/>
      <c r="T31" s="37"/>
      <c r="U31" s="37"/>
    </row>
    <row r="32" spans="1:21" x14ac:dyDescent="0.25">
      <c r="A32" s="60" t="s">
        <v>3</v>
      </c>
      <c r="B32" s="5">
        <v>0.63083470620538162</v>
      </c>
      <c r="C32" s="37">
        <v>0.72</v>
      </c>
      <c r="D32" s="37">
        <v>0.79</v>
      </c>
      <c r="E32" s="37">
        <v>0.79</v>
      </c>
      <c r="F32" s="37">
        <v>0.65</v>
      </c>
      <c r="G32" s="37">
        <v>0.61</v>
      </c>
      <c r="Q32" s="37"/>
      <c r="R32" s="37"/>
      <c r="S32" s="37"/>
      <c r="T32" s="37"/>
      <c r="U32" s="37"/>
    </row>
    <row r="33" spans="1:21" x14ac:dyDescent="0.25">
      <c r="A33" s="60" t="s">
        <v>30</v>
      </c>
      <c r="B33" s="5">
        <v>1.4241186161449753</v>
      </c>
      <c r="C33" s="37">
        <v>0.71</v>
      </c>
      <c r="D33" s="37">
        <v>0.75</v>
      </c>
      <c r="E33" s="37">
        <v>0.74</v>
      </c>
      <c r="F33" s="37">
        <v>0.61</v>
      </c>
      <c r="G33" s="37">
        <v>0.6</v>
      </c>
      <c r="Q33" s="37"/>
      <c r="R33" s="37"/>
      <c r="S33" s="37"/>
      <c r="T33" s="37"/>
      <c r="U33" s="37"/>
    </row>
    <row r="34" spans="1:21" x14ac:dyDescent="0.25">
      <c r="A34" s="60" t="s">
        <v>31</v>
      </c>
      <c r="B34" s="5">
        <v>0.58200988467874792</v>
      </c>
      <c r="C34" s="37">
        <v>0.71</v>
      </c>
      <c r="D34" s="37">
        <v>0.75</v>
      </c>
      <c r="E34" s="37">
        <v>0.73</v>
      </c>
      <c r="F34" s="37">
        <v>0.57999999999999996</v>
      </c>
      <c r="G34" s="37">
        <v>0.56999999999999995</v>
      </c>
      <c r="Q34" s="37"/>
      <c r="R34" s="37"/>
      <c r="S34" s="37"/>
      <c r="T34" s="37"/>
      <c r="U34" s="37"/>
    </row>
    <row r="35" spans="1:21" x14ac:dyDescent="0.25">
      <c r="A35" s="60" t="s">
        <v>32</v>
      </c>
      <c r="B35" s="5">
        <v>9.5446457990115322E-2</v>
      </c>
      <c r="C35" s="37">
        <v>0.69</v>
      </c>
      <c r="D35" s="37">
        <v>0.77</v>
      </c>
      <c r="E35" s="37">
        <v>0.62</v>
      </c>
      <c r="F35" s="37">
        <v>0.53</v>
      </c>
      <c r="G35" s="37">
        <v>0.44</v>
      </c>
      <c r="Q35" s="37"/>
      <c r="R35" s="37"/>
      <c r="S35" s="37"/>
      <c r="T35" s="37"/>
      <c r="U35" s="37"/>
    </row>
    <row r="36" spans="1:21" x14ac:dyDescent="0.25">
      <c r="A36" s="60" t="s">
        <v>33</v>
      </c>
      <c r="B36" s="5">
        <v>2.6547721032399783</v>
      </c>
      <c r="C36" s="37">
        <v>0.65</v>
      </c>
      <c r="D36" s="37">
        <v>0.53</v>
      </c>
      <c r="E36" s="37">
        <v>0.54</v>
      </c>
      <c r="F36" s="37">
        <v>0.42</v>
      </c>
      <c r="G36" s="37">
        <v>0.35</v>
      </c>
      <c r="Q36" s="37"/>
      <c r="R36" s="37"/>
      <c r="S36" s="37"/>
      <c r="T36" s="37"/>
      <c r="U36" s="37"/>
    </row>
    <row r="37" spans="1:21" x14ac:dyDescent="0.25">
      <c r="A37" s="60" t="s">
        <v>34</v>
      </c>
      <c r="B37" s="5">
        <v>0.9176331685886876</v>
      </c>
      <c r="C37" s="37">
        <v>0.65</v>
      </c>
      <c r="D37" s="37">
        <v>0.53</v>
      </c>
      <c r="E37" s="37">
        <v>0.54</v>
      </c>
      <c r="F37" s="37">
        <v>0.42</v>
      </c>
      <c r="G37" s="37">
        <v>0.35</v>
      </c>
      <c r="Q37" s="37"/>
      <c r="R37" s="37"/>
      <c r="S37" s="37"/>
      <c r="T37" s="37"/>
      <c r="U37" s="37"/>
    </row>
    <row r="38" spans="1:21" x14ac:dyDescent="0.25">
      <c r="A38" s="60" t="s">
        <v>35</v>
      </c>
      <c r="B38" s="5">
        <v>1.0210159253157607</v>
      </c>
      <c r="C38" s="37">
        <v>0.71</v>
      </c>
      <c r="D38" s="37">
        <v>0.75</v>
      </c>
      <c r="E38" s="37">
        <v>0.74</v>
      </c>
      <c r="F38" s="37">
        <v>0.57999999999999996</v>
      </c>
      <c r="G38" s="37">
        <v>0.56999999999999995</v>
      </c>
      <c r="Q38" s="37"/>
      <c r="R38" s="37"/>
      <c r="S38" s="37"/>
      <c r="T38" s="37"/>
      <c r="U38" s="37"/>
    </row>
    <row r="39" spans="1:21" x14ac:dyDescent="0.25">
      <c r="A39" s="60" t="s">
        <v>36</v>
      </c>
      <c r="B39" s="5">
        <v>1.6350356946732565</v>
      </c>
      <c r="C39" s="37">
        <v>0.71</v>
      </c>
      <c r="D39" s="37">
        <v>0.76</v>
      </c>
      <c r="E39" s="37">
        <v>0.77</v>
      </c>
      <c r="F39" s="37">
        <v>0.63</v>
      </c>
      <c r="G39" s="37">
        <v>0.52</v>
      </c>
      <c r="Q39" s="37"/>
      <c r="R39" s="37"/>
      <c r="S39" s="37"/>
      <c r="T39" s="37"/>
      <c r="U39" s="37"/>
    </row>
    <row r="40" spans="1:21" x14ac:dyDescent="0.25">
      <c r="A40" s="60" t="s">
        <v>37</v>
      </c>
      <c r="B40" s="5">
        <v>1.1159692476661174</v>
      </c>
      <c r="C40" s="37">
        <v>0.71</v>
      </c>
      <c r="D40" s="37">
        <v>0.76</v>
      </c>
      <c r="E40" s="37">
        <v>0.74</v>
      </c>
      <c r="F40" s="37">
        <v>0.57999999999999996</v>
      </c>
      <c r="G40" s="37">
        <v>0.56999999999999995</v>
      </c>
      <c r="Q40" s="37"/>
      <c r="R40" s="37"/>
      <c r="S40" s="37"/>
      <c r="T40" s="37"/>
      <c r="U40" s="37"/>
    </row>
    <row r="41" spans="1:21" x14ac:dyDescent="0.25">
      <c r="A41" s="60" t="s">
        <v>38</v>
      </c>
      <c r="B41" s="5">
        <v>1.0124437122460186</v>
      </c>
      <c r="C41" s="37">
        <v>0.6</v>
      </c>
      <c r="D41" s="37">
        <v>0.46</v>
      </c>
      <c r="E41" s="37">
        <v>0.4</v>
      </c>
      <c r="F41" s="37">
        <v>0.21</v>
      </c>
      <c r="G41" s="37">
        <v>0.27</v>
      </c>
      <c r="Q41" s="37"/>
      <c r="R41" s="37"/>
      <c r="S41" s="37"/>
      <c r="T41" s="37"/>
      <c r="U41" s="37"/>
    </row>
    <row r="42" spans="1:21" x14ac:dyDescent="0.25">
      <c r="A42" s="60" t="s">
        <v>39</v>
      </c>
      <c r="B42" s="5">
        <v>0.73852278967600216</v>
      </c>
      <c r="C42" s="37">
        <v>0.6</v>
      </c>
      <c r="D42" s="37">
        <v>0.43</v>
      </c>
      <c r="E42" s="37">
        <v>0.4</v>
      </c>
      <c r="F42" s="37">
        <v>0.21</v>
      </c>
      <c r="G42" s="37">
        <v>0.25</v>
      </c>
      <c r="Q42" s="37"/>
      <c r="R42" s="37"/>
      <c r="S42" s="37"/>
      <c r="T42" s="37"/>
      <c r="U42" s="37"/>
    </row>
    <row r="43" spans="1:21" x14ac:dyDescent="0.25">
      <c r="A43" s="60" t="s">
        <v>4</v>
      </c>
      <c r="B43" s="5">
        <v>0.57740252608456888</v>
      </c>
      <c r="C43" s="37">
        <v>0.7</v>
      </c>
      <c r="D43" s="37">
        <v>0.76</v>
      </c>
      <c r="E43" s="37">
        <v>0.75</v>
      </c>
      <c r="F43" s="37">
        <v>0.6</v>
      </c>
      <c r="G43" s="37">
        <v>0.51</v>
      </c>
      <c r="Q43" s="37"/>
      <c r="R43" s="37"/>
      <c r="S43" s="37"/>
      <c r="T43" s="37"/>
      <c r="U43" s="37"/>
    </row>
    <row r="44" spans="1:21" x14ac:dyDescent="0.25">
      <c r="A44" s="60" t="s">
        <v>40</v>
      </c>
      <c r="B44" s="5">
        <v>0.15084129599121363</v>
      </c>
      <c r="C44" s="37">
        <v>0.62</v>
      </c>
      <c r="D44" s="37">
        <v>0.51</v>
      </c>
      <c r="E44" s="37">
        <v>0.43</v>
      </c>
      <c r="F44" s="37">
        <v>0.27</v>
      </c>
      <c r="G44" s="37">
        <v>0.28000000000000003</v>
      </c>
      <c r="Q44" s="37"/>
      <c r="R44" s="37"/>
      <c r="S44" s="37"/>
      <c r="T44" s="37"/>
      <c r="U44" s="37"/>
    </row>
    <row r="45" spans="1:21" x14ac:dyDescent="0.25">
      <c r="A45" s="60" t="s">
        <v>41</v>
      </c>
      <c r="B45" s="5">
        <v>0.59009884678747937</v>
      </c>
      <c r="C45" s="37">
        <v>0.59</v>
      </c>
      <c r="D45" s="37">
        <v>0.43</v>
      </c>
      <c r="E45" s="37">
        <v>0.4</v>
      </c>
      <c r="F45" s="37">
        <v>0.21</v>
      </c>
      <c r="G45" s="37">
        <v>0.24</v>
      </c>
      <c r="Q45" s="37"/>
      <c r="R45" s="37"/>
      <c r="S45" s="37"/>
      <c r="T45" s="37"/>
      <c r="U45" s="37"/>
    </row>
    <row r="46" spans="1:21" x14ac:dyDescent="0.25">
      <c r="A46" s="60" t="s">
        <v>42</v>
      </c>
      <c r="B46" s="5">
        <v>0.58797913234486543</v>
      </c>
      <c r="C46" s="37">
        <v>0.64</v>
      </c>
      <c r="D46" s="37">
        <v>0.51</v>
      </c>
      <c r="E46" s="37">
        <v>0.46</v>
      </c>
      <c r="F46" s="37">
        <v>0.38</v>
      </c>
      <c r="G46" s="37">
        <v>0.35</v>
      </c>
      <c r="Q46" s="37"/>
      <c r="R46" s="37"/>
      <c r="S46" s="37"/>
      <c r="T46" s="37"/>
      <c r="U46" s="37"/>
    </row>
    <row r="47" spans="1:21" x14ac:dyDescent="0.25">
      <c r="A47" s="60" t="s">
        <v>43</v>
      </c>
      <c r="B47" s="5">
        <v>1.9481109280615045</v>
      </c>
      <c r="C47" s="37">
        <v>0.72</v>
      </c>
      <c r="D47" s="37">
        <v>0.79</v>
      </c>
      <c r="E47" s="37">
        <v>0.8</v>
      </c>
      <c r="F47" s="37">
        <v>0.68</v>
      </c>
      <c r="G47" s="37">
        <v>0.53</v>
      </c>
      <c r="Q47" s="37"/>
      <c r="R47" s="37"/>
      <c r="S47" s="37"/>
      <c r="T47" s="37"/>
      <c r="U47" s="37"/>
    </row>
    <row r="48" spans="1:21" x14ac:dyDescent="0.25">
      <c r="A48" s="60" t="s">
        <v>44</v>
      </c>
      <c r="B48" s="5">
        <v>0.4320895112575508</v>
      </c>
      <c r="C48" s="37">
        <v>0.65</v>
      </c>
      <c r="D48" s="37">
        <v>0.67</v>
      </c>
      <c r="E48" s="37">
        <v>0.57999999999999996</v>
      </c>
      <c r="F48" s="37">
        <v>0.28999999999999998</v>
      </c>
      <c r="G48" s="37">
        <v>0.31</v>
      </c>
      <c r="Q48" s="37"/>
      <c r="R48" s="37"/>
      <c r="S48" s="37"/>
      <c r="T48" s="37"/>
      <c r="U48" s="37"/>
    </row>
    <row r="49" spans="1:21" x14ac:dyDescent="0.25">
      <c r="A49" s="60" t="s">
        <v>45</v>
      </c>
      <c r="B49" s="5">
        <v>0.51499560680944534</v>
      </c>
      <c r="C49" s="37">
        <v>0.62</v>
      </c>
      <c r="D49" s="37">
        <v>0.51</v>
      </c>
      <c r="E49" s="37">
        <v>0.47</v>
      </c>
      <c r="F49" s="37">
        <v>0.34</v>
      </c>
      <c r="G49" s="37">
        <v>0.3</v>
      </c>
      <c r="Q49" s="37"/>
      <c r="R49" s="37"/>
      <c r="S49" s="37"/>
      <c r="T49" s="37"/>
      <c r="U49" s="37"/>
    </row>
    <row r="50" spans="1:21" x14ac:dyDescent="0.25">
      <c r="A50" s="60" t="s">
        <v>46</v>
      </c>
      <c r="B50" s="5">
        <v>1.2909719934102144</v>
      </c>
      <c r="C50" s="37">
        <v>0.67</v>
      </c>
      <c r="D50" s="37">
        <v>0.55000000000000004</v>
      </c>
      <c r="E50" s="37">
        <v>0.56999999999999995</v>
      </c>
      <c r="F50" s="37">
        <v>0.47</v>
      </c>
      <c r="G50" s="37">
        <v>0.36</v>
      </c>
      <c r="Q50" s="37"/>
      <c r="R50" s="37"/>
      <c r="S50" s="37"/>
      <c r="T50" s="37"/>
      <c r="U50" s="37"/>
    </row>
    <row r="51" spans="1:21" x14ac:dyDescent="0.25">
      <c r="A51" s="60" t="s">
        <v>47</v>
      </c>
      <c r="B51" s="5">
        <v>1.5753651839648546</v>
      </c>
      <c r="C51" s="37">
        <v>0.56000000000000005</v>
      </c>
      <c r="D51" s="37">
        <v>0.36</v>
      </c>
      <c r="E51" s="37">
        <v>0.35</v>
      </c>
      <c r="F51" s="37">
        <v>0</v>
      </c>
      <c r="G51" s="37">
        <v>0.17</v>
      </c>
      <c r="Q51" s="37"/>
      <c r="R51" s="37"/>
      <c r="S51" s="37"/>
      <c r="T51" s="37"/>
      <c r="U51" s="37"/>
    </row>
    <row r="52" spans="1:21" x14ac:dyDescent="0.25">
      <c r="A52" s="60" t="s">
        <v>48</v>
      </c>
      <c r="B52" s="5">
        <v>1.7107907742998352</v>
      </c>
      <c r="C52" s="37">
        <v>0.73</v>
      </c>
      <c r="D52" s="37">
        <v>0.8</v>
      </c>
      <c r="E52" s="37">
        <v>0.81</v>
      </c>
      <c r="F52" s="37">
        <v>0.67</v>
      </c>
      <c r="G52" s="37">
        <v>0.55000000000000004</v>
      </c>
      <c r="Q52" s="37"/>
      <c r="R52" s="37"/>
      <c r="S52" s="37"/>
      <c r="T52" s="37"/>
      <c r="U52" s="37"/>
    </row>
    <row r="53" spans="1:21" x14ac:dyDescent="0.25">
      <c r="A53" s="60" t="s">
        <v>49</v>
      </c>
      <c r="B53" s="5">
        <v>0.22827292696320703</v>
      </c>
      <c r="C53" s="37">
        <v>0.62</v>
      </c>
      <c r="D53" s="37">
        <v>0.51</v>
      </c>
      <c r="E53" s="37">
        <v>0.43</v>
      </c>
      <c r="F53" s="37">
        <v>0.27</v>
      </c>
      <c r="G53" s="37">
        <v>0.27</v>
      </c>
      <c r="Q53" s="37"/>
      <c r="R53" s="37"/>
      <c r="S53" s="37"/>
      <c r="T53" s="37"/>
      <c r="U53" s="37"/>
    </row>
    <row r="54" spans="1:21" x14ac:dyDescent="0.25">
      <c r="A54" s="60" t="s">
        <v>5</v>
      </c>
      <c r="B54" s="5">
        <v>1.1798077979132344</v>
      </c>
      <c r="C54" s="37">
        <v>0.7</v>
      </c>
      <c r="D54" s="37">
        <v>0.74</v>
      </c>
      <c r="E54" s="37">
        <v>0.74</v>
      </c>
      <c r="F54" s="37">
        <v>0.61</v>
      </c>
      <c r="G54" s="37">
        <v>0.52</v>
      </c>
      <c r="Q54" s="37"/>
      <c r="R54" s="37"/>
      <c r="S54" s="37"/>
      <c r="T54" s="37"/>
      <c r="U54" s="37"/>
    </row>
    <row r="55" spans="1:21" x14ac:dyDescent="0.25">
      <c r="A55" s="60" t="s">
        <v>50</v>
      </c>
      <c r="B55" s="5">
        <v>4.2001647446457992E-2</v>
      </c>
      <c r="C55" s="37">
        <v>0.65</v>
      </c>
      <c r="D55" s="37">
        <v>0.53</v>
      </c>
      <c r="E55" s="37">
        <v>0.51</v>
      </c>
      <c r="F55" s="37">
        <v>0.41</v>
      </c>
      <c r="G55" s="37">
        <v>0.35</v>
      </c>
      <c r="Q55" s="37"/>
      <c r="R55" s="37"/>
      <c r="S55" s="37"/>
      <c r="T55" s="37"/>
      <c r="U55" s="37"/>
    </row>
    <row r="56" spans="1:21" x14ac:dyDescent="0.25">
      <c r="A56" s="60" t="s">
        <v>51</v>
      </c>
      <c r="B56" s="5">
        <v>0.96074135090609558</v>
      </c>
      <c r="C56" s="37">
        <v>0.65</v>
      </c>
      <c r="D56" s="37">
        <v>0.53</v>
      </c>
      <c r="E56" s="37">
        <v>0.5</v>
      </c>
      <c r="F56" s="37">
        <v>0.37</v>
      </c>
      <c r="G56" s="37">
        <v>0.33</v>
      </c>
      <c r="Q56" s="37"/>
      <c r="R56" s="37"/>
      <c r="S56" s="37"/>
      <c r="T56" s="37"/>
      <c r="U56" s="37"/>
    </row>
    <row r="57" spans="1:21" x14ac:dyDescent="0.25">
      <c r="A57" s="60" t="s">
        <v>52</v>
      </c>
      <c r="B57" s="5">
        <v>2.765431081823174</v>
      </c>
      <c r="C57" s="37">
        <v>0.57999999999999996</v>
      </c>
      <c r="D57" s="37">
        <v>0.41</v>
      </c>
      <c r="E57" s="37">
        <v>0.37</v>
      </c>
      <c r="F57" s="37">
        <v>0.19</v>
      </c>
      <c r="G57" s="37">
        <v>0.19</v>
      </c>
      <c r="Q57" s="37"/>
      <c r="R57" s="37"/>
      <c r="S57" s="37"/>
      <c r="T57" s="37"/>
      <c r="U57" s="37"/>
    </row>
    <row r="58" spans="1:21" x14ac:dyDescent="0.25">
      <c r="A58" s="60" t="s">
        <v>53</v>
      </c>
      <c r="B58" s="5">
        <v>0.70121361889071943</v>
      </c>
      <c r="C58" s="37">
        <v>0.7</v>
      </c>
      <c r="D58" s="37">
        <v>0.76</v>
      </c>
      <c r="E58" s="37">
        <v>0.75</v>
      </c>
      <c r="F58" s="37">
        <v>0.6</v>
      </c>
      <c r="G58" s="37">
        <v>0.48</v>
      </c>
      <c r="Q58" s="37"/>
      <c r="R58" s="37"/>
      <c r="S58" s="37"/>
      <c r="T58" s="37"/>
      <c r="U58" s="37"/>
    </row>
    <row r="59" spans="1:21" x14ac:dyDescent="0.25">
      <c r="A59" s="60" t="s">
        <v>54</v>
      </c>
      <c r="B59" s="5">
        <v>0.31271169686985173</v>
      </c>
      <c r="C59" s="37">
        <v>0.62</v>
      </c>
      <c r="D59" s="37">
        <v>0.63</v>
      </c>
      <c r="E59" s="37">
        <v>0.54</v>
      </c>
      <c r="F59" s="37">
        <v>0.38</v>
      </c>
      <c r="G59" s="37">
        <v>0.33</v>
      </c>
      <c r="Q59" s="37"/>
      <c r="R59" s="37"/>
      <c r="S59" s="37"/>
      <c r="T59" s="37"/>
      <c r="U59" s="37"/>
    </row>
    <row r="60" spans="1:21" x14ac:dyDescent="0.25">
      <c r="A60" s="60" t="s">
        <v>55</v>
      </c>
      <c r="B60" s="5">
        <v>2.3259088412959912</v>
      </c>
      <c r="C60" s="37">
        <v>0.65</v>
      </c>
      <c r="D60" s="37">
        <v>0.67</v>
      </c>
      <c r="E60" s="37">
        <v>0.56999999999999995</v>
      </c>
      <c r="F60" s="37">
        <v>0.31</v>
      </c>
      <c r="G60" s="37">
        <v>0.31</v>
      </c>
      <c r="Q60" s="37"/>
      <c r="R60" s="37"/>
      <c r="S60" s="37"/>
      <c r="T60" s="37"/>
      <c r="U60" s="37"/>
    </row>
    <row r="61" spans="1:21" x14ac:dyDescent="0.25">
      <c r="A61" s="60" t="s">
        <v>56</v>
      </c>
      <c r="B61" s="5">
        <v>1.0205107084019771</v>
      </c>
      <c r="C61" s="37">
        <v>0.73</v>
      </c>
      <c r="D61" s="37">
        <v>0.8</v>
      </c>
      <c r="E61" s="37">
        <v>0.81</v>
      </c>
      <c r="F61" s="37">
        <v>0.69</v>
      </c>
      <c r="G61" s="37">
        <v>0.56000000000000005</v>
      </c>
      <c r="Q61" s="37"/>
      <c r="R61" s="37"/>
      <c r="S61" s="37"/>
      <c r="T61" s="37"/>
      <c r="U61" s="37"/>
    </row>
    <row r="62" spans="1:21" x14ac:dyDescent="0.25">
      <c r="A62" s="60" t="s">
        <v>57</v>
      </c>
      <c r="B62" s="5">
        <v>1.8549258649093903</v>
      </c>
      <c r="C62" s="37">
        <v>0.72</v>
      </c>
      <c r="D62" s="37">
        <v>0.79</v>
      </c>
      <c r="E62" s="37">
        <v>0.79</v>
      </c>
      <c r="F62" s="37">
        <v>0.67</v>
      </c>
      <c r="G62" s="37">
        <v>0.63</v>
      </c>
      <c r="Q62" s="37"/>
      <c r="R62" s="37"/>
      <c r="S62" s="37"/>
      <c r="T62" s="37"/>
      <c r="U62" s="37"/>
    </row>
    <row r="63" spans="1:21" x14ac:dyDescent="0.25">
      <c r="A63" s="60" t="s">
        <v>58</v>
      </c>
      <c r="B63" s="5">
        <v>0.65892915980230649</v>
      </c>
      <c r="C63" s="37">
        <v>0.65</v>
      </c>
      <c r="D63" s="37">
        <v>0.67</v>
      </c>
      <c r="E63" s="37">
        <v>0.66</v>
      </c>
      <c r="F63" s="37">
        <v>0.37</v>
      </c>
      <c r="G63" s="37">
        <v>0.35</v>
      </c>
      <c r="Q63" s="37"/>
      <c r="R63" s="37"/>
      <c r="S63" s="37"/>
      <c r="T63" s="37"/>
      <c r="U63" s="37"/>
    </row>
    <row r="64" spans="1:21" x14ac:dyDescent="0.25">
      <c r="A64" s="60" t="s">
        <v>59</v>
      </c>
      <c r="B64" s="5">
        <v>0.47098297638660075</v>
      </c>
      <c r="C64" s="37">
        <v>0.73</v>
      </c>
      <c r="D64" s="37">
        <v>0.8</v>
      </c>
      <c r="E64" s="37">
        <v>0.81</v>
      </c>
      <c r="F64" s="37">
        <v>0.69</v>
      </c>
      <c r="G64" s="37">
        <v>0.55000000000000004</v>
      </c>
      <c r="Q64" s="37"/>
      <c r="R64" s="37"/>
      <c r="S64" s="37"/>
      <c r="T64" s="37"/>
      <c r="U64" s="37"/>
    </row>
    <row r="65" spans="1:21" x14ac:dyDescent="0.25">
      <c r="A65" s="60" t="s">
        <v>6</v>
      </c>
      <c r="B65" s="5">
        <v>0.35587863811092807</v>
      </c>
      <c r="C65" s="37">
        <v>0.69</v>
      </c>
      <c r="D65" s="37">
        <v>0.74</v>
      </c>
      <c r="E65" s="37">
        <v>0.7</v>
      </c>
      <c r="F65" s="37">
        <v>0.53</v>
      </c>
      <c r="G65" s="37">
        <v>0.4</v>
      </c>
      <c r="Q65" s="37"/>
      <c r="R65" s="37"/>
      <c r="S65" s="37"/>
      <c r="T65" s="37"/>
      <c r="U65" s="37"/>
    </row>
    <row r="66" spans="1:21" x14ac:dyDescent="0.25">
      <c r="A66" s="60" t="s">
        <v>60</v>
      </c>
      <c r="B66" s="5">
        <v>1.8690389895661728</v>
      </c>
      <c r="C66" s="37">
        <v>0.64</v>
      </c>
      <c r="D66" s="37">
        <v>0.71</v>
      </c>
      <c r="E66" s="37">
        <v>0.5</v>
      </c>
      <c r="F66" s="37">
        <v>0.36</v>
      </c>
      <c r="G66" s="37">
        <v>0.31</v>
      </c>
      <c r="Q66" s="37"/>
      <c r="R66" s="37"/>
      <c r="S66" s="37"/>
      <c r="T66" s="37"/>
      <c r="U66" s="37"/>
    </row>
    <row r="67" spans="1:21" x14ac:dyDescent="0.25">
      <c r="A67" s="60" t="s">
        <v>61</v>
      </c>
      <c r="B67" s="5">
        <v>1.9671279516749036</v>
      </c>
      <c r="C67" s="37">
        <v>0.66</v>
      </c>
      <c r="D67" s="37">
        <v>0.74</v>
      </c>
      <c r="E67" s="37">
        <v>0.72</v>
      </c>
      <c r="F67" s="37">
        <v>0.51</v>
      </c>
      <c r="G67" s="37">
        <v>0.5</v>
      </c>
      <c r="Q67" s="37"/>
      <c r="R67" s="37"/>
      <c r="S67" s="37"/>
      <c r="T67" s="37"/>
      <c r="U67" s="37"/>
    </row>
    <row r="68" spans="1:21" x14ac:dyDescent="0.25">
      <c r="A68" s="60" t="s">
        <v>62</v>
      </c>
      <c r="B68" s="5">
        <v>2.2216639209225697</v>
      </c>
      <c r="C68" s="37">
        <v>0.7</v>
      </c>
      <c r="D68" s="37">
        <v>0.76</v>
      </c>
      <c r="E68" s="37">
        <v>0.75</v>
      </c>
      <c r="F68" s="37">
        <v>0.6</v>
      </c>
      <c r="G68" s="37">
        <v>0.48</v>
      </c>
      <c r="Q68" s="37"/>
      <c r="R68" s="37"/>
      <c r="S68" s="37"/>
      <c r="T68" s="37"/>
      <c r="U68" s="37"/>
    </row>
    <row r="69" spans="1:21" x14ac:dyDescent="0.25">
      <c r="A69" s="60" t="s">
        <v>63</v>
      </c>
      <c r="B69" s="5">
        <v>1.8009280615046677</v>
      </c>
      <c r="C69" s="37">
        <v>0.62</v>
      </c>
      <c r="D69" s="37">
        <v>0.64</v>
      </c>
      <c r="E69" s="37">
        <v>0.52</v>
      </c>
      <c r="F69" s="37">
        <v>0.38</v>
      </c>
      <c r="G69" s="37">
        <v>0.34</v>
      </c>
      <c r="Q69" s="37"/>
      <c r="R69" s="37"/>
      <c r="S69" s="37"/>
      <c r="T69" s="37"/>
      <c r="U69" s="37"/>
    </row>
    <row r="70" spans="1:21" x14ac:dyDescent="0.25">
      <c r="A70" s="60" t="s">
        <v>64</v>
      </c>
      <c r="B70" s="5">
        <v>0.96732564524986264</v>
      </c>
      <c r="C70" s="37">
        <v>0.63</v>
      </c>
      <c r="D70" s="37">
        <v>0.67</v>
      </c>
      <c r="E70" s="37">
        <v>0.5</v>
      </c>
      <c r="F70" s="37">
        <v>0.32</v>
      </c>
      <c r="G70" s="37">
        <v>0.31</v>
      </c>
      <c r="Q70" s="37"/>
      <c r="R70" s="37"/>
      <c r="S70" s="37"/>
      <c r="T70" s="37"/>
      <c r="U70" s="37"/>
    </row>
    <row r="71" spans="1:21" x14ac:dyDescent="0.25">
      <c r="A71" s="60" t="s">
        <v>65</v>
      </c>
      <c r="B71" s="5">
        <v>0.53447391543108191</v>
      </c>
      <c r="C71" s="37">
        <v>0.68</v>
      </c>
      <c r="D71" s="37">
        <v>0.72</v>
      </c>
      <c r="E71" s="37">
        <v>0.59</v>
      </c>
      <c r="F71" s="37">
        <v>0.45</v>
      </c>
      <c r="G71" s="37">
        <v>0.43</v>
      </c>
      <c r="Q71" s="37"/>
      <c r="R71" s="37"/>
      <c r="S71" s="37"/>
      <c r="T71" s="37"/>
      <c r="U71" s="37"/>
    </row>
    <row r="72" spans="1:21" x14ac:dyDescent="0.25">
      <c r="A72" s="60" t="s">
        <v>66</v>
      </c>
      <c r="B72" s="5">
        <v>0.6677265238879736</v>
      </c>
      <c r="C72" s="37">
        <v>0.62</v>
      </c>
      <c r="D72" s="37">
        <v>0.63</v>
      </c>
      <c r="E72" s="37">
        <v>0.52</v>
      </c>
      <c r="F72" s="37">
        <v>0.38</v>
      </c>
      <c r="G72" s="37">
        <v>0.34</v>
      </c>
      <c r="Q72" s="37"/>
      <c r="R72" s="37"/>
      <c r="S72" s="37"/>
      <c r="T72" s="37"/>
      <c r="U72" s="37"/>
    </row>
    <row r="73" spans="1:21" x14ac:dyDescent="0.25">
      <c r="A73" s="60" t="s">
        <v>67</v>
      </c>
      <c r="B73" s="5">
        <v>5.3706754530477765E-3</v>
      </c>
      <c r="C73" s="37">
        <v>0.61</v>
      </c>
      <c r="D73" s="37">
        <v>0.5</v>
      </c>
      <c r="E73" s="37">
        <v>0.42</v>
      </c>
      <c r="F73" s="37">
        <v>0.3</v>
      </c>
      <c r="G73" s="37">
        <v>0.27</v>
      </c>
      <c r="Q73" s="37"/>
      <c r="R73" s="37"/>
      <c r="S73" s="37"/>
      <c r="T73" s="37"/>
      <c r="U73" s="37"/>
    </row>
    <row r="74" spans="1:21" x14ac:dyDescent="0.25">
      <c r="A74" s="60" t="s">
        <v>68</v>
      </c>
      <c r="B74" s="5">
        <v>4.9023887973640858E-2</v>
      </c>
      <c r="C74" s="37">
        <v>0.63</v>
      </c>
      <c r="D74" s="37">
        <v>0.56999999999999995</v>
      </c>
      <c r="E74" s="37">
        <v>0.47</v>
      </c>
      <c r="F74" s="37">
        <v>0.3</v>
      </c>
      <c r="G74" s="37">
        <v>0.31</v>
      </c>
      <c r="Q74" s="37"/>
      <c r="R74" s="37"/>
      <c r="S74" s="37"/>
      <c r="T74" s="37"/>
      <c r="U74" s="37"/>
    </row>
    <row r="75" spans="1:21" x14ac:dyDescent="0.25">
      <c r="A75" s="60" t="s">
        <v>69</v>
      </c>
      <c r="B75" s="5">
        <v>3.6974190005491493E-2</v>
      </c>
      <c r="C75" s="37">
        <v>0.63</v>
      </c>
      <c r="D75" s="37">
        <v>0.64</v>
      </c>
      <c r="E75" s="37">
        <v>0.53</v>
      </c>
      <c r="F75" s="37">
        <v>0.38</v>
      </c>
      <c r="G75" s="37">
        <v>0.34</v>
      </c>
      <c r="Q75" s="37"/>
      <c r="R75" s="37"/>
      <c r="S75" s="37"/>
      <c r="T75" s="37"/>
      <c r="U75" s="37"/>
    </row>
    <row r="76" spans="1:21" x14ac:dyDescent="0.25">
      <c r="A76" s="60" t="s">
        <v>7</v>
      </c>
      <c r="B76" s="5">
        <v>3.1258264689730919</v>
      </c>
      <c r="C76" s="37">
        <v>0.69</v>
      </c>
      <c r="D76" s="37">
        <v>0.67</v>
      </c>
      <c r="E76" s="37">
        <v>0.7</v>
      </c>
      <c r="F76" s="37">
        <v>0.54</v>
      </c>
      <c r="G76" s="37">
        <v>0.41</v>
      </c>
      <c r="Q76" s="37"/>
      <c r="R76" s="37"/>
      <c r="S76" s="37"/>
      <c r="T76" s="37"/>
      <c r="U76" s="37"/>
    </row>
    <row r="77" spans="1:21" x14ac:dyDescent="0.25">
      <c r="A77" s="60" t="s">
        <v>70</v>
      </c>
      <c r="B77" s="5">
        <v>0.19711147721032399</v>
      </c>
      <c r="C77" s="37">
        <v>0.63</v>
      </c>
      <c r="D77" s="37">
        <v>0.7</v>
      </c>
      <c r="E77" s="37">
        <v>0.5</v>
      </c>
      <c r="F77" s="37">
        <v>0.36</v>
      </c>
      <c r="G77" s="37">
        <v>0.31</v>
      </c>
      <c r="Q77" s="37"/>
      <c r="R77" s="37"/>
      <c r="S77" s="37"/>
      <c r="T77" s="37"/>
      <c r="U77" s="37"/>
    </row>
    <row r="78" spans="1:21" x14ac:dyDescent="0.25">
      <c r="A78" s="60" t="s">
        <v>71</v>
      </c>
      <c r="B78" s="5">
        <v>0.48227237781438775</v>
      </c>
      <c r="C78" s="37">
        <v>0.63</v>
      </c>
      <c r="D78" s="37">
        <v>0.56999999999999995</v>
      </c>
      <c r="E78" s="37">
        <v>0.47</v>
      </c>
      <c r="F78" s="37">
        <v>0.3</v>
      </c>
      <c r="G78" s="37">
        <v>0.3</v>
      </c>
      <c r="Q78" s="37"/>
      <c r="R78" s="37"/>
      <c r="S78" s="37"/>
      <c r="T78" s="37"/>
      <c r="U78" s="37"/>
    </row>
    <row r="79" spans="1:21" x14ac:dyDescent="0.25">
      <c r="A79" s="60" t="s">
        <v>72</v>
      </c>
      <c r="B79" s="5">
        <v>0.26571114772103238</v>
      </c>
      <c r="C79" s="37">
        <v>0.71</v>
      </c>
      <c r="D79" s="37">
        <v>0.75</v>
      </c>
      <c r="E79" s="37">
        <v>0.65</v>
      </c>
      <c r="F79" s="37">
        <v>0.51</v>
      </c>
      <c r="G79" s="37">
        <v>0.47</v>
      </c>
      <c r="Q79" s="37"/>
      <c r="R79" s="37"/>
      <c r="S79" s="37"/>
      <c r="T79" s="37"/>
      <c r="U79" s="37"/>
    </row>
    <row r="80" spans="1:21" x14ac:dyDescent="0.25">
      <c r="A80" s="60" t="s">
        <v>73</v>
      </c>
      <c r="B80" s="5">
        <v>0.62406370126304234</v>
      </c>
      <c r="C80" s="37">
        <v>0.72</v>
      </c>
      <c r="D80" s="37">
        <v>0.79</v>
      </c>
      <c r="E80" s="37">
        <v>0.8</v>
      </c>
      <c r="F80" s="37">
        <v>0.65</v>
      </c>
      <c r="G80" s="37">
        <v>0.5</v>
      </c>
      <c r="Q80" s="37"/>
      <c r="R80" s="37"/>
      <c r="S80" s="37"/>
      <c r="T80" s="37"/>
      <c r="U80" s="37"/>
    </row>
    <row r="81" spans="1:21" x14ac:dyDescent="0.25">
      <c r="A81" s="60" t="s">
        <v>74</v>
      </c>
      <c r="B81" s="5">
        <v>0.71140032948929155</v>
      </c>
      <c r="C81" s="37">
        <v>0.67</v>
      </c>
      <c r="D81" s="37">
        <v>0.59</v>
      </c>
      <c r="E81" s="37">
        <v>0.56000000000000005</v>
      </c>
      <c r="F81" s="37">
        <v>0.41</v>
      </c>
      <c r="G81" s="37">
        <v>0.37</v>
      </c>
      <c r="Q81" s="37"/>
      <c r="R81" s="37"/>
      <c r="S81" s="37"/>
      <c r="T81" s="37"/>
      <c r="U81" s="37"/>
    </row>
    <row r="82" spans="1:21" x14ac:dyDescent="0.25">
      <c r="A82" s="60" t="s">
        <v>75</v>
      </c>
      <c r="B82" s="5">
        <v>0.7417353102690829</v>
      </c>
      <c r="C82" s="37">
        <v>0.62</v>
      </c>
      <c r="D82" s="37">
        <v>0.65</v>
      </c>
      <c r="E82" s="37">
        <v>0.52</v>
      </c>
      <c r="F82" s="37">
        <v>0.38</v>
      </c>
      <c r="G82" s="37">
        <v>0.34</v>
      </c>
      <c r="Q82" s="37"/>
      <c r="R82" s="37"/>
      <c r="S82" s="37"/>
      <c r="T82" s="37"/>
      <c r="U82" s="37"/>
    </row>
    <row r="83" spans="1:21" x14ac:dyDescent="0.25">
      <c r="A83" s="60" t="s">
        <v>76</v>
      </c>
      <c r="B83" s="5">
        <v>0.65754530477759476</v>
      </c>
      <c r="C83" s="37">
        <v>0.69</v>
      </c>
      <c r="D83" s="37">
        <v>0.73</v>
      </c>
      <c r="E83" s="37">
        <v>0.7</v>
      </c>
      <c r="F83" s="37">
        <v>0.51</v>
      </c>
      <c r="G83" s="37">
        <v>0.43</v>
      </c>
      <c r="Q83" s="37"/>
      <c r="R83" s="37"/>
      <c r="S83" s="37"/>
      <c r="T83" s="37"/>
      <c r="U83" s="37"/>
    </row>
    <row r="84" spans="1:21" x14ac:dyDescent="0.25">
      <c r="A84" s="60" t="s">
        <v>77</v>
      </c>
      <c r="B84" s="5">
        <v>1.0225315760571114</v>
      </c>
      <c r="C84" s="37">
        <v>0.63</v>
      </c>
      <c r="D84" s="37">
        <v>0.65</v>
      </c>
      <c r="E84" s="37">
        <v>0.53</v>
      </c>
      <c r="F84" s="37">
        <v>0.38</v>
      </c>
      <c r="G84" s="37">
        <v>0.34</v>
      </c>
      <c r="Q84" s="37"/>
      <c r="R84" s="37"/>
      <c r="S84" s="37"/>
      <c r="T84" s="37"/>
      <c r="U84" s="37"/>
    </row>
    <row r="85" spans="1:21" x14ac:dyDescent="0.25">
      <c r="A85" s="60" t="s">
        <v>78</v>
      </c>
      <c r="B85" s="5">
        <v>1.0473860516199891</v>
      </c>
      <c r="C85" s="37">
        <v>0.73</v>
      </c>
      <c r="D85" s="37">
        <v>0.8</v>
      </c>
      <c r="E85" s="37">
        <v>0.81</v>
      </c>
      <c r="F85" s="37">
        <v>0.69</v>
      </c>
      <c r="G85" s="37">
        <v>0.51</v>
      </c>
      <c r="Q85" s="37"/>
      <c r="R85" s="37"/>
      <c r="S85" s="37"/>
      <c r="T85" s="37"/>
      <c r="U85" s="37"/>
    </row>
    <row r="86" spans="1:21" x14ac:dyDescent="0.25">
      <c r="A86" s="60" t="s">
        <v>79</v>
      </c>
      <c r="B86" s="5">
        <v>0.89382756727073021</v>
      </c>
      <c r="C86" s="37">
        <v>0.57999999999999996</v>
      </c>
      <c r="D86" s="37">
        <v>0.42</v>
      </c>
      <c r="E86" s="37">
        <v>0.36</v>
      </c>
      <c r="F86" s="37">
        <v>0.16</v>
      </c>
      <c r="G86" s="37">
        <v>0.2</v>
      </c>
      <c r="Q86" s="37"/>
      <c r="R86" s="37"/>
      <c r="S86" s="37"/>
      <c r="T86" s="37"/>
      <c r="U86" s="37"/>
    </row>
    <row r="87" spans="1:21" x14ac:dyDescent="0.25">
      <c r="A87" s="60" t="s">
        <v>8</v>
      </c>
      <c r="B87" s="5">
        <v>1.7185612300933552E-2</v>
      </c>
      <c r="C87" s="37">
        <v>0.69</v>
      </c>
      <c r="D87" s="37">
        <v>0.67</v>
      </c>
      <c r="E87" s="37">
        <v>0.69</v>
      </c>
      <c r="F87" s="37">
        <v>0.52</v>
      </c>
      <c r="G87" s="37">
        <v>0.41</v>
      </c>
      <c r="Q87" s="37"/>
      <c r="R87" s="37"/>
      <c r="S87" s="37"/>
      <c r="T87" s="37"/>
      <c r="U87" s="37"/>
    </row>
    <row r="88" spans="1:21" x14ac:dyDescent="0.25">
      <c r="A88" s="60" t="s">
        <v>80</v>
      </c>
      <c r="B88" s="5">
        <v>0.97263591433278418</v>
      </c>
      <c r="C88" s="37">
        <v>0.62</v>
      </c>
      <c r="D88" s="37">
        <v>0.65</v>
      </c>
      <c r="E88" s="37">
        <v>0.52</v>
      </c>
      <c r="F88" s="37">
        <v>0.38</v>
      </c>
      <c r="G88" s="37">
        <v>0.34</v>
      </c>
      <c r="Q88" s="37"/>
      <c r="R88" s="37"/>
      <c r="S88" s="37"/>
      <c r="T88" s="37"/>
      <c r="U88" s="37"/>
    </row>
    <row r="89" spans="1:21" x14ac:dyDescent="0.25">
      <c r="A89" s="60" t="s">
        <v>81</v>
      </c>
      <c r="B89" s="5">
        <v>0.30554914881933004</v>
      </c>
      <c r="C89" s="37">
        <v>0.53</v>
      </c>
      <c r="D89" s="37">
        <v>0.34</v>
      </c>
      <c r="E89" s="37">
        <v>0.31</v>
      </c>
      <c r="F89" s="37">
        <v>0</v>
      </c>
      <c r="G89" s="37">
        <v>0.13</v>
      </c>
      <c r="Q89" s="37"/>
      <c r="R89" s="37"/>
      <c r="S89" s="37"/>
      <c r="T89" s="37"/>
      <c r="U89" s="37"/>
    </row>
    <row r="90" spans="1:21" x14ac:dyDescent="0.25">
      <c r="A90" s="60" t="s">
        <v>82</v>
      </c>
      <c r="B90" s="5">
        <v>0.59970895112575506</v>
      </c>
      <c r="C90" s="37">
        <v>0.67</v>
      </c>
      <c r="D90" s="37">
        <v>0.56000000000000005</v>
      </c>
      <c r="E90" s="37">
        <v>0.59</v>
      </c>
      <c r="F90" s="37">
        <v>0.49</v>
      </c>
      <c r="G90" s="37">
        <v>0.36</v>
      </c>
      <c r="Q90" s="37"/>
      <c r="R90" s="37"/>
      <c r="S90" s="37"/>
      <c r="T90" s="37"/>
      <c r="U90" s="37"/>
    </row>
    <row r="91" spans="1:21" x14ac:dyDescent="0.25">
      <c r="A91" s="60" t="s">
        <v>83</v>
      </c>
      <c r="B91" s="5">
        <v>0.89012630422844585</v>
      </c>
      <c r="C91" s="37">
        <v>0.57999999999999996</v>
      </c>
      <c r="D91" s="37">
        <v>0.4</v>
      </c>
      <c r="E91" s="37">
        <v>0.35</v>
      </c>
      <c r="F91" s="37">
        <v>0.16</v>
      </c>
      <c r="G91" s="37">
        <v>0.16</v>
      </c>
      <c r="Q91" s="37"/>
      <c r="R91" s="37"/>
      <c r="S91" s="37"/>
      <c r="T91" s="37"/>
      <c r="U91" s="37"/>
    </row>
    <row r="92" spans="1:21" x14ac:dyDescent="0.25">
      <c r="A92" s="60" t="s">
        <v>84</v>
      </c>
      <c r="B92" s="5">
        <v>1.2731191652937945</v>
      </c>
      <c r="C92" s="37">
        <v>0.69</v>
      </c>
      <c r="D92" s="37">
        <v>0.73</v>
      </c>
      <c r="E92" s="37">
        <v>0.71</v>
      </c>
      <c r="F92" s="37">
        <v>0.51</v>
      </c>
      <c r="G92" s="37">
        <v>0.43</v>
      </c>
      <c r="Q92" s="37"/>
      <c r="R92" s="37"/>
      <c r="S92" s="37"/>
      <c r="T92" s="37"/>
      <c r="U92" s="37"/>
    </row>
    <row r="93" spans="1:21" x14ac:dyDescent="0.25">
      <c r="A93" s="60" t="s">
        <v>85</v>
      </c>
      <c r="B93" s="5">
        <v>0.79337726523887975</v>
      </c>
      <c r="C93" s="37">
        <v>0.69</v>
      </c>
      <c r="D93" s="37">
        <v>0.73</v>
      </c>
      <c r="E93" s="37">
        <v>0.71</v>
      </c>
      <c r="F93" s="37">
        <v>0.51</v>
      </c>
      <c r="G93" s="37">
        <v>0.43</v>
      </c>
      <c r="Q93" s="37"/>
      <c r="R93" s="37"/>
      <c r="S93" s="37"/>
      <c r="T93" s="37"/>
      <c r="U93" s="37"/>
    </row>
    <row r="94" spans="1:21" x14ac:dyDescent="0.25">
      <c r="A94" s="60" t="s">
        <v>86</v>
      </c>
      <c r="B94" s="5">
        <v>1.6983141131246569</v>
      </c>
      <c r="C94" s="37">
        <v>0.7</v>
      </c>
      <c r="D94" s="37">
        <v>0.76</v>
      </c>
      <c r="E94" s="37">
        <v>0.75</v>
      </c>
      <c r="F94" s="37">
        <v>0.6</v>
      </c>
      <c r="G94" s="37">
        <v>0.49</v>
      </c>
      <c r="Q94" s="37"/>
      <c r="R94" s="37"/>
      <c r="S94" s="37"/>
      <c r="T94" s="37"/>
      <c r="U94" s="37"/>
    </row>
    <row r="95" spans="1:21" x14ac:dyDescent="0.25">
      <c r="A95" s="60" t="s">
        <v>87</v>
      </c>
      <c r="B95" s="5">
        <v>3.3168588687534327E-3</v>
      </c>
      <c r="C95" s="37">
        <v>0.69</v>
      </c>
      <c r="D95" s="37">
        <v>0.73</v>
      </c>
      <c r="E95" s="37">
        <v>0.7</v>
      </c>
      <c r="F95" s="37">
        <v>0.5</v>
      </c>
      <c r="G95" s="37">
        <v>0.43</v>
      </c>
      <c r="Q95" s="37"/>
      <c r="R95" s="37"/>
      <c r="S95" s="37"/>
      <c r="T95" s="37"/>
      <c r="U95" s="37"/>
    </row>
    <row r="96" spans="1:21" x14ac:dyDescent="0.25">
      <c r="A96" s="60" t="s">
        <v>88</v>
      </c>
      <c r="B96" s="5">
        <v>3.0793520043931901E-2</v>
      </c>
      <c r="C96" s="37">
        <v>0.7</v>
      </c>
      <c r="D96" s="37">
        <v>0.76</v>
      </c>
      <c r="E96" s="37">
        <v>0.75</v>
      </c>
      <c r="F96" s="37">
        <v>0.6</v>
      </c>
      <c r="G96" s="37">
        <v>0.48</v>
      </c>
      <c r="Q96" s="37"/>
      <c r="R96" s="37"/>
      <c r="S96" s="37"/>
      <c r="T96" s="37"/>
      <c r="U96" s="37"/>
    </row>
    <row r="97" spans="1:21" x14ac:dyDescent="0.25">
      <c r="A97" s="60" t="s">
        <v>89</v>
      </c>
      <c r="B97" s="5">
        <v>7.4437122460186715E-3</v>
      </c>
      <c r="C97" s="37">
        <v>0.71</v>
      </c>
      <c r="D97" s="37">
        <v>0.75</v>
      </c>
      <c r="E97" s="37">
        <v>0.65</v>
      </c>
      <c r="F97" s="37">
        <v>0.51</v>
      </c>
      <c r="G97" s="37">
        <v>0.46</v>
      </c>
      <c r="Q97" s="37"/>
      <c r="R97" s="37"/>
      <c r="S97" s="37"/>
      <c r="T97" s="37"/>
      <c r="U97" s="37"/>
    </row>
    <row r="98" spans="1:21" x14ac:dyDescent="0.25">
      <c r="A98" s="60" t="s">
        <v>9</v>
      </c>
      <c r="B98" s="5">
        <v>0.16925205930807249</v>
      </c>
      <c r="C98" s="37">
        <v>0.7</v>
      </c>
      <c r="D98" s="37">
        <v>0.74</v>
      </c>
      <c r="E98" s="37">
        <v>0.74</v>
      </c>
      <c r="F98" s="37">
        <v>0.61</v>
      </c>
      <c r="G98" s="37">
        <v>0.5</v>
      </c>
      <c r="Q98" s="37"/>
      <c r="R98" s="37"/>
      <c r="S98" s="37"/>
      <c r="T98" s="37"/>
      <c r="U98" s="37"/>
    </row>
    <row r="99" spans="1:21" x14ac:dyDescent="0.25">
      <c r="A99" s="60" t="s">
        <v>90</v>
      </c>
      <c r="B99" s="5">
        <v>0.14990389895661727</v>
      </c>
      <c r="C99" s="37">
        <v>0.56999999999999995</v>
      </c>
      <c r="D99" s="37">
        <v>0.35</v>
      </c>
      <c r="E99" s="37">
        <v>0.31</v>
      </c>
      <c r="F99" s="37">
        <v>0</v>
      </c>
      <c r="G99" s="37">
        <v>0.16</v>
      </c>
      <c r="Q99" s="37"/>
      <c r="R99" s="37"/>
      <c r="S99" s="37"/>
      <c r="T99" s="37"/>
      <c r="U99" s="37"/>
    </row>
    <row r="100" spans="1:21" x14ac:dyDescent="0.25">
      <c r="A100" s="60" t="s">
        <v>91</v>
      </c>
      <c r="B100" s="5">
        <v>1.7600219659527733E-3</v>
      </c>
      <c r="C100" s="37">
        <v>0.67</v>
      </c>
      <c r="D100" s="37">
        <v>0.55000000000000004</v>
      </c>
      <c r="E100" s="37">
        <v>0.56000000000000005</v>
      </c>
      <c r="F100" s="37">
        <v>0.44</v>
      </c>
      <c r="G100" s="37">
        <v>0.35</v>
      </c>
      <c r="Q100" s="37"/>
      <c r="R100" s="37"/>
      <c r="S100" s="37"/>
      <c r="T100" s="37"/>
      <c r="U100" s="37"/>
    </row>
    <row r="101" spans="1:21" x14ac:dyDescent="0.25">
      <c r="A101" s="60" t="s">
        <v>92</v>
      </c>
      <c r="B101" s="5">
        <v>0.58234486545853925</v>
      </c>
      <c r="C101" s="37">
        <v>0.67</v>
      </c>
      <c r="D101" s="37">
        <v>0.7</v>
      </c>
      <c r="E101" s="37">
        <v>0.56000000000000005</v>
      </c>
      <c r="F101" s="37">
        <v>0.41</v>
      </c>
      <c r="G101" s="37">
        <v>0.38</v>
      </c>
      <c r="Q101" s="37"/>
      <c r="R101" s="37"/>
      <c r="S101" s="37"/>
      <c r="T101" s="37"/>
      <c r="U101" s="37"/>
    </row>
    <row r="102" spans="1:21" x14ac:dyDescent="0.25">
      <c r="A102" s="60" t="s">
        <v>93</v>
      </c>
      <c r="B102" s="5">
        <v>0.19041735310269081</v>
      </c>
      <c r="C102" s="37">
        <v>0.62</v>
      </c>
      <c r="D102" s="37">
        <v>0.51</v>
      </c>
      <c r="E102" s="37">
        <v>0.48</v>
      </c>
      <c r="F102" s="37">
        <v>0.3</v>
      </c>
      <c r="G102" s="37">
        <v>0.26</v>
      </c>
      <c r="Q102" s="37"/>
      <c r="R102" s="37"/>
      <c r="S102" s="37"/>
      <c r="T102" s="37"/>
      <c r="U102" s="37"/>
    </row>
    <row r="103" spans="1:21" x14ac:dyDescent="0.25">
      <c r="A103" s="60" t="s">
        <v>94</v>
      </c>
      <c r="B103" s="5">
        <v>0.96820977484898396</v>
      </c>
      <c r="C103" s="37">
        <v>0.63</v>
      </c>
      <c r="D103" s="37">
        <v>0.53</v>
      </c>
      <c r="E103" s="37">
        <v>0.52</v>
      </c>
      <c r="F103" s="37">
        <v>0.37</v>
      </c>
      <c r="G103" s="37">
        <v>0.34</v>
      </c>
      <c r="Q103" s="37"/>
      <c r="R103" s="37"/>
      <c r="S103" s="37"/>
      <c r="T103" s="37"/>
      <c r="U103" s="37"/>
    </row>
    <row r="104" spans="1:21" x14ac:dyDescent="0.25">
      <c r="A104" s="60" t="s">
        <v>95</v>
      </c>
      <c r="B104" s="5">
        <v>1.3641460735859419</v>
      </c>
      <c r="C104" s="37">
        <v>0.72</v>
      </c>
      <c r="D104" s="37">
        <v>0.8</v>
      </c>
      <c r="E104" s="37">
        <v>0.79</v>
      </c>
      <c r="F104" s="37">
        <v>0.64</v>
      </c>
      <c r="G104" s="37">
        <v>0.5</v>
      </c>
      <c r="Q104" s="37"/>
      <c r="R104" s="37"/>
      <c r="S104" s="37"/>
      <c r="T104" s="37"/>
      <c r="U104" s="37"/>
    </row>
    <row r="105" spans="1:21" x14ac:dyDescent="0.25">
      <c r="A105" s="60" t="s">
        <v>96</v>
      </c>
      <c r="B105" s="5">
        <v>1.0709555189456341</v>
      </c>
      <c r="C105" s="37">
        <v>0.73</v>
      </c>
      <c r="D105" s="37">
        <v>0.78</v>
      </c>
      <c r="E105" s="37">
        <v>0.81</v>
      </c>
      <c r="F105" s="37">
        <v>0.67</v>
      </c>
      <c r="G105" s="37">
        <v>0.54</v>
      </c>
      <c r="Q105" s="37"/>
      <c r="R105" s="37"/>
      <c r="S105" s="37"/>
      <c r="T105" s="37"/>
      <c r="U105" s="37"/>
    </row>
    <row r="106" spans="1:21" x14ac:dyDescent="0.25">
      <c r="A106" s="60" t="s">
        <v>97</v>
      </c>
      <c r="B106" s="5">
        <v>2.0434761120263589</v>
      </c>
      <c r="C106" s="37">
        <v>0.68</v>
      </c>
      <c r="D106" s="37">
        <v>0.74</v>
      </c>
      <c r="E106" s="37">
        <v>0.57999999999999996</v>
      </c>
      <c r="F106" s="37">
        <v>0.48</v>
      </c>
      <c r="G106" s="37">
        <v>0.43</v>
      </c>
      <c r="Q106" s="37"/>
      <c r="R106" s="37"/>
      <c r="S106" s="37"/>
      <c r="T106" s="37"/>
      <c r="U106" s="37"/>
    </row>
    <row r="107" spans="1:21" x14ac:dyDescent="0.25">
      <c r="A107" s="60" t="s">
        <v>98</v>
      </c>
      <c r="B107" s="5">
        <v>1.9236683141131246</v>
      </c>
      <c r="C107" s="37">
        <v>0.64</v>
      </c>
      <c r="D107" s="37">
        <v>0.62</v>
      </c>
      <c r="E107" s="37">
        <v>0.5</v>
      </c>
      <c r="F107" s="37">
        <v>0.24</v>
      </c>
      <c r="G107" s="37">
        <v>0.22</v>
      </c>
      <c r="Q107" s="37"/>
      <c r="R107" s="37"/>
      <c r="S107" s="37"/>
      <c r="T107" s="37"/>
      <c r="U107" s="37"/>
    </row>
    <row r="108" spans="1:21" x14ac:dyDescent="0.25">
      <c r="A108" s="64" t="s">
        <v>99</v>
      </c>
      <c r="B108" s="5">
        <v>1.9614332784184514</v>
      </c>
      <c r="C108" s="37">
        <v>0.62</v>
      </c>
      <c r="D108" s="37">
        <v>0.51</v>
      </c>
      <c r="E108" s="37">
        <v>0.42</v>
      </c>
      <c r="F108" s="37">
        <v>0.27</v>
      </c>
      <c r="G108" s="37">
        <v>0.27</v>
      </c>
      <c r="Q108" s="37"/>
      <c r="R108" s="37"/>
      <c r="S108" s="37"/>
      <c r="T108" s="37"/>
      <c r="U108" s="37"/>
    </row>
    <row r="109" spans="1:21" x14ac:dyDescent="0.25">
      <c r="B109"/>
      <c r="C109" s="20"/>
      <c r="D109" s="5"/>
    </row>
    <row r="110" spans="1:21" x14ac:dyDescent="0.25">
      <c r="B110"/>
      <c r="C110" s="20"/>
      <c r="D110" s="5"/>
    </row>
    <row r="111" spans="1:21" x14ac:dyDescent="0.25">
      <c r="B111"/>
      <c r="C111" s="20"/>
      <c r="D111" s="5"/>
    </row>
    <row r="112" spans="1:21" x14ac:dyDescent="0.25">
      <c r="B112"/>
      <c r="C112" s="20"/>
      <c r="D112" s="5"/>
    </row>
    <row r="113" spans="2:4" x14ac:dyDescent="0.25">
      <c r="B113"/>
      <c r="C113" s="20"/>
      <c r="D113" s="5"/>
    </row>
    <row r="114" spans="2:4" x14ac:dyDescent="0.25">
      <c r="B114"/>
      <c r="C114" s="20"/>
      <c r="D114" s="5"/>
    </row>
    <row r="115" spans="2:4" x14ac:dyDescent="0.25">
      <c r="B115" s="84"/>
    </row>
    <row r="116" spans="2:4" x14ac:dyDescent="0.25">
      <c r="B116" s="84"/>
    </row>
    <row r="117" spans="2:4" ht="16.5" thickBot="1" x14ac:dyDescent="0.3">
      <c r="B117" s="84"/>
    </row>
    <row r="118" spans="2:4" ht="16.5" thickBot="1" x14ac:dyDescent="0.3">
      <c r="B118" s="69"/>
    </row>
    <row r="119" spans="2:4" ht="16.5" thickBot="1" x14ac:dyDescent="0.3">
      <c r="B119" s="69"/>
    </row>
    <row r="120" spans="2:4" ht="16.5" thickBot="1" x14ac:dyDescent="0.3">
      <c r="B120" s="69"/>
    </row>
    <row r="121" spans="2:4" ht="16.5" thickBot="1" x14ac:dyDescent="0.3">
      <c r="B121" s="69"/>
    </row>
    <row r="122" spans="2:4" ht="16.5" thickBot="1" x14ac:dyDescent="0.3">
      <c r="B122" s="69"/>
    </row>
    <row r="123" spans="2:4" ht="16.5" thickBot="1" x14ac:dyDescent="0.3">
      <c r="B123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6" width="16.140625" style="5" customWidth="1"/>
    <col min="7" max="7" width="16.140625" style="5" bestFit="1" customWidth="1"/>
    <col min="8" max="8" width="17.85546875" customWidth="1"/>
    <col min="10" max="10" width="11.28515625" bestFit="1" customWidth="1"/>
  </cols>
  <sheetData>
    <row r="1" spans="1:21" ht="16.5" thickBot="1" x14ac:dyDescent="0.3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s="22" t="s">
        <v>109</v>
      </c>
      <c r="J1" s="54" t="s">
        <v>109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6.5" thickBot="1" x14ac:dyDescent="0.3">
      <c r="A2" s="33" t="s">
        <v>1</v>
      </c>
      <c r="B2" s="20">
        <v>0.55185063152114222</v>
      </c>
      <c r="C2" s="37">
        <v>0.8</v>
      </c>
      <c r="D2" s="37">
        <v>0.75</v>
      </c>
      <c r="E2" s="37">
        <v>0.75</v>
      </c>
      <c r="F2" s="37">
        <v>0.41</v>
      </c>
      <c r="G2" s="37">
        <v>0.41</v>
      </c>
      <c r="H2" s="57"/>
      <c r="I2" s="11" t="s">
        <v>116</v>
      </c>
      <c r="J2" s="56" t="s">
        <v>111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thickBot="1" x14ac:dyDescent="0.3">
      <c r="A3" s="33" t="s">
        <v>10</v>
      </c>
      <c r="B3" s="20">
        <v>0.81493135639758385</v>
      </c>
      <c r="C3" s="37">
        <v>0.48</v>
      </c>
      <c r="D3" s="37">
        <v>0.42</v>
      </c>
      <c r="E3" s="37">
        <v>0.5</v>
      </c>
      <c r="F3" s="37">
        <v>0.4</v>
      </c>
      <c r="G3" s="37">
        <v>0.23</v>
      </c>
      <c r="H3" s="57"/>
      <c r="I3" s="11" t="s">
        <v>117</v>
      </c>
      <c r="J3" s="54" t="s">
        <v>112</v>
      </c>
      <c r="K3" s="51">
        <v>29.58</v>
      </c>
      <c r="L3" s="51">
        <v>25.36</v>
      </c>
      <c r="M3" s="51">
        <v>15.85</v>
      </c>
      <c r="N3" s="51">
        <v>0</v>
      </c>
      <c r="O3" s="51">
        <v>0</v>
      </c>
      <c r="Q3" s="37"/>
      <c r="R3" s="37"/>
      <c r="S3" s="37"/>
      <c r="T3" s="37"/>
      <c r="U3" s="37"/>
    </row>
    <row r="4" spans="1:21" ht="15.75" thickBot="1" x14ac:dyDescent="0.3">
      <c r="A4" s="33" t="s">
        <v>100</v>
      </c>
      <c r="B4" s="20">
        <v>0.42152498627127954</v>
      </c>
      <c r="C4" s="37">
        <v>0.45</v>
      </c>
      <c r="D4" s="37">
        <v>0.55000000000000004</v>
      </c>
      <c r="E4" s="37">
        <v>0.41</v>
      </c>
      <c r="F4" s="37">
        <v>0.45</v>
      </c>
      <c r="G4" s="37">
        <v>0.25</v>
      </c>
      <c r="H4" s="57"/>
      <c r="I4" s="11" t="s">
        <v>118</v>
      </c>
      <c r="J4" s="54" t="s">
        <v>113</v>
      </c>
      <c r="K4" s="51">
        <v>70.42</v>
      </c>
      <c r="L4" s="51">
        <v>48.07</v>
      </c>
      <c r="M4" s="51">
        <v>47.77</v>
      </c>
      <c r="N4" s="51">
        <v>41.45</v>
      </c>
      <c r="O4" s="51">
        <v>38.049999999999997</v>
      </c>
      <c r="Q4" s="37"/>
      <c r="R4" s="37"/>
      <c r="S4" s="37"/>
      <c r="T4" s="37"/>
      <c r="U4" s="37"/>
    </row>
    <row r="5" spans="1:21" ht="32.25" thickBot="1" x14ac:dyDescent="0.3">
      <c r="A5" s="33" t="s">
        <v>101</v>
      </c>
      <c r="B5" s="20">
        <v>0.69743547501372882</v>
      </c>
      <c r="C5" s="37">
        <v>0.68</v>
      </c>
      <c r="D5" s="37">
        <v>0.8</v>
      </c>
      <c r="E5" s="37">
        <v>0.75</v>
      </c>
      <c r="F5" s="37">
        <v>0.41</v>
      </c>
      <c r="G5" s="37">
        <v>0.41</v>
      </c>
      <c r="H5" s="57"/>
      <c r="I5" s="11" t="s">
        <v>119</v>
      </c>
      <c r="J5" s="56" t="s">
        <v>114</v>
      </c>
      <c r="K5" s="51">
        <v>0</v>
      </c>
      <c r="L5" s="51">
        <v>26.57</v>
      </c>
      <c r="M5" s="51">
        <v>33.74</v>
      </c>
      <c r="N5" s="51">
        <v>41.84</v>
      </c>
      <c r="O5" s="51">
        <v>42.39</v>
      </c>
      <c r="Q5" s="37"/>
      <c r="R5" s="37"/>
      <c r="S5" s="37"/>
      <c r="T5" s="37"/>
      <c r="U5" s="37"/>
    </row>
    <row r="6" spans="1:21" ht="16.5" thickBot="1" x14ac:dyDescent="0.3">
      <c r="A6" s="33" t="s">
        <v>102</v>
      </c>
      <c r="B6" s="20">
        <v>0.5598242723778144</v>
      </c>
      <c r="C6" s="37">
        <v>0.49</v>
      </c>
      <c r="D6" s="37">
        <v>0.3</v>
      </c>
      <c r="E6" s="37">
        <v>0.15</v>
      </c>
      <c r="F6" s="37">
        <v>0</v>
      </c>
      <c r="G6" s="37">
        <v>0</v>
      </c>
      <c r="H6" s="57"/>
      <c r="I6" s="11" t="s">
        <v>120</v>
      </c>
      <c r="J6" s="56" t="s">
        <v>115</v>
      </c>
      <c r="K6" s="51">
        <v>0</v>
      </c>
      <c r="L6" s="51">
        <v>0</v>
      </c>
      <c r="M6" s="5">
        <v>2.64</v>
      </c>
      <c r="N6" s="5">
        <v>16.71</v>
      </c>
      <c r="O6" s="5">
        <v>19.57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0.52</v>
      </c>
      <c r="D7" s="37">
        <v>0.4</v>
      </c>
      <c r="E7" s="37">
        <v>0.21</v>
      </c>
      <c r="F7" s="37">
        <v>0.05</v>
      </c>
      <c r="G7" s="37">
        <v>0.15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0.6</v>
      </c>
      <c r="D8" s="37">
        <v>0.5</v>
      </c>
      <c r="E8" s="37">
        <v>0.55000000000000004</v>
      </c>
      <c r="F8" s="37">
        <v>0.4</v>
      </c>
      <c r="G8" s="37">
        <v>0.25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0.45</v>
      </c>
      <c r="L8" s="37">
        <f t="shared" si="0"/>
        <v>0.3</v>
      </c>
      <c r="M8" s="37">
        <f t="shared" si="0"/>
        <v>0.15</v>
      </c>
      <c r="N8" s="37">
        <f t="shared" si="0"/>
        <v>0</v>
      </c>
      <c r="O8" s="37">
        <f t="shared" si="0"/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0.48</v>
      </c>
      <c r="D9" s="37">
        <v>0.45</v>
      </c>
      <c r="E9" s="37">
        <v>0.5</v>
      </c>
      <c r="F9" s="37">
        <v>0.4</v>
      </c>
      <c r="G9" s="37">
        <v>0.23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</v>
      </c>
      <c r="L9" s="37">
        <f t="shared" si="1"/>
        <v>0.8</v>
      </c>
      <c r="M9" s="37">
        <f t="shared" si="1"/>
        <v>0.8</v>
      </c>
      <c r="N9" s="37">
        <f t="shared" si="1"/>
        <v>0.5</v>
      </c>
      <c r="O9" s="37">
        <f t="shared" si="1"/>
        <v>0.5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0.49</v>
      </c>
      <c r="D10" s="37">
        <v>0.35</v>
      </c>
      <c r="E10" s="37">
        <v>0.35</v>
      </c>
      <c r="F10" s="37">
        <v>0</v>
      </c>
      <c r="G10" s="37">
        <v>0.1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0.48</v>
      </c>
      <c r="D11" s="37">
        <v>0.45</v>
      </c>
      <c r="E11" s="37">
        <v>0.5</v>
      </c>
      <c r="F11" s="37">
        <v>0.4</v>
      </c>
      <c r="G11" s="37">
        <v>0.23</v>
      </c>
      <c r="H11" s="57"/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0.52</v>
      </c>
      <c r="D12" s="37">
        <v>0.35</v>
      </c>
      <c r="E12" s="37">
        <v>0.4</v>
      </c>
      <c r="F12" s="37">
        <v>0.05</v>
      </c>
      <c r="G12" s="37">
        <v>0.1</v>
      </c>
      <c r="H12" s="57"/>
      <c r="I12" s="9" t="s">
        <v>119</v>
      </c>
      <c r="J12" s="6" t="s">
        <v>112</v>
      </c>
      <c r="K12" s="37">
        <f>SUMIFS(B$2:B$108,C2:C108,"&gt;=0.61",C2:C108,"&lt;=0.80")</f>
        <v>29.575812740252605</v>
      </c>
      <c r="L12" s="37">
        <f>SUMIFS(B$2:B$108,D2:D108,"&gt;=0.61",D2:D108,"&lt;=0.80")</f>
        <v>25.361138385502471</v>
      </c>
      <c r="M12" s="37">
        <f>SUMIFS(B$2:B$108,E2:E108,"&gt;=0.61",E2:E108,"&lt;=0.80")</f>
        <v>15.846643602416254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0.48</v>
      </c>
      <c r="D13" s="37">
        <v>0.42</v>
      </c>
      <c r="E13" s="37">
        <v>0.5</v>
      </c>
      <c r="F13" s="37">
        <v>0.4</v>
      </c>
      <c r="G13" s="37">
        <v>0.23</v>
      </c>
      <c r="H13" s="57"/>
      <c r="I13" s="9" t="s">
        <v>118</v>
      </c>
      <c r="J13" s="6" t="s">
        <v>113</v>
      </c>
      <c r="K13" s="37">
        <f>SUMIFS(B$2:B$108,C2:C108,"&gt;=0.41",C2:C108,"&lt;=0.60")</f>
        <v>70.424211147721039</v>
      </c>
      <c r="L13" s="37">
        <f>SUMIFS(B$2:B$108,D2:D108,"&gt;=0.41",D2:D108,"&lt;=0.60")</f>
        <v>48.07373887973641</v>
      </c>
      <c r="M13" s="37">
        <f>SUMIFS(B$2:B$108,E2:E108,"&gt;=0.41",E2:E108,"&lt;=0.60")</f>
        <v>47.77084596375618</v>
      </c>
      <c r="N13" s="37">
        <f>SUMIFS(B$2:B$108,F2:F108,"&gt;=0.41",F2:F108,"&lt;=0.60")</f>
        <v>41.445647995606798</v>
      </c>
      <c r="O13" s="37">
        <f>SUMIFS(B$2:B$108,G2:G108,"&gt;=0.41",G2:G108,"&lt;=0.60")</f>
        <v>38.045155409115871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0.48</v>
      </c>
      <c r="D14" s="37">
        <v>0.42</v>
      </c>
      <c r="E14" s="37">
        <v>0.5</v>
      </c>
      <c r="F14" s="37">
        <v>0.4</v>
      </c>
      <c r="G14" s="37">
        <v>0.23</v>
      </c>
      <c r="H14" s="57"/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26.565146622734765</v>
      </c>
      <c r="M14" s="37">
        <f>SUMIFS(B$2:B$108,E2:E108,"&gt;=0.21",E2:E108,"&lt;=0.40")</f>
        <v>33.739310818231736</v>
      </c>
      <c r="N14" s="37">
        <f>SUMIFS(B$2:B$108,F2:F108,"&gt;=0.21",F2:F108,"&lt;=0.40")</f>
        <v>41.842138110928062</v>
      </c>
      <c r="O14" s="37">
        <f>SUMIFS(B$2:B$108,G2:G108,"&gt;=0.21",G2:G108,"&lt;=0.40")</f>
        <v>42.389127127951681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0.78</v>
      </c>
      <c r="D15" s="37">
        <v>0.75</v>
      </c>
      <c r="E15" s="37">
        <v>0.5</v>
      </c>
      <c r="F15" s="37">
        <v>0.45</v>
      </c>
      <c r="G15" s="37">
        <v>0.41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2.6432235035694669</v>
      </c>
      <c r="N15" s="37">
        <f>SUMIFS(B$2:B$108,F2:F108,"&gt;=0.00",F2:F108,"&lt;=0.20")</f>
        <v>16.712237781438766</v>
      </c>
      <c r="O15" s="37">
        <f>SUMIFS(B$2:B$108,G2:G108,"&gt;=0.00",G2:G108,"&lt;=0.20")</f>
        <v>19.565741350906094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0.52</v>
      </c>
      <c r="D16" s="37">
        <v>0.35</v>
      </c>
      <c r="E16" s="37">
        <v>0.35</v>
      </c>
      <c r="F16" s="37">
        <v>0.05</v>
      </c>
      <c r="G16" s="37">
        <v>0.1</v>
      </c>
      <c r="H16" s="57"/>
      <c r="K16" s="37">
        <f>SUM(K11:K15)</f>
        <v>100.00002388797364</v>
      </c>
      <c r="L16" s="37">
        <f t="shared" ref="L16:O16" si="2">SUM(L11:L15)</f>
        <v>100.00002388797364</v>
      </c>
      <c r="M16" s="37">
        <f t="shared" si="2"/>
        <v>100.00002388797365</v>
      </c>
      <c r="N16" s="37">
        <f t="shared" si="2"/>
        <v>100.00002388797364</v>
      </c>
      <c r="O16" s="37">
        <f t="shared" si="2"/>
        <v>100.00002388797365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0.48</v>
      </c>
      <c r="D17" s="37">
        <v>0.41</v>
      </c>
      <c r="E17" s="37">
        <v>0.25</v>
      </c>
      <c r="F17" s="37">
        <v>0.35</v>
      </c>
      <c r="G17" s="37">
        <v>0.23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0.48</v>
      </c>
      <c r="D18" s="37">
        <v>0.42</v>
      </c>
      <c r="E18" s="37">
        <v>0.4</v>
      </c>
      <c r="F18" s="37">
        <v>0.4</v>
      </c>
      <c r="G18" s="37">
        <v>0.23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0.48</v>
      </c>
      <c r="D19" s="37">
        <v>0.42</v>
      </c>
      <c r="E19" s="37">
        <v>0.4</v>
      </c>
      <c r="F19" s="37">
        <v>0.4</v>
      </c>
      <c r="G19" s="37">
        <v>0.23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0.48</v>
      </c>
      <c r="D20" s="37">
        <v>0.42</v>
      </c>
      <c r="E20" s="37">
        <v>0.4</v>
      </c>
      <c r="F20" s="37">
        <v>0.4</v>
      </c>
      <c r="G20" s="37">
        <v>0.23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0.52</v>
      </c>
      <c r="D21" s="37">
        <v>0.35</v>
      </c>
      <c r="E21" s="37">
        <v>0.4</v>
      </c>
      <c r="F21" s="37">
        <v>0.05</v>
      </c>
      <c r="G21" s="37">
        <v>0.15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</v>
      </c>
      <c r="D22" s="37">
        <v>0.45</v>
      </c>
      <c r="E22" s="37">
        <v>0.55000000000000004</v>
      </c>
      <c r="F22" s="37">
        <v>0.4</v>
      </c>
      <c r="G22" s="37">
        <v>0.25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0.78</v>
      </c>
      <c r="D23" s="37">
        <v>0.75</v>
      </c>
      <c r="E23" s="37">
        <v>0.5</v>
      </c>
      <c r="F23" s="37">
        <v>0.45</v>
      </c>
      <c r="G23" s="37">
        <v>0.41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0.75</v>
      </c>
      <c r="D24" s="37">
        <v>0.75</v>
      </c>
      <c r="E24" s="37">
        <v>0.5</v>
      </c>
      <c r="F24" s="37">
        <v>0.45</v>
      </c>
      <c r="G24" s="37">
        <v>0.41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0.78</v>
      </c>
      <c r="D25" s="37">
        <v>0.8</v>
      </c>
      <c r="E25" s="37">
        <v>0.8</v>
      </c>
      <c r="F25" s="37">
        <v>0.5</v>
      </c>
      <c r="G25" s="37">
        <v>0.45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0.48</v>
      </c>
      <c r="D26" s="37">
        <v>0.42</v>
      </c>
      <c r="E26" s="37">
        <v>0.4</v>
      </c>
      <c r="F26" s="37">
        <v>0.4</v>
      </c>
      <c r="G26" s="37">
        <v>0.23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0.6</v>
      </c>
      <c r="D27" s="37">
        <v>0.45</v>
      </c>
      <c r="E27" s="37">
        <v>0.55000000000000004</v>
      </c>
      <c r="F27" s="37">
        <v>0.4</v>
      </c>
      <c r="G27" s="37">
        <v>0.25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0.48</v>
      </c>
      <c r="D28" s="37">
        <v>0.41</v>
      </c>
      <c r="E28" s="37">
        <v>0.25</v>
      </c>
      <c r="F28" s="37">
        <v>0.25</v>
      </c>
      <c r="G28" s="37">
        <v>0.23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0.48</v>
      </c>
      <c r="D29" s="37">
        <v>0.4</v>
      </c>
      <c r="E29" s="37">
        <v>0.25</v>
      </c>
      <c r="F29" s="37">
        <v>0.25</v>
      </c>
      <c r="G29" s="37">
        <v>0.23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0.48</v>
      </c>
      <c r="D30" s="37">
        <v>0.42</v>
      </c>
      <c r="E30" s="37">
        <v>0.4</v>
      </c>
      <c r="F30" s="37">
        <v>0.4</v>
      </c>
      <c r="G30" s="37">
        <v>0.23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0.52</v>
      </c>
      <c r="D31" s="37">
        <v>0.35</v>
      </c>
      <c r="E31" s="37">
        <v>0.35</v>
      </c>
      <c r="F31" s="37">
        <v>0.05</v>
      </c>
      <c r="G31" s="37">
        <v>0.1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0.78</v>
      </c>
      <c r="D32" s="37">
        <v>0.75</v>
      </c>
      <c r="E32" s="37">
        <v>0.55000000000000004</v>
      </c>
      <c r="F32" s="37">
        <v>0.41</v>
      </c>
      <c r="G32" s="37">
        <v>0.41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0.52</v>
      </c>
      <c r="D33" s="37">
        <v>0.35</v>
      </c>
      <c r="E33" s="37">
        <v>0.35</v>
      </c>
      <c r="F33" s="37">
        <v>0.05</v>
      </c>
      <c r="G33" s="37">
        <v>0.1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0.48</v>
      </c>
      <c r="D34" s="37">
        <v>0.42</v>
      </c>
      <c r="E34" s="37">
        <v>0.4</v>
      </c>
      <c r="F34" s="37">
        <v>0.35</v>
      </c>
      <c r="G34" s="37">
        <v>0.23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0.52</v>
      </c>
      <c r="D35" s="37">
        <v>0.35</v>
      </c>
      <c r="E35" s="37">
        <v>0.35</v>
      </c>
      <c r="F35" s="37">
        <v>0.05</v>
      </c>
      <c r="G35" s="37">
        <v>0.1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0.78</v>
      </c>
      <c r="D36" s="37">
        <v>0.75</v>
      </c>
      <c r="E36" s="37">
        <v>0.5</v>
      </c>
      <c r="F36" s="37">
        <v>0.45</v>
      </c>
      <c r="G36" s="37">
        <v>0.41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0.78</v>
      </c>
      <c r="D37" s="37">
        <v>0.8</v>
      </c>
      <c r="E37" s="37">
        <v>0.8</v>
      </c>
      <c r="F37" s="37">
        <v>0.5</v>
      </c>
      <c r="G37" s="37">
        <v>0.45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0.48</v>
      </c>
      <c r="D38" s="37">
        <v>0.41</v>
      </c>
      <c r="E38" s="37">
        <v>0.4</v>
      </c>
      <c r="F38" s="37">
        <v>0.35</v>
      </c>
      <c r="G38" s="37">
        <v>0.23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0.49</v>
      </c>
      <c r="D39" s="37">
        <v>0.35</v>
      </c>
      <c r="E39" s="37">
        <v>0.35</v>
      </c>
      <c r="F39" s="37">
        <v>0.05</v>
      </c>
      <c r="G39" s="37">
        <v>0.1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0.48</v>
      </c>
      <c r="D40" s="37">
        <v>0.41</v>
      </c>
      <c r="E40" s="37">
        <v>0.4</v>
      </c>
      <c r="F40" s="37">
        <v>0.35</v>
      </c>
      <c r="G40" s="37">
        <v>0.23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0.49</v>
      </c>
      <c r="D41" s="37">
        <v>0.3</v>
      </c>
      <c r="E41" s="37">
        <v>0.15</v>
      </c>
      <c r="F41" s="37">
        <v>0</v>
      </c>
      <c r="G41" s="37">
        <v>0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0.49</v>
      </c>
      <c r="D42" s="37">
        <v>0.35</v>
      </c>
      <c r="E42" s="37">
        <v>0.35</v>
      </c>
      <c r="F42" s="37">
        <v>0</v>
      </c>
      <c r="G42" s="37">
        <v>0.1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0.78</v>
      </c>
      <c r="D43" s="37">
        <v>0.75</v>
      </c>
      <c r="E43" s="37">
        <v>0.55000000000000004</v>
      </c>
      <c r="F43" s="37">
        <v>0.41</v>
      </c>
      <c r="G43" s="37">
        <v>0.41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0.78</v>
      </c>
      <c r="D44" s="37">
        <v>0.55000000000000004</v>
      </c>
      <c r="E44" s="37">
        <v>0.5</v>
      </c>
      <c r="F44" s="37">
        <v>0.45</v>
      </c>
      <c r="G44" s="37">
        <v>0.45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0.49</v>
      </c>
      <c r="D45" s="37">
        <v>0.35</v>
      </c>
      <c r="E45" s="37">
        <v>0.35</v>
      </c>
      <c r="F45" s="37">
        <v>0</v>
      </c>
      <c r="G45" s="37">
        <v>0.1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0.78</v>
      </c>
      <c r="D46" s="37">
        <v>0.55000000000000004</v>
      </c>
      <c r="E46" s="37">
        <v>0.5</v>
      </c>
      <c r="F46" s="37">
        <v>0.5</v>
      </c>
      <c r="G46" s="37">
        <v>0.45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0.48</v>
      </c>
      <c r="D47" s="37">
        <v>0.41</v>
      </c>
      <c r="E47" s="37">
        <v>0.25</v>
      </c>
      <c r="F47" s="37">
        <v>0.35</v>
      </c>
      <c r="G47" s="37">
        <v>0.23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0.78</v>
      </c>
      <c r="D48" s="37">
        <v>0.55000000000000004</v>
      </c>
      <c r="E48" s="37">
        <v>0.45</v>
      </c>
      <c r="F48" s="37">
        <v>0.5</v>
      </c>
      <c r="G48" s="37">
        <v>0.45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0.48</v>
      </c>
      <c r="D49" s="37">
        <v>0.4</v>
      </c>
      <c r="E49" s="37">
        <v>0.25</v>
      </c>
      <c r="F49" s="37">
        <v>0.25</v>
      </c>
      <c r="G49" s="37">
        <v>0.23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0.78</v>
      </c>
      <c r="D50" s="37">
        <v>0.55000000000000004</v>
      </c>
      <c r="E50" s="37">
        <v>0.45</v>
      </c>
      <c r="F50" s="37">
        <v>0.5</v>
      </c>
      <c r="G50" s="37">
        <v>0.45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0.48</v>
      </c>
      <c r="D51" s="37">
        <v>0.4</v>
      </c>
      <c r="E51" s="37">
        <v>0.25</v>
      </c>
      <c r="F51" s="37">
        <v>0.25</v>
      </c>
      <c r="G51" s="37">
        <v>0.23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0.68</v>
      </c>
      <c r="D52" s="37">
        <v>0.55000000000000004</v>
      </c>
      <c r="E52" s="37">
        <v>0.45</v>
      </c>
      <c r="F52" s="37">
        <v>0.5</v>
      </c>
      <c r="G52" s="37">
        <v>0.45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0.78</v>
      </c>
      <c r="D53" s="37">
        <v>0.8</v>
      </c>
      <c r="E53" s="37">
        <v>0.8</v>
      </c>
      <c r="F53" s="37">
        <v>0.5</v>
      </c>
      <c r="G53" s="37">
        <v>0.45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0.78</v>
      </c>
      <c r="D54" s="37">
        <v>0.75</v>
      </c>
      <c r="E54" s="37">
        <v>0.5</v>
      </c>
      <c r="F54" s="37">
        <v>0.41</v>
      </c>
      <c r="G54" s="37">
        <v>0.41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0.78</v>
      </c>
      <c r="D55" s="37">
        <v>0.55000000000000004</v>
      </c>
      <c r="E55" s="37">
        <v>0.45</v>
      </c>
      <c r="F55" s="37">
        <v>0.5</v>
      </c>
      <c r="G55" s="37">
        <v>0.45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0.48</v>
      </c>
      <c r="D56" s="37">
        <v>0.4</v>
      </c>
      <c r="E56" s="37">
        <v>0.25</v>
      </c>
      <c r="F56" s="37">
        <v>0.25</v>
      </c>
      <c r="G56" s="37">
        <v>0.23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0.48</v>
      </c>
      <c r="D57" s="37">
        <v>0.4</v>
      </c>
      <c r="E57" s="37">
        <v>0.25</v>
      </c>
      <c r="F57" s="37">
        <v>0.25</v>
      </c>
      <c r="G57" s="37">
        <v>0.23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0.57999999999999996</v>
      </c>
      <c r="D58" s="37">
        <v>0.55000000000000004</v>
      </c>
      <c r="E58" s="37">
        <v>0.45</v>
      </c>
      <c r="F58" s="37">
        <v>0.5</v>
      </c>
      <c r="G58" s="37">
        <v>0.45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0.55000000000000004</v>
      </c>
      <c r="D59" s="37">
        <v>0.55000000000000004</v>
      </c>
      <c r="E59" s="37">
        <v>0.45</v>
      </c>
      <c r="F59" s="37">
        <v>0.5</v>
      </c>
      <c r="G59" s="37">
        <v>0.45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0.6</v>
      </c>
      <c r="D60" s="37">
        <v>0.45</v>
      </c>
      <c r="E60" s="37">
        <v>0.55000000000000004</v>
      </c>
      <c r="F60" s="37">
        <v>0.4</v>
      </c>
      <c r="G60" s="37">
        <v>0.23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0.57999999999999996</v>
      </c>
      <c r="D61" s="37">
        <v>0.5</v>
      </c>
      <c r="E61" s="37">
        <v>0.41</v>
      </c>
      <c r="F61" s="37">
        <v>0.45</v>
      </c>
      <c r="G61" s="37">
        <v>0.25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</v>
      </c>
      <c r="D62" s="37">
        <v>0.45</v>
      </c>
      <c r="E62" s="37">
        <v>0.55000000000000004</v>
      </c>
      <c r="F62" s="37">
        <v>0.4</v>
      </c>
      <c r="G62" s="37">
        <v>0.23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</v>
      </c>
      <c r="D63" s="37">
        <v>0.45</v>
      </c>
      <c r="E63" s="37">
        <v>0.55000000000000004</v>
      </c>
      <c r="F63" s="37">
        <v>0.4</v>
      </c>
      <c r="G63" s="37">
        <v>0.23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0.48</v>
      </c>
      <c r="D64" s="37">
        <v>0.4</v>
      </c>
      <c r="E64" s="37">
        <v>0.25</v>
      </c>
      <c r="F64" s="37">
        <v>0.25</v>
      </c>
      <c r="G64" s="37">
        <v>0.25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0.78</v>
      </c>
      <c r="D65" s="37">
        <v>0.75</v>
      </c>
      <c r="E65" s="37">
        <v>0.5</v>
      </c>
      <c r="F65" s="37">
        <v>0.41</v>
      </c>
      <c r="G65" s="37">
        <v>0.41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</v>
      </c>
      <c r="D66" s="37">
        <v>0.45</v>
      </c>
      <c r="E66" s="37">
        <v>0.55000000000000004</v>
      </c>
      <c r="F66" s="37">
        <v>0.4</v>
      </c>
      <c r="G66" s="37">
        <v>0.23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0.48</v>
      </c>
      <c r="D67" s="37">
        <v>0.45</v>
      </c>
      <c r="E67" s="37">
        <v>0.55000000000000004</v>
      </c>
      <c r="F67" s="37">
        <v>0.4</v>
      </c>
      <c r="G67" s="37">
        <v>0.23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0.8</v>
      </c>
      <c r="D68" s="37">
        <v>0.8</v>
      </c>
      <c r="E68" s="37">
        <v>0.8</v>
      </c>
      <c r="F68" s="37">
        <v>0.5</v>
      </c>
      <c r="G68" s="37">
        <v>0.45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0.75</v>
      </c>
      <c r="D69" s="37">
        <v>0.8</v>
      </c>
      <c r="E69" s="37">
        <v>0.8</v>
      </c>
      <c r="F69" s="37">
        <v>0.5</v>
      </c>
      <c r="G69" s="37">
        <v>0.45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0.55000000000000004</v>
      </c>
      <c r="D70" s="37">
        <v>0.55000000000000004</v>
      </c>
      <c r="E70" s="37">
        <v>0.45</v>
      </c>
      <c r="F70" s="37">
        <v>0.45</v>
      </c>
      <c r="G70" s="37">
        <v>0.45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0.49</v>
      </c>
      <c r="D71" s="37">
        <v>0.35</v>
      </c>
      <c r="E71" s="37">
        <v>0.35</v>
      </c>
      <c r="F71" s="37">
        <v>0</v>
      </c>
      <c r="G71" s="37">
        <v>0.1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0.55000000000000004</v>
      </c>
      <c r="D72" s="37">
        <v>0.55000000000000004</v>
      </c>
      <c r="E72" s="37">
        <v>0.45</v>
      </c>
      <c r="F72" s="37">
        <v>0.45</v>
      </c>
      <c r="G72" s="37">
        <v>0.45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0.8</v>
      </c>
      <c r="D73" s="37">
        <v>0.8</v>
      </c>
      <c r="E73" s="37">
        <v>0.8</v>
      </c>
      <c r="F73" s="37">
        <v>0.5</v>
      </c>
      <c r="G73" s="37">
        <v>0.45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0.48</v>
      </c>
      <c r="D74" s="37">
        <v>0.45</v>
      </c>
      <c r="E74" s="37">
        <v>0.5</v>
      </c>
      <c r="F74" s="37">
        <v>0.4</v>
      </c>
      <c r="G74" s="37">
        <v>0.23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0.48</v>
      </c>
      <c r="D75" s="37">
        <v>0.4</v>
      </c>
      <c r="E75" s="37">
        <v>0.25</v>
      </c>
      <c r="F75" s="37">
        <v>0.25</v>
      </c>
      <c r="G75" s="37">
        <v>0.25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0.52</v>
      </c>
      <c r="D76" s="37">
        <v>0.35</v>
      </c>
      <c r="E76" s="37">
        <v>0.4</v>
      </c>
      <c r="F76" s="37">
        <v>0.05</v>
      </c>
      <c r="G76" s="37">
        <v>0.1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0.78</v>
      </c>
      <c r="D77" s="37">
        <v>0.8</v>
      </c>
      <c r="E77" s="37">
        <v>0.8</v>
      </c>
      <c r="F77" s="37">
        <v>0.5</v>
      </c>
      <c r="G77" s="37">
        <v>0.45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0.78</v>
      </c>
      <c r="D78" s="37">
        <v>0.8</v>
      </c>
      <c r="E78" s="37">
        <v>0.8</v>
      </c>
      <c r="F78" s="37">
        <v>0.5</v>
      </c>
      <c r="G78" s="37">
        <v>0.45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0.57999999999999996</v>
      </c>
      <c r="D79" s="37">
        <v>0.5</v>
      </c>
      <c r="E79" s="37">
        <v>0.41</v>
      </c>
      <c r="F79" s="37">
        <v>0.45</v>
      </c>
      <c r="G79" s="37">
        <v>0.25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0.52</v>
      </c>
      <c r="D80" s="37">
        <v>0.4</v>
      </c>
      <c r="E80" s="37">
        <v>0.25</v>
      </c>
      <c r="F80" s="37">
        <v>0.25</v>
      </c>
      <c r="G80" s="37">
        <v>0.15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0.8</v>
      </c>
      <c r="D81" s="37">
        <v>0.8</v>
      </c>
      <c r="E81" s="37">
        <v>0.75</v>
      </c>
      <c r="F81" s="37">
        <v>0.5</v>
      </c>
      <c r="G81" s="37">
        <v>0.45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0.57999999999999996</v>
      </c>
      <c r="D82" s="37">
        <v>0.5</v>
      </c>
      <c r="E82" s="37">
        <v>0.41</v>
      </c>
      <c r="F82" s="37">
        <v>0.41</v>
      </c>
      <c r="G82" s="37">
        <v>0.25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0.55000000000000004</v>
      </c>
      <c r="D83" s="37">
        <v>0.55000000000000004</v>
      </c>
      <c r="E83" s="37">
        <v>0.45</v>
      </c>
      <c r="F83" s="37">
        <v>0.45</v>
      </c>
      <c r="G83" s="37">
        <v>0.45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0.8</v>
      </c>
      <c r="D84" s="37">
        <v>0.8</v>
      </c>
      <c r="E84" s="37">
        <v>0.75</v>
      </c>
      <c r="F84" s="37">
        <v>0.45</v>
      </c>
      <c r="G84" s="37">
        <v>0.45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0.52</v>
      </c>
      <c r="D85" s="37">
        <v>0.4</v>
      </c>
      <c r="E85" s="37">
        <v>0.25</v>
      </c>
      <c r="F85" s="37">
        <v>0.25</v>
      </c>
      <c r="G85" s="37">
        <v>0.15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0.57999999999999996</v>
      </c>
      <c r="D86" s="37">
        <v>0.5</v>
      </c>
      <c r="E86" s="37">
        <v>0.41</v>
      </c>
      <c r="F86" s="37">
        <v>0.41</v>
      </c>
      <c r="G86" s="37">
        <v>0.25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0.57999999999999996</v>
      </c>
      <c r="D87" s="37">
        <v>0.5</v>
      </c>
      <c r="E87" s="37">
        <v>0.41</v>
      </c>
      <c r="F87" s="37">
        <v>0.45</v>
      </c>
      <c r="G87" s="37">
        <v>0.25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0.75</v>
      </c>
      <c r="D88" s="37">
        <v>0.8</v>
      </c>
      <c r="E88" s="37">
        <v>0.75</v>
      </c>
      <c r="F88" s="37">
        <v>0.45</v>
      </c>
      <c r="G88" s="37">
        <v>0.45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0.55000000000000004</v>
      </c>
      <c r="D89" s="37">
        <v>0.55000000000000004</v>
      </c>
      <c r="E89" s="37">
        <v>0.41</v>
      </c>
      <c r="F89" s="37">
        <v>0.45</v>
      </c>
      <c r="G89" s="37">
        <v>0.5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0.52</v>
      </c>
      <c r="D90" s="37">
        <v>0.4</v>
      </c>
      <c r="E90" s="37">
        <v>0.25</v>
      </c>
      <c r="F90" s="37">
        <v>0.25</v>
      </c>
      <c r="G90" s="37">
        <v>0.15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0.55000000000000004</v>
      </c>
      <c r="D91" s="37">
        <v>0.55000000000000004</v>
      </c>
      <c r="E91" s="37">
        <v>0.41</v>
      </c>
      <c r="F91" s="37">
        <v>0.45</v>
      </c>
      <c r="G91" s="37">
        <v>0.5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0.78</v>
      </c>
      <c r="D92" s="37">
        <v>0.8</v>
      </c>
      <c r="E92" s="37">
        <v>0.75</v>
      </c>
      <c r="F92" s="37">
        <v>0.45</v>
      </c>
      <c r="G92" s="37">
        <v>0.41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0.8</v>
      </c>
      <c r="D93" s="37">
        <v>0.8</v>
      </c>
      <c r="E93" s="37">
        <v>0.75</v>
      </c>
      <c r="F93" s="37">
        <v>0.45</v>
      </c>
      <c r="G93" s="37">
        <v>0.41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0.8</v>
      </c>
      <c r="D94" s="37">
        <v>0.8</v>
      </c>
      <c r="E94" s="37">
        <v>0.75</v>
      </c>
      <c r="F94" s="37">
        <v>0.45</v>
      </c>
      <c r="G94" s="37">
        <v>0.41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0.78</v>
      </c>
      <c r="D95" s="37">
        <v>0.8</v>
      </c>
      <c r="E95" s="37">
        <v>0.75</v>
      </c>
      <c r="F95" s="37">
        <v>0.41</v>
      </c>
      <c r="G95" s="37">
        <v>0.41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0.57999999999999996</v>
      </c>
      <c r="D96" s="37">
        <v>0.5</v>
      </c>
      <c r="E96" s="37">
        <v>0.55000000000000004</v>
      </c>
      <c r="F96" s="37">
        <v>0.41</v>
      </c>
      <c r="G96" s="37">
        <v>0.25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0.57999999999999996</v>
      </c>
      <c r="D97" s="37">
        <v>0.5</v>
      </c>
      <c r="E97" s="37">
        <v>0.55000000000000004</v>
      </c>
      <c r="F97" s="37">
        <v>0.41</v>
      </c>
      <c r="G97" s="37">
        <v>0.25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0.6</v>
      </c>
      <c r="D98" s="37">
        <v>0.45</v>
      </c>
      <c r="E98" s="37">
        <v>0.55000000000000004</v>
      </c>
      <c r="F98" s="37">
        <v>0.4</v>
      </c>
      <c r="G98" s="37">
        <v>0.25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0.78</v>
      </c>
      <c r="D99" s="37">
        <v>0.8</v>
      </c>
      <c r="E99" s="37">
        <v>0.75</v>
      </c>
      <c r="F99" s="37">
        <v>0.41</v>
      </c>
      <c r="G99" s="37">
        <v>0.41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0.57999999999999996</v>
      </c>
      <c r="D100" s="37">
        <v>0.5</v>
      </c>
      <c r="E100" s="37">
        <v>0.55000000000000004</v>
      </c>
      <c r="F100" s="37">
        <v>0.41</v>
      </c>
      <c r="G100" s="37">
        <v>0.25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0.52</v>
      </c>
      <c r="D101" s="37">
        <v>0.4</v>
      </c>
      <c r="E101" s="37">
        <v>0.25</v>
      </c>
      <c r="F101" s="37">
        <v>0.25</v>
      </c>
      <c r="G101" s="37">
        <v>0.15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0.52</v>
      </c>
      <c r="D102" s="37">
        <v>0.4</v>
      </c>
      <c r="E102" s="37">
        <v>0.25</v>
      </c>
      <c r="F102" s="37">
        <v>0.05</v>
      </c>
      <c r="G102" s="37">
        <v>0.15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0.78</v>
      </c>
      <c r="D103" s="37">
        <v>0.8</v>
      </c>
      <c r="E103" s="37">
        <v>0.75</v>
      </c>
      <c r="F103" s="37">
        <v>0.41</v>
      </c>
      <c r="G103" s="37">
        <v>0.41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0.57999999999999996</v>
      </c>
      <c r="D104" s="37">
        <v>0.5</v>
      </c>
      <c r="E104" s="37">
        <v>0.55000000000000004</v>
      </c>
      <c r="F104" s="37">
        <v>0.4</v>
      </c>
      <c r="G104" s="37">
        <v>0.25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0.49</v>
      </c>
      <c r="D105" s="37">
        <v>0.3</v>
      </c>
      <c r="E105" s="37">
        <v>0.15</v>
      </c>
      <c r="F105" s="37">
        <v>0</v>
      </c>
      <c r="G105" s="37">
        <v>0.1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0.55000000000000004</v>
      </c>
      <c r="D106" s="37">
        <v>0.55000000000000004</v>
      </c>
      <c r="E106" s="37">
        <v>0.41</v>
      </c>
      <c r="F106" s="37">
        <v>0.45</v>
      </c>
      <c r="G106" s="37">
        <v>0.5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0.55000000000000004</v>
      </c>
      <c r="D107" s="37">
        <v>0.55000000000000004</v>
      </c>
      <c r="E107" s="37">
        <v>0.41</v>
      </c>
      <c r="F107" s="37">
        <v>0.45</v>
      </c>
      <c r="G107" s="37">
        <v>0.5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</v>
      </c>
      <c r="D108" s="37">
        <v>0.5</v>
      </c>
      <c r="E108" s="37">
        <v>0.55000000000000004</v>
      </c>
      <c r="F108" s="37">
        <v>0.4</v>
      </c>
      <c r="G108" s="37">
        <v>0.25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5" width="9.5703125" style="5" customWidth="1"/>
    <col min="6" max="6" width="16.140625" style="5" customWidth="1"/>
    <col min="7" max="7" width="16.140625" style="5" bestFit="1" customWidth="1"/>
    <col min="8" max="8" width="18.28515625" customWidth="1"/>
    <col min="9" max="9" width="15.7109375" customWidth="1"/>
    <col min="10" max="10" width="16.28515625" customWidth="1"/>
  </cols>
  <sheetData>
    <row r="1" spans="1:21" ht="15.75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s="27" t="s">
        <v>131</v>
      </c>
      <c r="J1" s="56" t="s">
        <v>131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0.81</v>
      </c>
      <c r="D2" s="37">
        <v>0.87</v>
      </c>
      <c r="E2" s="37">
        <v>0.85</v>
      </c>
      <c r="F2" s="37">
        <v>0.83</v>
      </c>
      <c r="G2" s="37">
        <v>0.7</v>
      </c>
      <c r="H2" s="57"/>
      <c r="I2" s="27" t="s">
        <v>116</v>
      </c>
      <c r="J2" s="56" t="s">
        <v>111</v>
      </c>
      <c r="K2" s="51">
        <v>20.97</v>
      </c>
      <c r="L2" s="51">
        <v>15.4</v>
      </c>
      <c r="M2" s="51">
        <v>12.27</v>
      </c>
      <c r="N2" s="51">
        <v>7.97</v>
      </c>
      <c r="O2" s="51"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0.65</v>
      </c>
      <c r="D3" s="37">
        <v>0.36</v>
      </c>
      <c r="E3" s="37">
        <v>0.33</v>
      </c>
      <c r="F3" s="37">
        <v>0.33</v>
      </c>
      <c r="G3" s="37">
        <v>0.35</v>
      </c>
      <c r="H3" s="57"/>
      <c r="I3" s="27" t="s">
        <v>117</v>
      </c>
      <c r="J3" s="54" t="s">
        <v>112</v>
      </c>
      <c r="K3" s="51">
        <v>79.03</v>
      </c>
      <c r="L3" s="51">
        <v>43.56</v>
      </c>
      <c r="M3" s="51">
        <v>36.31</v>
      </c>
      <c r="N3" s="51">
        <v>32.799999999999997</v>
      </c>
      <c r="O3" s="51">
        <v>24.45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0.81</v>
      </c>
      <c r="D4" s="37">
        <v>0.86</v>
      </c>
      <c r="E4" s="37">
        <v>0.85</v>
      </c>
      <c r="F4" s="37">
        <v>0.83</v>
      </c>
      <c r="G4" s="37">
        <v>0.7</v>
      </c>
      <c r="H4" s="57"/>
      <c r="I4" s="27" t="s">
        <v>118</v>
      </c>
      <c r="J4" s="54" t="s">
        <v>113</v>
      </c>
      <c r="K4" s="51">
        <v>0</v>
      </c>
      <c r="L4" s="51">
        <v>27.44</v>
      </c>
      <c r="M4" s="51">
        <v>15.8</v>
      </c>
      <c r="N4" s="51">
        <v>15.66</v>
      </c>
      <c r="O4" s="51">
        <v>8.35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0.83</v>
      </c>
      <c r="D5" s="37">
        <v>0.87</v>
      </c>
      <c r="E5" s="37">
        <v>0.85</v>
      </c>
      <c r="F5" s="37">
        <v>0.83</v>
      </c>
      <c r="G5" s="37">
        <v>0.7</v>
      </c>
      <c r="H5" s="57"/>
      <c r="I5" s="27" t="s">
        <v>119</v>
      </c>
      <c r="J5" s="56" t="s">
        <v>114</v>
      </c>
      <c r="K5" s="51">
        <v>0</v>
      </c>
      <c r="L5" s="51">
        <v>13.6</v>
      </c>
      <c r="M5" s="51">
        <v>35.630000000000003</v>
      </c>
      <c r="N5" s="51">
        <v>37.83</v>
      </c>
      <c r="O5" s="51">
        <v>58.53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0.87</v>
      </c>
      <c r="D6" s="37">
        <v>0.87</v>
      </c>
      <c r="E6" s="37">
        <v>0.85</v>
      </c>
      <c r="F6" s="37">
        <v>0.83</v>
      </c>
      <c r="G6" s="37">
        <v>0.7</v>
      </c>
      <c r="H6" s="57"/>
      <c r="I6" s="27" t="s">
        <v>120</v>
      </c>
      <c r="J6" s="56" t="s">
        <v>115</v>
      </c>
      <c r="K6" s="51">
        <v>0</v>
      </c>
      <c r="L6" s="51">
        <v>1.7600215455192906E-3</v>
      </c>
      <c r="M6" s="51">
        <v>0</v>
      </c>
      <c r="N6" s="51">
        <v>5.74</v>
      </c>
      <c r="O6" s="5">
        <v>8.67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0.74</v>
      </c>
      <c r="D7" s="37">
        <v>0.61</v>
      </c>
      <c r="E7" s="37">
        <v>0.6</v>
      </c>
      <c r="F7" s="37">
        <v>0.6</v>
      </c>
      <c r="G7" s="37">
        <v>0.4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0.88</v>
      </c>
      <c r="D8" s="37">
        <v>0.87</v>
      </c>
      <c r="E8" s="37">
        <v>0.85</v>
      </c>
      <c r="F8" s="37">
        <v>0.83</v>
      </c>
      <c r="G8" s="37">
        <v>0.7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0.62</v>
      </c>
      <c r="L8" s="37">
        <f t="shared" si="0"/>
        <v>0.28000000000000003</v>
      </c>
      <c r="M8" s="37">
        <f t="shared" si="0"/>
        <v>0.26</v>
      </c>
      <c r="N8" s="37">
        <f t="shared" si="0"/>
        <v>0.1</v>
      </c>
      <c r="O8" s="37">
        <f t="shared" si="0"/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0.73</v>
      </c>
      <c r="D9" s="37">
        <v>0.55000000000000004</v>
      </c>
      <c r="E9" s="37">
        <v>0.5</v>
      </c>
      <c r="F9" s="37">
        <v>0.4</v>
      </c>
      <c r="G9" s="37">
        <v>0.3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0.88</v>
      </c>
      <c r="L9" s="37">
        <f t="shared" si="1"/>
        <v>0.87</v>
      </c>
      <c r="M9" s="37">
        <f t="shared" si="1"/>
        <v>0.85</v>
      </c>
      <c r="N9" s="37">
        <f t="shared" si="1"/>
        <v>0.83</v>
      </c>
      <c r="O9" s="37">
        <f t="shared" si="1"/>
        <v>0.7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0.73</v>
      </c>
      <c r="D10" s="37">
        <v>0.5</v>
      </c>
      <c r="E10" s="37">
        <v>0.47</v>
      </c>
      <c r="F10" s="37">
        <v>0.4</v>
      </c>
      <c r="G10" s="37">
        <v>0.3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0.73</v>
      </c>
      <c r="D11" s="37">
        <v>0.5</v>
      </c>
      <c r="E11" s="37">
        <v>0.47</v>
      </c>
      <c r="F11" s="37">
        <v>0.4</v>
      </c>
      <c r="G11" s="37">
        <v>0.3</v>
      </c>
      <c r="H11" s="57"/>
      <c r="I11" s="9" t="s">
        <v>120</v>
      </c>
      <c r="J11" s="8" t="s">
        <v>111</v>
      </c>
      <c r="K11" s="37">
        <f>SUMIFS(B$2:B$108,C2:C108,"&gt;=0.81",C2:C108,"&lt;=1.00")</f>
        <v>20.965573860516201</v>
      </c>
      <c r="L11" s="37">
        <f>SUMIFS(B$2:B$108,D2:D108,"&gt;=0.81",D2:D108,"&lt;=1.00")</f>
        <v>15.395330587589237</v>
      </c>
      <c r="M11" s="37">
        <f>SUMIFS(B$2:B$108,E2:E108,"&gt;=0.81",E2:E108,"&lt;=1.00")</f>
        <v>12.980904448105438</v>
      </c>
      <c r="N11" s="37">
        <f>SUMIFS(B$2:B$108,F2:F108,"&gt;=0.81",F2:F108,"&lt;=1.00")</f>
        <v>7.9702372322899508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0.87</v>
      </c>
      <c r="D12" s="37">
        <v>0.8</v>
      </c>
      <c r="E12" s="37">
        <v>0.8</v>
      </c>
      <c r="F12" s="37">
        <v>0.8</v>
      </c>
      <c r="G12" s="37">
        <v>0.7</v>
      </c>
      <c r="H12" s="57"/>
      <c r="I12" s="9" t="s">
        <v>119</v>
      </c>
      <c r="J12" s="6" t="s">
        <v>112</v>
      </c>
      <c r="K12" s="37">
        <f>SUMIFS(B$2:B$108,C2:C108,"&gt;=0.61",C2:C108,"&lt;=0.80")</f>
        <v>79.034450027457439</v>
      </c>
      <c r="L12" s="37">
        <f>SUMIFS(B$2:B$108,D2:D108,"&gt;=0.61",D2:D108,"&lt;=0.80")</f>
        <v>43.557057386051603</v>
      </c>
      <c r="M12" s="37">
        <f>SUMIFS(B$2:B$108,E2:E108,"&gt;=0.61",E2:E108,"&lt;=0.80")</f>
        <v>35.594613399231193</v>
      </c>
      <c r="N12" s="37">
        <f>SUMIFS(B$2:B$108,F2:F108,"&gt;=0.61",F2:F108,"&lt;=0.80")</f>
        <v>32.800673256452491</v>
      </c>
      <c r="O12" s="37">
        <f>SUMIFS(B$2:B$108,G2:G108,"&gt;=0.61",G2:G108,"&lt;=0.80")</f>
        <v>24.454092806150463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0.87</v>
      </c>
      <c r="D13" s="37">
        <v>0.8</v>
      </c>
      <c r="E13" s="37">
        <v>0.8</v>
      </c>
      <c r="F13" s="37">
        <v>0.8</v>
      </c>
      <c r="G13" s="37">
        <v>0.7</v>
      </c>
      <c r="H13" s="57"/>
      <c r="I13" s="9" t="s">
        <v>118</v>
      </c>
      <c r="J13" s="6" t="s">
        <v>113</v>
      </c>
      <c r="K13" s="37">
        <f>SUMIFS(B$2:B$108,C2:C108,"&gt;=0.41",C2:C108,"&lt;=0.60")</f>
        <v>0</v>
      </c>
      <c r="L13" s="37">
        <f>SUMIFS(B$2:B$108,D2:D108,"&gt;=0.41",D2:D108,"&lt;=0.60")</f>
        <v>27.435058758923674</v>
      </c>
      <c r="M13" s="37">
        <f>SUMIFS(B$2:B$108,E2:E108,"&gt;=0.41",E2:E108,"&lt;=0.60")</f>
        <v>15.798317133443163</v>
      </c>
      <c r="N13" s="37">
        <f>SUMIFS(B$2:B$108,F2:F108,"&gt;=0.41",F2:F108,"&lt;=0.60")</f>
        <v>15.656944261394838</v>
      </c>
      <c r="O13" s="37">
        <f>SUMIFS(B$2:B$108,G2:G108,"&gt;=0.41",G2:G108,"&lt;=0.60")</f>
        <v>8.3510461285008226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0.81</v>
      </c>
      <c r="D14" s="37">
        <v>0.87</v>
      </c>
      <c r="E14" s="37">
        <v>0.85</v>
      </c>
      <c r="F14" s="37">
        <v>0.83</v>
      </c>
      <c r="G14" s="37">
        <v>0.7</v>
      </c>
      <c r="H14" s="57"/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13.612577155409115</v>
      </c>
      <c r="M14" s="37">
        <f>SUMIFS(B$2:B$108,E2:E108,"&gt;=0.21",E2:E108,"&lt;=0.40")</f>
        <v>35.62618890719385</v>
      </c>
      <c r="N14" s="37">
        <f>SUMIFS(B$2:B$108,F2:F108,"&gt;=0.21",F2:F108,"&lt;=0.40")</f>
        <v>37.833020318506321</v>
      </c>
      <c r="O14" s="37">
        <f>SUMIFS(B$2:B$108,G2:G108,"&gt;=0.21",G2:G108,"&lt;=0.40")</f>
        <v>58.52980642504118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0.87</v>
      </c>
      <c r="D15" s="37">
        <v>0.8</v>
      </c>
      <c r="E15" s="37">
        <v>0.8</v>
      </c>
      <c r="F15" s="37">
        <v>0.8</v>
      </c>
      <c r="G15" s="37">
        <v>0.7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5.7391488193300386</v>
      </c>
      <c r="O15" s="37">
        <f>SUMIFS(B$2:B$108,G2:G108,"&gt;=0.00",G2:G108,"&lt;=0.20")</f>
        <v>8.665078528281164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0.75</v>
      </c>
      <c r="D16" s="37">
        <v>0.61</v>
      </c>
      <c r="E16" s="37">
        <v>0.8</v>
      </c>
      <c r="F16" s="37">
        <v>0.6</v>
      </c>
      <c r="G16" s="37">
        <v>0.4</v>
      </c>
      <c r="H16" s="57"/>
      <c r="K16" s="37">
        <f>SUM(K11:K15)</f>
        <v>100.00002388797364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100.00002388797361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0.72</v>
      </c>
      <c r="D17" s="37">
        <v>0.5</v>
      </c>
      <c r="E17" s="37">
        <v>0.47</v>
      </c>
      <c r="F17" s="37">
        <v>0.4</v>
      </c>
      <c r="G17" s="37">
        <v>0.3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0.62</v>
      </c>
      <c r="D18" s="37">
        <v>0.36</v>
      </c>
      <c r="E18" s="37">
        <v>0.3</v>
      </c>
      <c r="F18" s="37">
        <v>0.28999999999999998</v>
      </c>
      <c r="G18" s="37">
        <v>0.3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0.77</v>
      </c>
      <c r="D19" s="37">
        <v>0.8</v>
      </c>
      <c r="E19" s="37">
        <v>0.8</v>
      </c>
      <c r="F19" s="37">
        <v>0.8</v>
      </c>
      <c r="G19" s="37">
        <v>0.7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0.62</v>
      </c>
      <c r="D20" s="37">
        <v>0.36</v>
      </c>
      <c r="E20" s="37">
        <v>0.3</v>
      </c>
      <c r="F20" s="37">
        <v>0.28999999999999998</v>
      </c>
      <c r="G20" s="37">
        <v>0.2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0.73</v>
      </c>
      <c r="D21" s="37">
        <v>0.68</v>
      </c>
      <c r="E21" s="37">
        <v>0.6</v>
      </c>
      <c r="F21" s="37">
        <v>0.6</v>
      </c>
      <c r="G21" s="37">
        <v>0.4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0.77</v>
      </c>
      <c r="D22" s="37">
        <v>0.8</v>
      </c>
      <c r="E22" s="37">
        <v>0.8</v>
      </c>
      <c r="F22" s="37">
        <v>0.8</v>
      </c>
      <c r="G22" s="37">
        <v>0.7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0.77</v>
      </c>
      <c r="D23" s="37">
        <v>0.75</v>
      </c>
      <c r="E23" s="37">
        <v>0.8</v>
      </c>
      <c r="F23" s="37">
        <v>0.75</v>
      </c>
      <c r="G23" s="37">
        <v>0.7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0.69</v>
      </c>
      <c r="D24" s="37">
        <v>0.43</v>
      </c>
      <c r="E24" s="37">
        <v>0.33</v>
      </c>
      <c r="F24" s="37">
        <v>0.4</v>
      </c>
      <c r="G24" s="37">
        <v>0.23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0.72</v>
      </c>
      <c r="D25" s="37">
        <v>0.5</v>
      </c>
      <c r="E25" s="37">
        <v>0.47</v>
      </c>
      <c r="F25" s="37">
        <v>0.4</v>
      </c>
      <c r="G25" s="37">
        <v>0.3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0.77</v>
      </c>
      <c r="D26" s="37">
        <v>0.75</v>
      </c>
      <c r="E26" s="37">
        <v>0.8</v>
      </c>
      <c r="F26" s="37">
        <v>0.75</v>
      </c>
      <c r="G26" s="37">
        <v>0.7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0.62</v>
      </c>
      <c r="D27" s="37">
        <v>0.36</v>
      </c>
      <c r="E27" s="37">
        <v>0.3</v>
      </c>
      <c r="F27" s="37">
        <v>0.28999999999999998</v>
      </c>
      <c r="G27" s="37">
        <v>0.18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0.69</v>
      </c>
      <c r="D28" s="37">
        <v>0.43</v>
      </c>
      <c r="E28" s="37">
        <v>0.33</v>
      </c>
      <c r="F28" s="37">
        <v>0.4</v>
      </c>
      <c r="G28" s="37">
        <v>0.23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0.69</v>
      </c>
      <c r="D29" s="37">
        <v>0.43</v>
      </c>
      <c r="E29" s="37">
        <v>0.33</v>
      </c>
      <c r="F29" s="37">
        <v>0.35</v>
      </c>
      <c r="G29" s="37">
        <v>0.23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0.77</v>
      </c>
      <c r="D30" s="37">
        <v>0.75</v>
      </c>
      <c r="E30" s="37">
        <v>0.8</v>
      </c>
      <c r="F30" s="37">
        <v>0.75</v>
      </c>
      <c r="G30" s="37">
        <v>0.7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0.77</v>
      </c>
      <c r="D31" s="37">
        <v>0.71</v>
      </c>
      <c r="E31" s="37">
        <v>0.8</v>
      </c>
      <c r="F31" s="37">
        <v>0.75</v>
      </c>
      <c r="G31" s="37">
        <v>0.6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0.88</v>
      </c>
      <c r="D32" s="37">
        <v>0.83</v>
      </c>
      <c r="E32" s="37">
        <v>0.85</v>
      </c>
      <c r="F32" s="37">
        <v>0.8</v>
      </c>
      <c r="G32" s="37">
        <v>0.7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0.62</v>
      </c>
      <c r="D33" s="37">
        <v>0.33</v>
      </c>
      <c r="E33" s="37">
        <v>0.3</v>
      </c>
      <c r="F33" s="37">
        <v>0.28999999999999998</v>
      </c>
      <c r="G33" s="37">
        <v>0.18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0.62</v>
      </c>
      <c r="D34" s="37">
        <v>0.33</v>
      </c>
      <c r="E34" s="37">
        <v>0.26</v>
      </c>
      <c r="F34" s="37">
        <v>0.28999999999999998</v>
      </c>
      <c r="G34" s="37">
        <v>0.18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0.63</v>
      </c>
      <c r="D35" s="37">
        <v>0.36</v>
      </c>
      <c r="E35" s="37">
        <v>0.3</v>
      </c>
      <c r="F35" s="37">
        <v>0.33</v>
      </c>
      <c r="G35" s="37">
        <v>0.35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0.72</v>
      </c>
      <c r="D36" s="37">
        <v>0.5</v>
      </c>
      <c r="E36" s="37">
        <v>0.37</v>
      </c>
      <c r="F36" s="37">
        <v>0.4</v>
      </c>
      <c r="G36" s="37">
        <v>0.3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0.72</v>
      </c>
      <c r="D37" s="37">
        <v>0.5</v>
      </c>
      <c r="E37" s="37">
        <v>0.37</v>
      </c>
      <c r="F37" s="37">
        <v>0.4</v>
      </c>
      <c r="G37" s="37">
        <v>0.3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0.62</v>
      </c>
      <c r="D38" s="37">
        <v>0.33</v>
      </c>
      <c r="E38" s="37">
        <v>0.26</v>
      </c>
      <c r="F38" s="37">
        <v>0.1</v>
      </c>
      <c r="G38" s="37">
        <v>0.18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0.62</v>
      </c>
      <c r="D39" s="37">
        <v>0.33</v>
      </c>
      <c r="E39" s="37">
        <v>0.26</v>
      </c>
      <c r="F39" s="37">
        <v>0.1</v>
      </c>
      <c r="G39" s="37">
        <v>0.16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0.62</v>
      </c>
      <c r="D40" s="37">
        <v>0.31</v>
      </c>
      <c r="E40" s="37">
        <v>0.26</v>
      </c>
      <c r="F40" s="37">
        <v>0.15</v>
      </c>
      <c r="G40" s="37">
        <v>7.0000000000000007E-2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0.77</v>
      </c>
      <c r="D41" s="37">
        <v>0.71</v>
      </c>
      <c r="E41" s="37">
        <v>0.8</v>
      </c>
      <c r="F41" s="37">
        <v>0.75</v>
      </c>
      <c r="G41" s="37">
        <v>0.6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0.77</v>
      </c>
      <c r="D42" s="37">
        <v>0.71</v>
      </c>
      <c r="E42" s="37">
        <v>0.8</v>
      </c>
      <c r="F42" s="37">
        <v>0.75</v>
      </c>
      <c r="G42" s="37">
        <v>0.6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0.88</v>
      </c>
      <c r="D43" s="37">
        <v>0.83</v>
      </c>
      <c r="E43" s="37">
        <v>0.85</v>
      </c>
      <c r="F43" s="37">
        <v>0.8</v>
      </c>
      <c r="G43" s="37">
        <v>0.7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0.72</v>
      </c>
      <c r="D44" s="37">
        <v>0.5</v>
      </c>
      <c r="E44" s="37">
        <v>0.37</v>
      </c>
      <c r="F44" s="37">
        <v>0.4</v>
      </c>
      <c r="G44" s="37">
        <v>0.27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0.77</v>
      </c>
      <c r="D45" s="37">
        <v>0.71</v>
      </c>
      <c r="E45" s="37">
        <v>0.8</v>
      </c>
      <c r="F45" s="37">
        <v>0.75</v>
      </c>
      <c r="G45" s="37">
        <v>0.6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0.72</v>
      </c>
      <c r="D46" s="37">
        <v>0.5</v>
      </c>
      <c r="E46" s="37">
        <v>0.37</v>
      </c>
      <c r="F46" s="37">
        <v>0.4</v>
      </c>
      <c r="G46" s="37">
        <v>0.27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0.77</v>
      </c>
      <c r="D47" s="37">
        <v>0.71</v>
      </c>
      <c r="E47" s="37">
        <v>0.8</v>
      </c>
      <c r="F47" s="37">
        <v>0.75</v>
      </c>
      <c r="G47" s="37">
        <v>0.6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0.77</v>
      </c>
      <c r="D48" s="37">
        <v>0.71</v>
      </c>
      <c r="E48" s="37">
        <v>0.8</v>
      </c>
      <c r="F48" s="37">
        <v>0.71</v>
      </c>
      <c r="G48" s="37">
        <v>0.6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0.72</v>
      </c>
      <c r="D49" s="37">
        <v>0.46</v>
      </c>
      <c r="E49" s="37">
        <v>0.37</v>
      </c>
      <c r="F49" s="37">
        <v>0.4</v>
      </c>
      <c r="G49" s="37">
        <v>0.27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0.72</v>
      </c>
      <c r="D50" s="37">
        <v>0.46</v>
      </c>
      <c r="E50" s="37">
        <v>0.37</v>
      </c>
      <c r="F50" s="37">
        <v>0.4</v>
      </c>
      <c r="G50" s="37">
        <v>0.27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0.72</v>
      </c>
      <c r="D51" s="37">
        <v>0.45</v>
      </c>
      <c r="E51" s="37">
        <v>0.37</v>
      </c>
      <c r="F51" s="37">
        <v>0.4</v>
      </c>
      <c r="G51" s="37">
        <v>0.27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0.74</v>
      </c>
      <c r="D52" s="37">
        <v>0.61</v>
      </c>
      <c r="E52" s="37">
        <v>0.6</v>
      </c>
      <c r="F52" s="37">
        <v>0.6</v>
      </c>
      <c r="G52" s="37">
        <v>0.4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0.72</v>
      </c>
      <c r="D53" s="37">
        <v>0.45</v>
      </c>
      <c r="E53" s="37">
        <v>0.37</v>
      </c>
      <c r="F53" s="37">
        <v>0.4</v>
      </c>
      <c r="G53" s="37">
        <v>0.27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0.88</v>
      </c>
      <c r="D54" s="37">
        <v>0.83</v>
      </c>
      <c r="E54" s="37">
        <v>0.85</v>
      </c>
      <c r="F54" s="37">
        <v>0.8</v>
      </c>
      <c r="G54" s="37">
        <v>0.7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0.72</v>
      </c>
      <c r="D55" s="37">
        <v>0.45</v>
      </c>
      <c r="E55" s="37">
        <v>0.34</v>
      </c>
      <c r="F55" s="37">
        <v>0.4</v>
      </c>
      <c r="G55" s="37">
        <v>0.25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0.71</v>
      </c>
      <c r="D56" s="37">
        <v>0.45</v>
      </c>
      <c r="E56" s="37">
        <v>0.34</v>
      </c>
      <c r="F56" s="37">
        <v>0.4</v>
      </c>
      <c r="G56" s="37">
        <v>0.25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0.69</v>
      </c>
      <c r="D57" s="37">
        <v>0.43</v>
      </c>
      <c r="E57" s="37">
        <v>0.33</v>
      </c>
      <c r="F57" s="37">
        <v>0.35</v>
      </c>
      <c r="G57" s="37">
        <v>0.23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0.77</v>
      </c>
      <c r="D58" s="37">
        <v>0.61</v>
      </c>
      <c r="E58" s="37">
        <v>0.8</v>
      </c>
      <c r="F58" s="37">
        <v>0.67</v>
      </c>
      <c r="G58" s="37">
        <v>0.4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0.69</v>
      </c>
      <c r="D59" s="37">
        <v>0.43</v>
      </c>
      <c r="E59" s="37">
        <v>0.33</v>
      </c>
      <c r="F59" s="37">
        <v>0.35</v>
      </c>
      <c r="G59" s="37">
        <v>0.23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0.77</v>
      </c>
      <c r="D60" s="37">
        <v>0.71</v>
      </c>
      <c r="E60" s="37">
        <v>0.8</v>
      </c>
      <c r="F60" s="37">
        <v>0.71</v>
      </c>
      <c r="G60" s="37">
        <v>0.6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0.76</v>
      </c>
      <c r="D61" s="37">
        <v>0.61</v>
      </c>
      <c r="E61" s="37">
        <v>0.8</v>
      </c>
      <c r="F61" s="37">
        <v>0.67</v>
      </c>
      <c r="G61" s="37">
        <v>0.4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0.77</v>
      </c>
      <c r="D62" s="37">
        <v>0.67</v>
      </c>
      <c r="E62" s="37">
        <v>0.8</v>
      </c>
      <c r="F62" s="37">
        <v>0.67</v>
      </c>
      <c r="G62" s="37">
        <v>0.4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0.77</v>
      </c>
      <c r="D63" s="37">
        <v>0.67</v>
      </c>
      <c r="E63" s="37">
        <v>0.8</v>
      </c>
      <c r="F63" s="37">
        <v>0.67</v>
      </c>
      <c r="G63" s="37">
        <v>0.4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0.88</v>
      </c>
      <c r="D64" s="37">
        <v>0.83</v>
      </c>
      <c r="E64" s="37">
        <v>0.85</v>
      </c>
      <c r="F64" s="37">
        <v>0.8</v>
      </c>
      <c r="G64" s="37">
        <v>0.7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0.87</v>
      </c>
      <c r="D65" s="37">
        <v>0.83</v>
      </c>
      <c r="E65" s="37">
        <v>0.85</v>
      </c>
      <c r="F65" s="37">
        <v>0.8</v>
      </c>
      <c r="G65" s="37">
        <v>0.7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0.76</v>
      </c>
      <c r="D66" s="37">
        <v>0.61</v>
      </c>
      <c r="E66" s="37">
        <v>0.8</v>
      </c>
      <c r="F66" s="37">
        <v>0.67</v>
      </c>
      <c r="G66" s="37">
        <v>0.4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0.62</v>
      </c>
      <c r="D67" s="37">
        <v>0.28000000000000003</v>
      </c>
      <c r="E67" s="37">
        <v>0.26</v>
      </c>
      <c r="F67" s="37">
        <v>0.12</v>
      </c>
      <c r="G67" s="37">
        <v>0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0.75</v>
      </c>
      <c r="D68" s="37">
        <v>0.61</v>
      </c>
      <c r="E68" s="37">
        <v>0.8</v>
      </c>
      <c r="F68" s="37">
        <v>0.6</v>
      </c>
      <c r="G68" s="37">
        <v>0.4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0.69</v>
      </c>
      <c r="D69" s="37">
        <v>0.38</v>
      </c>
      <c r="E69" s="37">
        <v>0.33</v>
      </c>
      <c r="F69" s="37">
        <v>0.36</v>
      </c>
      <c r="G69" s="37">
        <v>0.36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0.77</v>
      </c>
      <c r="D70" s="37">
        <v>0.67</v>
      </c>
      <c r="E70" s="37">
        <v>0.8</v>
      </c>
      <c r="F70" s="37">
        <v>0.67</v>
      </c>
      <c r="G70" s="37">
        <v>0.4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0.62</v>
      </c>
      <c r="D71" s="37">
        <v>0.36</v>
      </c>
      <c r="E71" s="37">
        <v>0.3</v>
      </c>
      <c r="F71" s="37">
        <v>0.33</v>
      </c>
      <c r="G71" s="37">
        <v>0.3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0.72</v>
      </c>
      <c r="D72" s="37">
        <v>0.45</v>
      </c>
      <c r="E72" s="37">
        <v>0.34</v>
      </c>
      <c r="F72" s="37">
        <v>0.4</v>
      </c>
      <c r="G72" s="37">
        <v>0.25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0.75</v>
      </c>
      <c r="D73" s="37">
        <v>0.61</v>
      </c>
      <c r="E73" s="37">
        <v>0.8</v>
      </c>
      <c r="F73" s="37">
        <v>0.6</v>
      </c>
      <c r="G73" s="37">
        <v>0.4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0.73</v>
      </c>
      <c r="D74" s="37">
        <v>0.68</v>
      </c>
      <c r="E74" s="37">
        <v>0.6</v>
      </c>
      <c r="F74" s="37">
        <v>0.6</v>
      </c>
      <c r="G74" s="37">
        <v>0.4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0.88</v>
      </c>
      <c r="D75" s="37">
        <v>0.83</v>
      </c>
      <c r="E75" s="37">
        <v>0.85</v>
      </c>
      <c r="F75" s="37">
        <v>0.8</v>
      </c>
      <c r="G75" s="37">
        <v>0.7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0.87</v>
      </c>
      <c r="D76" s="37">
        <v>0.83</v>
      </c>
      <c r="E76" s="37">
        <v>0.8</v>
      </c>
      <c r="F76" s="37">
        <v>0.8</v>
      </c>
      <c r="G76" s="37">
        <v>0.7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0.73</v>
      </c>
      <c r="D77" s="37">
        <v>0.68</v>
      </c>
      <c r="E77" s="37">
        <v>0.6</v>
      </c>
      <c r="F77" s="37">
        <v>0.6</v>
      </c>
      <c r="G77" s="37">
        <v>0.4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0.73</v>
      </c>
      <c r="D78" s="37">
        <v>0.66</v>
      </c>
      <c r="E78" s="37">
        <v>0.6</v>
      </c>
      <c r="F78" s="37">
        <v>0.6</v>
      </c>
      <c r="G78" s="37">
        <v>0.4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0.73</v>
      </c>
      <c r="D79" s="37">
        <v>0.66</v>
      </c>
      <c r="E79" s="37">
        <v>0.55000000000000004</v>
      </c>
      <c r="F79" s="37">
        <v>0.56999999999999995</v>
      </c>
      <c r="G79" s="37">
        <v>0.4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0.73</v>
      </c>
      <c r="D80" s="37">
        <v>0.66</v>
      </c>
      <c r="E80" s="37">
        <v>0.55000000000000004</v>
      </c>
      <c r="F80" s="37">
        <v>0.5</v>
      </c>
      <c r="G80" s="37">
        <v>0.4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0.75</v>
      </c>
      <c r="D81" s="37">
        <v>0.61</v>
      </c>
      <c r="E81" s="37">
        <v>0.85</v>
      </c>
      <c r="F81" s="37">
        <v>0.6</v>
      </c>
      <c r="G81" s="37">
        <v>0.4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0.73</v>
      </c>
      <c r="D82" s="37">
        <v>0.66</v>
      </c>
      <c r="E82" s="37">
        <v>0.55000000000000004</v>
      </c>
      <c r="F82" s="37">
        <v>0.5</v>
      </c>
      <c r="G82" s="37">
        <v>0.4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0.74</v>
      </c>
      <c r="D83" s="37">
        <v>0.61</v>
      </c>
      <c r="E83" s="37">
        <v>0.6</v>
      </c>
      <c r="F83" s="37">
        <v>0.6</v>
      </c>
      <c r="G83" s="37">
        <v>0.4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0.75</v>
      </c>
      <c r="D84" s="37">
        <v>0.61</v>
      </c>
      <c r="E84" s="37">
        <v>0.8</v>
      </c>
      <c r="F84" s="37">
        <v>0.6</v>
      </c>
      <c r="G84" s="37">
        <v>0.4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0.88</v>
      </c>
      <c r="D85" s="37">
        <v>0.83</v>
      </c>
      <c r="E85" s="37">
        <v>0.85</v>
      </c>
      <c r="F85" s="37">
        <v>0.8</v>
      </c>
      <c r="G85" s="37">
        <v>0.7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0.76</v>
      </c>
      <c r="D86" s="37">
        <v>0.61</v>
      </c>
      <c r="E86" s="37">
        <v>0.8</v>
      </c>
      <c r="F86" s="37">
        <v>0.67</v>
      </c>
      <c r="G86" s="37">
        <v>0.4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0.87</v>
      </c>
      <c r="D87" s="37">
        <v>0.8</v>
      </c>
      <c r="E87" s="37">
        <v>0.8</v>
      </c>
      <c r="F87" s="37">
        <v>0.8</v>
      </c>
      <c r="G87" s="37">
        <v>0.7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0.69</v>
      </c>
      <c r="D88" s="37">
        <v>0.36</v>
      </c>
      <c r="E88" s="37">
        <v>0.33</v>
      </c>
      <c r="F88" s="37">
        <v>0.36</v>
      </c>
      <c r="G88" s="37">
        <v>0.35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0.81</v>
      </c>
      <c r="D89" s="37">
        <v>0.87</v>
      </c>
      <c r="E89" s="37">
        <v>0.85</v>
      </c>
      <c r="F89" s="37">
        <v>0.83</v>
      </c>
      <c r="G89" s="37">
        <v>0.7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</v>
      </c>
      <c r="D90" s="37">
        <v>0.43</v>
      </c>
      <c r="E90" s="37">
        <v>0.34</v>
      </c>
      <c r="F90" s="37">
        <v>0.4</v>
      </c>
      <c r="G90" s="37">
        <v>0.25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0.7</v>
      </c>
      <c r="D91" s="37">
        <v>0.43</v>
      </c>
      <c r="E91" s="37">
        <v>0.34</v>
      </c>
      <c r="F91" s="37">
        <v>0.4</v>
      </c>
      <c r="G91" s="37">
        <v>0.23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0.73</v>
      </c>
      <c r="D92" s="37">
        <v>0.66</v>
      </c>
      <c r="E92" s="37">
        <v>0.51</v>
      </c>
      <c r="F92" s="37">
        <v>0.5</v>
      </c>
      <c r="G92" s="37">
        <v>0.4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0.75</v>
      </c>
      <c r="D93" s="37">
        <v>0.61</v>
      </c>
      <c r="E93" s="37">
        <v>0.8</v>
      </c>
      <c r="F93" s="37">
        <v>0.6</v>
      </c>
      <c r="G93" s="37">
        <v>0.4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0.75</v>
      </c>
      <c r="D94" s="37">
        <v>0.61</v>
      </c>
      <c r="E94" s="37">
        <v>0.8</v>
      </c>
      <c r="F94" s="37">
        <v>0.6</v>
      </c>
      <c r="G94" s="37">
        <v>0.4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0.73</v>
      </c>
      <c r="D95" s="37">
        <v>0.66</v>
      </c>
      <c r="E95" s="37">
        <v>0.51</v>
      </c>
      <c r="F95" s="37">
        <v>0.5</v>
      </c>
      <c r="G95" s="37">
        <v>0.4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0.73</v>
      </c>
      <c r="D96" s="37">
        <v>0.66</v>
      </c>
      <c r="E96" s="37">
        <v>0.51</v>
      </c>
      <c r="F96" s="37">
        <v>0.5</v>
      </c>
      <c r="G96" s="37">
        <v>0.4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0.73</v>
      </c>
      <c r="D97" s="37">
        <v>0.65</v>
      </c>
      <c r="E97" s="37">
        <v>0.51</v>
      </c>
      <c r="F97" s="37">
        <v>0.5</v>
      </c>
      <c r="G97" s="37">
        <v>0.4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0.87</v>
      </c>
      <c r="D98" s="37">
        <v>0.8</v>
      </c>
      <c r="E98" s="37">
        <v>0.8</v>
      </c>
      <c r="F98" s="37">
        <v>0.8</v>
      </c>
      <c r="G98" s="37">
        <v>0.7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0.73</v>
      </c>
      <c r="D99" s="37">
        <v>0.65</v>
      </c>
      <c r="E99" s="37">
        <v>0.51</v>
      </c>
      <c r="F99" s="37">
        <v>0.5</v>
      </c>
      <c r="G99" s="37">
        <v>0.4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0.73</v>
      </c>
      <c r="D100" s="37">
        <v>0.65</v>
      </c>
      <c r="E100" s="37">
        <v>0.51</v>
      </c>
      <c r="F100" s="37">
        <v>0.4</v>
      </c>
      <c r="G100" s="37">
        <v>0.4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0.75</v>
      </c>
      <c r="D101" s="37">
        <v>0.61</v>
      </c>
      <c r="E101" s="37">
        <v>0.8</v>
      </c>
      <c r="F101" s="37">
        <v>0.6</v>
      </c>
      <c r="G101" s="37">
        <v>0.4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0.73</v>
      </c>
      <c r="D102" s="37">
        <v>0.65</v>
      </c>
      <c r="E102" s="37">
        <v>0.5</v>
      </c>
      <c r="F102" s="37">
        <v>0.4</v>
      </c>
      <c r="G102" s="37">
        <v>0.4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0.73</v>
      </c>
      <c r="D103" s="37">
        <v>0.65</v>
      </c>
      <c r="E103" s="37">
        <v>0.5</v>
      </c>
      <c r="F103" s="37">
        <v>0.4</v>
      </c>
      <c r="G103" s="37">
        <v>0.4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0.73</v>
      </c>
      <c r="D104" s="37">
        <v>0.65</v>
      </c>
      <c r="E104" s="37">
        <v>0.5</v>
      </c>
      <c r="F104" s="37">
        <v>0.4</v>
      </c>
      <c r="G104" s="37">
        <v>0.4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0.72</v>
      </c>
      <c r="D105" s="37">
        <v>0.45</v>
      </c>
      <c r="E105" s="37">
        <v>0.34</v>
      </c>
      <c r="F105" s="37">
        <v>0.4</v>
      </c>
      <c r="G105" s="37">
        <v>0.25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0.73</v>
      </c>
      <c r="D106" s="37">
        <v>0.55000000000000004</v>
      </c>
      <c r="E106" s="37">
        <v>0.5</v>
      </c>
      <c r="F106" s="37">
        <v>0.4</v>
      </c>
      <c r="G106" s="37">
        <v>0.4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0.72</v>
      </c>
      <c r="D107" s="37">
        <v>0.45</v>
      </c>
      <c r="E107" s="37">
        <v>0.34</v>
      </c>
      <c r="F107" s="37">
        <v>0.4</v>
      </c>
      <c r="G107" s="37">
        <v>0.25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0.7</v>
      </c>
      <c r="D108" s="37">
        <v>0.43</v>
      </c>
      <c r="E108" s="37">
        <v>0.33</v>
      </c>
      <c r="F108" s="37">
        <v>0.4</v>
      </c>
      <c r="G108" s="37">
        <v>0.23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14" xr:uid="{00000000-0009-0000-0000-00000D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5" width="16.140625" style="5" customWidth="1"/>
    <col min="6" max="6" width="18.5703125" style="5" customWidth="1"/>
    <col min="7" max="7" width="16.140625" style="5" bestFit="1" customWidth="1"/>
    <col min="8" max="8" width="18" customWidth="1"/>
    <col min="9" max="9" width="12.5703125" bestFit="1" customWidth="1"/>
    <col min="10" max="10" width="16" customWidth="1"/>
  </cols>
  <sheetData>
    <row r="1" spans="1:21" ht="15.75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t="s">
        <v>136</v>
      </c>
      <c r="J1" s="56" t="s">
        <v>136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0.56000000000000005</v>
      </c>
      <c r="D2" s="37">
        <v>0.77</v>
      </c>
      <c r="E2" s="37">
        <v>0.8</v>
      </c>
      <c r="F2" s="37">
        <v>0.86</v>
      </c>
      <c r="G2" s="37">
        <v>0.96</v>
      </c>
      <c r="H2" s="57"/>
      <c r="I2" t="s">
        <v>120</v>
      </c>
      <c r="J2" s="53" t="s">
        <v>111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x14ac:dyDescent="0.25">
      <c r="A3" s="33" t="s">
        <v>10</v>
      </c>
      <c r="B3" s="20">
        <v>0.81493135639758385</v>
      </c>
      <c r="C3" s="37">
        <v>0.5</v>
      </c>
      <c r="D3" s="37">
        <v>0.57999999999999996</v>
      </c>
      <c r="E3" s="37">
        <v>0.75</v>
      </c>
      <c r="F3" s="37">
        <v>0.75</v>
      </c>
      <c r="G3" s="37">
        <v>0.91</v>
      </c>
      <c r="H3" s="57"/>
      <c r="I3" t="s">
        <v>119</v>
      </c>
      <c r="J3" s="53" t="s">
        <v>112</v>
      </c>
      <c r="K3" s="51">
        <v>4.87</v>
      </c>
      <c r="L3" s="51">
        <v>0</v>
      </c>
      <c r="M3" s="51">
        <v>0</v>
      </c>
      <c r="N3" s="51">
        <v>0</v>
      </c>
      <c r="O3" s="51">
        <v>0</v>
      </c>
      <c r="Q3" s="37"/>
      <c r="R3" s="37"/>
      <c r="S3" s="37"/>
      <c r="T3" s="37"/>
      <c r="U3" s="37"/>
    </row>
    <row r="4" spans="1:21" ht="15.75" x14ac:dyDescent="0.25">
      <c r="A4" s="33" t="s">
        <v>100</v>
      </c>
      <c r="B4" s="20">
        <v>0.42152498627127954</v>
      </c>
      <c r="C4" s="37">
        <v>0.63</v>
      </c>
      <c r="D4" s="37">
        <v>0.82</v>
      </c>
      <c r="E4" s="37">
        <v>0.84</v>
      </c>
      <c r="F4" s="37">
        <v>0.9</v>
      </c>
      <c r="G4" s="37">
        <v>0.99</v>
      </c>
      <c r="H4" s="57"/>
      <c r="I4" t="s">
        <v>118</v>
      </c>
      <c r="J4" s="53" t="s">
        <v>113</v>
      </c>
      <c r="K4" s="51">
        <v>75.41</v>
      </c>
      <c r="L4" s="51">
        <v>25.82</v>
      </c>
      <c r="M4" s="51">
        <v>0</v>
      </c>
      <c r="N4" s="51">
        <v>0</v>
      </c>
      <c r="O4" s="51">
        <v>0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0.63</v>
      </c>
      <c r="D5" s="37">
        <v>0.83</v>
      </c>
      <c r="E5" s="37">
        <v>0.85</v>
      </c>
      <c r="F5" s="37">
        <v>0.9</v>
      </c>
      <c r="G5" s="37">
        <v>1</v>
      </c>
      <c r="H5" s="57"/>
      <c r="I5" t="s">
        <v>117</v>
      </c>
      <c r="J5" s="53" t="s">
        <v>114</v>
      </c>
      <c r="K5" s="51">
        <v>19.72</v>
      </c>
      <c r="L5" s="51">
        <v>62.63</v>
      </c>
      <c r="M5" s="51">
        <v>62.69</v>
      </c>
      <c r="N5" s="51">
        <v>19.440000000000001</v>
      </c>
      <c r="O5" s="51">
        <v>2.11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0.63</v>
      </c>
      <c r="D6" s="37">
        <v>0.82</v>
      </c>
      <c r="E6" s="37">
        <v>0.84</v>
      </c>
      <c r="F6" s="37">
        <v>0.9</v>
      </c>
      <c r="G6" s="37">
        <v>1</v>
      </c>
      <c r="H6" s="57"/>
      <c r="I6" t="s">
        <v>116</v>
      </c>
      <c r="J6" s="53" t="s">
        <v>115</v>
      </c>
      <c r="K6" s="51">
        <v>0</v>
      </c>
      <c r="L6" s="51">
        <v>11.55</v>
      </c>
      <c r="M6" s="51">
        <v>37.31</v>
      </c>
      <c r="N6" s="51">
        <v>80.56</v>
      </c>
      <c r="O6" s="51">
        <v>97.89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0.52</v>
      </c>
      <c r="D7" s="37">
        <v>0.72</v>
      </c>
      <c r="E7" s="37">
        <v>0.78</v>
      </c>
      <c r="F7" s="37">
        <v>0.82</v>
      </c>
      <c r="G7" s="37">
        <v>0.94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0.61</v>
      </c>
      <c r="D8" s="37">
        <v>0.79</v>
      </c>
      <c r="E8" s="37">
        <v>0.83</v>
      </c>
      <c r="F8" s="37">
        <v>0.9</v>
      </c>
      <c r="G8" s="37">
        <v>0.98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0.32</v>
      </c>
      <c r="L8" s="37">
        <f t="shared" si="0"/>
        <v>0.41</v>
      </c>
      <c r="M8" s="37">
        <f t="shared" si="0"/>
        <v>0.65</v>
      </c>
      <c r="N8" s="37">
        <f t="shared" si="0"/>
        <v>0.67</v>
      </c>
      <c r="O8" s="37">
        <f t="shared" si="0"/>
        <v>0.67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0.55000000000000004</v>
      </c>
      <c r="D9" s="37">
        <v>0.75</v>
      </c>
      <c r="E9" s="37">
        <v>0.79</v>
      </c>
      <c r="F9" s="37">
        <v>0.84</v>
      </c>
      <c r="G9" s="37">
        <v>0.96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0.78</v>
      </c>
      <c r="L9" s="37">
        <f t="shared" si="1"/>
        <v>0.83</v>
      </c>
      <c r="M9" s="37">
        <f t="shared" si="1"/>
        <v>0.85</v>
      </c>
      <c r="N9" s="37">
        <f t="shared" si="1"/>
        <v>0.9</v>
      </c>
      <c r="O9" s="37">
        <f t="shared" si="1"/>
        <v>1</v>
      </c>
      <c r="Q9" s="37"/>
      <c r="R9" s="37"/>
      <c r="S9" s="37"/>
      <c r="T9" s="37"/>
      <c r="U9" s="37"/>
    </row>
    <row r="10" spans="1:21" ht="15.75" x14ac:dyDescent="0.25">
      <c r="A10" s="33" t="s">
        <v>106</v>
      </c>
      <c r="B10" s="20">
        <v>0.60656781987918729</v>
      </c>
      <c r="C10" s="37">
        <v>0.59</v>
      </c>
      <c r="D10" s="37">
        <v>0.78</v>
      </c>
      <c r="E10" s="37">
        <v>0.81</v>
      </c>
      <c r="F10" s="37">
        <v>0.89</v>
      </c>
      <c r="G10" s="37">
        <v>0.97</v>
      </c>
      <c r="H10" s="57"/>
      <c r="J10" s="8" t="s">
        <v>136</v>
      </c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0.51</v>
      </c>
      <c r="D11" s="37">
        <v>0.57999999999999996</v>
      </c>
      <c r="E11" s="37">
        <v>0.76</v>
      </c>
      <c r="F11" s="37">
        <v>0.77</v>
      </c>
      <c r="G11" s="37">
        <v>0.93</v>
      </c>
      <c r="H11" s="57"/>
      <c r="I11" s="9" t="s">
        <v>120</v>
      </c>
      <c r="J11" s="53" t="s">
        <v>111</v>
      </c>
      <c r="K11" s="37">
        <f>SUMIFS(B$2:B$108,C2:C108,"&gt;=0.00",C2:C108,"&lt;=0.20")</f>
        <v>0</v>
      </c>
      <c r="L11" s="37">
        <f>SUMIFS(B$2:B$108,D2:D108,"&gt;=0.00",D2:D108,"&lt;=0.20")</f>
        <v>0</v>
      </c>
      <c r="M11" s="37">
        <f>SUMIFS(B$2:B$108,E2:E108,"&gt;=0.00",E2:E108,"&lt;=0.20")</f>
        <v>0</v>
      </c>
      <c r="N11" s="37">
        <f>SUMIFS(B$2:B$108,F2:F108,"&gt;=0.00",F2:F108,"&lt;=0.20")</f>
        <v>0</v>
      </c>
      <c r="O11" s="37">
        <f>SUMIFS(B$2:B$108,G2:G108,"&gt;=0.00",G2:G108,"&lt;=0.20")</f>
        <v>0</v>
      </c>
      <c r="Q11" s="37"/>
      <c r="R11" s="37"/>
      <c r="S11" s="37"/>
      <c r="T11" s="37"/>
      <c r="U11" s="37"/>
    </row>
    <row r="12" spans="1:21" ht="15.75" x14ac:dyDescent="0.25">
      <c r="A12" s="33" t="s">
        <v>11</v>
      </c>
      <c r="B12" s="20">
        <v>1.3955244371224604</v>
      </c>
      <c r="C12" s="37">
        <v>0.78</v>
      </c>
      <c r="D12" s="37">
        <v>0.83</v>
      </c>
      <c r="E12" s="37">
        <v>0.85</v>
      </c>
      <c r="F12" s="37">
        <v>0.9</v>
      </c>
      <c r="G12" s="37">
        <v>1</v>
      </c>
      <c r="H12" s="57"/>
      <c r="I12" s="9" t="s">
        <v>119</v>
      </c>
      <c r="J12" s="53" t="s">
        <v>112</v>
      </c>
      <c r="K12" s="37">
        <f>SUMIFS(B$2:B$108,C2:C108,"&gt;=0.21",C2:C108,"&lt;=0.40")</f>
        <v>4.8720925315760573</v>
      </c>
      <c r="L12" s="37">
        <f>SUMIFS(B$2:B$108,D2:D108,"&gt;=0.21",D2:D108,"&lt;=0.40")</f>
        <v>0</v>
      </c>
      <c r="M12" s="37">
        <f>SUMIFS(B$2:B$108,E2:E108,"&gt;=0.21",E2:E108,"&lt;=0.40")</f>
        <v>0</v>
      </c>
      <c r="N12" s="37">
        <f>SUMIFS(B$2:B$108,F2:F108,"&gt;=0.21",F2:F108,"&lt;=0.40")</f>
        <v>0</v>
      </c>
      <c r="O12" s="37">
        <f>SUMIFS(B$2:B$108,G2:G108,"&gt;=0.21",G2:G108,"&lt;=0.40")</f>
        <v>0</v>
      </c>
      <c r="Q12" s="37"/>
      <c r="R12" s="37"/>
      <c r="S12" s="37"/>
      <c r="T12" s="37"/>
      <c r="U12" s="37"/>
    </row>
    <row r="13" spans="1:21" ht="15.75" x14ac:dyDescent="0.25">
      <c r="A13" s="33" t="s">
        <v>12</v>
      </c>
      <c r="B13" s="20">
        <v>2.2495661724327292</v>
      </c>
      <c r="C13" s="37">
        <v>0.56000000000000005</v>
      </c>
      <c r="D13" s="37">
        <v>0.77</v>
      </c>
      <c r="E13" s="37">
        <v>0.8</v>
      </c>
      <c r="F13" s="37">
        <v>0.86</v>
      </c>
      <c r="G13" s="37">
        <v>0.96</v>
      </c>
      <c r="H13" s="57"/>
      <c r="I13" s="9" t="s">
        <v>118</v>
      </c>
      <c r="J13" s="53" t="s">
        <v>113</v>
      </c>
      <c r="K13" s="37">
        <f>SUMIFS(B$2:B$108,C2:C108,"&gt;=0.41",C2:C108,"&lt;=0.60")</f>
        <v>75.406514552443696</v>
      </c>
      <c r="L13" s="37">
        <f>SUMIFS(B$2:B$108,D2:D108,"&gt;=0.41",D2:D108,"&lt;=0.60")</f>
        <v>25.821832784184508</v>
      </c>
      <c r="M13" s="37">
        <f>SUMIFS(B$2:B$108,E2:E108,"&gt;=0.41",E2:E108,"&lt;=0.60")</f>
        <v>0</v>
      </c>
      <c r="N13" s="37">
        <f>SUMIFS(B$2:B$108,F2:F108,"&gt;=0.41",F2:F108,"&lt;=0.60")</f>
        <v>0</v>
      </c>
      <c r="O13" s="37">
        <f>SUMIFS(B$2:B$108,G2:G108,"&gt;=0.41",G2:G108,"&lt;=0.60")</f>
        <v>0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0.56999999999999995</v>
      </c>
      <c r="D14" s="37">
        <v>0.77</v>
      </c>
      <c r="E14" s="37">
        <v>0.8</v>
      </c>
      <c r="F14" s="37">
        <v>0.87</v>
      </c>
      <c r="G14" s="37">
        <v>0.96</v>
      </c>
      <c r="H14" s="57"/>
      <c r="I14" s="9" t="s">
        <v>117</v>
      </c>
      <c r="J14" s="53" t="s">
        <v>114</v>
      </c>
      <c r="K14" s="37">
        <f>SUMIFS(B$2:B$108,C2:C108,"&gt;=0.61",C2:C108,"&lt;=0.80")</f>
        <v>19.721416803953868</v>
      </c>
      <c r="L14" s="37">
        <f>SUMIFS(B$2:B$108,D2:D108,"&gt;=0.61",D2:D108,"&lt;=0.80")</f>
        <v>62.633017023613391</v>
      </c>
      <c r="M14" s="37">
        <f>SUMIFS(B$2:B$108,E2:E108,"&gt;=0.61",E2:E108,"&lt;=0.80")</f>
        <v>62.686075507962649</v>
      </c>
      <c r="N14" s="37">
        <f>SUMIFS(B$2:B$108,F2:F108,"&gt;=0.61",F2:F108,"&lt;=0.80")</f>
        <v>19.438172707303675</v>
      </c>
      <c r="O14" s="37">
        <f>SUMIFS(B$2:B$108,G2:G108,"&gt;=0.61",G2:G108,"&lt;=0.80")</f>
        <v>2.1066614497528833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0.53</v>
      </c>
      <c r="D15" s="37">
        <v>0.73</v>
      </c>
      <c r="E15" s="37">
        <v>0.78</v>
      </c>
      <c r="F15" s="37">
        <v>0.82</v>
      </c>
      <c r="G15" s="37">
        <v>0.95</v>
      </c>
      <c r="H15" s="57"/>
      <c r="I15" s="9" t="s">
        <v>116</v>
      </c>
      <c r="J15" s="53" t="s">
        <v>115</v>
      </c>
      <c r="K15" s="37">
        <f>SUMIFS(B$2:B$108,C2:C108,"&gt;=0.81",C2:C108,"&lt;=1.00")</f>
        <v>0</v>
      </c>
      <c r="L15" s="37">
        <f>SUMIFS(B$2:B$108,D2:D108,"&gt;=0.81",D2:D108,"&lt;=1.00")</f>
        <v>11.545174080175725</v>
      </c>
      <c r="M15" s="37">
        <f>SUMIFS(B$2:B$108,E2:E108,"&gt;=0.81",E2:E108,"&lt;=1.00")</f>
        <v>37.313948380010984</v>
      </c>
      <c r="N15" s="37">
        <f>SUMIFS(B$2:B$108,F2:F108,"&gt;=0.81",F2:F108,"&lt;=1.00")</f>
        <v>80.561851180669962</v>
      </c>
      <c r="O15" s="37">
        <f>SUMIFS(B$2:B$108,G2:G108,"&gt;=0.81",G2:G108,"&lt;=1.00")</f>
        <v>97.893362438220734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0.53</v>
      </c>
      <c r="D16" s="37">
        <v>0.73</v>
      </c>
      <c r="E16" s="37">
        <v>0.78</v>
      </c>
      <c r="F16" s="37">
        <v>0.82</v>
      </c>
      <c r="G16" s="37">
        <v>0.95</v>
      </c>
      <c r="H16" s="57"/>
      <c r="K16" s="37">
        <f>SUM(K11:K15)</f>
        <v>100.00002388797363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100.00002388797361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0.53</v>
      </c>
      <c r="D17" s="37">
        <v>0.73</v>
      </c>
      <c r="E17" s="37">
        <v>0.78</v>
      </c>
      <c r="F17" s="37">
        <v>0.82</v>
      </c>
      <c r="G17" s="37">
        <v>0.95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0.46</v>
      </c>
      <c r="D18" s="37">
        <v>0.43</v>
      </c>
      <c r="E18" s="37">
        <v>0.67</v>
      </c>
      <c r="F18" s="37">
        <v>0.67</v>
      </c>
      <c r="G18" s="37">
        <v>0.83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0.62</v>
      </c>
      <c r="D19" s="37">
        <v>0.81</v>
      </c>
      <c r="E19" s="37">
        <v>0.84</v>
      </c>
      <c r="F19" s="37">
        <v>0.9</v>
      </c>
      <c r="G19" s="37">
        <v>0.99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</v>
      </c>
      <c r="D20" s="37">
        <v>0.56000000000000005</v>
      </c>
      <c r="E20" s="37">
        <v>0.74</v>
      </c>
      <c r="F20" s="37">
        <v>0.72</v>
      </c>
      <c r="G20" s="37">
        <v>0.9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0.46</v>
      </c>
      <c r="D21" s="37">
        <v>0.43</v>
      </c>
      <c r="E21" s="37">
        <v>0.67</v>
      </c>
      <c r="F21" s="37">
        <v>0.67</v>
      </c>
      <c r="G21" s="37">
        <v>0.83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0.61</v>
      </c>
      <c r="D22" s="37">
        <v>0.8</v>
      </c>
      <c r="E22" s="37">
        <v>0.84</v>
      </c>
      <c r="F22" s="37">
        <v>0.9</v>
      </c>
      <c r="G22" s="37">
        <v>0.99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0.52</v>
      </c>
      <c r="D23" s="37">
        <v>0.6</v>
      </c>
      <c r="E23" s="37">
        <v>0.77</v>
      </c>
      <c r="F23" s="37">
        <v>0.81</v>
      </c>
      <c r="G23" s="37">
        <v>0.94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0.57999999999999996</v>
      </c>
      <c r="D24" s="37">
        <v>0.78</v>
      </c>
      <c r="E24" s="37">
        <v>0.8</v>
      </c>
      <c r="F24" s="37">
        <v>0.88</v>
      </c>
      <c r="G24" s="37">
        <v>0.97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</v>
      </c>
      <c r="D25" s="37">
        <v>0.78</v>
      </c>
      <c r="E25" s="37">
        <v>0.82</v>
      </c>
      <c r="F25" s="37">
        <v>0.89</v>
      </c>
      <c r="G25" s="37">
        <v>0.97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0.57999999999999996</v>
      </c>
      <c r="D26" s="37">
        <v>0.78</v>
      </c>
      <c r="E26" s="37">
        <v>0.8</v>
      </c>
      <c r="F26" s="37">
        <v>0.88</v>
      </c>
      <c r="G26" s="37">
        <v>0.97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0.43</v>
      </c>
      <c r="D27" s="37">
        <v>0.41</v>
      </c>
      <c r="E27" s="37">
        <v>0.66</v>
      </c>
      <c r="F27" s="37">
        <v>0.67</v>
      </c>
      <c r="G27" s="37">
        <v>0.81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0.52</v>
      </c>
      <c r="D28" s="37">
        <v>0.6</v>
      </c>
      <c r="E28" s="37">
        <v>0.77</v>
      </c>
      <c r="F28" s="37">
        <v>0.81</v>
      </c>
      <c r="G28" s="37">
        <v>0.94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0.51</v>
      </c>
      <c r="D29" s="37">
        <v>0.57999999999999996</v>
      </c>
      <c r="E29" s="37">
        <v>0.77</v>
      </c>
      <c r="F29" s="37">
        <v>0.81</v>
      </c>
      <c r="G29" s="37">
        <v>0.94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0.57999999999999996</v>
      </c>
      <c r="D30" s="37">
        <v>0.78</v>
      </c>
      <c r="E30" s="37">
        <v>0.8</v>
      </c>
      <c r="F30" s="37">
        <v>0.88</v>
      </c>
      <c r="G30" s="37">
        <v>0.96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0.6</v>
      </c>
      <c r="D31" s="37">
        <v>0.78</v>
      </c>
      <c r="E31" s="37">
        <v>0.82</v>
      </c>
      <c r="F31" s="37">
        <v>0.89</v>
      </c>
      <c r="G31" s="37">
        <v>0.97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0.52</v>
      </c>
      <c r="D32" s="37">
        <v>0.6</v>
      </c>
      <c r="E32" s="37">
        <v>0.77</v>
      </c>
      <c r="F32" s="37">
        <v>0.81</v>
      </c>
      <c r="G32" s="37">
        <v>0.94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0.54</v>
      </c>
      <c r="D33" s="37">
        <v>0.75</v>
      </c>
      <c r="E33" s="37">
        <v>0.79</v>
      </c>
      <c r="F33" s="37">
        <v>0.83</v>
      </c>
      <c r="G33" s="37">
        <v>0.95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0.45</v>
      </c>
      <c r="D34" s="37">
        <v>0.42</v>
      </c>
      <c r="E34" s="37">
        <v>0.66</v>
      </c>
      <c r="F34" s="37">
        <v>0.67</v>
      </c>
      <c r="G34" s="37">
        <v>0.83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0.54</v>
      </c>
      <c r="D35" s="37">
        <v>0.74</v>
      </c>
      <c r="E35" s="37">
        <v>0.79</v>
      </c>
      <c r="F35" s="37">
        <v>0.83</v>
      </c>
      <c r="G35" s="37">
        <v>0.95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0.59</v>
      </c>
      <c r="D36" s="37">
        <v>0.78</v>
      </c>
      <c r="E36" s="37">
        <v>0.8</v>
      </c>
      <c r="F36" s="37">
        <v>0.89</v>
      </c>
      <c r="G36" s="37">
        <v>0.97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0.56999999999999995</v>
      </c>
      <c r="D37" s="37">
        <v>0.78</v>
      </c>
      <c r="E37" s="37">
        <v>0.8</v>
      </c>
      <c r="F37" s="37">
        <v>0.87</v>
      </c>
      <c r="G37" s="37">
        <v>0.96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0.5</v>
      </c>
      <c r="D38" s="37">
        <v>0.57999999999999996</v>
      </c>
      <c r="E38" s="37">
        <v>0.74</v>
      </c>
      <c r="F38" s="37">
        <v>0.74</v>
      </c>
      <c r="G38" s="37">
        <v>0.91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0.48</v>
      </c>
      <c r="D39" s="37">
        <v>0.44</v>
      </c>
      <c r="E39" s="37">
        <v>0.71</v>
      </c>
      <c r="F39" s="37">
        <v>0.67</v>
      </c>
      <c r="G39" s="37">
        <v>0.84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0.5</v>
      </c>
      <c r="D40" s="37">
        <v>0.45</v>
      </c>
      <c r="E40" s="37">
        <v>0.73</v>
      </c>
      <c r="F40" s="37">
        <v>0.71</v>
      </c>
      <c r="G40" s="37">
        <v>0.89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</v>
      </c>
      <c r="D41" s="37">
        <v>0.79</v>
      </c>
      <c r="E41" s="37">
        <v>0.82</v>
      </c>
      <c r="F41" s="37">
        <v>0.89</v>
      </c>
      <c r="G41" s="37">
        <v>0.98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0.62</v>
      </c>
      <c r="D42" s="37">
        <v>0.8</v>
      </c>
      <c r="E42" s="37">
        <v>0.84</v>
      </c>
      <c r="F42" s="37">
        <v>0.9</v>
      </c>
      <c r="G42" s="37">
        <v>0.99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0.54</v>
      </c>
      <c r="D43" s="37">
        <v>0.74</v>
      </c>
      <c r="E43" s="37">
        <v>0.79</v>
      </c>
      <c r="F43" s="37">
        <v>0.82</v>
      </c>
      <c r="G43" s="37">
        <v>0.95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0.55000000000000004</v>
      </c>
      <c r="D44" s="37">
        <v>0.76</v>
      </c>
      <c r="E44" s="37">
        <v>0.79</v>
      </c>
      <c r="F44" s="37">
        <v>0.85</v>
      </c>
      <c r="G44" s="37">
        <v>0.96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0.62</v>
      </c>
      <c r="D45" s="37">
        <v>0.82</v>
      </c>
      <c r="E45" s="37">
        <v>0.84</v>
      </c>
      <c r="F45" s="37">
        <v>0.9</v>
      </c>
      <c r="G45" s="37">
        <v>0.99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0.51</v>
      </c>
      <c r="D46" s="37">
        <v>0.57999999999999996</v>
      </c>
      <c r="E46" s="37">
        <v>0.76</v>
      </c>
      <c r="F46" s="37">
        <v>0.77</v>
      </c>
      <c r="G46" s="37">
        <v>0.93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0.62</v>
      </c>
      <c r="D47" s="37">
        <v>0.8</v>
      </c>
      <c r="E47" s="37">
        <v>0.84</v>
      </c>
      <c r="F47" s="37">
        <v>0.9</v>
      </c>
      <c r="G47" s="37">
        <v>0.99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0.6</v>
      </c>
      <c r="D48" s="37">
        <v>0.79</v>
      </c>
      <c r="E48" s="37">
        <v>0.83</v>
      </c>
      <c r="F48" s="37">
        <v>0.9</v>
      </c>
      <c r="G48" s="37">
        <v>0.98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0.51</v>
      </c>
      <c r="D49" s="37">
        <v>0.57999999999999996</v>
      </c>
      <c r="E49" s="37">
        <v>0.76</v>
      </c>
      <c r="F49" s="37">
        <v>0.75</v>
      </c>
      <c r="G49" s="37">
        <v>0.93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0.55000000000000004</v>
      </c>
      <c r="D50" s="37">
        <v>0.76</v>
      </c>
      <c r="E50" s="37">
        <v>0.79</v>
      </c>
      <c r="F50" s="37">
        <v>0.85</v>
      </c>
      <c r="G50" s="37">
        <v>0.96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0.4</v>
      </c>
      <c r="D51" s="37">
        <v>0.57999999999999996</v>
      </c>
      <c r="E51" s="37">
        <v>0.66</v>
      </c>
      <c r="F51" s="37">
        <v>0.67</v>
      </c>
      <c r="G51" s="37">
        <v>0.8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0.51</v>
      </c>
      <c r="D52" s="37">
        <v>0.57999999999999996</v>
      </c>
      <c r="E52" s="37">
        <v>0.77</v>
      </c>
      <c r="F52" s="37">
        <v>0.81</v>
      </c>
      <c r="G52" s="37">
        <v>0.94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0.55000000000000004</v>
      </c>
      <c r="D53" s="37">
        <v>0.76</v>
      </c>
      <c r="E53" s="37">
        <v>0.8</v>
      </c>
      <c r="F53" s="37">
        <v>0.85</v>
      </c>
      <c r="G53" s="37">
        <v>0.96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0.53</v>
      </c>
      <c r="D54" s="37">
        <v>0.73</v>
      </c>
      <c r="E54" s="37">
        <v>0.79</v>
      </c>
      <c r="F54" s="37">
        <v>0.82</v>
      </c>
      <c r="G54" s="37">
        <v>0.95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0.52</v>
      </c>
      <c r="D55" s="37">
        <v>0.6</v>
      </c>
      <c r="E55" s="37">
        <v>0.77</v>
      </c>
      <c r="F55" s="37">
        <v>0.81</v>
      </c>
      <c r="G55" s="37">
        <v>0.94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</v>
      </c>
      <c r="D56" s="37">
        <v>0.45</v>
      </c>
      <c r="E56" s="37">
        <v>0.73</v>
      </c>
      <c r="F56" s="37">
        <v>0.68</v>
      </c>
      <c r="G56" s="37">
        <v>0.89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0.4</v>
      </c>
      <c r="D57" s="37">
        <v>0.6</v>
      </c>
      <c r="E57" s="37">
        <v>0.66</v>
      </c>
      <c r="F57" s="37">
        <v>0.67</v>
      </c>
      <c r="G57" s="37">
        <v>0.81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</v>
      </c>
      <c r="D58" s="37">
        <v>0.79</v>
      </c>
      <c r="E58" s="37">
        <v>0.82</v>
      </c>
      <c r="F58" s="37">
        <v>0.89</v>
      </c>
      <c r="G58" s="37">
        <v>0.98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0.61</v>
      </c>
      <c r="D59" s="37">
        <v>0.79</v>
      </c>
      <c r="E59" s="37">
        <v>0.83</v>
      </c>
      <c r="F59" s="37">
        <v>0.9</v>
      </c>
      <c r="G59" s="37">
        <v>0.98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0.59</v>
      </c>
      <c r="D60" s="37">
        <v>0.78</v>
      </c>
      <c r="E60" s="37">
        <v>0.82</v>
      </c>
      <c r="F60" s="37">
        <v>0.89</v>
      </c>
      <c r="G60" s="37">
        <v>0.97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0.55000000000000004</v>
      </c>
      <c r="D61" s="37">
        <v>0.76</v>
      </c>
      <c r="E61" s="37">
        <v>0.79</v>
      </c>
      <c r="F61" s="37">
        <v>0.85</v>
      </c>
      <c r="G61" s="37">
        <v>0.96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</v>
      </c>
      <c r="D62" s="37">
        <v>0.79</v>
      </c>
      <c r="E62" s="37">
        <v>0.82</v>
      </c>
      <c r="F62" s="37">
        <v>0.9</v>
      </c>
      <c r="G62" s="37">
        <v>0.98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0.56000000000000005</v>
      </c>
      <c r="D63" s="37">
        <v>0.76</v>
      </c>
      <c r="E63" s="37">
        <v>0.8</v>
      </c>
      <c r="F63" s="37">
        <v>0.86</v>
      </c>
      <c r="G63" s="37">
        <v>0.96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0.54</v>
      </c>
      <c r="D64" s="37">
        <v>0.75</v>
      </c>
      <c r="E64" s="37">
        <v>0.79</v>
      </c>
      <c r="F64" s="37">
        <v>0.84</v>
      </c>
      <c r="G64" s="37">
        <v>0.95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0.55000000000000004</v>
      </c>
      <c r="D65" s="37">
        <v>0.75</v>
      </c>
      <c r="E65" s="37">
        <v>0.79</v>
      </c>
      <c r="F65" s="37">
        <v>0.85</v>
      </c>
      <c r="G65" s="37">
        <v>0.96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0.53</v>
      </c>
      <c r="D66" s="37">
        <v>0.73</v>
      </c>
      <c r="E66" s="37">
        <v>0.78</v>
      </c>
      <c r="F66" s="37">
        <v>0.82</v>
      </c>
      <c r="G66" s="37">
        <v>0.95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</v>
      </c>
      <c r="D67" s="37">
        <v>0.57999999999999996</v>
      </c>
      <c r="E67" s="37">
        <v>0.75</v>
      </c>
      <c r="F67" s="37">
        <v>0.75</v>
      </c>
      <c r="G67" s="37">
        <v>0.92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0.63</v>
      </c>
      <c r="D68" s="37">
        <v>0.82</v>
      </c>
      <c r="E68" s="37">
        <v>0.84</v>
      </c>
      <c r="F68" s="37">
        <v>0.9</v>
      </c>
      <c r="G68" s="37">
        <v>1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0.61</v>
      </c>
      <c r="D69" s="37">
        <v>0.79</v>
      </c>
      <c r="E69" s="37">
        <v>0.83</v>
      </c>
      <c r="F69" s="37">
        <v>0.9</v>
      </c>
      <c r="G69" s="37">
        <v>0.98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0.63</v>
      </c>
      <c r="D70" s="37">
        <v>0.83</v>
      </c>
      <c r="E70" s="37">
        <v>0.84</v>
      </c>
      <c r="F70" s="37">
        <v>0.9</v>
      </c>
      <c r="G70" s="37">
        <v>1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0.48</v>
      </c>
      <c r="D71" s="37">
        <v>0.44</v>
      </c>
      <c r="E71" s="37">
        <v>0.73</v>
      </c>
      <c r="F71" s="37">
        <v>0.67</v>
      </c>
      <c r="G71" s="37">
        <v>0.88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0.56000000000000005</v>
      </c>
      <c r="D72" s="37">
        <v>0.76</v>
      </c>
      <c r="E72" s="37">
        <v>0.8</v>
      </c>
      <c r="F72" s="37">
        <v>0.86</v>
      </c>
      <c r="G72" s="37">
        <v>0.96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0.55000000000000004</v>
      </c>
      <c r="D73" s="37">
        <v>0.75</v>
      </c>
      <c r="E73" s="37">
        <v>0.79</v>
      </c>
      <c r="F73" s="37">
        <v>0.85</v>
      </c>
      <c r="G73" s="37">
        <v>0.96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0.37</v>
      </c>
      <c r="D74" s="37">
        <v>0.56000000000000005</v>
      </c>
      <c r="E74" s="37">
        <v>0.65</v>
      </c>
      <c r="F74" s="37">
        <v>0.67</v>
      </c>
      <c r="G74" s="37">
        <v>0.78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0.52</v>
      </c>
      <c r="D75" s="37">
        <v>0.6</v>
      </c>
      <c r="E75" s="37">
        <v>0.78</v>
      </c>
      <c r="F75" s="37">
        <v>0.81</v>
      </c>
      <c r="G75" s="37">
        <v>0.94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0.59</v>
      </c>
      <c r="D76" s="37">
        <v>0.78</v>
      </c>
      <c r="E76" s="37">
        <v>0.82</v>
      </c>
      <c r="F76" s="37">
        <v>0.89</v>
      </c>
      <c r="G76" s="37">
        <v>0.97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0.6</v>
      </c>
      <c r="D77" s="37">
        <v>0.78</v>
      </c>
      <c r="E77" s="37">
        <v>0.82</v>
      </c>
      <c r="F77" s="37">
        <v>0.89</v>
      </c>
      <c r="G77" s="37">
        <v>0.97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0.32</v>
      </c>
      <c r="D78" s="37">
        <v>0.56000000000000005</v>
      </c>
      <c r="E78" s="37">
        <v>0.65</v>
      </c>
      <c r="F78" s="37">
        <v>0.67</v>
      </c>
      <c r="G78" s="37">
        <v>0.67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0.56000000000000005</v>
      </c>
      <c r="D79" s="37">
        <v>0.76</v>
      </c>
      <c r="E79" s="37">
        <v>0.8</v>
      </c>
      <c r="F79" s="37">
        <v>0.86</v>
      </c>
      <c r="G79" s="37">
        <v>0.96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0.5</v>
      </c>
      <c r="D80" s="37">
        <v>0.56999999999999995</v>
      </c>
      <c r="E80" s="37">
        <v>0.74</v>
      </c>
      <c r="F80" s="37">
        <v>0.73</v>
      </c>
      <c r="G80" s="37">
        <v>0.9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0.6</v>
      </c>
      <c r="D81" s="37">
        <v>0.79</v>
      </c>
      <c r="E81" s="37">
        <v>0.83</v>
      </c>
      <c r="F81" s="37">
        <v>0.9</v>
      </c>
      <c r="G81" s="37">
        <v>0.98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0.57999999999999996</v>
      </c>
      <c r="D82" s="37">
        <v>0.78</v>
      </c>
      <c r="E82" s="37">
        <v>0.8</v>
      </c>
      <c r="F82" s="37">
        <v>0.88</v>
      </c>
      <c r="G82" s="37">
        <v>0.97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0.62</v>
      </c>
      <c r="D83" s="37">
        <v>0.82</v>
      </c>
      <c r="E83" s="37">
        <v>0.84</v>
      </c>
      <c r="F83" s="37">
        <v>0.9</v>
      </c>
      <c r="G83" s="37">
        <v>0.99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0.59</v>
      </c>
      <c r="D84" s="37">
        <v>0.78</v>
      </c>
      <c r="E84" s="37">
        <v>0.82</v>
      </c>
      <c r="F84" s="37">
        <v>0.89</v>
      </c>
      <c r="G84" s="37">
        <v>0.97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0.54</v>
      </c>
      <c r="D85" s="37">
        <v>0.75</v>
      </c>
      <c r="E85" s="37">
        <v>0.79</v>
      </c>
      <c r="F85" s="37">
        <v>0.84</v>
      </c>
      <c r="G85" s="37">
        <v>0.95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</v>
      </c>
      <c r="D86" s="37">
        <v>0.57999999999999996</v>
      </c>
      <c r="E86" s="37">
        <v>0.76</v>
      </c>
      <c r="F86" s="37">
        <v>0.75</v>
      </c>
      <c r="G86" s="37">
        <v>0.93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0.59</v>
      </c>
      <c r="D87" s="37">
        <v>0.78</v>
      </c>
      <c r="E87" s="37">
        <v>0.81</v>
      </c>
      <c r="F87" s="37">
        <v>0.89</v>
      </c>
      <c r="G87" s="37">
        <v>0.97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</v>
      </c>
      <c r="D88" s="37">
        <v>0.79</v>
      </c>
      <c r="E88" s="37">
        <v>0.83</v>
      </c>
      <c r="F88" s="37">
        <v>0.9</v>
      </c>
      <c r="G88" s="37">
        <v>0.98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0.63</v>
      </c>
      <c r="D89" s="37">
        <v>0.83</v>
      </c>
      <c r="E89" s="37">
        <v>0.85</v>
      </c>
      <c r="F89" s="37">
        <v>0.9</v>
      </c>
      <c r="G89" s="37">
        <v>1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0.59</v>
      </c>
      <c r="D90" s="37">
        <v>0.78</v>
      </c>
      <c r="E90" s="37">
        <v>0.8</v>
      </c>
      <c r="F90" s="37">
        <v>0.89</v>
      </c>
      <c r="G90" s="37">
        <v>0.97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0.56999999999999995</v>
      </c>
      <c r="D91" s="37">
        <v>0.77</v>
      </c>
      <c r="E91" s="37">
        <v>0.8</v>
      </c>
      <c r="F91" s="37">
        <v>0.87</v>
      </c>
      <c r="G91" s="37">
        <v>0.96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0.57999999999999996</v>
      </c>
      <c r="D92" s="37">
        <v>0.78</v>
      </c>
      <c r="E92" s="37">
        <v>0.8</v>
      </c>
      <c r="F92" s="37">
        <v>0.89</v>
      </c>
      <c r="G92" s="37">
        <v>0.97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0.6</v>
      </c>
      <c r="D93" s="37">
        <v>0.78</v>
      </c>
      <c r="E93" s="37">
        <v>0.82</v>
      </c>
      <c r="F93" s="37">
        <v>0.89</v>
      </c>
      <c r="G93" s="37">
        <v>0.97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0.57999999999999996</v>
      </c>
      <c r="D94" s="37">
        <v>0.78</v>
      </c>
      <c r="E94" s="37">
        <v>0.8</v>
      </c>
      <c r="F94" s="37">
        <v>0.89</v>
      </c>
      <c r="G94" s="37">
        <v>0.97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0.62</v>
      </c>
      <c r="D95" s="37">
        <v>0.8</v>
      </c>
      <c r="E95" s="37">
        <v>0.84</v>
      </c>
      <c r="F95" s="37">
        <v>0.9</v>
      </c>
      <c r="G95" s="37">
        <v>0.99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0.54</v>
      </c>
      <c r="D96" s="37">
        <v>0.74</v>
      </c>
      <c r="E96" s="37">
        <v>0.79</v>
      </c>
      <c r="F96" s="37">
        <v>0.82</v>
      </c>
      <c r="G96" s="37">
        <v>0.95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0.53</v>
      </c>
      <c r="D97" s="37">
        <v>0.73</v>
      </c>
      <c r="E97" s="37">
        <v>0.79</v>
      </c>
      <c r="F97" s="37">
        <v>0.82</v>
      </c>
      <c r="G97" s="37">
        <v>0.95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0.57999999999999996</v>
      </c>
      <c r="D98" s="37">
        <v>0.78</v>
      </c>
      <c r="E98" s="37">
        <v>0.8</v>
      </c>
      <c r="F98" s="37">
        <v>0.89</v>
      </c>
      <c r="G98" s="37">
        <v>0.97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0.55000000000000004</v>
      </c>
      <c r="D99" s="37">
        <v>0.76</v>
      </c>
      <c r="E99" s="37">
        <v>0.79</v>
      </c>
      <c r="F99" s="37">
        <v>0.85</v>
      </c>
      <c r="G99" s="37">
        <v>0.96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0.54</v>
      </c>
      <c r="D100" s="37">
        <v>0.75</v>
      </c>
      <c r="E100" s="37">
        <v>0.79</v>
      </c>
      <c r="F100" s="37">
        <v>0.83</v>
      </c>
      <c r="G100" s="37">
        <v>0.95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0.54</v>
      </c>
      <c r="D101" s="37">
        <v>0.75</v>
      </c>
      <c r="E101" s="37">
        <v>0.79</v>
      </c>
      <c r="F101" s="37">
        <v>0.83</v>
      </c>
      <c r="G101" s="37">
        <v>0.95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0.56999999999999995</v>
      </c>
      <c r="D102" s="37">
        <v>0.77</v>
      </c>
      <c r="E102" s="37">
        <v>0.8</v>
      </c>
      <c r="F102" s="37">
        <v>0.87</v>
      </c>
      <c r="G102" s="37">
        <v>0.96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0.63</v>
      </c>
      <c r="D103" s="37">
        <v>0.83</v>
      </c>
      <c r="E103" s="37">
        <v>0.84</v>
      </c>
      <c r="F103" s="37">
        <v>0.9</v>
      </c>
      <c r="G103" s="37">
        <v>1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</v>
      </c>
      <c r="D104" s="37">
        <v>0.79</v>
      </c>
      <c r="E104" s="37">
        <v>0.82</v>
      </c>
      <c r="F104" s="37">
        <v>0.89</v>
      </c>
      <c r="G104" s="37">
        <v>0.98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0.54</v>
      </c>
      <c r="D105" s="37">
        <v>0.74</v>
      </c>
      <c r="E105" s="37">
        <v>0.79</v>
      </c>
      <c r="F105" s="37">
        <v>0.83</v>
      </c>
      <c r="G105" s="37">
        <v>0.95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0.56999999999999995</v>
      </c>
      <c r="D106" s="37">
        <v>0.77</v>
      </c>
      <c r="E106" s="37">
        <v>0.8</v>
      </c>
      <c r="F106" s="37">
        <v>0.87</v>
      </c>
      <c r="G106" s="37">
        <v>0.96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0.65</v>
      </c>
      <c r="D107" s="37">
        <v>0.83</v>
      </c>
      <c r="E107" s="37">
        <v>0.85</v>
      </c>
      <c r="F107" s="37">
        <v>0.9</v>
      </c>
      <c r="G107" s="37">
        <v>1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0.61</v>
      </c>
      <c r="D108" s="37">
        <v>0.8</v>
      </c>
      <c r="E108" s="37">
        <v>0.83</v>
      </c>
      <c r="F108" s="37">
        <v>0.9</v>
      </c>
      <c r="G108" s="37">
        <v>0.99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" xr:uid="{00000000-0009-0000-0000-00000E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7" width="9.140625" customWidth="1"/>
    <col min="9" max="9" width="13.7109375" customWidth="1"/>
    <col min="10" max="10" width="17.8554687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0.71</v>
      </c>
      <c r="D2" s="37">
        <v>0.79</v>
      </c>
      <c r="E2" s="37">
        <v>0.8</v>
      </c>
      <c r="F2" s="37">
        <v>0.66</v>
      </c>
      <c r="G2" s="37">
        <v>0.65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0.69743547501372882</v>
      </c>
      <c r="M2" s="10">
        <f t="shared" si="0"/>
        <v>3.6304997254255906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0.54</v>
      </c>
      <c r="D3" s="37">
        <v>0.44</v>
      </c>
      <c r="E3" s="37">
        <v>0.5</v>
      </c>
      <c r="F3" s="37">
        <v>0.46</v>
      </c>
      <c r="G3" s="37">
        <v>0.42</v>
      </c>
      <c r="I3" s="9" t="s">
        <v>117</v>
      </c>
      <c r="J3" s="6" t="s">
        <v>112</v>
      </c>
      <c r="K3" s="10">
        <f t="shared" ref="K3:O6" si="1">K12</f>
        <v>70.203401976935751</v>
      </c>
      <c r="L3" s="10">
        <f t="shared" si="1"/>
        <v>56.089764415156523</v>
      </c>
      <c r="M3" s="10">
        <f t="shared" si="1"/>
        <v>45.950170785282815</v>
      </c>
      <c r="N3" s="10">
        <f t="shared" si="1"/>
        <v>36.744694124107632</v>
      </c>
      <c r="O3" s="10">
        <f t="shared" si="1"/>
        <v>8.1904969796814928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0.61</v>
      </c>
      <c r="D4" s="37">
        <v>0.73</v>
      </c>
      <c r="E4" s="37">
        <v>0.66</v>
      </c>
      <c r="F4" s="37">
        <v>0.7</v>
      </c>
      <c r="G4" s="37">
        <v>0.56000000000000005</v>
      </c>
      <c r="I4" s="9" t="s">
        <v>118</v>
      </c>
      <c r="J4" s="6" t="s">
        <v>113</v>
      </c>
      <c r="K4" s="10">
        <f t="shared" si="1"/>
        <v>29.796621911037889</v>
      </c>
      <c r="L4" s="10">
        <f t="shared" si="1"/>
        <v>38.309438495332223</v>
      </c>
      <c r="M4" s="10">
        <f t="shared" si="1"/>
        <v>40.169699341021406</v>
      </c>
      <c r="N4" s="10">
        <f t="shared" si="1"/>
        <v>39.673547775947277</v>
      </c>
      <c r="O4" s="10">
        <f t="shared" si="1"/>
        <v>59.837316584294356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0.71</v>
      </c>
      <c r="D5" s="37">
        <v>0.83</v>
      </c>
      <c r="E5" s="37">
        <v>0.82</v>
      </c>
      <c r="F5" s="37">
        <v>0.67</v>
      </c>
      <c r="G5" s="37">
        <v>0.66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4.9033855024711697</v>
      </c>
      <c r="M5" s="10">
        <f t="shared" si="1"/>
        <v>10.249654036243822</v>
      </c>
      <c r="N5" s="10">
        <f t="shared" si="1"/>
        <v>16.833859417902254</v>
      </c>
      <c r="O5" s="10">
        <f t="shared" si="1"/>
        <v>28.432814387699064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0.65</v>
      </c>
      <c r="D6" s="37">
        <v>0.6</v>
      </c>
      <c r="E6" s="37">
        <v>0.47</v>
      </c>
      <c r="F6" s="37">
        <v>0</v>
      </c>
      <c r="G6" s="37">
        <v>0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6.7479225700164758</v>
      </c>
      <c r="O6" s="10">
        <f t="shared" si="1"/>
        <v>3.5393959362987366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0.57999999999999996</v>
      </c>
      <c r="D7" s="37">
        <v>0.56000000000000005</v>
      </c>
      <c r="E7" s="37">
        <v>0.46</v>
      </c>
      <c r="F7" s="37">
        <v>0.28999999999999998</v>
      </c>
      <c r="G7" s="37">
        <v>0.38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0.69</v>
      </c>
      <c r="D8" s="37">
        <v>0.7</v>
      </c>
      <c r="E8" s="37">
        <v>0.73</v>
      </c>
      <c r="F8" s="37">
        <v>0.67</v>
      </c>
      <c r="G8" s="37">
        <v>0.56000000000000005</v>
      </c>
      <c r="I8" s="75" t="s">
        <v>137</v>
      </c>
      <c r="J8" s="76"/>
      <c r="K8" s="10">
        <f>MIN(C2:C108)</f>
        <v>0.51</v>
      </c>
      <c r="L8" s="10">
        <f>MIN(D2:D108)</f>
        <v>0.37</v>
      </c>
      <c r="M8" s="10">
        <f>MIN(E2:E108)</f>
        <v>0.34</v>
      </c>
      <c r="N8" s="10">
        <f>MIN(F2:F108)</f>
        <v>0</v>
      </c>
      <c r="O8" s="10">
        <f>MIN(G2:G108)</f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0.57999999999999996</v>
      </c>
      <c r="D9" s="37">
        <v>0.56999999999999995</v>
      </c>
      <c r="E9" s="37">
        <v>0.57999999999999996</v>
      </c>
      <c r="F9" s="37">
        <v>0.51</v>
      </c>
      <c r="G9" s="37">
        <v>0.4</v>
      </c>
      <c r="I9" s="75" t="s">
        <v>138</v>
      </c>
      <c r="J9" s="76"/>
      <c r="K9" s="10">
        <f>MAX(C2:C108)</f>
        <v>0.72</v>
      </c>
      <c r="L9" s="10">
        <f>MAX(D2:D108)</f>
        <v>0.83</v>
      </c>
      <c r="M9" s="10">
        <f>MAX(E2:E108)</f>
        <v>0.82</v>
      </c>
      <c r="N9" s="10">
        <f>MAX(F2:F108)</f>
        <v>0.7</v>
      </c>
      <c r="O9" s="10">
        <f>MAX(G2:G108)</f>
        <v>0.7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</v>
      </c>
      <c r="D10" s="37">
        <v>0.51</v>
      </c>
      <c r="E10" s="37">
        <v>0.51</v>
      </c>
      <c r="F10" s="37">
        <v>0</v>
      </c>
      <c r="G10" s="37">
        <v>0.31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0.56000000000000005</v>
      </c>
      <c r="D11" s="37">
        <v>0.51</v>
      </c>
      <c r="E11" s="37">
        <v>0.56000000000000005</v>
      </c>
      <c r="F11" s="37">
        <v>0.5</v>
      </c>
      <c r="G11" s="37">
        <v>0.4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0.69743547501372882</v>
      </c>
      <c r="M11" s="37">
        <f>SUMIFS(B$2:B$108,E2:E108,"&gt;=0.81",E2:E108,"&lt;=1.00")</f>
        <v>3.6304997254255906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0.71</v>
      </c>
      <c r="D12" s="37">
        <v>0.61</v>
      </c>
      <c r="E12" s="37">
        <v>0.65</v>
      </c>
      <c r="F12" s="37">
        <v>0.33</v>
      </c>
      <c r="G12" s="37">
        <v>0.41</v>
      </c>
      <c r="I12" s="9" t="s">
        <v>119</v>
      </c>
      <c r="J12" s="6" t="s">
        <v>112</v>
      </c>
      <c r="K12" s="37">
        <f>SUMIFS(B$2:B$108,C2:C108,"&gt;=0.61",C2:C108,"&lt;=0.80")</f>
        <v>70.203401976935751</v>
      </c>
      <c r="L12" s="37">
        <f>SUMIFS(B$2:B$108,D2:D108,"&gt;=0.61",D2:D108,"&lt;=0.80")</f>
        <v>56.089764415156523</v>
      </c>
      <c r="M12" s="37">
        <f>SUMIFS(B$2:B$108,E2:E108,"&gt;=0.61",E2:E108,"&lt;=0.80")</f>
        <v>45.950170785282815</v>
      </c>
      <c r="N12" s="37">
        <f>SUMIFS(B$2:B$108,F2:F108,"&gt;=0.61",F2:F108,"&lt;=0.80")</f>
        <v>36.744694124107632</v>
      </c>
      <c r="O12" s="37">
        <f>SUMIFS(B$2:B$108,G2:G108,"&gt;=0.61",G2:G108,"&lt;=0.80")</f>
        <v>8.1904969796814928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0.62</v>
      </c>
      <c r="D13" s="37">
        <v>0.64</v>
      </c>
      <c r="E13" s="37">
        <v>0.68</v>
      </c>
      <c r="F13" s="37">
        <v>0.65</v>
      </c>
      <c r="G13" s="37">
        <v>0.54</v>
      </c>
      <c r="I13" s="9" t="s">
        <v>118</v>
      </c>
      <c r="J13" s="6" t="s">
        <v>113</v>
      </c>
      <c r="K13" s="37">
        <f>SUMIFS(B$2:B$108,C2:C108,"&gt;=0.41",C2:C108,"&lt;=0.60")</f>
        <v>29.796621911037889</v>
      </c>
      <c r="L13" s="37">
        <f>SUMIFS(B$2:B$108,D2:D108,"&gt;=0.41",D2:D108,"&lt;=0.60")</f>
        <v>38.309438495332223</v>
      </c>
      <c r="M13" s="37">
        <f>SUMIFS(B$2:B$108,E2:E108,"&gt;=0.41",E2:E108,"&lt;=0.60")</f>
        <v>40.169699341021406</v>
      </c>
      <c r="N13" s="37">
        <f>SUMIFS(B$2:B$108,F2:F108,"&gt;=0.41",F2:F108,"&lt;=0.60")</f>
        <v>39.673547775947277</v>
      </c>
      <c r="O13" s="37">
        <f>SUMIFS(B$2:B$108,G2:G108,"&gt;=0.41",G2:G108,"&lt;=0.60")</f>
        <v>59.837316584294356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0.61</v>
      </c>
      <c r="D14" s="37">
        <v>0.66</v>
      </c>
      <c r="E14" s="37">
        <v>0.7</v>
      </c>
      <c r="F14" s="37">
        <v>0.66</v>
      </c>
      <c r="G14" s="37">
        <v>0.54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4.9033855024711697</v>
      </c>
      <c r="M14" s="37">
        <f>SUMIFS(B$2:B$108,E2:E108,"&gt;=0.21",E2:E108,"&lt;=0.40")</f>
        <v>10.249654036243822</v>
      </c>
      <c r="N14" s="37">
        <f>SUMIFS(B$2:B$108,F2:F108,"&gt;=0.21",F2:F108,"&lt;=0.40")</f>
        <v>16.833859417902254</v>
      </c>
      <c r="O14" s="37">
        <f>SUMIFS(B$2:B$108,G2:G108,"&gt;=0.21",G2:G108,"&lt;=0.40")</f>
        <v>28.432814387699064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0.71</v>
      </c>
      <c r="D15" s="37">
        <v>0.76</v>
      </c>
      <c r="E15" s="37">
        <v>0.68</v>
      </c>
      <c r="F15" s="37">
        <v>0.67</v>
      </c>
      <c r="G15" s="37">
        <v>0.65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6.7479225700164758</v>
      </c>
      <c r="O15" s="37">
        <f>SUMIFS(B$2:B$108,G2:G108,"&gt;=0.00",G2:G108,"&lt;=0.20")</f>
        <v>3.5393959362987366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0.59</v>
      </c>
      <c r="D16" s="37">
        <v>0.54</v>
      </c>
      <c r="E16" s="37">
        <v>0.6</v>
      </c>
      <c r="F16" s="37">
        <v>0.28999999999999998</v>
      </c>
      <c r="G16" s="37">
        <v>0.34</v>
      </c>
      <c r="K16" s="37">
        <f>SUM(K11:K15)</f>
        <v>100.00002388797364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100.00002388797365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0.56999999999999995</v>
      </c>
      <c r="D17" s="37">
        <v>0.53</v>
      </c>
      <c r="E17" s="37">
        <v>0.45</v>
      </c>
      <c r="F17" s="37">
        <v>0.49</v>
      </c>
      <c r="G17" s="37">
        <v>0.4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0.52</v>
      </c>
      <c r="D18" s="37">
        <v>0.4</v>
      </c>
      <c r="E18" s="37">
        <v>0.43</v>
      </c>
      <c r="F18" s="37">
        <v>0.43</v>
      </c>
      <c r="G18" s="37">
        <v>0.39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0.61</v>
      </c>
      <c r="D19" s="37">
        <v>0.65</v>
      </c>
      <c r="E19" s="37">
        <v>0.65</v>
      </c>
      <c r="F19" s="37">
        <v>0.66</v>
      </c>
      <c r="G19" s="37">
        <v>0.54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0.53</v>
      </c>
      <c r="D20" s="37">
        <v>0.44</v>
      </c>
      <c r="E20" s="37">
        <v>0.45</v>
      </c>
      <c r="F20" s="37">
        <v>0.44</v>
      </c>
      <c r="G20" s="37">
        <v>0.35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0.56000000000000005</v>
      </c>
      <c r="D21" s="37">
        <v>0.47</v>
      </c>
      <c r="E21" s="37">
        <v>0.54</v>
      </c>
      <c r="F21" s="37">
        <v>0.27</v>
      </c>
      <c r="G21" s="37">
        <v>0.37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0.66</v>
      </c>
      <c r="D22" s="37">
        <v>0.66</v>
      </c>
      <c r="E22" s="37">
        <v>0.72</v>
      </c>
      <c r="F22" s="37">
        <v>0.66</v>
      </c>
      <c r="G22" s="37">
        <v>0.56000000000000005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0.68</v>
      </c>
      <c r="D23" s="37">
        <v>0.7</v>
      </c>
      <c r="E23" s="37">
        <v>0.68</v>
      </c>
      <c r="F23" s="37">
        <v>0.65</v>
      </c>
      <c r="G23" s="37">
        <v>0.65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0.67</v>
      </c>
      <c r="D24" s="37">
        <v>0.63</v>
      </c>
      <c r="E24" s="37">
        <v>0.51</v>
      </c>
      <c r="F24" s="37">
        <v>0.54</v>
      </c>
      <c r="G24" s="37">
        <v>0.45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0.7</v>
      </c>
      <c r="D25" s="37">
        <v>0.68</v>
      </c>
      <c r="E25" s="37">
        <v>0.68</v>
      </c>
      <c r="F25" s="37">
        <v>0.56000000000000005</v>
      </c>
      <c r="G25" s="37">
        <v>0.51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0.6</v>
      </c>
      <c r="D26" s="37">
        <v>0.63</v>
      </c>
      <c r="E26" s="37">
        <v>0.63</v>
      </c>
      <c r="F26" s="37">
        <v>0.64</v>
      </c>
      <c r="G26" s="37">
        <v>0.54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0.54</v>
      </c>
      <c r="D27" s="37">
        <v>0.4</v>
      </c>
      <c r="E27" s="37">
        <v>0.48</v>
      </c>
      <c r="F27" s="37">
        <v>0.43</v>
      </c>
      <c r="G27" s="37">
        <v>0.33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0.56000000000000005</v>
      </c>
      <c r="D28" s="37">
        <v>0.47</v>
      </c>
      <c r="E28" s="37">
        <v>0.4</v>
      </c>
      <c r="F28" s="37">
        <v>0.43</v>
      </c>
      <c r="G28" s="37">
        <v>0.37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0.55000000000000004</v>
      </c>
      <c r="D29" s="37">
        <v>0.46</v>
      </c>
      <c r="E29" s="37">
        <v>0.4</v>
      </c>
      <c r="F29" s="37">
        <v>0.41</v>
      </c>
      <c r="G29" s="37">
        <v>0.37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0.6</v>
      </c>
      <c r="D30" s="37">
        <v>0.63</v>
      </c>
      <c r="E30" s="37">
        <v>0.63</v>
      </c>
      <c r="F30" s="37">
        <v>0.64</v>
      </c>
      <c r="G30" s="37">
        <v>0.54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0.62</v>
      </c>
      <c r="D31" s="37">
        <v>0.57999999999999996</v>
      </c>
      <c r="E31" s="37">
        <v>0.61</v>
      </c>
      <c r="F31" s="37">
        <v>0.32</v>
      </c>
      <c r="G31" s="37">
        <v>0.39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0.71</v>
      </c>
      <c r="D32" s="37">
        <v>0.72</v>
      </c>
      <c r="E32" s="37">
        <v>0.71</v>
      </c>
      <c r="F32" s="37">
        <v>0.64</v>
      </c>
      <c r="G32" s="37">
        <v>0.65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0.56000000000000005</v>
      </c>
      <c r="D33" s="37">
        <v>0.44</v>
      </c>
      <c r="E33" s="37">
        <v>0.44</v>
      </c>
      <c r="F33" s="37">
        <v>0.23</v>
      </c>
      <c r="G33" s="37">
        <v>0.26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0.51</v>
      </c>
      <c r="D34" s="37">
        <v>0.39</v>
      </c>
      <c r="E34" s="37">
        <v>0.41</v>
      </c>
      <c r="F34" s="37">
        <v>0.41</v>
      </c>
      <c r="G34" s="37">
        <v>0.33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0.56000000000000005</v>
      </c>
      <c r="D35" s="37">
        <v>0.45</v>
      </c>
      <c r="E35" s="37">
        <v>0.44</v>
      </c>
      <c r="F35" s="37">
        <v>0.24</v>
      </c>
      <c r="G35" s="37">
        <v>0.32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0.69</v>
      </c>
      <c r="D36" s="37">
        <v>0.66</v>
      </c>
      <c r="E36" s="37">
        <v>0.53</v>
      </c>
      <c r="F36" s="37">
        <v>0.54</v>
      </c>
      <c r="G36" s="37">
        <v>0.49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0.68</v>
      </c>
      <c r="D37" s="37">
        <v>0.68</v>
      </c>
      <c r="E37" s="37">
        <v>0.62</v>
      </c>
      <c r="F37" s="37">
        <v>0.56000000000000005</v>
      </c>
      <c r="G37" s="37">
        <v>0.51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0.53</v>
      </c>
      <c r="D38" s="37">
        <v>0.43</v>
      </c>
      <c r="E38" s="37">
        <v>0.43</v>
      </c>
      <c r="F38" s="37">
        <v>0.3</v>
      </c>
      <c r="G38" s="37">
        <v>0.34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0.53</v>
      </c>
      <c r="D39" s="37">
        <v>0.37</v>
      </c>
      <c r="E39" s="37">
        <v>0.4</v>
      </c>
      <c r="F39" s="37">
        <v>0.15</v>
      </c>
      <c r="G39" s="37">
        <v>0.24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0.53</v>
      </c>
      <c r="D40" s="37">
        <v>0.39</v>
      </c>
      <c r="E40" s="37">
        <v>0.42</v>
      </c>
      <c r="F40" s="37">
        <v>0.33</v>
      </c>
      <c r="G40" s="37">
        <v>0.24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0.61</v>
      </c>
      <c r="D41" s="37">
        <v>0.55000000000000004</v>
      </c>
      <c r="E41" s="37">
        <v>0.46</v>
      </c>
      <c r="F41" s="37">
        <v>0</v>
      </c>
      <c r="G41" s="37">
        <v>0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0.62</v>
      </c>
      <c r="D42" s="37">
        <v>0.57999999999999996</v>
      </c>
      <c r="E42" s="37">
        <v>0.62</v>
      </c>
      <c r="F42" s="37">
        <v>0</v>
      </c>
      <c r="G42" s="37">
        <v>0.39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0.72</v>
      </c>
      <c r="D43" s="37">
        <v>0.77</v>
      </c>
      <c r="E43" s="37">
        <v>0.72</v>
      </c>
      <c r="F43" s="37">
        <v>0.65</v>
      </c>
      <c r="G43" s="37">
        <v>0.65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0.68</v>
      </c>
      <c r="D44" s="37">
        <v>0.59</v>
      </c>
      <c r="E44" s="37">
        <v>0.53</v>
      </c>
      <c r="F44" s="37">
        <v>0.53</v>
      </c>
      <c r="G44" s="37">
        <v>0.49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0.62</v>
      </c>
      <c r="D45" s="37">
        <v>0.59</v>
      </c>
      <c r="E45" s="37">
        <v>0.62</v>
      </c>
      <c r="F45" s="37">
        <v>0</v>
      </c>
      <c r="G45" s="37">
        <v>0.39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0.66</v>
      </c>
      <c r="D46" s="37">
        <v>0.54</v>
      </c>
      <c r="E46" s="37">
        <v>0.52</v>
      </c>
      <c r="F46" s="37">
        <v>0.54</v>
      </c>
      <c r="G46" s="37">
        <v>0.48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0.61</v>
      </c>
      <c r="D47" s="37">
        <v>0.62</v>
      </c>
      <c r="E47" s="37">
        <v>0.55000000000000004</v>
      </c>
      <c r="F47" s="37">
        <v>0.62</v>
      </c>
      <c r="G47" s="37">
        <v>0.52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0.71</v>
      </c>
      <c r="D48" s="37">
        <v>0.68</v>
      </c>
      <c r="E48" s="37">
        <v>0.67</v>
      </c>
      <c r="F48" s="37">
        <v>0.68</v>
      </c>
      <c r="G48" s="37">
        <v>0.64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0.56000000000000005</v>
      </c>
      <c r="D49" s="37">
        <v>0.47</v>
      </c>
      <c r="E49" s="37">
        <v>0.41</v>
      </c>
      <c r="F49" s="37">
        <v>0.42</v>
      </c>
      <c r="G49" s="37">
        <v>0.39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0.68</v>
      </c>
      <c r="D50" s="37">
        <v>0.57999999999999996</v>
      </c>
      <c r="E50" s="37">
        <v>0.51</v>
      </c>
      <c r="F50" s="37">
        <v>0.55000000000000004</v>
      </c>
      <c r="G50" s="37">
        <v>0.49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0.52</v>
      </c>
      <c r="D51" s="37">
        <v>0.47</v>
      </c>
      <c r="E51" s="37">
        <v>0.39</v>
      </c>
      <c r="F51" s="37">
        <v>0.41</v>
      </c>
      <c r="G51" s="37">
        <v>0.37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0.64</v>
      </c>
      <c r="D52" s="37">
        <v>0.57999999999999996</v>
      </c>
      <c r="E52" s="37">
        <v>0.59</v>
      </c>
      <c r="F52" s="37">
        <v>0.62</v>
      </c>
      <c r="G52" s="37">
        <v>0.55000000000000004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0.68</v>
      </c>
      <c r="D53" s="37">
        <v>0.65</v>
      </c>
      <c r="E53" s="37">
        <v>0.62</v>
      </c>
      <c r="F53" s="37">
        <v>0.55000000000000004</v>
      </c>
      <c r="G53" s="37">
        <v>0.49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0.71</v>
      </c>
      <c r="D54" s="37">
        <v>0.77</v>
      </c>
      <c r="E54" s="37">
        <v>0.7</v>
      </c>
      <c r="F54" s="37">
        <v>0.65</v>
      </c>
      <c r="G54" s="37">
        <v>0.65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0.66</v>
      </c>
      <c r="D55" s="37">
        <v>0.53</v>
      </c>
      <c r="E55" s="37">
        <v>0.49</v>
      </c>
      <c r="F55" s="37">
        <v>0.55000000000000004</v>
      </c>
      <c r="G55" s="37">
        <v>0.47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0.55000000000000004</v>
      </c>
      <c r="D56" s="37">
        <v>0.43</v>
      </c>
      <c r="E56" s="37">
        <v>0.4</v>
      </c>
      <c r="F56" s="37">
        <v>0.41</v>
      </c>
      <c r="G56" s="37">
        <v>0.37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0.51</v>
      </c>
      <c r="D57" s="37">
        <v>0.47</v>
      </c>
      <c r="E57" s="37">
        <v>0.38</v>
      </c>
      <c r="F57" s="37">
        <v>0.39</v>
      </c>
      <c r="G57" s="37">
        <v>0.35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0.64</v>
      </c>
      <c r="D58" s="37">
        <v>0.64</v>
      </c>
      <c r="E58" s="37">
        <v>0.67</v>
      </c>
      <c r="F58" s="37">
        <v>0.67</v>
      </c>
      <c r="G58" s="37">
        <v>0.56000000000000005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0.61</v>
      </c>
      <c r="D59" s="37">
        <v>0.56999999999999995</v>
      </c>
      <c r="E59" s="37">
        <v>0.5</v>
      </c>
      <c r="F59" s="37">
        <v>0.54</v>
      </c>
      <c r="G59" s="37">
        <v>0.47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0.65</v>
      </c>
      <c r="D60" s="37">
        <v>0.63</v>
      </c>
      <c r="E60" s="37">
        <v>0.71</v>
      </c>
      <c r="F60" s="37">
        <v>0.63</v>
      </c>
      <c r="G60" s="37">
        <v>0.51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0.62</v>
      </c>
      <c r="D61" s="37">
        <v>0.61</v>
      </c>
      <c r="E61" s="37">
        <v>0.64</v>
      </c>
      <c r="F61" s="37">
        <v>0.64</v>
      </c>
      <c r="G61" s="37">
        <v>0.46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0.65</v>
      </c>
      <c r="D62" s="37">
        <v>0.62</v>
      </c>
      <c r="E62" s="37">
        <v>0.71</v>
      </c>
      <c r="F62" s="37">
        <v>0.62</v>
      </c>
      <c r="G62" s="37">
        <v>0.45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0.64</v>
      </c>
      <c r="D63" s="37">
        <v>0.61</v>
      </c>
      <c r="E63" s="37">
        <v>0.71</v>
      </c>
      <c r="F63" s="37">
        <v>0.61</v>
      </c>
      <c r="G63" s="37">
        <v>0.45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0.61</v>
      </c>
      <c r="D64" s="37">
        <v>0.63</v>
      </c>
      <c r="E64" s="37">
        <v>0.55000000000000004</v>
      </c>
      <c r="F64" s="37">
        <v>0.55000000000000004</v>
      </c>
      <c r="G64" s="37">
        <v>0.55000000000000004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0.72</v>
      </c>
      <c r="D65" s="37">
        <v>0.78</v>
      </c>
      <c r="E65" s="37">
        <v>0.7</v>
      </c>
      <c r="F65" s="37">
        <v>0.65</v>
      </c>
      <c r="G65" s="37">
        <v>0.65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0.62</v>
      </c>
      <c r="D66" s="37">
        <v>0.59</v>
      </c>
      <c r="E66" s="37">
        <v>0.7</v>
      </c>
      <c r="F66" s="37">
        <v>0.6</v>
      </c>
      <c r="G66" s="37">
        <v>0.44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0.53</v>
      </c>
      <c r="D67" s="37">
        <v>0.42</v>
      </c>
      <c r="E67" s="37">
        <v>0.48</v>
      </c>
      <c r="F67" s="37">
        <v>0.33</v>
      </c>
      <c r="G67" s="37">
        <v>0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2.2216639209225701</v>
      </c>
      <c r="C68" s="37">
        <v>0.72</v>
      </c>
      <c r="D68" s="37">
        <v>0.74</v>
      </c>
      <c r="E68" s="37">
        <v>0.81</v>
      </c>
      <c r="F68" s="37">
        <v>0.65</v>
      </c>
      <c r="G68" s="37">
        <v>0.56000000000000005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0.68</v>
      </c>
      <c r="D69" s="37">
        <v>0.62</v>
      </c>
      <c r="E69" s="37">
        <v>0.6</v>
      </c>
      <c r="F69" s="37">
        <v>0.55000000000000004</v>
      </c>
      <c r="G69" s="37">
        <v>0.54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0.64</v>
      </c>
      <c r="D70" s="37">
        <v>0.67</v>
      </c>
      <c r="E70" s="37">
        <v>0.67</v>
      </c>
      <c r="F70" s="37">
        <v>0.65</v>
      </c>
      <c r="G70" s="37">
        <v>0.56000000000000005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0.53</v>
      </c>
      <c r="D71" s="37">
        <v>0.38</v>
      </c>
      <c r="E71" s="37">
        <v>0.42</v>
      </c>
      <c r="F71" s="37">
        <v>0</v>
      </c>
      <c r="G71" s="37">
        <v>0.3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0.61</v>
      </c>
      <c r="D72" s="37">
        <v>0.56999999999999995</v>
      </c>
      <c r="E72" s="37">
        <v>0.5</v>
      </c>
      <c r="F72" s="37">
        <v>0.54</v>
      </c>
      <c r="G72" s="37">
        <v>0.48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0.69</v>
      </c>
      <c r="D73" s="37">
        <v>0.72</v>
      </c>
      <c r="E73" s="37">
        <v>0.8</v>
      </c>
      <c r="F73" s="37">
        <v>0.63</v>
      </c>
      <c r="G73" s="37">
        <v>0.56000000000000005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0.51</v>
      </c>
      <c r="D74" s="37">
        <v>0.56000000000000005</v>
      </c>
      <c r="E74" s="37">
        <v>0.57999999999999996</v>
      </c>
      <c r="F74" s="37">
        <v>0.54</v>
      </c>
      <c r="G74" s="37">
        <v>0.42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0.6</v>
      </c>
      <c r="D75" s="37">
        <v>0.57999999999999996</v>
      </c>
      <c r="E75" s="37">
        <v>0.55000000000000004</v>
      </c>
      <c r="F75" s="37">
        <v>0.55000000000000004</v>
      </c>
      <c r="G75" s="37">
        <v>0.55000000000000004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0.64</v>
      </c>
      <c r="D76" s="37">
        <v>0.61</v>
      </c>
      <c r="E76" s="37">
        <v>0.64</v>
      </c>
      <c r="F76" s="37">
        <v>0.33</v>
      </c>
      <c r="G76" s="37">
        <v>0.41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0.7</v>
      </c>
      <c r="D77" s="37">
        <v>0.75</v>
      </c>
      <c r="E77" s="37">
        <v>0.73</v>
      </c>
      <c r="F77" s="37">
        <v>0.64</v>
      </c>
      <c r="G77" s="37">
        <v>0.56000000000000005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0.56999999999999995</v>
      </c>
      <c r="D78" s="37">
        <v>0.67</v>
      </c>
      <c r="E78" s="37">
        <v>0.68</v>
      </c>
      <c r="F78" s="37">
        <v>0.59</v>
      </c>
      <c r="G78" s="37">
        <v>0.49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0.62</v>
      </c>
      <c r="D79" s="37">
        <v>0.63</v>
      </c>
      <c r="E79" s="37">
        <v>0.56999999999999995</v>
      </c>
      <c r="F79" s="37">
        <v>0.6</v>
      </c>
      <c r="G79" s="37">
        <v>0.46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0.56999999999999995</v>
      </c>
      <c r="D80" s="37">
        <v>0.53</v>
      </c>
      <c r="E80" s="37">
        <v>0.47</v>
      </c>
      <c r="F80" s="37">
        <v>0.45</v>
      </c>
      <c r="G80" s="37">
        <v>0.38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0.71</v>
      </c>
      <c r="D81" s="37">
        <v>0.73</v>
      </c>
      <c r="E81" s="37">
        <v>0.81</v>
      </c>
      <c r="F81" s="37">
        <v>0.65</v>
      </c>
      <c r="G81" s="37">
        <v>0.56000000000000005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0.63</v>
      </c>
      <c r="D82" s="37">
        <v>0.64</v>
      </c>
      <c r="E82" s="37">
        <v>0.56999999999999995</v>
      </c>
      <c r="F82" s="37">
        <v>0.56999999999999995</v>
      </c>
      <c r="G82" s="37">
        <v>0.46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0.63</v>
      </c>
      <c r="D83" s="37">
        <v>0.65</v>
      </c>
      <c r="E83" s="37">
        <v>0.61</v>
      </c>
      <c r="F83" s="37">
        <v>0.62</v>
      </c>
      <c r="G83" s="37">
        <v>0.56000000000000005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0.71</v>
      </c>
      <c r="D84" s="37">
        <v>0.72</v>
      </c>
      <c r="E84" s="37">
        <v>0.79</v>
      </c>
      <c r="F84" s="37">
        <v>0.62</v>
      </c>
      <c r="G84" s="37">
        <v>0.56000000000000005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0.63</v>
      </c>
      <c r="D85" s="37">
        <v>0.63</v>
      </c>
      <c r="E85" s="37">
        <v>0.55000000000000004</v>
      </c>
      <c r="F85" s="37">
        <v>0.55000000000000004</v>
      </c>
      <c r="G85" s="37">
        <v>0.46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0.6</v>
      </c>
      <c r="D86" s="37">
        <v>0.56000000000000005</v>
      </c>
      <c r="E86" s="37">
        <v>0.63</v>
      </c>
      <c r="F86" s="37">
        <v>0.59</v>
      </c>
      <c r="G86" s="37">
        <v>0.45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0.67</v>
      </c>
      <c r="D87" s="37">
        <v>0.68</v>
      </c>
      <c r="E87" s="37">
        <v>0.64</v>
      </c>
      <c r="F87" s="37">
        <v>0.68</v>
      </c>
      <c r="G87" s="37">
        <v>0.55000000000000004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0.68</v>
      </c>
      <c r="D88" s="37">
        <v>0.61</v>
      </c>
      <c r="E88" s="37">
        <v>0.59</v>
      </c>
      <c r="F88" s="37">
        <v>0.53</v>
      </c>
      <c r="G88" s="37">
        <v>0.54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0.65</v>
      </c>
      <c r="D89" s="37">
        <v>0.74</v>
      </c>
      <c r="E89" s="37">
        <v>0.67</v>
      </c>
      <c r="F89" s="37">
        <v>0.7</v>
      </c>
      <c r="G89" s="37">
        <v>0.7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0.6</v>
      </c>
      <c r="D90" s="37">
        <v>0.51</v>
      </c>
      <c r="E90" s="37">
        <v>0.41</v>
      </c>
      <c r="F90" s="37">
        <v>0.45</v>
      </c>
      <c r="G90" s="37">
        <v>0.33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0.6</v>
      </c>
      <c r="D91" s="37">
        <v>0.56999999999999995</v>
      </c>
      <c r="E91" s="37">
        <v>0.48</v>
      </c>
      <c r="F91" s="37">
        <v>0.54</v>
      </c>
      <c r="G91" s="37">
        <v>0.48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0.69</v>
      </c>
      <c r="D92" s="37">
        <v>0.74</v>
      </c>
      <c r="E92" s="37">
        <v>0.67</v>
      </c>
      <c r="F92" s="37">
        <v>0.59</v>
      </c>
      <c r="G92" s="37">
        <v>0.54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0.71</v>
      </c>
      <c r="D93" s="37">
        <v>0.72</v>
      </c>
      <c r="E93" s="37">
        <v>0.79</v>
      </c>
      <c r="F93" s="37">
        <v>0.62</v>
      </c>
      <c r="G93" s="37">
        <v>0.54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0.7</v>
      </c>
      <c r="D94" s="37">
        <v>0.72</v>
      </c>
      <c r="E94" s="37">
        <v>0.78</v>
      </c>
      <c r="F94" s="37">
        <v>0.62</v>
      </c>
      <c r="G94" s="37">
        <v>0.54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0.71</v>
      </c>
      <c r="D95" s="37">
        <v>0.75</v>
      </c>
      <c r="E95" s="37">
        <v>0.68</v>
      </c>
      <c r="F95" s="37">
        <v>0.56999999999999995</v>
      </c>
      <c r="G95" s="37">
        <v>0.55000000000000004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0.61</v>
      </c>
      <c r="D96" s="37">
        <v>0.63</v>
      </c>
      <c r="E96" s="37">
        <v>0.61</v>
      </c>
      <c r="F96" s="37">
        <v>0.55000000000000004</v>
      </c>
      <c r="G96" s="37">
        <v>0.46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0.61</v>
      </c>
      <c r="D97" s="37">
        <v>0.62</v>
      </c>
      <c r="E97" s="37">
        <v>0.61</v>
      </c>
      <c r="F97" s="37">
        <v>0.55000000000000004</v>
      </c>
      <c r="G97" s="37">
        <v>0.46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0.67</v>
      </c>
      <c r="D98" s="37">
        <v>0.65</v>
      </c>
      <c r="E98" s="37">
        <v>0.71</v>
      </c>
      <c r="F98" s="37">
        <v>0.66</v>
      </c>
      <c r="G98" s="37">
        <v>0.55000000000000004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0.68</v>
      </c>
      <c r="D99" s="37">
        <v>0.73</v>
      </c>
      <c r="E99" s="37">
        <v>0.67</v>
      </c>
      <c r="F99" s="37">
        <v>0.56000000000000005</v>
      </c>
      <c r="G99" s="37">
        <v>0.54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0.61</v>
      </c>
      <c r="D100" s="37">
        <v>0.62</v>
      </c>
      <c r="E100" s="37">
        <v>0.61</v>
      </c>
      <c r="F100" s="37">
        <v>0.51</v>
      </c>
      <c r="G100" s="37">
        <v>0.46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0.59</v>
      </c>
      <c r="D101" s="37">
        <v>0.56999999999999995</v>
      </c>
      <c r="E101" s="37">
        <v>0.54</v>
      </c>
      <c r="F101" s="37">
        <v>0.5</v>
      </c>
      <c r="G101" s="37">
        <v>0.38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</v>
      </c>
      <c r="D102" s="37">
        <v>0.57999999999999996</v>
      </c>
      <c r="E102" s="37">
        <v>0.46</v>
      </c>
      <c r="F102" s="37">
        <v>0.26</v>
      </c>
      <c r="G102" s="37">
        <v>0.39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0.71</v>
      </c>
      <c r="D103" s="37">
        <v>0.76</v>
      </c>
      <c r="E103" s="37">
        <v>0.68</v>
      </c>
      <c r="F103" s="37">
        <v>0.53</v>
      </c>
      <c r="G103" s="37">
        <v>0.55000000000000004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0.63</v>
      </c>
      <c r="D104" s="37">
        <v>0.64</v>
      </c>
      <c r="E104" s="37">
        <v>0.61</v>
      </c>
      <c r="F104" s="37">
        <v>0.52</v>
      </c>
      <c r="G104" s="37">
        <v>0.46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0.57999999999999996</v>
      </c>
      <c r="D105" s="37">
        <v>0.46</v>
      </c>
      <c r="E105" s="37">
        <v>0.34</v>
      </c>
      <c r="F105" s="37">
        <v>0</v>
      </c>
      <c r="G105" s="37">
        <v>0.28999999999999998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0.61</v>
      </c>
      <c r="D106" s="37">
        <v>0.62</v>
      </c>
      <c r="E106" s="37">
        <v>0.55000000000000004</v>
      </c>
      <c r="F106" s="37">
        <v>0.54</v>
      </c>
      <c r="G106" s="37">
        <v>0.57999999999999996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0.64</v>
      </c>
      <c r="D107" s="37">
        <v>0.59</v>
      </c>
      <c r="E107" s="37">
        <v>0.49</v>
      </c>
      <c r="F107" s="37">
        <v>0.55000000000000004</v>
      </c>
      <c r="G107" s="37">
        <v>0.5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0.64</v>
      </c>
      <c r="D108" s="37">
        <v>0.56000000000000005</v>
      </c>
      <c r="E108" s="37">
        <v>0.53</v>
      </c>
      <c r="F108" s="37">
        <v>0.52</v>
      </c>
      <c r="G108" s="37">
        <v>0.38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6" width="16.140625" style="5" customWidth="1"/>
    <col min="7" max="7" width="16.140625" style="5" bestFit="1" customWidth="1"/>
    <col min="8" max="8" width="10.7109375" customWidth="1"/>
    <col min="9" max="9" width="9" bestFit="1" customWidth="1"/>
    <col min="10" max="10" width="15.5703125" customWidth="1"/>
  </cols>
  <sheetData>
    <row r="1" spans="1:21" ht="16.5" thickBot="1" x14ac:dyDescent="0.3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s="22" t="s">
        <v>109</v>
      </c>
      <c r="J1" s="54" t="s">
        <v>109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6.5" thickBot="1" x14ac:dyDescent="0.3">
      <c r="A2" s="33" t="s">
        <v>1</v>
      </c>
      <c r="B2" s="20">
        <v>0.55185063152114222</v>
      </c>
      <c r="C2" s="37">
        <v>0.7</v>
      </c>
      <c r="D2" s="37">
        <v>0.65</v>
      </c>
      <c r="E2" s="37">
        <v>0.6</v>
      </c>
      <c r="F2" s="37">
        <v>0.3</v>
      </c>
      <c r="G2" s="37">
        <v>0.25</v>
      </c>
      <c r="H2" s="57"/>
      <c r="I2" s="11" t="s">
        <v>116</v>
      </c>
      <c r="J2" s="56" t="s">
        <v>111</v>
      </c>
      <c r="K2" s="51">
        <v>6.02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thickBot="1" x14ac:dyDescent="0.3">
      <c r="A3" s="33" t="s">
        <v>10</v>
      </c>
      <c r="B3" s="20">
        <v>0.81493135639758385</v>
      </c>
      <c r="C3" s="37">
        <v>0.55000000000000004</v>
      </c>
      <c r="D3" s="37">
        <v>0.4</v>
      </c>
      <c r="E3" s="37">
        <v>0.3</v>
      </c>
      <c r="F3" s="37">
        <v>0</v>
      </c>
      <c r="G3" s="37">
        <v>0.05</v>
      </c>
      <c r="H3" s="57"/>
      <c r="I3" s="11" t="s">
        <v>117</v>
      </c>
      <c r="J3" s="54" t="s">
        <v>112</v>
      </c>
      <c r="K3" s="51">
        <v>73.849999999999994</v>
      </c>
      <c r="L3" s="51">
        <v>55.61</v>
      </c>
      <c r="M3" s="51">
        <v>45.92</v>
      </c>
      <c r="N3" s="51">
        <v>0</v>
      </c>
      <c r="O3" s="51">
        <v>0</v>
      </c>
      <c r="Q3" s="37"/>
      <c r="R3" s="37"/>
      <c r="S3" s="37"/>
      <c r="T3" s="37"/>
      <c r="U3" s="37"/>
    </row>
    <row r="4" spans="1:21" ht="15.75" thickBot="1" x14ac:dyDescent="0.3">
      <c r="A4" s="33" t="s">
        <v>100</v>
      </c>
      <c r="B4" s="20">
        <v>0.42152498627127954</v>
      </c>
      <c r="C4" s="37">
        <v>0.55000000000000004</v>
      </c>
      <c r="D4" s="37">
        <v>0.3</v>
      </c>
      <c r="E4" s="37">
        <v>0.3</v>
      </c>
      <c r="F4" s="37">
        <v>0</v>
      </c>
      <c r="G4" s="37">
        <v>0</v>
      </c>
      <c r="H4" s="57"/>
      <c r="I4" s="11" t="s">
        <v>118</v>
      </c>
      <c r="J4" s="54" t="s">
        <v>113</v>
      </c>
      <c r="K4" s="51">
        <v>20.13</v>
      </c>
      <c r="L4" s="51">
        <v>19.16</v>
      </c>
      <c r="M4" s="51">
        <v>18.46</v>
      </c>
      <c r="N4" s="51">
        <v>16.010000000000002</v>
      </c>
      <c r="O4" s="51">
        <v>13.78</v>
      </c>
      <c r="Q4" s="37"/>
      <c r="R4" s="37"/>
      <c r="S4" s="37"/>
      <c r="T4" s="37"/>
      <c r="U4" s="37"/>
    </row>
    <row r="5" spans="1:21" ht="16.5" thickBot="1" x14ac:dyDescent="0.3">
      <c r="A5" s="33" t="s">
        <v>101</v>
      </c>
      <c r="B5" s="20">
        <v>0.69743547501372882</v>
      </c>
      <c r="C5" s="37">
        <v>0.63</v>
      </c>
      <c r="D5" s="37">
        <v>0.4</v>
      </c>
      <c r="E5" s="37">
        <v>0.4</v>
      </c>
      <c r="F5" s="37">
        <v>0.15</v>
      </c>
      <c r="G5" s="37">
        <v>0.15</v>
      </c>
      <c r="H5" s="57"/>
      <c r="I5" s="11" t="s">
        <v>119</v>
      </c>
      <c r="J5" s="56" t="s">
        <v>114</v>
      </c>
      <c r="K5" s="51">
        <v>0</v>
      </c>
      <c r="L5" s="51">
        <v>25.22</v>
      </c>
      <c r="M5" s="51">
        <v>35.619999999999997</v>
      </c>
      <c r="N5" s="51">
        <v>39.6</v>
      </c>
      <c r="O5" s="51">
        <v>39.979999999999997</v>
      </c>
      <c r="Q5" s="37"/>
      <c r="R5" s="37"/>
      <c r="S5" s="37"/>
      <c r="T5" s="37"/>
      <c r="U5" s="37"/>
    </row>
    <row r="6" spans="1:21" ht="16.5" thickBot="1" x14ac:dyDescent="0.3">
      <c r="A6" s="33" t="s">
        <v>102</v>
      </c>
      <c r="B6" s="20">
        <v>0.5598242723778144</v>
      </c>
      <c r="C6" s="37">
        <v>0.43</v>
      </c>
      <c r="D6" s="37">
        <v>0.3</v>
      </c>
      <c r="E6" s="37">
        <v>0.3</v>
      </c>
      <c r="F6" s="37">
        <v>0</v>
      </c>
      <c r="G6" s="37">
        <v>0</v>
      </c>
      <c r="H6" s="57"/>
      <c r="I6" s="11" t="s">
        <v>120</v>
      </c>
      <c r="J6" s="56" t="s">
        <v>115</v>
      </c>
      <c r="K6" s="51">
        <v>0</v>
      </c>
      <c r="L6" s="51">
        <v>0</v>
      </c>
      <c r="M6" s="5">
        <v>0</v>
      </c>
      <c r="N6" s="5">
        <v>44.39</v>
      </c>
      <c r="O6" s="5">
        <v>46.24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0.85</v>
      </c>
      <c r="D7" s="37">
        <v>0.8</v>
      </c>
      <c r="E7" s="37">
        <v>0.8</v>
      </c>
      <c r="F7" s="37">
        <v>0.5</v>
      </c>
      <c r="G7" s="37">
        <v>0.5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0.73</v>
      </c>
      <c r="D8" s="37">
        <v>0.65</v>
      </c>
      <c r="E8" s="37">
        <v>0.6</v>
      </c>
      <c r="F8" s="37">
        <v>0.3</v>
      </c>
      <c r="G8" s="37">
        <v>0.25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0.43</v>
      </c>
      <c r="L8" s="37">
        <f t="shared" si="0"/>
        <v>0.3</v>
      </c>
      <c r="M8" s="37">
        <f t="shared" si="0"/>
        <v>0.3</v>
      </c>
      <c r="N8" s="37">
        <f t="shared" si="0"/>
        <v>0</v>
      </c>
      <c r="O8" s="37">
        <f t="shared" si="0"/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0.78</v>
      </c>
      <c r="D9" s="37">
        <v>0.75</v>
      </c>
      <c r="E9" s="37">
        <v>0.7</v>
      </c>
      <c r="F9" s="37">
        <v>0.35</v>
      </c>
      <c r="G9" s="37">
        <v>0.35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0.85</v>
      </c>
      <c r="L9" s="37">
        <f t="shared" si="1"/>
        <v>0.8</v>
      </c>
      <c r="M9" s="37">
        <f t="shared" si="1"/>
        <v>0.8</v>
      </c>
      <c r="N9" s="37">
        <f t="shared" si="1"/>
        <v>0.5</v>
      </c>
      <c r="O9" s="37">
        <f t="shared" si="1"/>
        <v>0.5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</v>
      </c>
      <c r="D10" s="37">
        <v>0.4</v>
      </c>
      <c r="E10" s="37">
        <v>0.35</v>
      </c>
      <c r="F10" s="37">
        <v>0</v>
      </c>
      <c r="G10" s="37">
        <v>0.05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0.7</v>
      </c>
      <c r="D11" s="37">
        <v>0.55000000000000004</v>
      </c>
      <c r="E11" s="37">
        <v>0.6</v>
      </c>
      <c r="F11" s="37">
        <v>0.2</v>
      </c>
      <c r="G11" s="37">
        <v>0.2</v>
      </c>
      <c r="H11" s="57"/>
      <c r="I11" s="9" t="s">
        <v>120</v>
      </c>
      <c r="J11" s="8" t="s">
        <v>111</v>
      </c>
      <c r="K11" s="37">
        <f>SUMIFS(B$2:B$108,C2:C108,"&gt;=0.81",C2:C108,"&lt;=1.00")</f>
        <v>6.0213003844041744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0.75</v>
      </c>
      <c r="D12" s="37">
        <v>0.74</v>
      </c>
      <c r="E12" s="37">
        <v>0.7</v>
      </c>
      <c r="F12" s="37">
        <v>0.35</v>
      </c>
      <c r="G12" s="37">
        <v>0.3</v>
      </c>
      <c r="H12" s="57"/>
      <c r="I12" s="9" t="s">
        <v>119</v>
      </c>
      <c r="J12" s="6" t="s">
        <v>112</v>
      </c>
      <c r="K12" s="37">
        <f>SUMIFS(B$2:B$108,C2:C108,"&gt;=0.61",C2:C108,"&lt;=0.80")</f>
        <v>73.853578253706758</v>
      </c>
      <c r="L12" s="37">
        <f>SUMIFS(B$2:B$108,D2:D108,"&gt;=0.61",D2:D108,"&lt;=0.80")</f>
        <v>51.832243822075782</v>
      </c>
      <c r="M12" s="37">
        <f>SUMIFS(B$2:B$108,E2:E108,"&gt;=0.61",E2:E108,"&lt;=0.80")</f>
        <v>45.922367380560132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0.78</v>
      </c>
      <c r="D13" s="37">
        <v>0.75</v>
      </c>
      <c r="E13" s="37">
        <v>0.75</v>
      </c>
      <c r="F13" s="37">
        <v>0.4</v>
      </c>
      <c r="G13" s="37">
        <v>0.4</v>
      </c>
      <c r="H13" s="57"/>
      <c r="I13" s="9" t="s">
        <v>118</v>
      </c>
      <c r="J13" s="6" t="s">
        <v>113</v>
      </c>
      <c r="K13" s="37">
        <f>SUMIFS(B$2:B$108,C2:C108,"&gt;=0.41",C2:C108,"&lt;=0.60")</f>
        <v>20.125145249862715</v>
      </c>
      <c r="L13" s="37">
        <f>SUMIFS(B$2:B$108,D2:D108,"&gt;=0.41",D2:D108,"&lt;=0.60")</f>
        <v>22.945915980230644</v>
      </c>
      <c r="M13" s="37">
        <f>SUMIFS(B$2:B$108,E2:E108,"&gt;=0.41",E2:E108,"&lt;=0.60")</f>
        <v>18.457635914332783</v>
      </c>
      <c r="N13" s="37">
        <f>SUMIFS(B$2:B$108,F2:F108,"&gt;=0.41",F2:F108,"&lt;=0.60")</f>
        <v>16.010668863261941</v>
      </c>
      <c r="O13" s="37">
        <f>SUMIFS(B$2:B$108,G2:G108,"&gt;=0.41",G2:G108,"&lt;=0.60")</f>
        <v>13.780608456891816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0.65</v>
      </c>
      <c r="D14" s="37">
        <v>0.5</v>
      </c>
      <c r="E14" s="37">
        <v>0.4</v>
      </c>
      <c r="F14" s="37">
        <v>0.2</v>
      </c>
      <c r="G14" s="37">
        <v>0.15</v>
      </c>
      <c r="H14" s="57"/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25.221864085667214</v>
      </c>
      <c r="M14" s="37">
        <f>SUMIFS(B$2:B$108,E2:E108,"&gt;=0.21",E2:E108,"&lt;=0.40")</f>
        <v>35.620020593080724</v>
      </c>
      <c r="N14" s="37">
        <f>SUMIFS(B$2:B$108,F2:F108,"&gt;=0.21",F2:F108,"&lt;=0.40")</f>
        <v>39.604004942339365</v>
      </c>
      <c r="O14" s="37">
        <f>SUMIFS(B$2:B$108,G2:G108,"&gt;=0.21",G2:G108,"&lt;=0.40")</f>
        <v>39.979139483800104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0.8</v>
      </c>
      <c r="D15" s="37">
        <v>0.75</v>
      </c>
      <c r="E15" s="37">
        <v>0.75</v>
      </c>
      <c r="F15" s="37">
        <v>0.45</v>
      </c>
      <c r="G15" s="37">
        <v>0.45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44.385350082372327</v>
      </c>
      <c r="O15" s="37">
        <f>SUMIFS(B$2:B$108,G2:G108,"&gt;=0.00",G2:G108,"&lt;=0.20")</f>
        <v>46.240275947281717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0.78</v>
      </c>
      <c r="D16" s="37">
        <v>0.75</v>
      </c>
      <c r="E16" s="37">
        <v>0.75</v>
      </c>
      <c r="F16" s="37">
        <v>0.4</v>
      </c>
      <c r="G16" s="37">
        <v>0.4</v>
      </c>
      <c r="H16" s="57"/>
      <c r="K16" s="37">
        <f>SUM(K11:K15)</f>
        <v>100.00002388797364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0.8</v>
      </c>
      <c r="D17" s="37">
        <v>0.75</v>
      </c>
      <c r="E17" s="37">
        <v>0.75</v>
      </c>
      <c r="F17" s="37">
        <v>0.45</v>
      </c>
      <c r="G17" s="37">
        <v>0.45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0.7</v>
      </c>
      <c r="D18" s="37">
        <v>0.6</v>
      </c>
      <c r="E18" s="37">
        <v>0.6</v>
      </c>
      <c r="F18" s="37">
        <v>0.25</v>
      </c>
      <c r="G18" s="37">
        <v>0.25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0.75</v>
      </c>
      <c r="D19" s="37">
        <v>0.7</v>
      </c>
      <c r="E19" s="37">
        <v>0.7</v>
      </c>
      <c r="F19" s="37">
        <v>0.35</v>
      </c>
      <c r="G19" s="37">
        <v>0.3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0.57999999999999996</v>
      </c>
      <c r="D20" s="37">
        <v>0.4</v>
      </c>
      <c r="E20" s="37">
        <v>0.3</v>
      </c>
      <c r="F20" s="37">
        <v>0</v>
      </c>
      <c r="G20" s="37">
        <v>0.05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0.7</v>
      </c>
      <c r="D21" s="37">
        <v>0.65</v>
      </c>
      <c r="E21" s="37">
        <v>0.6</v>
      </c>
      <c r="F21" s="37">
        <v>0.25</v>
      </c>
      <c r="G21" s="37">
        <v>0.25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0.75</v>
      </c>
      <c r="D22" s="37">
        <v>0.7</v>
      </c>
      <c r="E22" s="37">
        <v>0.7</v>
      </c>
      <c r="F22" s="37">
        <v>0.35</v>
      </c>
      <c r="G22" s="37">
        <v>0.3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0.65</v>
      </c>
      <c r="D23" s="37">
        <v>0.55000000000000004</v>
      </c>
      <c r="E23" s="37">
        <v>0.55000000000000004</v>
      </c>
      <c r="F23" s="37">
        <v>0.2</v>
      </c>
      <c r="G23" s="37">
        <v>0.2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0.68</v>
      </c>
      <c r="D24" s="37">
        <v>0.55000000000000004</v>
      </c>
      <c r="E24" s="37">
        <v>0.6</v>
      </c>
      <c r="F24" s="37">
        <v>0.2</v>
      </c>
      <c r="G24" s="37">
        <v>0.2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0.8</v>
      </c>
      <c r="D25" s="37">
        <v>0.75</v>
      </c>
      <c r="E25" s="37">
        <v>0.75</v>
      </c>
      <c r="F25" s="37">
        <v>0.45</v>
      </c>
      <c r="G25" s="37">
        <v>0.45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0.8</v>
      </c>
      <c r="D26" s="37">
        <v>0.75</v>
      </c>
      <c r="E26" s="37">
        <v>0.75</v>
      </c>
      <c r="F26" s="37">
        <v>0.45</v>
      </c>
      <c r="G26" s="37">
        <v>0.4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0.78</v>
      </c>
      <c r="D27" s="37">
        <v>0.75</v>
      </c>
      <c r="E27" s="37">
        <v>0.75</v>
      </c>
      <c r="F27" s="37">
        <v>0.4</v>
      </c>
      <c r="G27" s="37">
        <v>0.4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0.75</v>
      </c>
      <c r="D28" s="37">
        <v>0.7</v>
      </c>
      <c r="E28" s="37">
        <v>0.7</v>
      </c>
      <c r="F28" s="37">
        <v>0.35</v>
      </c>
      <c r="G28" s="37">
        <v>0.3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0.75</v>
      </c>
      <c r="D29" s="37">
        <v>0.7</v>
      </c>
      <c r="E29" s="37">
        <v>0.7</v>
      </c>
      <c r="F29" s="37">
        <v>0.35</v>
      </c>
      <c r="G29" s="37">
        <v>0.3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0.78</v>
      </c>
      <c r="D30" s="37">
        <v>0.75</v>
      </c>
      <c r="E30" s="37">
        <v>0.75</v>
      </c>
      <c r="F30" s="37">
        <v>0.4</v>
      </c>
      <c r="G30" s="37">
        <v>0.35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0.65</v>
      </c>
      <c r="D31" s="37">
        <v>0.5</v>
      </c>
      <c r="E31" s="37">
        <v>0.4</v>
      </c>
      <c r="F31" s="37">
        <v>0.2</v>
      </c>
      <c r="G31" s="37">
        <v>0.15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0.65</v>
      </c>
      <c r="D32" s="37">
        <v>0.55000000000000004</v>
      </c>
      <c r="E32" s="37">
        <v>0.55000000000000004</v>
      </c>
      <c r="F32" s="37">
        <v>0.2</v>
      </c>
      <c r="G32" s="37">
        <v>0.2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0.61</v>
      </c>
      <c r="D33" s="37">
        <v>0.4</v>
      </c>
      <c r="E33" s="37">
        <v>0.4</v>
      </c>
      <c r="F33" s="37">
        <v>0.15</v>
      </c>
      <c r="G33" s="37">
        <v>0.15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0.83</v>
      </c>
      <c r="D34" s="37">
        <v>0.8</v>
      </c>
      <c r="E34" s="37">
        <v>0.8</v>
      </c>
      <c r="F34" s="37">
        <v>0.5</v>
      </c>
      <c r="G34" s="37">
        <v>0.5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0.7</v>
      </c>
      <c r="D35" s="37">
        <v>0.6</v>
      </c>
      <c r="E35" s="37">
        <v>0.6</v>
      </c>
      <c r="F35" s="37">
        <v>0.25</v>
      </c>
      <c r="G35" s="37">
        <v>0.21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0.63</v>
      </c>
      <c r="D36" s="37">
        <v>0.5</v>
      </c>
      <c r="E36" s="37">
        <v>0.4</v>
      </c>
      <c r="F36" s="37">
        <v>0.2</v>
      </c>
      <c r="G36" s="37">
        <v>0.15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0.73</v>
      </c>
      <c r="D37" s="37">
        <v>0.65</v>
      </c>
      <c r="E37" s="37">
        <v>0.65</v>
      </c>
      <c r="F37" s="37">
        <v>0.3</v>
      </c>
      <c r="G37" s="37">
        <v>0.3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0.63</v>
      </c>
      <c r="D38" s="37">
        <v>0.4</v>
      </c>
      <c r="E38" s="37">
        <v>0.4</v>
      </c>
      <c r="F38" s="37">
        <v>0.15</v>
      </c>
      <c r="G38" s="37">
        <v>0.15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0.81</v>
      </c>
      <c r="D39" s="37">
        <v>0.8</v>
      </c>
      <c r="E39" s="37">
        <v>0.8</v>
      </c>
      <c r="F39" s="37">
        <v>0.45</v>
      </c>
      <c r="G39" s="37">
        <v>0.45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0.83</v>
      </c>
      <c r="D40" s="37">
        <v>0.8</v>
      </c>
      <c r="E40" s="37">
        <v>0.8</v>
      </c>
      <c r="F40" s="37">
        <v>0.5</v>
      </c>
      <c r="G40" s="37">
        <v>0.5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0.78</v>
      </c>
      <c r="D41" s="37">
        <v>0.75</v>
      </c>
      <c r="E41" s="37">
        <v>0.75</v>
      </c>
      <c r="F41" s="37">
        <v>0.4</v>
      </c>
      <c r="G41" s="37">
        <v>0.4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0.65</v>
      </c>
      <c r="D42" s="37">
        <v>0.5</v>
      </c>
      <c r="E42" s="37">
        <v>0.4</v>
      </c>
      <c r="F42" s="37">
        <v>0.2</v>
      </c>
      <c r="G42" s="37">
        <v>0.15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0.63</v>
      </c>
      <c r="D43" s="37">
        <v>0.5</v>
      </c>
      <c r="E43" s="37">
        <v>0.4</v>
      </c>
      <c r="F43" s="37">
        <v>0.2</v>
      </c>
      <c r="G43" s="37">
        <v>0.15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0.6</v>
      </c>
      <c r="D44" s="37">
        <v>0.4</v>
      </c>
      <c r="E44" s="37">
        <v>0.4</v>
      </c>
      <c r="F44" s="37">
        <v>0.15</v>
      </c>
      <c r="G44" s="37">
        <v>0.1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0.83</v>
      </c>
      <c r="D45" s="37">
        <v>0.8</v>
      </c>
      <c r="E45" s="37">
        <v>0.8</v>
      </c>
      <c r="F45" s="37">
        <v>0.45</v>
      </c>
      <c r="G45" s="37">
        <v>0.5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0.7</v>
      </c>
      <c r="D46" s="37">
        <v>0.6</v>
      </c>
      <c r="E46" s="37">
        <v>0.6</v>
      </c>
      <c r="F46" s="37">
        <v>0.25</v>
      </c>
      <c r="G46" s="37">
        <v>0.21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0.78</v>
      </c>
      <c r="D47" s="37">
        <v>0.75</v>
      </c>
      <c r="E47" s="37">
        <v>0.75</v>
      </c>
      <c r="F47" s="37">
        <v>0.4</v>
      </c>
      <c r="G47" s="37">
        <v>0.4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0.78</v>
      </c>
      <c r="D48" s="37">
        <v>0.75</v>
      </c>
      <c r="E48" s="37">
        <v>0.75</v>
      </c>
      <c r="F48" s="37">
        <v>0.4</v>
      </c>
      <c r="G48" s="37">
        <v>0.4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0.7</v>
      </c>
      <c r="D49" s="37">
        <v>0.6</v>
      </c>
      <c r="E49" s="37">
        <v>0.6</v>
      </c>
      <c r="F49" s="37">
        <v>0.25</v>
      </c>
      <c r="G49" s="37">
        <v>0.21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0.6</v>
      </c>
      <c r="D50" s="37">
        <v>0.4</v>
      </c>
      <c r="E50" s="37">
        <v>0.4</v>
      </c>
      <c r="F50" s="37">
        <v>0.15</v>
      </c>
      <c r="G50" s="37">
        <v>0.1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0.75</v>
      </c>
      <c r="D51" s="37">
        <v>0.7</v>
      </c>
      <c r="E51" s="37">
        <v>0.7</v>
      </c>
      <c r="F51" s="37">
        <v>0.35</v>
      </c>
      <c r="G51" s="37">
        <v>0.3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0.6</v>
      </c>
      <c r="D52" s="37">
        <v>0.4</v>
      </c>
      <c r="E52" s="37">
        <v>0.4</v>
      </c>
      <c r="F52" s="37">
        <v>0.1</v>
      </c>
      <c r="G52" s="37">
        <v>0.1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0.57999999999999996</v>
      </c>
      <c r="D53" s="37">
        <v>0.4</v>
      </c>
      <c r="E53" s="37">
        <v>0.3</v>
      </c>
      <c r="F53" s="37">
        <v>0</v>
      </c>
      <c r="G53" s="37">
        <v>0.05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0.75</v>
      </c>
      <c r="D54" s="37">
        <v>0.75</v>
      </c>
      <c r="E54" s="37">
        <v>0.7</v>
      </c>
      <c r="F54" s="37">
        <v>0.35</v>
      </c>
      <c r="G54" s="37">
        <v>0.3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0.6</v>
      </c>
      <c r="D55" s="37">
        <v>0.4</v>
      </c>
      <c r="E55" s="37">
        <v>0.4</v>
      </c>
      <c r="F55" s="37">
        <v>0.1</v>
      </c>
      <c r="G55" s="37">
        <v>0.1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0.8</v>
      </c>
      <c r="D56" s="37">
        <v>0.75</v>
      </c>
      <c r="E56" s="37">
        <v>0.75</v>
      </c>
      <c r="F56" s="37">
        <v>0.45</v>
      </c>
      <c r="G56" s="37">
        <v>0.4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0.65</v>
      </c>
      <c r="D57" s="37">
        <v>0.55000000000000004</v>
      </c>
      <c r="E57" s="37">
        <v>0.55000000000000004</v>
      </c>
      <c r="F57" s="37">
        <v>0.2</v>
      </c>
      <c r="G57" s="37">
        <v>0.2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0.8</v>
      </c>
      <c r="D58" s="37">
        <v>0.75</v>
      </c>
      <c r="E58" s="37">
        <v>0.75</v>
      </c>
      <c r="F58" s="37">
        <v>0.45</v>
      </c>
      <c r="G58" s="37">
        <v>0.4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0.83</v>
      </c>
      <c r="D59" s="37">
        <v>0.8</v>
      </c>
      <c r="E59" s="37">
        <v>0.8</v>
      </c>
      <c r="F59" s="37">
        <v>0.45</v>
      </c>
      <c r="G59" s="37">
        <v>0.45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0.73</v>
      </c>
      <c r="D60" s="37">
        <v>0.65</v>
      </c>
      <c r="E60" s="37">
        <v>0.65</v>
      </c>
      <c r="F60" s="37">
        <v>0.3</v>
      </c>
      <c r="G60" s="37">
        <v>0.3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0.6</v>
      </c>
      <c r="D61" s="37">
        <v>0.4</v>
      </c>
      <c r="E61" s="37">
        <v>0.4</v>
      </c>
      <c r="F61" s="37">
        <v>0.1</v>
      </c>
      <c r="G61" s="37">
        <v>0.1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0.7</v>
      </c>
      <c r="D62" s="37">
        <v>0.6</v>
      </c>
      <c r="E62" s="37">
        <v>0.6</v>
      </c>
      <c r="F62" s="37">
        <v>0.25</v>
      </c>
      <c r="G62" s="37">
        <v>0.2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0.78</v>
      </c>
      <c r="D63" s="37">
        <v>0.75</v>
      </c>
      <c r="E63" s="37">
        <v>0.75</v>
      </c>
      <c r="F63" s="37">
        <v>0.4</v>
      </c>
      <c r="G63" s="37">
        <v>0.35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0.6</v>
      </c>
      <c r="D64" s="37">
        <v>0.4</v>
      </c>
      <c r="E64" s="37">
        <v>0.4</v>
      </c>
      <c r="F64" s="37">
        <v>0.1</v>
      </c>
      <c r="G64" s="37">
        <v>0.1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</v>
      </c>
      <c r="D65" s="37">
        <v>0.65</v>
      </c>
      <c r="E65" s="37">
        <v>0.6</v>
      </c>
      <c r="F65" s="37">
        <v>0.25</v>
      </c>
      <c r="G65" s="37">
        <v>0.25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</v>
      </c>
      <c r="D66" s="37">
        <v>0.4</v>
      </c>
      <c r="E66" s="37">
        <v>0.4</v>
      </c>
      <c r="F66" s="37">
        <v>0.1</v>
      </c>
      <c r="G66" s="37">
        <v>0.1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0.73</v>
      </c>
      <c r="D67" s="37">
        <v>0.65</v>
      </c>
      <c r="E67" s="37">
        <v>0.6</v>
      </c>
      <c r="F67" s="37">
        <v>0.3</v>
      </c>
      <c r="G67" s="37">
        <v>0.3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0.75</v>
      </c>
      <c r="D68" s="37">
        <v>0.7</v>
      </c>
      <c r="E68" s="37">
        <v>0.7</v>
      </c>
      <c r="F68" s="37">
        <v>0.35</v>
      </c>
      <c r="G68" s="37">
        <v>0.3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0.63</v>
      </c>
      <c r="D69" s="37">
        <v>0.4</v>
      </c>
      <c r="E69" s="37">
        <v>0.4</v>
      </c>
      <c r="F69" s="37">
        <v>0.15</v>
      </c>
      <c r="G69" s="37">
        <v>0.15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0.83</v>
      </c>
      <c r="D70" s="37">
        <v>0.8</v>
      </c>
      <c r="E70" s="37">
        <v>0.8</v>
      </c>
      <c r="F70" s="37">
        <v>0.45</v>
      </c>
      <c r="G70" s="37">
        <v>0.45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0.78</v>
      </c>
      <c r="D71" s="37">
        <v>0.75</v>
      </c>
      <c r="E71" s="37">
        <v>0.7</v>
      </c>
      <c r="F71" s="37">
        <v>0.4</v>
      </c>
      <c r="G71" s="37">
        <v>0.35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0.43</v>
      </c>
      <c r="D72" s="37">
        <v>0.3</v>
      </c>
      <c r="E72" s="37">
        <v>0.3</v>
      </c>
      <c r="F72" s="37">
        <v>0</v>
      </c>
      <c r="G72" s="37">
        <v>0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0.48</v>
      </c>
      <c r="D73" s="37">
        <v>0.3</v>
      </c>
      <c r="E73" s="37">
        <v>0.3</v>
      </c>
      <c r="F73" s="37">
        <v>0</v>
      </c>
      <c r="G73" s="37">
        <v>0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0.55000000000000004</v>
      </c>
      <c r="D74" s="37">
        <v>0.4</v>
      </c>
      <c r="E74" s="37">
        <v>0.3</v>
      </c>
      <c r="F74" s="37">
        <v>0</v>
      </c>
      <c r="G74" s="37">
        <v>0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0.8</v>
      </c>
      <c r="D75" s="37">
        <v>0.8</v>
      </c>
      <c r="E75" s="37">
        <v>0.8</v>
      </c>
      <c r="F75" s="37">
        <v>0.45</v>
      </c>
      <c r="G75" s="37">
        <v>0.45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0.78</v>
      </c>
      <c r="D76" s="37">
        <v>0.75</v>
      </c>
      <c r="E76" s="37">
        <v>0.75</v>
      </c>
      <c r="F76" s="37">
        <v>0.4</v>
      </c>
      <c r="G76" s="37">
        <v>0.4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0.55000000000000004</v>
      </c>
      <c r="D77" s="37">
        <v>0.35</v>
      </c>
      <c r="E77" s="37">
        <v>0.3</v>
      </c>
      <c r="F77" s="37">
        <v>0</v>
      </c>
      <c r="G77" s="37">
        <v>0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0.57999999999999996</v>
      </c>
      <c r="D78" s="37">
        <v>0.4</v>
      </c>
      <c r="E78" s="37">
        <v>0.3</v>
      </c>
      <c r="F78" s="37">
        <v>0</v>
      </c>
      <c r="G78" s="37">
        <v>0.05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0.73</v>
      </c>
      <c r="D79" s="37">
        <v>0.65</v>
      </c>
      <c r="E79" s="37">
        <v>0.6</v>
      </c>
      <c r="F79" s="37">
        <v>0.3</v>
      </c>
      <c r="G79" s="37">
        <v>0.3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0.73</v>
      </c>
      <c r="D80" s="37">
        <v>0.65</v>
      </c>
      <c r="E80" s="37">
        <v>0.6</v>
      </c>
      <c r="F80" s="37">
        <v>0.3</v>
      </c>
      <c r="G80" s="37">
        <v>0.25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0.55000000000000004</v>
      </c>
      <c r="D81" s="37">
        <v>0.35</v>
      </c>
      <c r="E81" s="37">
        <v>0.3</v>
      </c>
      <c r="F81" s="37">
        <v>0</v>
      </c>
      <c r="G81" s="37">
        <v>0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0.78</v>
      </c>
      <c r="D82" s="37">
        <v>0.75</v>
      </c>
      <c r="E82" s="37">
        <v>0.7</v>
      </c>
      <c r="F82" s="37">
        <v>0.4</v>
      </c>
      <c r="G82" s="37">
        <v>0.35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0.8</v>
      </c>
      <c r="D83" s="37">
        <v>0.8</v>
      </c>
      <c r="E83" s="37">
        <v>0.75</v>
      </c>
      <c r="F83" s="37">
        <v>0.45</v>
      </c>
      <c r="G83" s="37">
        <v>0.45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0.55000000000000004</v>
      </c>
      <c r="D84" s="37">
        <v>0.3</v>
      </c>
      <c r="E84" s="37">
        <v>0.3</v>
      </c>
      <c r="F84" s="37">
        <v>0</v>
      </c>
      <c r="G84" s="37">
        <v>0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0.6</v>
      </c>
      <c r="D85" s="37">
        <v>0.4</v>
      </c>
      <c r="E85" s="37">
        <v>0.35</v>
      </c>
      <c r="F85" s="37">
        <v>0.05</v>
      </c>
      <c r="G85" s="37">
        <v>0.1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</v>
      </c>
      <c r="D86" s="37">
        <v>0.3</v>
      </c>
      <c r="E86" s="37">
        <v>0.3</v>
      </c>
      <c r="F86" s="37">
        <v>0</v>
      </c>
      <c r="G86" s="37">
        <v>0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0.75</v>
      </c>
      <c r="D87" s="37">
        <v>0.75</v>
      </c>
      <c r="E87" s="37">
        <v>0.7</v>
      </c>
      <c r="F87" s="37">
        <v>0.35</v>
      </c>
      <c r="G87" s="37">
        <v>0.3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0.68</v>
      </c>
      <c r="D88" s="37">
        <v>0.55000000000000004</v>
      </c>
      <c r="E88" s="37">
        <v>0.55000000000000004</v>
      </c>
      <c r="F88" s="37">
        <v>0.2</v>
      </c>
      <c r="G88" s="37">
        <v>0.2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0.7</v>
      </c>
      <c r="D89" s="37">
        <v>0.6</v>
      </c>
      <c r="E89" s="37">
        <v>0.6</v>
      </c>
      <c r="F89" s="37">
        <v>0.2</v>
      </c>
      <c r="G89" s="37">
        <v>0.2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0.75</v>
      </c>
      <c r="D90" s="37">
        <v>0.7</v>
      </c>
      <c r="E90" s="37">
        <v>0.7</v>
      </c>
      <c r="F90" s="37">
        <v>0.35</v>
      </c>
      <c r="G90" s="37">
        <v>0.3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0.7</v>
      </c>
      <c r="D91" s="37">
        <v>0.55000000000000004</v>
      </c>
      <c r="E91" s="37">
        <v>0.6</v>
      </c>
      <c r="F91" s="37">
        <v>0.2</v>
      </c>
      <c r="G91" s="37">
        <v>0.2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0.75</v>
      </c>
      <c r="D92" s="37">
        <v>0.7</v>
      </c>
      <c r="E92" s="37">
        <v>0.7</v>
      </c>
      <c r="F92" s="37">
        <v>0.35</v>
      </c>
      <c r="G92" s="37">
        <v>0.3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0.65</v>
      </c>
      <c r="D93" s="37">
        <v>0.55000000000000004</v>
      </c>
      <c r="E93" s="37">
        <v>0.4</v>
      </c>
      <c r="F93" s="37">
        <v>0.2</v>
      </c>
      <c r="G93" s="37">
        <v>0.15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0.78</v>
      </c>
      <c r="D94" s="37">
        <v>0.75</v>
      </c>
      <c r="E94" s="37">
        <v>0.7</v>
      </c>
      <c r="F94" s="37">
        <v>0.35</v>
      </c>
      <c r="G94" s="37">
        <v>0.35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0.63</v>
      </c>
      <c r="D95" s="37">
        <v>0.4</v>
      </c>
      <c r="E95" s="37">
        <v>0.4</v>
      </c>
      <c r="F95" s="37">
        <v>0.15</v>
      </c>
      <c r="G95" s="37">
        <v>0.15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0.65</v>
      </c>
      <c r="D96" s="37">
        <v>0.5</v>
      </c>
      <c r="E96" s="37">
        <v>0.4</v>
      </c>
      <c r="F96" s="37">
        <v>0.2</v>
      </c>
      <c r="G96" s="37">
        <v>0.15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0.78</v>
      </c>
      <c r="D97" s="37">
        <v>0.75</v>
      </c>
      <c r="E97" s="37">
        <v>0.7</v>
      </c>
      <c r="F97" s="37">
        <v>0.35</v>
      </c>
      <c r="G97" s="37">
        <v>0.35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0.65</v>
      </c>
      <c r="D98" s="37">
        <v>0.5</v>
      </c>
      <c r="E98" s="37">
        <v>0.4</v>
      </c>
      <c r="F98" s="37">
        <v>0.2</v>
      </c>
      <c r="G98" s="37">
        <v>0.15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0.63</v>
      </c>
      <c r="D99" s="37">
        <v>0.4</v>
      </c>
      <c r="E99" s="37">
        <v>0.4</v>
      </c>
      <c r="F99" s="37">
        <v>0.15</v>
      </c>
      <c r="G99" s="37">
        <v>0.15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0.78</v>
      </c>
      <c r="D100" s="37">
        <v>0.75</v>
      </c>
      <c r="E100" s="37">
        <v>0.7</v>
      </c>
      <c r="F100" s="37">
        <v>0.35</v>
      </c>
      <c r="G100" s="37">
        <v>0.35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0.8</v>
      </c>
      <c r="D101" s="37">
        <v>0.8</v>
      </c>
      <c r="E101" s="37">
        <v>0.75</v>
      </c>
      <c r="F101" s="37">
        <v>0.45</v>
      </c>
      <c r="G101" s="37">
        <v>0.45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0.75</v>
      </c>
      <c r="D102" s="37">
        <v>0.7</v>
      </c>
      <c r="E102" s="37">
        <v>0.65</v>
      </c>
      <c r="F102" s="37">
        <v>0.35</v>
      </c>
      <c r="G102" s="37">
        <v>0.3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0.8</v>
      </c>
      <c r="D103" s="37">
        <v>0.8</v>
      </c>
      <c r="E103" s="37">
        <v>0.75</v>
      </c>
      <c r="F103" s="37">
        <v>0.45</v>
      </c>
      <c r="G103" s="37">
        <v>0.45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</v>
      </c>
      <c r="D104" s="37">
        <v>0.4</v>
      </c>
      <c r="E104" s="37">
        <v>0.35</v>
      </c>
      <c r="F104" s="37">
        <v>0</v>
      </c>
      <c r="G104" s="37">
        <v>0.05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0.78</v>
      </c>
      <c r="D105" s="37">
        <v>0.75</v>
      </c>
      <c r="E105" s="37">
        <v>0.75</v>
      </c>
      <c r="F105" s="37">
        <v>0.4</v>
      </c>
      <c r="G105" s="37">
        <v>0.35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0.8</v>
      </c>
      <c r="D106" s="37">
        <v>0.75</v>
      </c>
      <c r="E106" s="37">
        <v>0.75</v>
      </c>
      <c r="F106" s="37">
        <v>0.45</v>
      </c>
      <c r="G106" s="37">
        <v>0.45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0.43</v>
      </c>
      <c r="D107" s="37">
        <v>0.3</v>
      </c>
      <c r="E107" s="37">
        <v>0.3</v>
      </c>
      <c r="F107" s="37">
        <v>0</v>
      </c>
      <c r="G107" s="37">
        <v>0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0.43</v>
      </c>
      <c r="D108" s="37">
        <v>0.3</v>
      </c>
      <c r="E108" s="37">
        <v>0.3</v>
      </c>
      <c r="F108" s="37">
        <v>0</v>
      </c>
      <c r="G108" s="37">
        <v>0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6" width="16.140625" style="5" customWidth="1"/>
    <col min="7" max="7" width="16.140625" style="5" bestFit="1" customWidth="1"/>
    <col min="8" max="8" width="11.140625" customWidth="1"/>
    <col min="9" max="9" width="16.140625" customWidth="1"/>
    <col min="10" max="10" width="18" customWidth="1"/>
  </cols>
  <sheetData>
    <row r="1" spans="1:21" ht="15.75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s="27" t="s">
        <v>131</v>
      </c>
      <c r="J1" s="56" t="s">
        <v>131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0.87</v>
      </c>
      <c r="D2" s="37">
        <v>0.87</v>
      </c>
      <c r="E2" s="37">
        <v>0.8</v>
      </c>
      <c r="F2" s="37">
        <v>0.8</v>
      </c>
      <c r="G2" s="37">
        <v>0.7</v>
      </c>
      <c r="H2" s="57"/>
      <c r="I2" s="27" t="s">
        <v>116</v>
      </c>
      <c r="J2" s="56" t="s">
        <v>111</v>
      </c>
      <c r="K2" s="51">
        <v>15.39</v>
      </c>
      <c r="L2" s="51">
        <v>9.5399999999999991</v>
      </c>
      <c r="M2" s="51">
        <v>7.79</v>
      </c>
      <c r="N2" s="51">
        <v>2.97</v>
      </c>
      <c r="O2" s="51">
        <v>1.72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0.39</v>
      </c>
      <c r="D3" s="37">
        <v>0</v>
      </c>
      <c r="E3" s="37">
        <v>0</v>
      </c>
      <c r="F3" s="37">
        <v>0</v>
      </c>
      <c r="G3" s="37">
        <v>0</v>
      </c>
      <c r="H3" s="57"/>
      <c r="I3" s="27" t="s">
        <v>117</v>
      </c>
      <c r="J3" s="54" t="s">
        <v>112</v>
      </c>
      <c r="K3" s="51">
        <v>30.56</v>
      </c>
      <c r="L3" s="51">
        <v>27.77</v>
      </c>
      <c r="M3" s="51">
        <v>18.88</v>
      </c>
      <c r="N3" s="51">
        <v>16.350000000000001</v>
      </c>
      <c r="O3" s="51">
        <v>11.63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0.7</v>
      </c>
      <c r="D4" s="37">
        <v>0.62</v>
      </c>
      <c r="E4" s="37">
        <v>0.75</v>
      </c>
      <c r="F4" s="37">
        <v>0.6</v>
      </c>
      <c r="G4" s="37">
        <v>0.6</v>
      </c>
      <c r="H4" s="57"/>
      <c r="I4" s="27" t="s">
        <v>118</v>
      </c>
      <c r="J4" s="54" t="s">
        <v>113</v>
      </c>
      <c r="K4" s="51">
        <v>44.2</v>
      </c>
      <c r="L4" s="51">
        <v>43.25</v>
      </c>
      <c r="M4" s="51">
        <v>33.78</v>
      </c>
      <c r="N4" s="51">
        <v>31.67</v>
      </c>
      <c r="O4" s="51">
        <v>21.51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0.56000000000000005</v>
      </c>
      <c r="D5" s="37">
        <v>0.45</v>
      </c>
      <c r="E5" s="37">
        <v>0.5</v>
      </c>
      <c r="F5" s="37">
        <v>0.36</v>
      </c>
      <c r="G5" s="37">
        <v>0.33</v>
      </c>
      <c r="H5" s="57"/>
      <c r="I5" s="27" t="s">
        <v>119</v>
      </c>
      <c r="J5" s="56" t="s">
        <v>114</v>
      </c>
      <c r="K5" s="51">
        <v>9.85</v>
      </c>
      <c r="L5" s="51">
        <v>12.99</v>
      </c>
      <c r="M5" s="51">
        <v>20.11</v>
      </c>
      <c r="N5" s="51">
        <v>30.59</v>
      </c>
      <c r="O5" s="51">
        <v>37.119999999999997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0.7</v>
      </c>
      <c r="D6" s="37">
        <v>0.62</v>
      </c>
      <c r="E6" s="37">
        <v>0.75</v>
      </c>
      <c r="F6" s="37">
        <v>0.57999999999999996</v>
      </c>
      <c r="G6" s="37">
        <v>0.6</v>
      </c>
      <c r="H6" s="57"/>
      <c r="I6" s="27" t="s">
        <v>120</v>
      </c>
      <c r="J6" s="56" t="s">
        <v>115</v>
      </c>
      <c r="K6" s="51">
        <v>3.3168580764232495E-3</v>
      </c>
      <c r="L6" s="51">
        <v>6.45</v>
      </c>
      <c r="M6" s="51">
        <v>19.440000000000001</v>
      </c>
      <c r="N6" s="51">
        <v>18.420000000000002</v>
      </c>
      <c r="O6" s="5">
        <v>28.02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0.6</v>
      </c>
      <c r="D7" s="37">
        <v>0.5</v>
      </c>
      <c r="E7" s="37">
        <v>0.54</v>
      </c>
      <c r="F7" s="37">
        <v>0.4</v>
      </c>
      <c r="G7" s="37">
        <v>0.37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0.52</v>
      </c>
      <c r="D8" s="37">
        <v>0.41</v>
      </c>
      <c r="E8" s="37">
        <v>0.26</v>
      </c>
      <c r="F8" s="37">
        <v>0.28999999999999998</v>
      </c>
      <c r="G8" s="37">
        <v>0.2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0.21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0.55000000000000004</v>
      </c>
      <c r="D9" s="37">
        <v>0.42</v>
      </c>
      <c r="E9" s="37">
        <v>0.36</v>
      </c>
      <c r="F9" s="37">
        <v>0.33</v>
      </c>
      <c r="G9" s="37">
        <v>0.33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0.89</v>
      </c>
      <c r="L9" s="37">
        <f t="shared" si="1"/>
        <v>0.87</v>
      </c>
      <c r="M9" s="37">
        <f t="shared" si="1"/>
        <v>0.86</v>
      </c>
      <c r="N9" s="37">
        <f t="shared" si="1"/>
        <v>0.85</v>
      </c>
      <c r="O9" s="37">
        <f t="shared" si="1"/>
        <v>0.83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</v>
      </c>
      <c r="D10" s="37">
        <v>0.5</v>
      </c>
      <c r="E10" s="37">
        <v>0.54</v>
      </c>
      <c r="F10" s="37">
        <v>0.4</v>
      </c>
      <c r="G10" s="37">
        <v>0.37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0.51</v>
      </c>
      <c r="D11" s="37">
        <v>0.41</v>
      </c>
      <c r="E11" s="37">
        <v>0.28999999999999998</v>
      </c>
      <c r="F11" s="37">
        <v>0.21</v>
      </c>
      <c r="G11" s="37">
        <v>0.2</v>
      </c>
      <c r="H11" s="57"/>
      <c r="I11" s="9" t="s">
        <v>120</v>
      </c>
      <c r="J11" s="8" t="s">
        <v>111</v>
      </c>
      <c r="K11" s="37">
        <f>SUMIFS(B$2:B$108,C2:C108,"&gt;=0.81",C2:C108,"&lt;=1.00")</f>
        <v>15.391540362438221</v>
      </c>
      <c r="L11" s="37">
        <f>SUMIFS(B$2:B$108,D2:D108,"&gt;=0.81",D2:D108,"&lt;=1.00")</f>
        <v>9.5357688083470595</v>
      </c>
      <c r="M11" s="37">
        <f>SUMIFS(B$2:B$108,E2:E108,"&gt;=0.81",E2:E108,"&lt;=1.00")</f>
        <v>7.7866831411312472</v>
      </c>
      <c r="N11" s="37">
        <f>SUMIFS(B$2:B$108,F2:F108,"&gt;=0.81",F2:F108,"&lt;=1.00")</f>
        <v>2.9660626029654034</v>
      </c>
      <c r="O11" s="37">
        <f>SUMIFS(B$2:B$108,G2:G108,"&gt;=0.81",G2:G108,"&lt;=1.00")</f>
        <v>1.7209335529928611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0.64</v>
      </c>
      <c r="D12" s="37">
        <v>0.66</v>
      </c>
      <c r="E12" s="37">
        <v>0.6</v>
      </c>
      <c r="F12" s="37">
        <v>0.5</v>
      </c>
      <c r="G12" s="37">
        <v>0.5</v>
      </c>
      <c r="H12" s="57"/>
      <c r="I12" s="9" t="s">
        <v>119</v>
      </c>
      <c r="J12" s="6" t="s">
        <v>112</v>
      </c>
      <c r="K12" s="37">
        <f>SUMIFS(B$2:B$108,C2:C108,"&gt;=0.61",C2:C108,"&lt;=0.80")</f>
        <v>30.557632070291046</v>
      </c>
      <c r="L12" s="37">
        <f>SUMIFS(B$2:B$108,D2:D108,"&gt;=0.61",D2:D108,"&lt;=0.80")</f>
        <v>27.770642504118616</v>
      </c>
      <c r="M12" s="37">
        <f>SUMIFS(B$2:B$108,E2:E108,"&gt;=0.61",E2:E108,"&lt;=0.80")</f>
        <v>18.875042284459088</v>
      </c>
      <c r="N12" s="37">
        <f>SUMIFS(B$2:B$108,F2:F108,"&gt;=0.61",F2:F108,"&lt;=0.80")</f>
        <v>16.348805601317956</v>
      </c>
      <c r="O12" s="37">
        <f>SUMIFS(B$2:B$108,G2:G108,"&gt;=0.61",G2:G108,"&lt;=0.80")</f>
        <v>11.632325645249862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0.61</v>
      </c>
      <c r="D13" s="37">
        <v>0.55000000000000004</v>
      </c>
      <c r="E13" s="37">
        <v>0.6</v>
      </c>
      <c r="F13" s="37">
        <v>0.46</v>
      </c>
      <c r="G13" s="37">
        <v>0.4</v>
      </c>
      <c r="H13" s="57"/>
      <c r="I13" s="9" t="s">
        <v>118</v>
      </c>
      <c r="J13" s="6" t="s">
        <v>113</v>
      </c>
      <c r="K13" s="37">
        <f>SUMIFS(B$2:B$108,C2:C108,"&gt;=0.41",C2:C108,"&lt;=0.60")</f>
        <v>44.198399231191644</v>
      </c>
      <c r="L13" s="37">
        <f>SUMIFS(B$2:B$108,D2:D108,"&gt;=0.41",D2:D108,"&lt;=0.60")</f>
        <v>43.250361339923117</v>
      </c>
      <c r="M13" s="37">
        <f>SUMIFS(B$2:B$108,E2:E108,"&gt;=0.41",E2:E108,"&lt;=0.60")</f>
        <v>33.778428885227896</v>
      </c>
      <c r="N13" s="37">
        <f>SUMIFS(B$2:B$108,F2:F108,"&gt;=0.41",F2:F108,"&lt;=0.60")</f>
        <v>31.674081823174077</v>
      </c>
      <c r="O13" s="37">
        <f>SUMIFS(B$2:B$108,G2:G108,"&gt;=0.41",G2:G108,"&lt;=0.60")</f>
        <v>21.508127402526082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0.52</v>
      </c>
      <c r="D14" s="37">
        <v>0.42</v>
      </c>
      <c r="E14" s="37">
        <v>0.26</v>
      </c>
      <c r="F14" s="37">
        <v>0.31</v>
      </c>
      <c r="G14" s="37">
        <v>0.28999999999999998</v>
      </c>
      <c r="H14" s="57"/>
      <c r="I14" s="9" t="s">
        <v>117</v>
      </c>
      <c r="J14" s="8" t="s">
        <v>114</v>
      </c>
      <c r="K14" s="37">
        <f>SUMIFS(B$2:B$108,C2:C108,"&gt;=0.21",C2:C108,"&lt;=0.40")</f>
        <v>9.8524522240527173</v>
      </c>
      <c r="L14" s="37">
        <f>SUMIFS(B$2:B$108,D2:D108,"&gt;=0.21",D2:D108,"&lt;=0.40")</f>
        <v>12.989496430532677</v>
      </c>
      <c r="M14" s="37">
        <f>SUMIFS(B$2:B$108,E2:E108,"&gt;=0.21",E2:E108,"&lt;=0.40")</f>
        <v>20.116618341570568</v>
      </c>
      <c r="N14" s="37">
        <f>SUMIFS(B$2:B$108,F2:F108,"&gt;=0.21",F2:F108,"&lt;=0.40")</f>
        <v>30.588838550247115</v>
      </c>
      <c r="O14" s="37">
        <f>SUMIFS(B$2:B$108,G2:G108,"&gt;=0.21",G2:G108,"&lt;=0.40")</f>
        <v>37.119433278418441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0.64</v>
      </c>
      <c r="D15" s="37">
        <v>0.66</v>
      </c>
      <c r="E15" s="37">
        <v>0.6</v>
      </c>
      <c r="F15" s="37">
        <v>0.55000000000000004</v>
      </c>
      <c r="G15" s="37">
        <v>0.5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6.4537548050521689</v>
      </c>
      <c r="M15" s="37">
        <f>SUMIFS(B$2:B$108,E2:E108,"&gt;=0.00",E2:E108,"&lt;=0.20")</f>
        <v>19.443251235584846</v>
      </c>
      <c r="N15" s="37">
        <f>SUMIFS(B$2:B$108,F2:F108,"&gt;=0.00",F2:F108,"&lt;=0.20")</f>
        <v>18.422235310269087</v>
      </c>
      <c r="O15" s="37">
        <f>SUMIFS(B$2:B$108,G2:G108,"&gt;=0.00",G2:G108,"&lt;=0.20")</f>
        <v>28.019204008786375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0.89</v>
      </c>
      <c r="D16" s="37">
        <v>0.87</v>
      </c>
      <c r="E16" s="37">
        <v>0.86</v>
      </c>
      <c r="F16" s="37">
        <v>0.8</v>
      </c>
      <c r="G16" s="37">
        <v>0.7</v>
      </c>
      <c r="H16" s="57"/>
      <c r="K16" s="37">
        <f>SUM(K11:K15)</f>
        <v>100.00002388797363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100.00002388797361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0.7</v>
      </c>
      <c r="D17" s="37">
        <v>0.75</v>
      </c>
      <c r="E17" s="37">
        <v>0.75</v>
      </c>
      <c r="F17" s="37">
        <v>0.71</v>
      </c>
      <c r="G17" s="37">
        <v>0.6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0.47</v>
      </c>
      <c r="D18" s="37">
        <v>0.24</v>
      </c>
      <c r="E18" s="37">
        <v>0.2</v>
      </c>
      <c r="F18" s="37">
        <v>0.18</v>
      </c>
      <c r="G18" s="37">
        <v>0.18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0.64</v>
      </c>
      <c r="D19" s="37">
        <v>0.66</v>
      </c>
      <c r="E19" s="37">
        <v>0.6</v>
      </c>
      <c r="F19" s="37">
        <v>0.5</v>
      </c>
      <c r="G19" s="37">
        <v>0.46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0.39</v>
      </c>
      <c r="D20" s="37">
        <v>0.11</v>
      </c>
      <c r="E20" s="37">
        <v>0</v>
      </c>
      <c r="F20" s="37">
        <v>0</v>
      </c>
      <c r="G20" s="37">
        <v>0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0.87</v>
      </c>
      <c r="D21" s="37">
        <v>0.87</v>
      </c>
      <c r="E21" s="37">
        <v>0.8</v>
      </c>
      <c r="F21" s="37">
        <v>0.75</v>
      </c>
      <c r="G21" s="37">
        <v>0.7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0.64</v>
      </c>
      <c r="D22" s="37">
        <v>0.65</v>
      </c>
      <c r="E22" s="37">
        <v>0.6</v>
      </c>
      <c r="F22" s="37">
        <v>0.5</v>
      </c>
      <c r="G22" s="37">
        <v>0.46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0.87</v>
      </c>
      <c r="D23" s="37">
        <v>0.87</v>
      </c>
      <c r="E23" s="37">
        <v>0.86</v>
      </c>
      <c r="F23" s="37">
        <v>0.85</v>
      </c>
      <c r="G23" s="37">
        <v>0.83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0.82</v>
      </c>
      <c r="D24" s="37">
        <v>0.87</v>
      </c>
      <c r="E24" s="37">
        <v>0.86</v>
      </c>
      <c r="F24" s="37">
        <v>0.8</v>
      </c>
      <c r="G24" s="37">
        <v>0.7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0.7</v>
      </c>
      <c r="D25" s="37">
        <v>0.74</v>
      </c>
      <c r="E25" s="37">
        <v>0.75</v>
      </c>
      <c r="F25" s="37">
        <v>0.7</v>
      </c>
      <c r="G25" s="37">
        <v>0.6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0.64</v>
      </c>
      <c r="D26" s="37">
        <v>0.66</v>
      </c>
      <c r="E26" s="37">
        <v>0.6</v>
      </c>
      <c r="F26" s="37">
        <v>0.5</v>
      </c>
      <c r="G26" s="37">
        <v>0.5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0.61</v>
      </c>
      <c r="D27" s="37">
        <v>0.55000000000000004</v>
      </c>
      <c r="E27" s="37">
        <v>0.54</v>
      </c>
      <c r="F27" s="37">
        <v>0.46</v>
      </c>
      <c r="G27" s="37">
        <v>0.4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0.86</v>
      </c>
      <c r="D28" s="37">
        <v>0.8</v>
      </c>
      <c r="E28" s="37">
        <v>0.8</v>
      </c>
      <c r="F28" s="37">
        <v>0.75</v>
      </c>
      <c r="G28" s="37">
        <v>0.7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0.86</v>
      </c>
      <c r="D29" s="37">
        <v>0.8</v>
      </c>
      <c r="E29" s="37">
        <v>0.8</v>
      </c>
      <c r="F29" s="37">
        <v>0.75</v>
      </c>
      <c r="G29" s="37">
        <v>0.7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0.59</v>
      </c>
      <c r="D30" s="37">
        <v>0.5</v>
      </c>
      <c r="E30" s="37">
        <v>0.54</v>
      </c>
      <c r="F30" s="37">
        <v>0.4</v>
      </c>
      <c r="G30" s="37">
        <v>0.37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0.52</v>
      </c>
      <c r="D31" s="37">
        <v>0.42</v>
      </c>
      <c r="E31" s="37">
        <v>0.26</v>
      </c>
      <c r="F31" s="37">
        <v>0.31</v>
      </c>
      <c r="G31" s="37">
        <v>0.28999999999999998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0.7</v>
      </c>
      <c r="D32" s="37">
        <v>0.75</v>
      </c>
      <c r="E32" s="37">
        <v>0.75</v>
      </c>
      <c r="F32" s="37">
        <v>0.73</v>
      </c>
      <c r="G32" s="37">
        <v>0.6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0.47</v>
      </c>
      <c r="D33" s="37">
        <v>0.24</v>
      </c>
      <c r="E33" s="37">
        <v>0.17</v>
      </c>
      <c r="F33" s="37">
        <v>0.17</v>
      </c>
      <c r="G33" s="37">
        <v>0.18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0.53</v>
      </c>
      <c r="D34" s="37">
        <v>0.42</v>
      </c>
      <c r="E34" s="37">
        <v>0.36</v>
      </c>
      <c r="F34" s="37">
        <v>0.31</v>
      </c>
      <c r="G34" s="37">
        <v>0.3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0.47</v>
      </c>
      <c r="D35" s="37">
        <v>0.24</v>
      </c>
      <c r="E35" s="37">
        <v>0.18</v>
      </c>
      <c r="F35" s="37">
        <v>0.17</v>
      </c>
      <c r="G35" s="37">
        <v>0.18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0.48</v>
      </c>
      <c r="D36" s="37">
        <v>0.41</v>
      </c>
      <c r="E36" s="37">
        <v>0.28999999999999998</v>
      </c>
      <c r="F36" s="37">
        <v>0.21</v>
      </c>
      <c r="G36" s="37">
        <v>0.15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0.6</v>
      </c>
      <c r="D37" s="37">
        <v>0.5</v>
      </c>
      <c r="E37" s="37">
        <v>0.54</v>
      </c>
      <c r="F37" s="37">
        <v>0.45</v>
      </c>
      <c r="G37" s="37">
        <v>0.4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0.48</v>
      </c>
      <c r="D38" s="37">
        <v>0.31</v>
      </c>
      <c r="E38" s="37">
        <v>0.2</v>
      </c>
      <c r="F38" s="37">
        <v>0.21</v>
      </c>
      <c r="G38" s="37">
        <v>0.15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0.47</v>
      </c>
      <c r="D39" s="37">
        <v>0.31</v>
      </c>
      <c r="E39" s="37">
        <v>0.2</v>
      </c>
      <c r="F39" s="37">
        <v>0.18</v>
      </c>
      <c r="G39" s="37">
        <v>0.19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0.56999999999999995</v>
      </c>
      <c r="D40" s="37">
        <v>0.45</v>
      </c>
      <c r="E40" s="37">
        <v>0.5</v>
      </c>
      <c r="F40" s="37">
        <v>0.38</v>
      </c>
      <c r="G40" s="37">
        <v>0.33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0.61</v>
      </c>
      <c r="D41" s="37">
        <v>0.55000000000000004</v>
      </c>
      <c r="E41" s="37">
        <v>0.54</v>
      </c>
      <c r="F41" s="37">
        <v>0.45</v>
      </c>
      <c r="G41" s="37">
        <v>0.4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0.52</v>
      </c>
      <c r="D42" s="37">
        <v>0.42</v>
      </c>
      <c r="E42" s="37">
        <v>0.26</v>
      </c>
      <c r="F42" s="37">
        <v>0.3</v>
      </c>
      <c r="G42" s="37">
        <v>0.2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0.84</v>
      </c>
      <c r="D43" s="37">
        <v>0.87</v>
      </c>
      <c r="E43" s="37">
        <v>0.86</v>
      </c>
      <c r="F43" s="37">
        <v>0.85</v>
      </c>
      <c r="G43" s="37">
        <v>0.7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0.43</v>
      </c>
      <c r="D44" s="37">
        <v>0.24</v>
      </c>
      <c r="E44" s="37">
        <v>0.17</v>
      </c>
      <c r="F44" s="37">
        <v>0.11</v>
      </c>
      <c r="G44" s="37">
        <v>0.12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0.62</v>
      </c>
      <c r="D45" s="37">
        <v>0.65</v>
      </c>
      <c r="E45" s="37">
        <v>0.6</v>
      </c>
      <c r="F45" s="37">
        <v>0.46</v>
      </c>
      <c r="G45" s="37">
        <v>0.4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0.55000000000000004</v>
      </c>
      <c r="D46" s="37">
        <v>0.42</v>
      </c>
      <c r="E46" s="37">
        <v>0.36</v>
      </c>
      <c r="F46" s="37">
        <v>0.33</v>
      </c>
      <c r="G46" s="37">
        <v>0.31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0.61</v>
      </c>
      <c r="D47" s="37">
        <v>0.5</v>
      </c>
      <c r="E47" s="37">
        <v>0.54</v>
      </c>
      <c r="F47" s="37">
        <v>0.45</v>
      </c>
      <c r="G47" s="37">
        <v>0.4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0.6</v>
      </c>
      <c r="D48" s="37">
        <v>0.5</v>
      </c>
      <c r="E48" s="37">
        <v>0.54</v>
      </c>
      <c r="F48" s="37">
        <v>0.45</v>
      </c>
      <c r="G48" s="37">
        <v>0.4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0.55000000000000004</v>
      </c>
      <c r="D49" s="37">
        <v>0.42</v>
      </c>
      <c r="E49" s="37">
        <v>0.36</v>
      </c>
      <c r="F49" s="37">
        <v>0.31</v>
      </c>
      <c r="G49" s="37">
        <v>0.3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0.43</v>
      </c>
      <c r="D50" s="37">
        <v>0.24</v>
      </c>
      <c r="E50" s="37">
        <v>0.17</v>
      </c>
      <c r="F50" s="37">
        <v>0.05</v>
      </c>
      <c r="G50" s="37">
        <v>0.11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0.86</v>
      </c>
      <c r="D51" s="37">
        <v>0.8</v>
      </c>
      <c r="E51" s="37">
        <v>0.8</v>
      </c>
      <c r="F51" s="37">
        <v>0.75</v>
      </c>
      <c r="G51" s="37">
        <v>0.7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0.43</v>
      </c>
      <c r="D52" s="37">
        <v>0.24</v>
      </c>
      <c r="E52" s="37">
        <v>0.11</v>
      </c>
      <c r="F52" s="37">
        <v>0</v>
      </c>
      <c r="G52" s="37">
        <v>0.11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0.39</v>
      </c>
      <c r="D53" s="37">
        <v>0</v>
      </c>
      <c r="E53" s="37">
        <v>0</v>
      </c>
      <c r="F53" s="37">
        <v>0</v>
      </c>
      <c r="G53" s="37">
        <v>0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0.64</v>
      </c>
      <c r="D54" s="37">
        <v>0.66</v>
      </c>
      <c r="E54" s="37">
        <v>0.6</v>
      </c>
      <c r="F54" s="37">
        <v>0.5</v>
      </c>
      <c r="G54" s="37">
        <v>0.5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0.43</v>
      </c>
      <c r="D55" s="37">
        <v>0.24</v>
      </c>
      <c r="E55" s="37">
        <v>0</v>
      </c>
      <c r="F55" s="37">
        <v>0</v>
      </c>
      <c r="G55" s="37">
        <v>0.05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0.7</v>
      </c>
      <c r="D56" s="37">
        <v>0.67</v>
      </c>
      <c r="E56" s="37">
        <v>0.75</v>
      </c>
      <c r="F56" s="37">
        <v>0.67</v>
      </c>
      <c r="G56" s="37">
        <v>0.6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0.88</v>
      </c>
      <c r="D57" s="37">
        <v>0.87</v>
      </c>
      <c r="E57" s="37">
        <v>0.86</v>
      </c>
      <c r="F57" s="37">
        <v>0.8</v>
      </c>
      <c r="G57" s="37">
        <v>0.7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0.59</v>
      </c>
      <c r="D58" s="37">
        <v>0.45</v>
      </c>
      <c r="E58" s="37">
        <v>0.5</v>
      </c>
      <c r="F58" s="37">
        <v>0.38</v>
      </c>
      <c r="G58" s="37">
        <v>0.37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0.63</v>
      </c>
      <c r="D59" s="37">
        <v>0.65</v>
      </c>
      <c r="E59" s="37">
        <v>0.6</v>
      </c>
      <c r="F59" s="37">
        <v>0.5</v>
      </c>
      <c r="G59" s="37">
        <v>0.45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0.6</v>
      </c>
      <c r="D60" s="37">
        <v>0.5</v>
      </c>
      <c r="E60" s="37">
        <v>0.54</v>
      </c>
      <c r="F60" s="37">
        <v>0.45</v>
      </c>
      <c r="G60" s="37">
        <v>0.4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0.43</v>
      </c>
      <c r="D61" s="37">
        <v>0.21</v>
      </c>
      <c r="E61" s="37">
        <v>0</v>
      </c>
      <c r="F61" s="37">
        <v>0</v>
      </c>
      <c r="G61" s="37">
        <v>0.05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0.62</v>
      </c>
      <c r="D62" s="37">
        <v>0.65</v>
      </c>
      <c r="E62" s="37">
        <v>0.6</v>
      </c>
      <c r="F62" s="37">
        <v>0.5</v>
      </c>
      <c r="G62" s="37">
        <v>0.4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0.59</v>
      </c>
      <c r="D63" s="37">
        <v>0.5</v>
      </c>
      <c r="E63" s="37">
        <v>0.54</v>
      </c>
      <c r="F63" s="37">
        <v>0.4</v>
      </c>
      <c r="G63" s="37">
        <v>0.37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0.43</v>
      </c>
      <c r="D64" s="37">
        <v>0.21</v>
      </c>
      <c r="E64" s="37">
        <v>0</v>
      </c>
      <c r="F64" s="37">
        <v>0</v>
      </c>
      <c r="G64" s="37">
        <v>0.05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0.87</v>
      </c>
      <c r="D65" s="37">
        <v>0.83</v>
      </c>
      <c r="E65" s="37">
        <v>0.8</v>
      </c>
      <c r="F65" s="37">
        <v>0.75</v>
      </c>
      <c r="G65" s="37">
        <v>0.7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0.4</v>
      </c>
      <c r="D66" s="37">
        <v>0.21</v>
      </c>
      <c r="E66" s="37">
        <v>0</v>
      </c>
      <c r="F66" s="37">
        <v>0</v>
      </c>
      <c r="G66" s="37">
        <v>0.05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0.56000000000000005</v>
      </c>
      <c r="D67" s="37">
        <v>0.45</v>
      </c>
      <c r="E67" s="37">
        <v>0.5</v>
      </c>
      <c r="F67" s="37">
        <v>0.36</v>
      </c>
      <c r="G67" s="37">
        <v>0.33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0.53</v>
      </c>
      <c r="D68" s="37">
        <v>0.42</v>
      </c>
      <c r="E68" s="37">
        <v>0.36</v>
      </c>
      <c r="F68" s="37">
        <v>0.31</v>
      </c>
      <c r="G68" s="37">
        <v>0.3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0.65</v>
      </c>
      <c r="D69" s="37">
        <v>0.62</v>
      </c>
      <c r="E69" s="37">
        <v>0.75</v>
      </c>
      <c r="F69" s="37">
        <v>0.56999999999999995</v>
      </c>
      <c r="G69" s="37">
        <v>0.6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0.82</v>
      </c>
      <c r="D70" s="37">
        <v>0.75</v>
      </c>
      <c r="E70" s="37">
        <v>0.8</v>
      </c>
      <c r="F70" s="37">
        <v>0.75</v>
      </c>
      <c r="G70" s="37">
        <v>0.6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0.55000000000000004</v>
      </c>
      <c r="D71" s="37">
        <v>0.45</v>
      </c>
      <c r="E71" s="37">
        <v>0.4</v>
      </c>
      <c r="F71" s="37">
        <v>0.36</v>
      </c>
      <c r="G71" s="37">
        <v>0.33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0.87</v>
      </c>
      <c r="D72" s="37">
        <v>0.87</v>
      </c>
      <c r="E72" s="37">
        <v>0.86</v>
      </c>
      <c r="F72" s="37">
        <v>0.85</v>
      </c>
      <c r="G72" s="37">
        <v>0.7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0.81</v>
      </c>
      <c r="D73" s="37">
        <v>0.87</v>
      </c>
      <c r="E73" s="37">
        <v>0.86</v>
      </c>
      <c r="F73" s="37">
        <v>0.8</v>
      </c>
      <c r="G73" s="37">
        <v>0.7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0.39</v>
      </c>
      <c r="D74" s="37">
        <v>0</v>
      </c>
      <c r="E74" s="37">
        <v>0</v>
      </c>
      <c r="F74" s="37">
        <v>0</v>
      </c>
      <c r="G74" s="37">
        <v>0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0.52</v>
      </c>
      <c r="D75" s="37">
        <v>0.41</v>
      </c>
      <c r="E75" s="37">
        <v>0.4</v>
      </c>
      <c r="F75" s="37">
        <v>0.28999999999999998</v>
      </c>
      <c r="G75" s="37">
        <v>0.2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0.61</v>
      </c>
      <c r="D76" s="37">
        <v>0.55000000000000004</v>
      </c>
      <c r="E76" s="37">
        <v>0.6</v>
      </c>
      <c r="F76" s="37">
        <v>0.46</v>
      </c>
      <c r="G76" s="37">
        <v>0.4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0.39</v>
      </c>
      <c r="D77" s="37">
        <v>0</v>
      </c>
      <c r="E77" s="37">
        <v>0</v>
      </c>
      <c r="F77" s="37">
        <v>0</v>
      </c>
      <c r="G77" s="37">
        <v>0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0.4</v>
      </c>
      <c r="D78" s="37">
        <v>0.21</v>
      </c>
      <c r="E78" s="37">
        <v>0</v>
      </c>
      <c r="F78" s="37">
        <v>0</v>
      </c>
      <c r="G78" s="37">
        <v>0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0.52</v>
      </c>
      <c r="D79" s="37">
        <v>0.42</v>
      </c>
      <c r="E79" s="37">
        <v>0.26</v>
      </c>
      <c r="F79" s="37">
        <v>0.28999999999999998</v>
      </c>
      <c r="G79" s="37">
        <v>0.2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0.81</v>
      </c>
      <c r="D80" s="37">
        <v>0.87</v>
      </c>
      <c r="E80" s="37">
        <v>0.86</v>
      </c>
      <c r="F80" s="37">
        <v>0.8</v>
      </c>
      <c r="G80" s="37">
        <v>0.7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0.39</v>
      </c>
      <c r="D81" s="37">
        <v>0</v>
      </c>
      <c r="E81" s="37">
        <v>0</v>
      </c>
      <c r="F81" s="37">
        <v>0</v>
      </c>
      <c r="G81" s="37">
        <v>0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0.59</v>
      </c>
      <c r="D82" s="37">
        <v>0.5</v>
      </c>
      <c r="E82" s="37">
        <v>0.53</v>
      </c>
      <c r="F82" s="37">
        <v>0.4</v>
      </c>
      <c r="G82" s="37">
        <v>0.37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0.65</v>
      </c>
      <c r="D83" s="37">
        <v>0.62</v>
      </c>
      <c r="E83" s="37">
        <v>0.71</v>
      </c>
      <c r="F83" s="37">
        <v>0.56999999999999995</v>
      </c>
      <c r="G83" s="37">
        <v>0.6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0.39</v>
      </c>
      <c r="D84" s="37">
        <v>0</v>
      </c>
      <c r="E84" s="37">
        <v>0</v>
      </c>
      <c r="F84" s="37">
        <v>0</v>
      </c>
      <c r="G84" s="37">
        <v>0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0.4</v>
      </c>
      <c r="D85" s="37">
        <v>0.21</v>
      </c>
      <c r="E85" s="37">
        <v>0</v>
      </c>
      <c r="F85" s="37">
        <v>0</v>
      </c>
      <c r="G85" s="37">
        <v>0.05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0.35</v>
      </c>
      <c r="D86" s="37">
        <v>0</v>
      </c>
      <c r="E86" s="37">
        <v>0</v>
      </c>
      <c r="F86" s="37">
        <v>0</v>
      </c>
      <c r="G86" s="37">
        <v>0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0.64</v>
      </c>
      <c r="D87" s="37">
        <v>0.66</v>
      </c>
      <c r="E87" s="37">
        <v>0.6</v>
      </c>
      <c r="F87" s="37">
        <v>0.5</v>
      </c>
      <c r="G87" s="37">
        <v>0.5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0.51</v>
      </c>
      <c r="D88" s="37">
        <v>0.41</v>
      </c>
      <c r="E88" s="37">
        <v>0.4</v>
      </c>
      <c r="F88" s="37">
        <v>0.25</v>
      </c>
      <c r="G88" s="37">
        <v>0.2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0.51</v>
      </c>
      <c r="D89" s="37">
        <v>0.41</v>
      </c>
      <c r="E89" s="37">
        <v>0.33</v>
      </c>
      <c r="F89" s="37">
        <v>0.25</v>
      </c>
      <c r="G89" s="37">
        <v>0.2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</v>
      </c>
      <c r="D90" s="37">
        <v>0.64</v>
      </c>
      <c r="E90" s="37">
        <v>0.75</v>
      </c>
      <c r="F90" s="37">
        <v>0.67</v>
      </c>
      <c r="G90" s="37">
        <v>0.6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0.51</v>
      </c>
      <c r="D91" s="37">
        <v>0.41</v>
      </c>
      <c r="E91" s="37">
        <v>0.31</v>
      </c>
      <c r="F91" s="37">
        <v>0.21</v>
      </c>
      <c r="G91" s="37">
        <v>0.2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0.53</v>
      </c>
      <c r="D92" s="37">
        <v>0.42</v>
      </c>
      <c r="E92" s="37">
        <v>0.36</v>
      </c>
      <c r="F92" s="37">
        <v>0.31</v>
      </c>
      <c r="G92" s="37">
        <v>0.3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</v>
      </c>
      <c r="D93" s="37">
        <v>0.64</v>
      </c>
      <c r="E93" s="37">
        <v>0.75</v>
      </c>
      <c r="F93" s="37">
        <v>0.6</v>
      </c>
      <c r="G93" s="37">
        <v>0.6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0.59</v>
      </c>
      <c r="D94" s="37">
        <v>0.5</v>
      </c>
      <c r="E94" s="37">
        <v>0.53</v>
      </c>
      <c r="F94" s="37">
        <v>0.38</v>
      </c>
      <c r="G94" s="37">
        <v>0.37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0.65</v>
      </c>
      <c r="D95" s="37">
        <v>0.62</v>
      </c>
      <c r="E95" s="37">
        <v>0.7</v>
      </c>
      <c r="F95" s="37">
        <v>0.56000000000000005</v>
      </c>
      <c r="G95" s="37">
        <v>0.6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0.7</v>
      </c>
      <c r="D96" s="37">
        <v>0.62</v>
      </c>
      <c r="E96" s="37">
        <v>0.75</v>
      </c>
      <c r="F96" s="37">
        <v>0.6</v>
      </c>
      <c r="G96" s="37">
        <v>0.6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0.55000000000000004</v>
      </c>
      <c r="D97" s="37">
        <v>0.45</v>
      </c>
      <c r="E97" s="37">
        <v>0.4</v>
      </c>
      <c r="F97" s="37">
        <v>0.36</v>
      </c>
      <c r="G97" s="37">
        <v>0.33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0.52</v>
      </c>
      <c r="D98" s="37">
        <v>0.42</v>
      </c>
      <c r="E98" s="37">
        <v>0.26</v>
      </c>
      <c r="F98" s="37">
        <v>0.31</v>
      </c>
      <c r="G98" s="37">
        <v>0.28999999999999998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0.65</v>
      </c>
      <c r="D99" s="37">
        <v>0.62</v>
      </c>
      <c r="E99" s="37">
        <v>0.7</v>
      </c>
      <c r="F99" s="37">
        <v>0.56000000000000005</v>
      </c>
      <c r="G99" s="37">
        <v>0.6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0.5</v>
      </c>
      <c r="D100" s="37">
        <v>0.41</v>
      </c>
      <c r="E100" s="37">
        <v>0.28999999999999998</v>
      </c>
      <c r="F100" s="37">
        <v>0.21</v>
      </c>
      <c r="G100" s="37">
        <v>0.15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0.52</v>
      </c>
      <c r="D101" s="37">
        <v>0.41</v>
      </c>
      <c r="E101" s="37">
        <v>0.4</v>
      </c>
      <c r="F101" s="37">
        <v>0.27</v>
      </c>
      <c r="G101" s="37">
        <v>0.2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0.57999999999999996</v>
      </c>
      <c r="D102" s="37">
        <v>0.45</v>
      </c>
      <c r="E102" s="37">
        <v>0.5</v>
      </c>
      <c r="F102" s="37">
        <v>0.38</v>
      </c>
      <c r="G102" s="37">
        <v>0.37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0.65</v>
      </c>
      <c r="D103" s="37">
        <v>0.66</v>
      </c>
      <c r="E103" s="37">
        <v>0.67</v>
      </c>
      <c r="F103" s="37">
        <v>0.56000000000000005</v>
      </c>
      <c r="G103" s="37">
        <v>0.53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</v>
      </c>
      <c r="D104" s="37">
        <v>0.5</v>
      </c>
      <c r="E104" s="37">
        <v>0.54</v>
      </c>
      <c r="F104" s="37">
        <v>0.44</v>
      </c>
      <c r="G104" s="37">
        <v>0.4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0.82</v>
      </c>
      <c r="D105" s="37">
        <v>0.75</v>
      </c>
      <c r="E105" s="37">
        <v>0.8</v>
      </c>
      <c r="F105" s="37">
        <v>0.75</v>
      </c>
      <c r="G105" s="37">
        <v>0.6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0.65</v>
      </c>
      <c r="D106" s="37">
        <v>0.66</v>
      </c>
      <c r="E106" s="37">
        <v>0.6</v>
      </c>
      <c r="F106" s="37">
        <v>0.56000000000000005</v>
      </c>
      <c r="G106" s="37">
        <v>0.53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0.21</v>
      </c>
      <c r="D107" s="37">
        <v>0</v>
      </c>
      <c r="E107" s="37">
        <v>0</v>
      </c>
      <c r="F107" s="37">
        <v>0</v>
      </c>
      <c r="G107" s="37">
        <v>0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0.7</v>
      </c>
      <c r="D108" s="37">
        <v>0.62</v>
      </c>
      <c r="E108" s="37">
        <v>0.75</v>
      </c>
      <c r="F108" s="37">
        <v>0.6</v>
      </c>
      <c r="G108" s="37">
        <v>0.6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" xr:uid="{00000000-0009-0000-0000-000011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13" customWidth="1"/>
    <col min="3" max="3" width="9.140625" style="5" customWidth="1"/>
    <col min="4" max="7" width="16.140625" style="5" customWidth="1"/>
    <col min="8" max="8" width="10.85546875" customWidth="1"/>
    <col min="9" max="9" width="12.5703125" bestFit="1" customWidth="1"/>
    <col min="10" max="10" width="15.140625" customWidth="1"/>
  </cols>
  <sheetData>
    <row r="1" spans="1:21" ht="15.75" x14ac:dyDescent="0.25">
      <c r="A1" s="32" t="s">
        <v>0</v>
      </c>
      <c r="B1" s="18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H1" s="71"/>
      <c r="I1" t="s">
        <v>136</v>
      </c>
      <c r="J1" s="56" t="s">
        <v>136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33" t="s">
        <v>1</v>
      </c>
      <c r="B2" s="20">
        <v>0.55185063152114222</v>
      </c>
      <c r="C2" s="37">
        <v>0.77</v>
      </c>
      <c r="D2" s="37">
        <v>0.82</v>
      </c>
      <c r="E2" s="37">
        <v>0.83</v>
      </c>
      <c r="F2" s="37">
        <v>0.99</v>
      </c>
      <c r="G2" s="37">
        <v>0.87</v>
      </c>
      <c r="H2" s="57"/>
      <c r="I2" t="s">
        <v>120</v>
      </c>
      <c r="J2" s="53" t="s">
        <v>111</v>
      </c>
      <c r="K2" s="51">
        <v>24.51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x14ac:dyDescent="0.25">
      <c r="A3" s="33" t="s">
        <v>10</v>
      </c>
      <c r="B3" s="20">
        <v>0.81493135639758385</v>
      </c>
      <c r="C3" s="37">
        <v>0.86</v>
      </c>
      <c r="D3" s="37">
        <v>0.85</v>
      </c>
      <c r="E3" s="37">
        <v>1</v>
      </c>
      <c r="F3" s="37">
        <v>1</v>
      </c>
      <c r="G3" s="37">
        <v>1</v>
      </c>
      <c r="H3" s="57"/>
      <c r="I3" t="s">
        <v>119</v>
      </c>
      <c r="J3" s="53" t="s">
        <v>112</v>
      </c>
      <c r="K3" s="51">
        <v>11.91</v>
      </c>
      <c r="L3" s="51">
        <v>10.029999999999999</v>
      </c>
      <c r="M3" s="51">
        <v>1.4</v>
      </c>
      <c r="N3" s="51">
        <v>0</v>
      </c>
      <c r="O3" s="51">
        <v>0</v>
      </c>
      <c r="Q3" s="37"/>
      <c r="R3" s="37"/>
      <c r="S3" s="37"/>
      <c r="T3" s="37"/>
      <c r="U3" s="37"/>
    </row>
    <row r="4" spans="1:21" ht="15.75" x14ac:dyDescent="0.25">
      <c r="A4" s="33" t="s">
        <v>100</v>
      </c>
      <c r="B4" s="20">
        <v>0.42152498627127954</v>
      </c>
      <c r="C4" s="37">
        <v>0.85</v>
      </c>
      <c r="D4" s="37">
        <v>0.85</v>
      </c>
      <c r="E4" s="37">
        <v>1</v>
      </c>
      <c r="F4" s="37">
        <v>1</v>
      </c>
      <c r="G4" s="37">
        <v>0.9</v>
      </c>
      <c r="H4" s="57"/>
      <c r="I4" t="s">
        <v>118</v>
      </c>
      <c r="J4" s="53" t="s">
        <v>113</v>
      </c>
      <c r="K4" s="51">
        <v>22.37</v>
      </c>
      <c r="L4" s="51">
        <v>18.149999999999999</v>
      </c>
      <c r="M4" s="51">
        <v>18.239999999999998</v>
      </c>
      <c r="N4" s="51">
        <v>7.19</v>
      </c>
      <c r="O4" s="51">
        <v>5.76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0.82</v>
      </c>
      <c r="D5" s="37">
        <v>0.84</v>
      </c>
      <c r="E5" s="37">
        <v>1</v>
      </c>
      <c r="F5" s="37">
        <v>0.99</v>
      </c>
      <c r="G5" s="37">
        <v>0.89</v>
      </c>
      <c r="H5" s="57"/>
      <c r="I5" t="s">
        <v>117</v>
      </c>
      <c r="J5" s="53" t="s">
        <v>114</v>
      </c>
      <c r="K5" s="51">
        <v>24.69</v>
      </c>
      <c r="L5" s="51">
        <v>35.29</v>
      </c>
      <c r="M5" s="51">
        <v>42.56</v>
      </c>
      <c r="N5" s="51">
        <v>43.77</v>
      </c>
      <c r="O5" s="51">
        <v>45.19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0.86</v>
      </c>
      <c r="D6" s="37">
        <v>0.85</v>
      </c>
      <c r="E6" s="37">
        <v>1</v>
      </c>
      <c r="F6" s="37">
        <v>1</v>
      </c>
      <c r="G6" s="37">
        <v>1</v>
      </c>
      <c r="H6" s="57"/>
      <c r="I6" t="s">
        <v>116</v>
      </c>
      <c r="J6" s="53" t="s">
        <v>115</v>
      </c>
      <c r="K6" s="51">
        <v>16.52</v>
      </c>
      <c r="L6" s="51">
        <v>36.53</v>
      </c>
      <c r="M6" s="51">
        <v>37.799999999999997</v>
      </c>
      <c r="N6" s="51">
        <v>49.05</v>
      </c>
      <c r="O6" s="51">
        <v>49.011489508512902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0.8</v>
      </c>
      <c r="D7" s="37">
        <v>0.83</v>
      </c>
      <c r="E7" s="37">
        <v>0.84</v>
      </c>
      <c r="F7" s="37">
        <v>0.99</v>
      </c>
      <c r="G7" s="37">
        <v>0.88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33" t="s">
        <v>104</v>
      </c>
      <c r="B8" s="20">
        <v>1.3038879736408568</v>
      </c>
      <c r="C8" s="37">
        <v>0.6</v>
      </c>
      <c r="D8" s="37">
        <v>0.72</v>
      </c>
      <c r="E8" s="37">
        <v>0.75</v>
      </c>
      <c r="F8" s="37">
        <v>0.76</v>
      </c>
      <c r="G8" s="37">
        <v>0.79</v>
      </c>
      <c r="H8" s="57"/>
      <c r="I8" s="22" t="s">
        <v>137</v>
      </c>
      <c r="J8" s="37"/>
      <c r="K8" s="37">
        <f t="shared" ref="K8:O8" si="0">MIN(C2:C108)</f>
        <v>0.15</v>
      </c>
      <c r="L8" s="37">
        <f t="shared" si="0"/>
        <v>0.34</v>
      </c>
      <c r="M8" s="37">
        <f t="shared" si="0"/>
        <v>0.35</v>
      </c>
      <c r="N8" s="37">
        <f t="shared" si="0"/>
        <v>0.51</v>
      </c>
      <c r="O8" s="37">
        <f t="shared" si="0"/>
        <v>0.53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0.6</v>
      </c>
      <c r="D9" s="37">
        <v>0.73</v>
      </c>
      <c r="E9" s="37">
        <v>0.75</v>
      </c>
      <c r="F9" s="37">
        <v>0.76</v>
      </c>
      <c r="G9" s="37">
        <v>0.79</v>
      </c>
      <c r="H9" s="57"/>
      <c r="I9" s="72" t="s">
        <v>138</v>
      </c>
      <c r="J9" s="37"/>
      <c r="K9" s="37">
        <f t="shared" ref="K9:O9" si="1">MAX(C2:C108)</f>
        <v>0.89</v>
      </c>
      <c r="L9" s="37">
        <f t="shared" si="1"/>
        <v>0.98</v>
      </c>
      <c r="M9" s="37">
        <f t="shared" si="1"/>
        <v>1</v>
      </c>
      <c r="N9" s="37">
        <f t="shared" si="1"/>
        <v>1</v>
      </c>
      <c r="O9" s="37">
        <f t="shared" si="1"/>
        <v>1</v>
      </c>
      <c r="Q9" s="37"/>
      <c r="R9" s="37"/>
      <c r="S9" s="37"/>
      <c r="T9" s="37"/>
      <c r="U9" s="37"/>
    </row>
    <row r="10" spans="1:21" ht="15.75" x14ac:dyDescent="0.25">
      <c r="A10" s="33" t="s">
        <v>106</v>
      </c>
      <c r="B10" s="20">
        <v>0.60656781987918729</v>
      </c>
      <c r="C10" s="37">
        <v>0.86</v>
      </c>
      <c r="D10" s="37">
        <v>0.85</v>
      </c>
      <c r="E10" s="37">
        <v>1</v>
      </c>
      <c r="F10" s="37">
        <v>1</v>
      </c>
      <c r="G10" s="37">
        <v>0.9</v>
      </c>
      <c r="H10" s="57"/>
      <c r="J10" s="8" t="s">
        <v>136</v>
      </c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0.36</v>
      </c>
      <c r="D11" s="37">
        <v>0.69</v>
      </c>
      <c r="E11" s="37">
        <v>0.74</v>
      </c>
      <c r="F11" s="37">
        <v>0.74</v>
      </c>
      <c r="G11" s="37">
        <v>0.77</v>
      </c>
      <c r="H11" s="57"/>
      <c r="I11" s="9" t="s">
        <v>120</v>
      </c>
      <c r="J11" s="53" t="s">
        <v>111</v>
      </c>
      <c r="K11" s="37">
        <f>SUMIFS(B$2:B$108,C2:C108,"&gt;=0.00",C2:C108,"&lt;=0.20")</f>
        <v>24.514577155409114</v>
      </c>
      <c r="L11" s="37">
        <f>SUMIFS(B$2:B$108,D2:D108,"&gt;=0.00",D2:D108,"&lt;=0.20")</f>
        <v>0</v>
      </c>
      <c r="M11" s="37">
        <f>SUMIFS(B$2:B$108,E2:E108,"&gt;=0.00",E2:E108,"&lt;=0.20")</f>
        <v>0</v>
      </c>
      <c r="N11" s="37">
        <f>SUMIFS(B$2:B$108,F2:F108,"&gt;=0.00",F2:F108,"&lt;=0.20")</f>
        <v>0</v>
      </c>
      <c r="O11" s="37">
        <f>SUMIFS(B$2:B$108,G2:G108,"&gt;=0.00",G2:G108,"&lt;=0.20")</f>
        <v>0</v>
      </c>
      <c r="Q11" s="37"/>
      <c r="R11" s="37"/>
      <c r="S11" s="37"/>
      <c r="T11" s="37"/>
      <c r="U11" s="37"/>
    </row>
    <row r="12" spans="1:21" ht="15.75" x14ac:dyDescent="0.25">
      <c r="A12" s="33" t="s">
        <v>11</v>
      </c>
      <c r="B12" s="20">
        <v>1.3955244371224604</v>
      </c>
      <c r="C12" s="37">
        <v>0.15</v>
      </c>
      <c r="D12" s="37">
        <v>0.34</v>
      </c>
      <c r="E12" s="37">
        <v>0.35</v>
      </c>
      <c r="F12" s="37">
        <v>0.51</v>
      </c>
      <c r="G12" s="37">
        <v>0.53</v>
      </c>
      <c r="H12" s="57"/>
      <c r="I12" s="9" t="s">
        <v>119</v>
      </c>
      <c r="J12" s="53" t="s">
        <v>112</v>
      </c>
      <c r="K12" s="37">
        <f>SUMIFS(B$2:B$108,C2:C108,"&gt;=0.21",C2:C108,"&lt;=0.40")</f>
        <v>11.913918176825922</v>
      </c>
      <c r="L12" s="37">
        <f>SUMIFS(B$2:B$108,D2:D108,"&gt;=0.21",D2:D108,"&lt;=0.40")</f>
        <v>10.026604612850083</v>
      </c>
      <c r="M12" s="37">
        <f>SUMIFS(B$2:B$108,E2:E108,"&gt;=0.21",E2:E108,"&lt;=0.40")</f>
        <v>5.7610873146622739</v>
      </c>
      <c r="N12" s="37">
        <f>SUMIFS(B$2:B$108,F2:F108,"&gt;=0.21",F2:F108,"&lt;=0.40")</f>
        <v>0</v>
      </c>
      <c r="O12" s="37">
        <f>SUMIFS(B$2:B$108,G2:G108,"&gt;=0.21",G2:G108,"&lt;=0.40")</f>
        <v>0</v>
      </c>
      <c r="Q12" s="37"/>
      <c r="R12" s="37"/>
      <c r="S12" s="37"/>
      <c r="T12" s="37"/>
      <c r="U12" s="37"/>
    </row>
    <row r="13" spans="1:21" ht="15.75" x14ac:dyDescent="0.25">
      <c r="A13" s="33" t="s">
        <v>12</v>
      </c>
      <c r="B13" s="20">
        <v>2.2495661724327292</v>
      </c>
      <c r="C13" s="37">
        <v>0.38</v>
      </c>
      <c r="D13" s="37">
        <v>0.7</v>
      </c>
      <c r="E13" s="37">
        <v>0.74</v>
      </c>
      <c r="F13" s="37">
        <v>0.75</v>
      </c>
      <c r="G13" s="37">
        <v>0.78</v>
      </c>
      <c r="H13" s="57"/>
      <c r="I13" s="9" t="s">
        <v>118</v>
      </c>
      <c r="J13" s="53" t="s">
        <v>113</v>
      </c>
      <c r="K13" s="37">
        <f>SUMIFS(B$2:B$108,C2:C108,"&gt;=0.41",C2:C108,"&lt;=0.60")</f>
        <v>22.367395936298735</v>
      </c>
      <c r="L13" s="37">
        <f>SUMIFS(B$2:B$108,D2:D108,"&gt;=0.41",D2:D108,"&lt;=0.60")</f>
        <v>18.1543580450302</v>
      </c>
      <c r="M13" s="37">
        <f>SUMIFS(B$2:B$108,E2:E108,"&gt;=0.41",E2:E108,"&lt;=0.60")</f>
        <v>13.871505766062606</v>
      </c>
      <c r="N13" s="37">
        <f>SUMIFS(B$2:B$108,F2:F108,"&gt;=0.41",F2:F108,"&lt;=0.60")</f>
        <v>7.1852059308072489</v>
      </c>
      <c r="O13" s="37">
        <f>SUMIFS(B$2:B$108,G2:G108,"&gt;=0.41",G2:G108,"&lt;=0.60")</f>
        <v>5.7610873146622739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0.18</v>
      </c>
      <c r="D14" s="37">
        <v>0.51</v>
      </c>
      <c r="E14" s="37">
        <v>0.56999999999999995</v>
      </c>
      <c r="F14" s="37">
        <v>0.68</v>
      </c>
      <c r="G14" s="37">
        <v>0.61</v>
      </c>
      <c r="H14" s="57"/>
      <c r="I14" s="9" t="s">
        <v>117</v>
      </c>
      <c r="J14" s="53" t="s">
        <v>114</v>
      </c>
      <c r="K14" s="37">
        <f>SUMIFS(B$2:B$108,C2:C108,"&gt;=0.61",C2:C108,"&lt;=0.80")</f>
        <v>24.692995606809443</v>
      </c>
      <c r="L14" s="37">
        <f>SUMIFS(B$2:B$108,D2:D108,"&gt;=0.61",D2:D108,"&lt;=0.80")</f>
        <v>35.293401976935741</v>
      </c>
      <c r="M14" s="37">
        <f>SUMIFS(B$2:B$108,E2:E108,"&gt;=0.61",E2:E108,"&lt;=0.80")</f>
        <v>42.568652388797368</v>
      </c>
      <c r="N14" s="37">
        <f>SUMIFS(B$2:B$108,F2:F108,"&gt;=0.61",F2:F108,"&lt;=0.80")</f>
        <v>43.7679489291598</v>
      </c>
      <c r="O14" s="37">
        <f>SUMIFS(B$2:B$108,G2:G108,"&gt;=0.61",G2:G108,"&lt;=0.80")</f>
        <v>45.192067545304781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0.53</v>
      </c>
      <c r="D15" s="37">
        <v>0.76</v>
      </c>
      <c r="E15" s="37">
        <v>0.79</v>
      </c>
      <c r="F15" s="37">
        <v>0.77</v>
      </c>
      <c r="G15" s="37">
        <v>0.8</v>
      </c>
      <c r="H15" s="57"/>
      <c r="I15" s="9" t="s">
        <v>116</v>
      </c>
      <c r="J15" s="53" t="s">
        <v>115</v>
      </c>
      <c r="K15" s="37">
        <f>SUMIFS(B$2:B$108,C2:C108,"&gt;=0.81",C2:C108,"&lt;=1.00")</f>
        <v>16.511137012630424</v>
      </c>
      <c r="L15" s="37">
        <f>SUMIFS(B$2:B$108,D2:D108,"&gt;=0.81",D2:D108,"&lt;=1.00")</f>
        <v>36.525659253157606</v>
      </c>
      <c r="M15" s="37">
        <f>SUMIFS(B$2:B$108,E2:E108,"&gt;=0.81",E2:E108,"&lt;=1.00")</f>
        <v>37.798778418451406</v>
      </c>
      <c r="N15" s="37">
        <f>SUMIFS(B$2:B$108,F2:F108,"&gt;=0.81",F2:F108,"&lt;=1.00")</f>
        <v>49.046869028006583</v>
      </c>
      <c r="O15" s="37">
        <f>SUMIFS(B$2:B$108,G2:G108,"&gt;=0.81",G2:G108,"&lt;=1.00")</f>
        <v>49.046869028006583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0.56999999999999995</v>
      </c>
      <c r="D16" s="37">
        <v>0.8</v>
      </c>
      <c r="E16" s="37">
        <v>0.8</v>
      </c>
      <c r="F16" s="37">
        <v>0.92</v>
      </c>
      <c r="G16" s="37">
        <v>0.84</v>
      </c>
      <c r="H16" s="57"/>
      <c r="K16" s="37">
        <f>SUM(K11:K15)</f>
        <v>100.00002388797364</v>
      </c>
      <c r="L16" s="37">
        <f t="shared" ref="L16:O16" si="2">SUM(L11:L15)</f>
        <v>100.00002388797364</v>
      </c>
      <c r="M16" s="37">
        <f t="shared" si="2"/>
        <v>100.00002388797365</v>
      </c>
      <c r="N16" s="37">
        <f t="shared" si="2"/>
        <v>100.00002388797364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0.56999999999999995</v>
      </c>
      <c r="D17" s="37">
        <v>0.78</v>
      </c>
      <c r="E17" s="37">
        <v>0.8</v>
      </c>
      <c r="F17" s="37">
        <v>0.92</v>
      </c>
      <c r="G17" s="37">
        <v>0.83</v>
      </c>
      <c r="H17" s="57"/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0.17</v>
      </c>
      <c r="D18" s="37">
        <v>0.5</v>
      </c>
      <c r="E18" s="37">
        <v>0.56000000000000005</v>
      </c>
      <c r="F18" s="37">
        <v>0.65</v>
      </c>
      <c r="G18" s="37">
        <v>0.61</v>
      </c>
      <c r="H18" s="57"/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0.34</v>
      </c>
      <c r="D19" s="37">
        <v>0.6</v>
      </c>
      <c r="E19" s="37">
        <v>0.7</v>
      </c>
      <c r="F19" s="37">
        <v>0.71</v>
      </c>
      <c r="G19" s="37">
        <v>0.71</v>
      </c>
      <c r="H19" s="57"/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0.86</v>
      </c>
      <c r="D20" s="37">
        <v>0.85</v>
      </c>
      <c r="E20" s="37">
        <v>1</v>
      </c>
      <c r="F20" s="37">
        <v>1</v>
      </c>
      <c r="G20" s="37">
        <v>1</v>
      </c>
      <c r="H20" s="57"/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0.82</v>
      </c>
      <c r="D21" s="37">
        <v>0.84</v>
      </c>
      <c r="E21" s="37">
        <v>1</v>
      </c>
      <c r="F21" s="37">
        <v>1</v>
      </c>
      <c r="G21" s="37">
        <v>0.89</v>
      </c>
      <c r="H21" s="57"/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0.32</v>
      </c>
      <c r="D22" s="37">
        <v>0.54</v>
      </c>
      <c r="E22" s="37">
        <v>0.66</v>
      </c>
      <c r="F22" s="37">
        <v>0.71</v>
      </c>
      <c r="G22" s="37">
        <v>0.7</v>
      </c>
      <c r="H22" s="57"/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0.85</v>
      </c>
      <c r="D23" s="37">
        <v>0.84</v>
      </c>
      <c r="E23" s="37">
        <v>1</v>
      </c>
      <c r="F23" s="37">
        <v>1</v>
      </c>
      <c r="G23" s="37">
        <v>0.9</v>
      </c>
      <c r="H23" s="57"/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0.72</v>
      </c>
      <c r="D24" s="37">
        <v>0.81</v>
      </c>
      <c r="E24" s="37">
        <v>0.83</v>
      </c>
      <c r="F24" s="37">
        <v>0.95</v>
      </c>
      <c r="G24" s="37">
        <v>0.86</v>
      </c>
      <c r="H24" s="57"/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0.56000000000000005</v>
      </c>
      <c r="D25" s="37">
        <v>0.77</v>
      </c>
      <c r="E25" s="37">
        <v>0.8</v>
      </c>
      <c r="F25" s="37">
        <v>0.9</v>
      </c>
      <c r="G25" s="37">
        <v>0.83</v>
      </c>
      <c r="H25" s="57"/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0.54</v>
      </c>
      <c r="D26" s="37">
        <v>0.76</v>
      </c>
      <c r="E26" s="37">
        <v>0.8</v>
      </c>
      <c r="F26" s="37">
        <v>0.9</v>
      </c>
      <c r="G26" s="37">
        <v>0.82</v>
      </c>
      <c r="H26" s="57"/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0.75</v>
      </c>
      <c r="D27" s="37">
        <v>0.82</v>
      </c>
      <c r="E27" s="37">
        <v>0.83</v>
      </c>
      <c r="F27" s="37">
        <v>0.98</v>
      </c>
      <c r="G27" s="37">
        <v>0.87</v>
      </c>
      <c r="H27" s="57"/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0.72</v>
      </c>
      <c r="D28" s="37">
        <v>0.81</v>
      </c>
      <c r="E28" s="37">
        <v>0.83</v>
      </c>
      <c r="F28" s="37">
        <v>0.94</v>
      </c>
      <c r="G28" s="37">
        <v>0.85</v>
      </c>
      <c r="H28" s="57"/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0.56000000000000005</v>
      </c>
      <c r="D29" s="37">
        <v>0.78</v>
      </c>
      <c r="E29" s="37">
        <v>0.8</v>
      </c>
      <c r="F29" s="37">
        <v>0.9</v>
      </c>
      <c r="G29" s="37">
        <v>0.83</v>
      </c>
      <c r="H29" s="57"/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0.2</v>
      </c>
      <c r="D30" s="37">
        <v>0.54</v>
      </c>
      <c r="E30" s="37">
        <v>0.63</v>
      </c>
      <c r="F30" s="37">
        <v>0.78</v>
      </c>
      <c r="G30" s="37">
        <v>0.68</v>
      </c>
      <c r="H30" s="57"/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0.2</v>
      </c>
      <c r="D31" s="37">
        <v>0.4</v>
      </c>
      <c r="E31" s="37">
        <v>0.52</v>
      </c>
      <c r="F31" s="37">
        <v>0.63</v>
      </c>
      <c r="G31" s="37">
        <v>0.61</v>
      </c>
      <c r="H31" s="57"/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0.8</v>
      </c>
      <c r="D32" s="37">
        <v>0.83</v>
      </c>
      <c r="E32" s="37">
        <v>0.84</v>
      </c>
      <c r="F32" s="37">
        <v>0.99</v>
      </c>
      <c r="G32" s="37">
        <v>0.88</v>
      </c>
      <c r="H32" s="57"/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0.2</v>
      </c>
      <c r="D33" s="37">
        <v>0.4</v>
      </c>
      <c r="E33" s="37">
        <v>0.42</v>
      </c>
      <c r="F33" s="37">
        <v>0.57999999999999996</v>
      </c>
      <c r="G33" s="37">
        <v>0.61</v>
      </c>
      <c r="H33" s="57"/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0.53</v>
      </c>
      <c r="D34" s="37">
        <v>0.76</v>
      </c>
      <c r="E34" s="37">
        <v>0.79</v>
      </c>
      <c r="F34" s="37">
        <v>0.77</v>
      </c>
      <c r="G34" s="37">
        <v>0.8</v>
      </c>
      <c r="H34" s="57"/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0.86</v>
      </c>
      <c r="D35" s="37">
        <v>0.85</v>
      </c>
      <c r="E35" s="37">
        <v>1</v>
      </c>
      <c r="F35" s="37">
        <v>1</v>
      </c>
      <c r="G35" s="37">
        <v>1</v>
      </c>
      <c r="H35" s="57"/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0.2</v>
      </c>
      <c r="D36" s="37">
        <v>0.38</v>
      </c>
      <c r="E36" s="37">
        <v>0.37</v>
      </c>
      <c r="F36" s="37">
        <v>0.54</v>
      </c>
      <c r="G36" s="37">
        <v>0.55000000000000004</v>
      </c>
      <c r="H36" s="57"/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0.32</v>
      </c>
      <c r="D37" s="37">
        <v>0.54</v>
      </c>
      <c r="E37" s="37">
        <v>0.66</v>
      </c>
      <c r="F37" s="37">
        <v>0.79</v>
      </c>
      <c r="G37" s="37">
        <v>0.69</v>
      </c>
      <c r="H37" s="57"/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0.2</v>
      </c>
      <c r="D38" s="37">
        <v>0.49</v>
      </c>
      <c r="E38" s="37">
        <v>0.55000000000000004</v>
      </c>
      <c r="F38" s="37">
        <v>0.64</v>
      </c>
      <c r="G38" s="37">
        <v>0.61</v>
      </c>
      <c r="H38" s="57"/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0.36</v>
      </c>
      <c r="D39" s="37">
        <v>0.69</v>
      </c>
      <c r="E39" s="37">
        <v>0.74</v>
      </c>
      <c r="F39" s="37">
        <v>0.74</v>
      </c>
      <c r="G39" s="37">
        <v>0.77</v>
      </c>
      <c r="H39" s="57"/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0.6</v>
      </c>
      <c r="D40" s="37">
        <v>0.72</v>
      </c>
      <c r="E40" s="37">
        <v>0.75</v>
      </c>
      <c r="F40" s="37">
        <v>0.76</v>
      </c>
      <c r="G40" s="37">
        <v>0.79</v>
      </c>
      <c r="H40" s="57"/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</v>
      </c>
      <c r="D41" s="37">
        <v>0.74</v>
      </c>
      <c r="E41" s="37">
        <v>0.77</v>
      </c>
      <c r="F41" s="37">
        <v>0.77</v>
      </c>
      <c r="G41" s="37">
        <v>0.8</v>
      </c>
      <c r="H41" s="57"/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0.84</v>
      </c>
      <c r="D42" s="37">
        <v>0.84</v>
      </c>
      <c r="E42" s="37">
        <v>1</v>
      </c>
      <c r="F42" s="37">
        <v>1</v>
      </c>
      <c r="G42" s="37">
        <v>0.9</v>
      </c>
      <c r="H42" s="57"/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0.82</v>
      </c>
      <c r="D43" s="37">
        <v>0.84</v>
      </c>
      <c r="E43" s="37">
        <v>1</v>
      </c>
      <c r="F43" s="37">
        <v>1</v>
      </c>
      <c r="G43" s="37">
        <v>0.89</v>
      </c>
      <c r="H43" s="57"/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0.34</v>
      </c>
      <c r="D44" s="37">
        <v>0.68</v>
      </c>
      <c r="E44" s="37">
        <v>0.72</v>
      </c>
      <c r="F44" s="37">
        <v>0.74</v>
      </c>
      <c r="G44" s="37">
        <v>0.75</v>
      </c>
      <c r="H44" s="57"/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0.8</v>
      </c>
      <c r="D45" s="37">
        <v>0.8</v>
      </c>
      <c r="E45" s="37">
        <v>0.8</v>
      </c>
      <c r="F45" s="37">
        <v>0.93</v>
      </c>
      <c r="G45" s="37">
        <v>0.84</v>
      </c>
      <c r="H45" s="57"/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0.34</v>
      </c>
      <c r="D46" s="37">
        <v>0.6</v>
      </c>
      <c r="E46" s="37">
        <v>0.71</v>
      </c>
      <c r="F46" s="37">
        <v>0.71</v>
      </c>
      <c r="G46" s="37">
        <v>0.71</v>
      </c>
      <c r="H46" s="57"/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0.2</v>
      </c>
      <c r="D47" s="37">
        <v>0.54</v>
      </c>
      <c r="E47" s="37">
        <v>0.65</v>
      </c>
      <c r="F47" s="37">
        <v>0.79</v>
      </c>
      <c r="G47" s="37">
        <v>0.69</v>
      </c>
      <c r="H47" s="57"/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0.56999999999999995</v>
      </c>
      <c r="D48" s="37">
        <v>0.8</v>
      </c>
      <c r="E48" s="37">
        <v>0.8</v>
      </c>
      <c r="F48" s="37">
        <v>0.92</v>
      </c>
      <c r="G48" s="37">
        <v>0.84</v>
      </c>
      <c r="H48" s="57"/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0.2</v>
      </c>
      <c r="D49" s="37">
        <v>0.4</v>
      </c>
      <c r="E49" s="37">
        <v>0.51</v>
      </c>
      <c r="F49" s="37">
        <v>0.61</v>
      </c>
      <c r="G49" s="37">
        <v>0.61</v>
      </c>
      <c r="H49" s="57"/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0.6</v>
      </c>
      <c r="D50" s="37">
        <v>0.73</v>
      </c>
      <c r="E50" s="37">
        <v>0.76</v>
      </c>
      <c r="F50" s="37">
        <v>0.76</v>
      </c>
      <c r="G50" s="37">
        <v>0.8</v>
      </c>
      <c r="H50" s="57"/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0.8</v>
      </c>
      <c r="D51" s="37">
        <v>0.8</v>
      </c>
      <c r="E51" s="37">
        <v>0.8</v>
      </c>
      <c r="F51" s="37">
        <v>0.93</v>
      </c>
      <c r="G51" s="37">
        <v>0.85</v>
      </c>
      <c r="H51" s="57"/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0.2</v>
      </c>
      <c r="D52" s="37">
        <v>0.4</v>
      </c>
      <c r="E52" s="37">
        <v>0.4</v>
      </c>
      <c r="F52" s="37">
        <v>0.56999999999999995</v>
      </c>
      <c r="G52" s="37">
        <v>0.54</v>
      </c>
      <c r="H52" s="57"/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0.77</v>
      </c>
      <c r="D53" s="37">
        <v>0.82</v>
      </c>
      <c r="E53" s="37">
        <v>0.83</v>
      </c>
      <c r="F53" s="37">
        <v>0.98</v>
      </c>
      <c r="G53" s="37">
        <v>0.87</v>
      </c>
      <c r="H53" s="57"/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0.54</v>
      </c>
      <c r="D54" s="37">
        <v>0.77</v>
      </c>
      <c r="E54" s="37">
        <v>0.8</v>
      </c>
      <c r="F54" s="37">
        <v>0.9</v>
      </c>
      <c r="G54" s="37">
        <v>0.83</v>
      </c>
      <c r="H54" s="57"/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0.36</v>
      </c>
      <c r="D55" s="37">
        <v>0.69</v>
      </c>
      <c r="E55" s="37">
        <v>0.74</v>
      </c>
      <c r="F55" s="37">
        <v>0.74</v>
      </c>
      <c r="G55" s="37">
        <v>0.77</v>
      </c>
      <c r="H55" s="57"/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0.56999999999999995</v>
      </c>
      <c r="D56" s="37">
        <v>0.8</v>
      </c>
      <c r="E56" s="37">
        <v>0.8</v>
      </c>
      <c r="F56" s="37">
        <v>0.92</v>
      </c>
      <c r="G56" s="37">
        <v>0.83</v>
      </c>
      <c r="H56" s="57"/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0.77</v>
      </c>
      <c r="D57" s="37">
        <v>0.82</v>
      </c>
      <c r="E57" s="37">
        <v>0.83</v>
      </c>
      <c r="F57" s="37">
        <v>0.98</v>
      </c>
      <c r="G57" s="37">
        <v>0.87</v>
      </c>
      <c r="H57" s="57"/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0.77</v>
      </c>
      <c r="D58" s="37">
        <v>0.82</v>
      </c>
      <c r="E58" s="37">
        <v>0.83</v>
      </c>
      <c r="F58" s="37">
        <v>0.98</v>
      </c>
      <c r="G58" s="37">
        <v>0.87</v>
      </c>
      <c r="H58" s="57"/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0.56000000000000005</v>
      </c>
      <c r="D59" s="37">
        <v>0.78</v>
      </c>
      <c r="E59" s="37">
        <v>0.8</v>
      </c>
      <c r="F59" s="37">
        <v>0.91</v>
      </c>
      <c r="G59" s="37">
        <v>0.83</v>
      </c>
      <c r="H59" s="57"/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0.34</v>
      </c>
      <c r="D60" s="37">
        <v>0.66</v>
      </c>
      <c r="E60" s="37">
        <v>0.72</v>
      </c>
      <c r="F60" s="37">
        <v>0.74</v>
      </c>
      <c r="G60" s="37">
        <v>0.73</v>
      </c>
      <c r="H60" s="57"/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0.36</v>
      </c>
      <c r="D61" s="37">
        <v>0.68</v>
      </c>
      <c r="E61" s="37">
        <v>0.73</v>
      </c>
      <c r="F61" s="37">
        <v>0.74</v>
      </c>
      <c r="G61" s="37">
        <v>0.75</v>
      </c>
      <c r="H61" s="57"/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0.19</v>
      </c>
      <c r="D62" s="37">
        <v>0.52</v>
      </c>
      <c r="E62" s="37">
        <v>0.6</v>
      </c>
      <c r="F62" s="37">
        <v>0.73</v>
      </c>
      <c r="G62" s="37">
        <v>0.64</v>
      </c>
      <c r="H62" s="57"/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</v>
      </c>
      <c r="D63" s="37">
        <v>0.7</v>
      </c>
      <c r="E63" s="37">
        <v>0.75</v>
      </c>
      <c r="F63" s="37">
        <v>0.75</v>
      </c>
      <c r="G63" s="37">
        <v>0.78</v>
      </c>
      <c r="H63" s="57"/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0.56999999999999995</v>
      </c>
      <c r="D64" s="37">
        <v>0.8</v>
      </c>
      <c r="E64" s="37">
        <v>0.8</v>
      </c>
      <c r="F64" s="37">
        <v>0.92</v>
      </c>
      <c r="G64" s="37">
        <v>0.84</v>
      </c>
      <c r="H64" s="57"/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</v>
      </c>
      <c r="D65" s="37">
        <v>0.83</v>
      </c>
      <c r="E65" s="37">
        <v>0.83</v>
      </c>
      <c r="F65" s="37">
        <v>0.99</v>
      </c>
      <c r="G65" s="37">
        <v>0.87</v>
      </c>
      <c r="H65" s="57"/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0.18</v>
      </c>
      <c r="D66" s="37">
        <v>0.52</v>
      </c>
      <c r="E66" s="37">
        <v>0.57999999999999996</v>
      </c>
      <c r="F66" s="37">
        <v>0.71</v>
      </c>
      <c r="G66" s="37">
        <v>0.61</v>
      </c>
      <c r="H66" s="57"/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0.2</v>
      </c>
      <c r="D67" s="37">
        <v>0.53</v>
      </c>
      <c r="E67" s="37">
        <v>0.61</v>
      </c>
      <c r="F67" s="37">
        <v>0.75</v>
      </c>
      <c r="G67" s="37">
        <v>0.64</v>
      </c>
      <c r="H67" s="57"/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</v>
      </c>
      <c r="D68" s="37">
        <v>0.73</v>
      </c>
      <c r="E68" s="37">
        <v>0.76</v>
      </c>
      <c r="F68" s="37">
        <v>0.76</v>
      </c>
      <c r="G68" s="37">
        <v>0.8</v>
      </c>
      <c r="H68" s="57"/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0.8</v>
      </c>
      <c r="D69" s="37">
        <v>0.83</v>
      </c>
      <c r="E69" s="37">
        <v>0.84</v>
      </c>
      <c r="F69" s="37">
        <v>0.99</v>
      </c>
      <c r="G69" s="37">
        <v>0.88</v>
      </c>
      <c r="H69" s="57"/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0.8</v>
      </c>
      <c r="D70" s="37">
        <v>0.84</v>
      </c>
      <c r="E70" s="37">
        <v>0.84</v>
      </c>
      <c r="F70" s="37">
        <v>0.99</v>
      </c>
      <c r="G70" s="37">
        <v>0.89</v>
      </c>
      <c r="H70" s="57"/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0.75</v>
      </c>
      <c r="D71" s="37">
        <v>0.81</v>
      </c>
      <c r="E71" s="37">
        <v>0.83</v>
      </c>
      <c r="F71" s="37">
        <v>0.96</v>
      </c>
      <c r="G71" s="37">
        <v>0.87</v>
      </c>
      <c r="H71" s="57"/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0.89</v>
      </c>
      <c r="D72" s="37">
        <v>0.85</v>
      </c>
      <c r="E72" s="37">
        <v>1</v>
      </c>
      <c r="F72" s="37">
        <v>1</v>
      </c>
      <c r="G72" s="37">
        <v>0.9</v>
      </c>
      <c r="H72" s="57"/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0.88</v>
      </c>
      <c r="D73" s="37">
        <v>0.85</v>
      </c>
      <c r="E73" s="37">
        <v>1</v>
      </c>
      <c r="F73" s="37">
        <v>1</v>
      </c>
      <c r="G73" s="37">
        <v>0.9</v>
      </c>
      <c r="H73" s="57"/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0.86</v>
      </c>
      <c r="D74" s="37">
        <v>0.85</v>
      </c>
      <c r="E74" s="37">
        <v>1</v>
      </c>
      <c r="F74" s="37">
        <v>1</v>
      </c>
      <c r="G74" s="37">
        <v>1</v>
      </c>
      <c r="H74" s="57"/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0.75</v>
      </c>
      <c r="D75" s="37">
        <v>0.82</v>
      </c>
      <c r="E75" s="37">
        <v>0.83</v>
      </c>
      <c r="F75" s="37">
        <v>0.98</v>
      </c>
      <c r="G75" s="37">
        <v>0.87</v>
      </c>
      <c r="H75" s="57"/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0.53</v>
      </c>
      <c r="D76" s="37">
        <v>0.75</v>
      </c>
      <c r="E76" s="37">
        <v>0.78</v>
      </c>
      <c r="F76" s="37">
        <v>0.77</v>
      </c>
      <c r="G76" s="37">
        <v>0.8</v>
      </c>
      <c r="H76" s="57"/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0.86</v>
      </c>
      <c r="D77" s="37">
        <v>0.85</v>
      </c>
      <c r="E77" s="37">
        <v>1</v>
      </c>
      <c r="F77" s="37">
        <v>1</v>
      </c>
      <c r="G77" s="37">
        <v>1</v>
      </c>
      <c r="H77" s="57"/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0.86</v>
      </c>
      <c r="D78" s="37">
        <v>0.85</v>
      </c>
      <c r="E78" s="37">
        <v>1</v>
      </c>
      <c r="F78" s="37">
        <v>1</v>
      </c>
      <c r="G78" s="37">
        <v>1</v>
      </c>
      <c r="H78" s="57"/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0.53</v>
      </c>
      <c r="D79" s="37">
        <v>0.76</v>
      </c>
      <c r="E79" s="37">
        <v>0.79</v>
      </c>
      <c r="F79" s="37">
        <v>0.77</v>
      </c>
      <c r="G79" s="37">
        <v>0.8</v>
      </c>
      <c r="H79" s="57"/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0.8</v>
      </c>
      <c r="D80" s="37">
        <v>0.83</v>
      </c>
      <c r="E80" s="37">
        <v>0.84</v>
      </c>
      <c r="F80" s="37">
        <v>0.99</v>
      </c>
      <c r="G80" s="37">
        <v>0.88</v>
      </c>
      <c r="H80" s="57"/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0.2</v>
      </c>
      <c r="D81" s="37">
        <v>0.54</v>
      </c>
      <c r="E81" s="37">
        <v>0.62</v>
      </c>
      <c r="F81" s="37">
        <v>0.78</v>
      </c>
      <c r="G81" s="37">
        <v>0.68</v>
      </c>
      <c r="H81" s="57"/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0.54</v>
      </c>
      <c r="D82" s="37">
        <v>0.76</v>
      </c>
      <c r="E82" s="37">
        <v>0.8</v>
      </c>
      <c r="F82" s="37">
        <v>0.9</v>
      </c>
      <c r="G82" s="37">
        <v>0.82</v>
      </c>
      <c r="H82" s="57"/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0.8</v>
      </c>
      <c r="D83" s="37">
        <v>0.8</v>
      </c>
      <c r="E83" s="37">
        <v>0.8</v>
      </c>
      <c r="F83" s="37">
        <v>0.94</v>
      </c>
      <c r="G83" s="37">
        <v>0.85</v>
      </c>
      <c r="H83" s="57"/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0.2</v>
      </c>
      <c r="D84" s="37">
        <v>0.4</v>
      </c>
      <c r="E84" s="37">
        <v>0.43</v>
      </c>
      <c r="F84" s="37">
        <v>0.61</v>
      </c>
      <c r="G84" s="37">
        <v>0.61</v>
      </c>
      <c r="H84" s="57"/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0.32</v>
      </c>
      <c r="D85" s="37">
        <v>0.6</v>
      </c>
      <c r="E85" s="37">
        <v>0.7</v>
      </c>
      <c r="F85" s="37">
        <v>0.71</v>
      </c>
      <c r="G85" s="37">
        <v>0.7</v>
      </c>
      <c r="H85" s="57"/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0.86</v>
      </c>
      <c r="D86" s="37">
        <v>0.85</v>
      </c>
      <c r="E86" s="37">
        <v>1</v>
      </c>
      <c r="F86" s="37">
        <v>1</v>
      </c>
      <c r="G86" s="37">
        <v>1</v>
      </c>
      <c r="H86" s="57"/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</v>
      </c>
      <c r="D87" s="37">
        <v>0.73</v>
      </c>
      <c r="E87" s="37">
        <v>0.76</v>
      </c>
      <c r="F87" s="37">
        <v>0.76</v>
      </c>
      <c r="G87" s="37">
        <v>0.79</v>
      </c>
      <c r="H87" s="57"/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0.72</v>
      </c>
      <c r="D88" s="37">
        <v>0.81</v>
      </c>
      <c r="E88" s="37">
        <v>0.82</v>
      </c>
      <c r="F88" s="37">
        <v>0.94</v>
      </c>
      <c r="G88" s="37">
        <v>0.85</v>
      </c>
      <c r="H88" s="57"/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0.84</v>
      </c>
      <c r="D89" s="37">
        <v>0.84</v>
      </c>
      <c r="E89" s="37">
        <v>1</v>
      </c>
      <c r="F89" s="37">
        <v>1</v>
      </c>
      <c r="G89" s="37">
        <v>0.9</v>
      </c>
      <c r="H89" s="57"/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0.75</v>
      </c>
      <c r="D90" s="37">
        <v>0.81</v>
      </c>
      <c r="E90" s="37">
        <v>0.83</v>
      </c>
      <c r="F90" s="37">
        <v>0.96</v>
      </c>
      <c r="G90" s="37">
        <v>0.87</v>
      </c>
      <c r="H90" s="57"/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0.75</v>
      </c>
      <c r="D91" s="37">
        <v>0.82</v>
      </c>
      <c r="E91" s="37">
        <v>0.83</v>
      </c>
      <c r="F91" s="37">
        <v>0.98</v>
      </c>
      <c r="G91" s="37">
        <v>0.87</v>
      </c>
      <c r="H91" s="57"/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0.8</v>
      </c>
      <c r="D92" s="37">
        <v>0.8</v>
      </c>
      <c r="E92" s="37">
        <v>0.82</v>
      </c>
      <c r="F92" s="37">
        <v>0.94</v>
      </c>
      <c r="G92" s="37">
        <v>0.85</v>
      </c>
      <c r="H92" s="57"/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0.83</v>
      </c>
      <c r="D93" s="37">
        <v>0.84</v>
      </c>
      <c r="E93" s="37">
        <v>1</v>
      </c>
      <c r="F93" s="37">
        <v>1</v>
      </c>
      <c r="G93" s="37">
        <v>0.89</v>
      </c>
      <c r="H93" s="57"/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0.72</v>
      </c>
      <c r="D94" s="37">
        <v>0.81</v>
      </c>
      <c r="E94" s="37">
        <v>0.83</v>
      </c>
      <c r="F94" s="37">
        <v>0.96</v>
      </c>
      <c r="G94" s="37">
        <v>0.86</v>
      </c>
      <c r="H94" s="57"/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0.8</v>
      </c>
      <c r="D95" s="37">
        <v>0.83</v>
      </c>
      <c r="E95" s="37">
        <v>0.84</v>
      </c>
      <c r="F95" s="37">
        <v>0.99</v>
      </c>
      <c r="G95" s="37">
        <v>0.88</v>
      </c>
      <c r="H95" s="57"/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0.84</v>
      </c>
      <c r="D96" s="37">
        <v>0.84</v>
      </c>
      <c r="E96" s="37">
        <v>1</v>
      </c>
      <c r="F96" s="37">
        <v>1</v>
      </c>
      <c r="G96" s="37">
        <v>0.9</v>
      </c>
      <c r="H96" s="57"/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0.53</v>
      </c>
      <c r="D97" s="37">
        <v>0.76</v>
      </c>
      <c r="E97" s="37">
        <v>0.79</v>
      </c>
      <c r="F97" s="37">
        <v>0.77</v>
      </c>
      <c r="G97" s="37">
        <v>0.8</v>
      </c>
      <c r="H97" s="57"/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0.32</v>
      </c>
      <c r="D98" s="37">
        <v>0.54</v>
      </c>
      <c r="E98" s="37">
        <v>0.68</v>
      </c>
      <c r="F98" s="37">
        <v>0.71</v>
      </c>
      <c r="G98" s="37">
        <v>0.7</v>
      </c>
      <c r="H98" s="57"/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0.82</v>
      </c>
      <c r="D99" s="37">
        <v>0.84</v>
      </c>
      <c r="E99" s="37">
        <v>1</v>
      </c>
      <c r="F99" s="37">
        <v>1</v>
      </c>
      <c r="G99" s="37">
        <v>0.89</v>
      </c>
      <c r="H99" s="57"/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0.18</v>
      </c>
      <c r="D100" s="37">
        <v>0.52</v>
      </c>
      <c r="E100" s="37">
        <v>0.6</v>
      </c>
      <c r="F100" s="37">
        <v>0.72</v>
      </c>
      <c r="G100" s="37">
        <v>0.62</v>
      </c>
      <c r="H100" s="58"/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0.8</v>
      </c>
      <c r="D101" s="37">
        <v>0.8</v>
      </c>
      <c r="E101" s="37">
        <v>0.8</v>
      </c>
      <c r="F101" s="37">
        <v>0.93</v>
      </c>
      <c r="G101" s="37">
        <v>0.85</v>
      </c>
      <c r="H101" s="57"/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0.72</v>
      </c>
      <c r="D102" s="37">
        <v>0.89</v>
      </c>
      <c r="E102" s="37">
        <v>0.82</v>
      </c>
      <c r="F102" s="37">
        <v>0.94</v>
      </c>
      <c r="G102" s="37">
        <v>0.85</v>
      </c>
      <c r="H102" s="57"/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0.54</v>
      </c>
      <c r="D103" s="37">
        <v>0.76</v>
      </c>
      <c r="E103" s="37">
        <v>0.8</v>
      </c>
      <c r="F103" s="37">
        <v>0.77</v>
      </c>
      <c r="G103" s="37">
        <v>0.8</v>
      </c>
      <c r="H103" s="57"/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0.84</v>
      </c>
      <c r="D104" s="37">
        <v>0.84</v>
      </c>
      <c r="E104" s="37">
        <v>1</v>
      </c>
      <c r="F104" s="37">
        <v>1</v>
      </c>
      <c r="G104" s="37">
        <v>0.89</v>
      </c>
      <c r="H104" s="57"/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0.8</v>
      </c>
      <c r="D105" s="37">
        <v>0.83</v>
      </c>
      <c r="E105" s="37">
        <v>0.84</v>
      </c>
      <c r="F105" s="37">
        <v>0.99</v>
      </c>
      <c r="G105" s="37">
        <v>0.88</v>
      </c>
      <c r="H105" s="57"/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0.72</v>
      </c>
      <c r="D106" s="37">
        <v>0.81</v>
      </c>
      <c r="E106" s="37">
        <v>0.83</v>
      </c>
      <c r="F106" s="37">
        <v>0.95</v>
      </c>
      <c r="G106" s="37">
        <v>0.86</v>
      </c>
      <c r="H106" s="57"/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0.86</v>
      </c>
      <c r="D107" s="37">
        <v>0.98</v>
      </c>
      <c r="E107" s="37">
        <v>1</v>
      </c>
      <c r="F107" s="37">
        <v>1</v>
      </c>
      <c r="G107" s="37">
        <v>1</v>
      </c>
      <c r="H107" s="57"/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0.89</v>
      </c>
      <c r="D108" s="37">
        <v>0.85</v>
      </c>
      <c r="E108" s="37">
        <v>1</v>
      </c>
      <c r="F108" s="37">
        <v>1</v>
      </c>
      <c r="G108" s="37">
        <v>1</v>
      </c>
      <c r="H108" s="57"/>
      <c r="Q108" s="37"/>
      <c r="R108" s="37"/>
      <c r="S108" s="37"/>
      <c r="T108" s="37"/>
      <c r="U108" s="37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14" xr:uid="{00000000-0009-0000-0000-000012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8"/>
  <sheetViews>
    <sheetView topLeftCell="K1" workbookViewId="0">
      <selection activeCell="Q1" sqref="Q1:U1048576"/>
    </sheetView>
  </sheetViews>
  <sheetFormatPr defaultRowHeight="15" x14ac:dyDescent="0.25"/>
  <cols>
    <col min="1" max="1" width="9.140625" style="43"/>
    <col min="2" max="2" width="15.140625" style="45" customWidth="1"/>
    <col min="3" max="3" width="18.85546875" style="40" customWidth="1"/>
    <col min="4" max="4" width="12.5703125" style="40" customWidth="1"/>
    <col min="5" max="5" width="12.85546875" style="52" customWidth="1"/>
    <col min="6" max="6" width="12.5703125" style="9" customWidth="1"/>
    <col min="7" max="7" width="19.7109375" customWidth="1"/>
    <col min="8" max="8" width="7.28515625" customWidth="1"/>
    <col min="9" max="9" width="15.7109375" customWidth="1"/>
    <col min="10" max="10" width="13.140625" customWidth="1"/>
    <col min="11" max="11" width="8.140625" customWidth="1"/>
    <col min="12" max="12" width="6.7109375" customWidth="1"/>
    <col min="13" max="13" width="8.42578125" customWidth="1"/>
    <col min="14" max="14" width="6.42578125" customWidth="1"/>
  </cols>
  <sheetData>
    <row r="1" spans="1:21" ht="30" x14ac:dyDescent="0.25">
      <c r="A1" s="38" t="s">
        <v>0</v>
      </c>
      <c r="B1" s="39" t="s">
        <v>108</v>
      </c>
      <c r="C1" s="40" t="s">
        <v>126</v>
      </c>
      <c r="D1" s="41" t="s">
        <v>127</v>
      </c>
      <c r="E1" s="49" t="s">
        <v>128</v>
      </c>
      <c r="F1" s="50" t="s">
        <v>129</v>
      </c>
      <c r="G1" s="48" t="s">
        <v>130</v>
      </c>
      <c r="H1" s="36"/>
      <c r="I1" s="26" t="s">
        <v>131</v>
      </c>
      <c r="J1" s="27" t="s">
        <v>131</v>
      </c>
      <c r="K1" s="29" t="s">
        <v>110</v>
      </c>
      <c r="L1" s="29" t="s">
        <v>1</v>
      </c>
      <c r="M1" s="29" t="s">
        <v>2</v>
      </c>
      <c r="N1" s="29" t="s">
        <v>3</v>
      </c>
      <c r="O1" s="29" t="s">
        <v>4</v>
      </c>
    </row>
    <row r="2" spans="1:21" ht="15.75" x14ac:dyDescent="0.25">
      <c r="A2" s="42" t="s">
        <v>1</v>
      </c>
      <c r="B2" s="40">
        <v>0.55185063152114222</v>
      </c>
      <c r="C2" s="37">
        <v>0.83</v>
      </c>
      <c r="D2" s="37">
        <v>0.61</v>
      </c>
      <c r="E2" s="37">
        <v>0.75</v>
      </c>
      <c r="F2" s="37">
        <v>0.75</v>
      </c>
      <c r="G2" s="37">
        <v>0.7</v>
      </c>
      <c r="I2" s="26" t="s">
        <v>111</v>
      </c>
      <c r="J2" s="27" t="s">
        <v>116</v>
      </c>
      <c r="K2" s="30">
        <v>17.57</v>
      </c>
      <c r="L2" s="30">
        <v>10.3</v>
      </c>
      <c r="M2" s="30">
        <v>7.22</v>
      </c>
      <c r="N2" s="30">
        <v>2.46</v>
      </c>
      <c r="O2" s="28">
        <v>0</v>
      </c>
      <c r="Q2" s="37"/>
      <c r="R2" s="37"/>
      <c r="S2" s="37"/>
      <c r="T2" s="37"/>
      <c r="U2" s="37"/>
    </row>
    <row r="3" spans="1:21" x14ac:dyDescent="0.25">
      <c r="A3" s="42" t="s">
        <v>10</v>
      </c>
      <c r="B3" s="40">
        <v>0.81493135639758385</v>
      </c>
      <c r="C3" s="37">
        <v>0.85</v>
      </c>
      <c r="D3" s="37">
        <v>0.82</v>
      </c>
      <c r="E3" s="37">
        <v>0.82</v>
      </c>
      <c r="F3" s="37">
        <v>0.81</v>
      </c>
      <c r="G3" s="37">
        <v>0.72</v>
      </c>
      <c r="I3" s="25" t="s">
        <v>112</v>
      </c>
      <c r="J3" s="27" t="s">
        <v>117</v>
      </c>
      <c r="K3" s="30">
        <v>30.15</v>
      </c>
      <c r="L3" s="30">
        <v>29.58</v>
      </c>
      <c r="M3" s="30">
        <v>18.72</v>
      </c>
      <c r="N3" s="30">
        <v>16.670000000000002</v>
      </c>
      <c r="O3" s="30">
        <v>12.33</v>
      </c>
      <c r="Q3" s="37"/>
      <c r="R3" s="37"/>
      <c r="S3" s="37"/>
      <c r="T3" s="37"/>
      <c r="U3" s="37"/>
    </row>
    <row r="4" spans="1:21" x14ac:dyDescent="0.25">
      <c r="A4" s="42" t="s">
        <v>100</v>
      </c>
      <c r="B4" s="40">
        <v>0.42152498627127954</v>
      </c>
      <c r="C4" s="37">
        <v>0.56999999999999995</v>
      </c>
      <c r="D4" s="37">
        <v>0.56000000000000005</v>
      </c>
      <c r="E4" s="37">
        <v>0.4</v>
      </c>
      <c r="F4" s="37">
        <v>0.28000000000000003</v>
      </c>
      <c r="G4" s="37">
        <v>0.17</v>
      </c>
      <c r="I4" s="25" t="s">
        <v>113</v>
      </c>
      <c r="J4" s="27" t="s">
        <v>118</v>
      </c>
      <c r="K4" s="30">
        <v>45.42</v>
      </c>
      <c r="L4" s="30">
        <v>43.61</v>
      </c>
      <c r="M4" s="30">
        <v>33.47</v>
      </c>
      <c r="N4" s="30">
        <v>31.42</v>
      </c>
      <c r="O4" s="30">
        <v>22.19</v>
      </c>
      <c r="Q4" s="37"/>
      <c r="R4" s="37"/>
      <c r="S4" s="37"/>
      <c r="T4" s="37"/>
      <c r="U4" s="37"/>
    </row>
    <row r="5" spans="1:21" ht="15.75" x14ac:dyDescent="0.25">
      <c r="A5" s="42" t="s">
        <v>101</v>
      </c>
      <c r="B5" s="40">
        <v>0.69743547501372882</v>
      </c>
      <c r="C5" s="37">
        <v>0.56999999999999995</v>
      </c>
      <c r="D5" s="37">
        <v>0.56000000000000005</v>
      </c>
      <c r="E5" s="37">
        <v>0.4</v>
      </c>
      <c r="F5" s="37">
        <v>0.28000000000000003</v>
      </c>
      <c r="G5" s="37">
        <v>0.17</v>
      </c>
      <c r="I5" s="26" t="s">
        <v>114</v>
      </c>
      <c r="J5" s="27" t="s">
        <v>119</v>
      </c>
      <c r="K5" s="30">
        <v>6.86</v>
      </c>
      <c r="L5" s="30">
        <v>12.740000000000009</v>
      </c>
      <c r="M5" s="30">
        <v>18.739999999999998</v>
      </c>
      <c r="N5" s="30">
        <v>27.6</v>
      </c>
      <c r="O5" s="30">
        <v>37.25</v>
      </c>
      <c r="Q5" s="37"/>
      <c r="R5" s="37"/>
      <c r="S5" s="37"/>
      <c r="T5" s="37"/>
      <c r="U5" s="37"/>
    </row>
    <row r="6" spans="1:21" ht="15.75" x14ac:dyDescent="0.25">
      <c r="A6" s="42" t="s">
        <v>102</v>
      </c>
      <c r="B6" s="40">
        <v>0.5598242723778144</v>
      </c>
      <c r="C6" s="37">
        <v>0.56999999999999995</v>
      </c>
      <c r="D6" s="37">
        <v>0.56000000000000005</v>
      </c>
      <c r="E6" s="37">
        <v>0.4</v>
      </c>
      <c r="F6" s="37">
        <v>0.28000000000000003</v>
      </c>
      <c r="G6" s="37">
        <v>0.17</v>
      </c>
      <c r="I6" s="26" t="s">
        <v>115</v>
      </c>
      <c r="J6" s="27" t="s">
        <v>120</v>
      </c>
      <c r="K6" s="30">
        <v>0</v>
      </c>
      <c r="L6" s="30">
        <v>3.77</v>
      </c>
      <c r="M6" s="30">
        <v>20.54</v>
      </c>
      <c r="N6" s="37">
        <v>21.85</v>
      </c>
      <c r="O6" s="30">
        <v>28.23</v>
      </c>
      <c r="Q6" s="37"/>
      <c r="R6" s="37"/>
      <c r="S6" s="37"/>
      <c r="T6" s="37"/>
      <c r="U6" s="37"/>
    </row>
    <row r="7" spans="1:21" ht="15.75" x14ac:dyDescent="0.25">
      <c r="A7" s="42" t="s">
        <v>103</v>
      </c>
      <c r="B7" s="40">
        <v>0.81814936847885777</v>
      </c>
      <c r="C7" s="37">
        <v>0.56999999999999995</v>
      </c>
      <c r="D7" s="37">
        <v>0.56000000000000005</v>
      </c>
      <c r="E7" s="37">
        <v>0.4</v>
      </c>
      <c r="F7" s="37">
        <v>0.28000000000000003</v>
      </c>
      <c r="G7" s="37">
        <v>0.17</v>
      </c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42" t="s">
        <v>104</v>
      </c>
      <c r="B8" s="40">
        <v>1.3038879736408568</v>
      </c>
      <c r="C8" s="37">
        <v>0.56999999999999995</v>
      </c>
      <c r="D8" s="37">
        <v>0.56000000000000005</v>
      </c>
      <c r="E8" s="37">
        <v>0.4</v>
      </c>
      <c r="F8" s="37">
        <v>0.18</v>
      </c>
      <c r="G8" s="37">
        <v>0.17</v>
      </c>
      <c r="I8" s="22" t="s">
        <v>137</v>
      </c>
      <c r="J8" s="37">
        <f t="shared" ref="J8:O8" si="0">MIN(B2:B108)</f>
        <v>1.7600219659527733E-3</v>
      </c>
      <c r="K8" s="37">
        <f t="shared" si="0"/>
        <v>0.32</v>
      </c>
      <c r="L8" s="37">
        <f t="shared" si="0"/>
        <v>0.2</v>
      </c>
      <c r="M8" s="37">
        <f t="shared" si="0"/>
        <v>0.15</v>
      </c>
      <c r="N8" s="37">
        <f t="shared" si="0"/>
        <v>0.13</v>
      </c>
      <c r="O8" s="37">
        <f t="shared" si="0"/>
        <v>0.12</v>
      </c>
      <c r="Q8" s="37"/>
      <c r="R8" s="37"/>
      <c r="S8" s="37"/>
      <c r="T8" s="37"/>
      <c r="U8" s="37"/>
    </row>
    <row r="9" spans="1:21" x14ac:dyDescent="0.25">
      <c r="A9" s="42" t="s">
        <v>105</v>
      </c>
      <c r="B9" s="40">
        <v>0.21569192751235586</v>
      </c>
      <c r="C9" s="37">
        <v>0.6</v>
      </c>
      <c r="D9" s="37">
        <v>0.43</v>
      </c>
      <c r="E9" s="37">
        <v>0.55000000000000004</v>
      </c>
      <c r="F9" s="37">
        <v>0.48</v>
      </c>
      <c r="G9" s="37">
        <v>0.31</v>
      </c>
      <c r="I9" s="72" t="s">
        <v>138</v>
      </c>
      <c r="J9" s="37">
        <f t="shared" ref="J9:O9" si="1">MAX(B2:B108)</f>
        <v>4.130164744645799</v>
      </c>
      <c r="K9" s="37">
        <f t="shared" si="1"/>
        <v>0.85</v>
      </c>
      <c r="L9" s="37">
        <f t="shared" si="1"/>
        <v>0.82</v>
      </c>
      <c r="M9" s="37">
        <f t="shared" si="1"/>
        <v>0.82</v>
      </c>
      <c r="N9" s="37">
        <f t="shared" si="1"/>
        <v>0.81</v>
      </c>
      <c r="O9" s="37">
        <f t="shared" si="1"/>
        <v>0.72</v>
      </c>
      <c r="Q9" s="37"/>
      <c r="R9" s="37"/>
      <c r="S9" s="37"/>
      <c r="T9" s="37"/>
      <c r="U9" s="37"/>
    </row>
    <row r="10" spans="1:21" x14ac:dyDescent="0.25">
      <c r="A10" s="42" t="s">
        <v>106</v>
      </c>
      <c r="B10" s="40">
        <v>0.60656781987918729</v>
      </c>
      <c r="C10" s="37">
        <v>0.56999999999999995</v>
      </c>
      <c r="D10" s="37">
        <v>0.56000000000000005</v>
      </c>
      <c r="E10" s="37">
        <v>0.15</v>
      </c>
      <c r="F10" s="37">
        <v>0.18</v>
      </c>
      <c r="G10" s="37">
        <v>0.15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46" t="s">
        <v>107</v>
      </c>
      <c r="B11" s="47">
        <v>0.82366831411312469</v>
      </c>
      <c r="C11" s="37">
        <v>0.6</v>
      </c>
      <c r="D11" s="37">
        <v>0.43</v>
      </c>
      <c r="E11" s="37">
        <v>0.55000000000000004</v>
      </c>
      <c r="F11" s="37">
        <v>0.48</v>
      </c>
      <c r="G11" s="37">
        <v>0.28999999999999998</v>
      </c>
      <c r="I11" s="9" t="s">
        <v>120</v>
      </c>
      <c r="J11" s="8" t="s">
        <v>111</v>
      </c>
      <c r="K11" s="37">
        <f>SUMIFS(B$2:B$108,C2:C108,"&gt;=0.81",C2:C108,"&lt;=1.00")</f>
        <v>17.567496430532675</v>
      </c>
      <c r="L11" s="37">
        <f>SUMIFS(B$2:B$108,D2:D108,"&gt;=0.81",D2:D108,"&lt;=1.00")</f>
        <v>10.304539264140582</v>
      </c>
      <c r="M11" s="37">
        <f>SUMIFS(B$2:B$108,E2:E108,"&gt;=0.81",E2:E108,"&lt;=1.00")</f>
        <v>7.221442064799561</v>
      </c>
      <c r="N11" s="37">
        <f>SUMIFS(B$2:B$108,F2:F108,"&gt;=0.81",F2:F108,"&lt;=1.00")</f>
        <v>2.4638154859967054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42" t="s">
        <v>11</v>
      </c>
      <c r="B12" s="40">
        <v>1.3955244371224604</v>
      </c>
      <c r="C12" s="37">
        <v>0.8</v>
      </c>
      <c r="D12" s="37">
        <v>0.61</v>
      </c>
      <c r="E12" s="37">
        <v>0.75</v>
      </c>
      <c r="F12" s="37">
        <v>0.75</v>
      </c>
      <c r="G12" s="37">
        <v>0.51</v>
      </c>
      <c r="I12" s="9" t="s">
        <v>119</v>
      </c>
      <c r="J12" s="6" t="s">
        <v>112</v>
      </c>
      <c r="K12" s="37">
        <f>SUMIFS(B$2:B$108,C2:C108,"&gt;=0.61",C2:C108,"&lt;=0.80")</f>
        <v>30.153957440966497</v>
      </c>
      <c r="L12" s="37">
        <f>SUMIFS(B$2:B$108,D2:D108,"&gt;=0.61",D2:D108,"&lt;=0.80")</f>
        <v>29.581329763865998</v>
      </c>
      <c r="M12" s="37">
        <f>SUMIFS(B$2:B$108,E2:E108,"&gt;=0.61",E2:E108,"&lt;=0.80")</f>
        <v>18.723845689181768</v>
      </c>
      <c r="N12" s="37">
        <f>SUMIFS(B$2:B$108,F2:F108,"&gt;=0.61",F2:F108,"&lt;=0.80")</f>
        <v>16.668457440966499</v>
      </c>
      <c r="O12" s="37">
        <f>SUMIFS(B$2:B$108,G2:G108,"&gt;=0.61",G2:G108,"&lt;=0.80")</f>
        <v>12.32858099945085</v>
      </c>
      <c r="Q12" s="37"/>
      <c r="R12" s="37"/>
      <c r="S12" s="37"/>
      <c r="T12" s="37"/>
      <c r="U12" s="37"/>
    </row>
    <row r="13" spans="1:21" x14ac:dyDescent="0.25">
      <c r="A13" s="46" t="s">
        <v>12</v>
      </c>
      <c r="B13" s="47">
        <v>2.2495661724327292</v>
      </c>
      <c r="C13" s="37">
        <v>0.56000000000000005</v>
      </c>
      <c r="D13" s="37">
        <v>0.56000000000000005</v>
      </c>
      <c r="E13" s="37">
        <v>0.15</v>
      </c>
      <c r="F13" s="37">
        <v>0.18</v>
      </c>
      <c r="G13" s="37">
        <v>0.15</v>
      </c>
      <c r="I13" s="9" t="s">
        <v>118</v>
      </c>
      <c r="J13" s="6" t="s">
        <v>113</v>
      </c>
      <c r="K13" s="37">
        <f>SUMIFS(B$2:B$108,C2:C108,"&gt;=0.41",C2:C108,"&lt;=0.60")</f>
        <v>45.415785831960456</v>
      </c>
      <c r="L13" s="37">
        <f>SUMIFS(B$2:B$108,D2:D108,"&gt;=0.41",D2:D108,"&lt;=0.60")</f>
        <v>43.605973091707838</v>
      </c>
      <c r="M13" s="37">
        <f>SUMIFS(B$2:B$108,E2:E108,"&gt;=0.41",E2:E108,"&lt;=0.60")</f>
        <v>33.470345140032933</v>
      </c>
      <c r="N13" s="37">
        <f>SUMIFS(B$2:B$108,F2:F108,"&gt;=0.41",F2:F108,"&lt;=0.60")</f>
        <v>30.890402526084568</v>
      </c>
      <c r="O13" s="37">
        <f>SUMIFS(B$2:B$108,G2:G108,"&gt;=0.41",G2:G108,"&lt;=0.60")</f>
        <v>22.186227896760016</v>
      </c>
      <c r="Q13" s="37"/>
      <c r="R13" s="37"/>
      <c r="S13" s="37"/>
      <c r="T13" s="37"/>
      <c r="U13" s="37"/>
    </row>
    <row r="14" spans="1:21" ht="31.5" x14ac:dyDescent="0.25">
      <c r="A14" s="42" t="s">
        <v>13</v>
      </c>
      <c r="B14" s="40">
        <v>4.130164744645799</v>
      </c>
      <c r="C14" s="37">
        <v>0.8</v>
      </c>
      <c r="D14" s="37">
        <v>0.61</v>
      </c>
      <c r="E14" s="37">
        <v>0.75</v>
      </c>
      <c r="F14" s="37">
        <v>0.55000000000000004</v>
      </c>
      <c r="G14" s="37">
        <v>0.5</v>
      </c>
      <c r="I14" s="9" t="s">
        <v>117</v>
      </c>
      <c r="J14" s="8" t="s">
        <v>114</v>
      </c>
      <c r="K14" s="37">
        <f>SUMIFS(B$2:B$108,C2:C108,"&gt;=0.21",C2:C108,"&lt;=0.40")</f>
        <v>6.8627841845140036</v>
      </c>
      <c r="L14" s="37">
        <f>SUMIFS(B$2:B$108,D2:D108,"&gt;=0.21",D2:D108,"&lt;=0.40")</f>
        <v>12.740007688083473</v>
      </c>
      <c r="M14" s="37">
        <f>SUMIFS(B$2:B$108,E2:E108,"&gt;=0.21",E2:E108,"&lt;=0.40")</f>
        <v>20.039797913234487</v>
      </c>
      <c r="N14" s="37">
        <f>SUMIFS(B$2:B$108,F2:F108,"&gt;=0.21",F2:F108,"&lt;=0.40")</f>
        <v>28.128867380560131</v>
      </c>
      <c r="O14" s="37">
        <f>SUMIFS(B$2:B$108,G2:G108,"&gt;=0.21",G2:G108,"&lt;=0.40")</f>
        <v>37.254698242723777</v>
      </c>
      <c r="Q14" s="37"/>
      <c r="R14" s="37"/>
      <c r="S14" s="37"/>
      <c r="T14" s="37"/>
      <c r="U14" s="37"/>
    </row>
    <row r="15" spans="1:21" ht="15.75" x14ac:dyDescent="0.25">
      <c r="A15" s="42" t="s">
        <v>14</v>
      </c>
      <c r="B15" s="40">
        <v>1.7387149917627676</v>
      </c>
      <c r="C15" s="37">
        <v>0.8</v>
      </c>
      <c r="D15" s="37">
        <v>0.61</v>
      </c>
      <c r="E15" s="37">
        <v>0.75</v>
      </c>
      <c r="F15" s="37">
        <v>0.55000000000000004</v>
      </c>
      <c r="G15" s="37">
        <v>0.49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3.7681740801757275</v>
      </c>
      <c r="M15" s="37">
        <f>SUMIFS(B$2:B$108,E2:E108,"&gt;=0.00",E2:E108,"&lt;=0.20")</f>
        <v>20.544593080724876</v>
      </c>
      <c r="N15" s="37">
        <f>SUMIFS(B$2:B$108,F2:F108,"&gt;=0.00",F2:F108,"&lt;=0.20")</f>
        <v>21.848481054365735</v>
      </c>
      <c r="O15" s="37">
        <f>SUMIFS(B$2:B$108,G2:G108,"&gt;=0.00",G2:G108,"&lt;=0.20")</f>
        <v>28.230516749038991</v>
      </c>
      <c r="Q15" s="37"/>
      <c r="R15" s="37"/>
      <c r="S15" s="37"/>
      <c r="T15" s="37"/>
      <c r="U15" s="37"/>
    </row>
    <row r="16" spans="1:21" x14ac:dyDescent="0.25">
      <c r="A16" s="42" t="s">
        <v>15</v>
      </c>
      <c r="B16" s="40">
        <v>0.7696046128500823</v>
      </c>
      <c r="C16" s="37">
        <v>0.47</v>
      </c>
      <c r="D16" s="37">
        <v>0.35</v>
      </c>
      <c r="E16" s="37">
        <v>0.15</v>
      </c>
      <c r="F16" s="37">
        <v>0.13</v>
      </c>
      <c r="G16" s="37">
        <v>0.14000000000000001</v>
      </c>
      <c r="K16" s="37">
        <f>SUM(K11:K15)</f>
        <v>100.00002388797363</v>
      </c>
      <c r="L16" s="37">
        <f t="shared" ref="L16:O16" si="2">SUM(L11:L15)</f>
        <v>100.00002388797361</v>
      </c>
      <c r="M16" s="37">
        <f t="shared" si="2"/>
        <v>100.00002388797363</v>
      </c>
      <c r="N16" s="37">
        <f t="shared" si="2"/>
        <v>100.00002388797363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42" t="s">
        <v>16</v>
      </c>
      <c r="B17" s="40">
        <v>0.58074684239428886</v>
      </c>
      <c r="C17" s="37">
        <v>0.53</v>
      </c>
      <c r="D17" s="37">
        <v>0.55000000000000004</v>
      </c>
      <c r="E17" s="37">
        <v>0.15</v>
      </c>
      <c r="F17" s="37">
        <v>0.16</v>
      </c>
      <c r="G17" s="37">
        <v>0.16</v>
      </c>
      <c r="Q17" s="37"/>
      <c r="R17" s="37"/>
      <c r="S17" s="37"/>
      <c r="T17" s="37"/>
      <c r="U17" s="37"/>
    </row>
    <row r="18" spans="1:21" x14ac:dyDescent="0.25">
      <c r="A18" s="42" t="s">
        <v>17</v>
      </c>
      <c r="B18" s="40">
        <v>0.72908292147171894</v>
      </c>
      <c r="C18" s="37">
        <v>0.85</v>
      </c>
      <c r="D18" s="37">
        <v>0.82</v>
      </c>
      <c r="E18" s="37">
        <v>0.82</v>
      </c>
      <c r="F18" s="37">
        <v>0.81</v>
      </c>
      <c r="G18" s="37">
        <v>0.72</v>
      </c>
      <c r="Q18" s="37"/>
      <c r="R18" s="37"/>
      <c r="S18" s="37"/>
      <c r="T18" s="37"/>
      <c r="U18" s="37"/>
    </row>
    <row r="19" spans="1:21" x14ac:dyDescent="0.25">
      <c r="A19" s="42" t="s">
        <v>18</v>
      </c>
      <c r="B19" s="40">
        <v>0.8368039538714992</v>
      </c>
      <c r="C19" s="37">
        <v>0.8</v>
      </c>
      <c r="D19" s="37">
        <v>0.61</v>
      </c>
      <c r="E19" s="37">
        <v>0.75</v>
      </c>
      <c r="F19" s="37">
        <v>0.55000000000000004</v>
      </c>
      <c r="G19" s="37">
        <v>0.48</v>
      </c>
      <c r="Q19" s="37"/>
      <c r="R19" s="37"/>
      <c r="S19" s="37"/>
      <c r="T19" s="37"/>
      <c r="U19" s="37"/>
    </row>
    <row r="20" spans="1:21" x14ac:dyDescent="0.25">
      <c r="A20" s="42" t="s">
        <v>19</v>
      </c>
      <c r="B20" s="40">
        <v>0.61298736957715538</v>
      </c>
      <c r="C20" s="37">
        <v>0.85</v>
      </c>
      <c r="D20" s="37">
        <v>0.82</v>
      </c>
      <c r="E20" s="37">
        <v>0.82</v>
      </c>
      <c r="F20" s="37">
        <v>0.81</v>
      </c>
      <c r="G20" s="37">
        <v>0.72</v>
      </c>
      <c r="Q20" s="37"/>
      <c r="R20" s="37"/>
      <c r="S20" s="37"/>
      <c r="T20" s="37"/>
      <c r="U20" s="37"/>
    </row>
    <row r="21" spans="1:21" x14ac:dyDescent="0.25">
      <c r="A21" s="42" t="s">
        <v>2</v>
      </c>
      <c r="B21" s="40">
        <v>0.84135639758374514</v>
      </c>
      <c r="C21" s="37">
        <v>0.81</v>
      </c>
      <c r="D21" s="37">
        <v>0.61</v>
      </c>
      <c r="E21" s="37">
        <v>0.75</v>
      </c>
      <c r="F21" s="37">
        <v>0.75</v>
      </c>
      <c r="G21" s="37">
        <v>0.7</v>
      </c>
      <c r="Q21" s="37"/>
      <c r="R21" s="37"/>
      <c r="S21" s="37"/>
      <c r="T21" s="37"/>
      <c r="U21" s="37"/>
    </row>
    <row r="22" spans="1:21" x14ac:dyDescent="0.25">
      <c r="A22" s="42" t="s">
        <v>20</v>
      </c>
      <c r="B22" s="40">
        <v>0.107331136738056</v>
      </c>
      <c r="C22" s="37">
        <v>0.8</v>
      </c>
      <c r="D22" s="37">
        <v>0.61</v>
      </c>
      <c r="E22" s="37">
        <v>0.75</v>
      </c>
      <c r="F22" s="37">
        <v>0.55000000000000004</v>
      </c>
      <c r="G22" s="37">
        <v>0.48</v>
      </c>
      <c r="Q22" s="37"/>
      <c r="R22" s="37"/>
      <c r="S22" s="37"/>
      <c r="T22" s="37"/>
      <c r="U22" s="37"/>
    </row>
    <row r="23" spans="1:21" x14ac:dyDescent="0.25">
      <c r="A23" s="42" t="s">
        <v>21</v>
      </c>
      <c r="B23" s="40">
        <v>1.7209335529928611</v>
      </c>
      <c r="C23" s="37">
        <v>0.8</v>
      </c>
      <c r="D23" s="37">
        <v>0.61</v>
      </c>
      <c r="E23" s="37">
        <v>0.51</v>
      </c>
      <c r="F23" s="37">
        <v>0.43</v>
      </c>
      <c r="G23" s="37">
        <v>0.46</v>
      </c>
      <c r="Q23" s="37"/>
      <c r="R23" s="37"/>
      <c r="S23" s="37"/>
      <c r="T23" s="37"/>
      <c r="U23" s="37"/>
    </row>
    <row r="24" spans="1:21" x14ac:dyDescent="0.25">
      <c r="A24" s="42" t="s">
        <v>22</v>
      </c>
      <c r="B24" s="40">
        <v>0.65615046677649635</v>
      </c>
      <c r="C24" s="37">
        <v>0.47</v>
      </c>
      <c r="D24" s="37">
        <v>0.35</v>
      </c>
      <c r="E24" s="37">
        <v>0.15</v>
      </c>
      <c r="F24" s="37">
        <v>0.13</v>
      </c>
      <c r="G24" s="37">
        <v>0.14000000000000001</v>
      </c>
      <c r="Q24" s="37"/>
      <c r="R24" s="37"/>
      <c r="S24" s="37"/>
      <c r="T24" s="37"/>
      <c r="U24" s="37"/>
    </row>
    <row r="25" spans="1:21" x14ac:dyDescent="0.25">
      <c r="A25" s="42" t="s">
        <v>23</v>
      </c>
      <c r="B25" s="40">
        <v>1.1512959912136189</v>
      </c>
      <c r="C25" s="37">
        <v>0.47</v>
      </c>
      <c r="D25" s="37">
        <v>0.35</v>
      </c>
      <c r="E25" s="37">
        <v>0.15</v>
      </c>
      <c r="F25" s="37">
        <v>0.13</v>
      </c>
      <c r="G25" s="37">
        <v>0.14000000000000001</v>
      </c>
      <c r="Q25" s="37"/>
      <c r="R25" s="37"/>
      <c r="S25" s="37"/>
      <c r="T25" s="37"/>
      <c r="U25" s="37"/>
    </row>
    <row r="26" spans="1:21" x14ac:dyDescent="0.25">
      <c r="A26" s="42" t="s">
        <v>24</v>
      </c>
      <c r="B26" s="40">
        <v>0.56810543657331136</v>
      </c>
      <c r="C26" s="37">
        <v>0.8</v>
      </c>
      <c r="D26" s="37">
        <v>0.61</v>
      </c>
      <c r="E26" s="37">
        <v>0.51</v>
      </c>
      <c r="F26" s="37">
        <v>0.43</v>
      </c>
      <c r="G26" s="37">
        <v>0.46</v>
      </c>
      <c r="Q26" s="37"/>
      <c r="R26" s="37"/>
      <c r="S26" s="37"/>
      <c r="T26" s="37"/>
      <c r="U26" s="37"/>
    </row>
    <row r="27" spans="1:21" x14ac:dyDescent="0.25">
      <c r="A27" s="42" t="s">
        <v>25</v>
      </c>
      <c r="B27" s="40">
        <v>0.30681383855024713</v>
      </c>
      <c r="C27" s="37">
        <v>0.85</v>
      </c>
      <c r="D27" s="37">
        <v>0.82</v>
      </c>
      <c r="E27" s="37">
        <v>0.82</v>
      </c>
      <c r="F27" s="37">
        <v>0.81</v>
      </c>
      <c r="G27" s="37">
        <v>0.72</v>
      </c>
      <c r="Q27" s="37"/>
      <c r="R27" s="37"/>
      <c r="S27" s="37"/>
      <c r="T27" s="37"/>
      <c r="U27" s="37"/>
    </row>
    <row r="28" spans="1:21" x14ac:dyDescent="0.25">
      <c r="A28" s="42" t="s">
        <v>26</v>
      </c>
      <c r="B28" s="40">
        <v>1.5672103239978035</v>
      </c>
      <c r="C28" s="37">
        <v>0.47</v>
      </c>
      <c r="D28" s="37">
        <v>0.35</v>
      </c>
      <c r="E28" s="37">
        <v>0.15</v>
      </c>
      <c r="F28" s="37">
        <v>0.13</v>
      </c>
      <c r="G28" s="37">
        <v>0.14000000000000001</v>
      </c>
      <c r="Q28" s="37"/>
      <c r="R28" s="37"/>
      <c r="S28" s="37"/>
      <c r="T28" s="37"/>
      <c r="U28" s="37"/>
    </row>
    <row r="29" spans="1:21" x14ac:dyDescent="0.25">
      <c r="A29" s="42" t="s">
        <v>27</v>
      </c>
      <c r="B29" s="40">
        <v>0.67491488193300386</v>
      </c>
      <c r="C29" s="37">
        <v>0.47</v>
      </c>
      <c r="D29" s="37">
        <v>0.35</v>
      </c>
      <c r="E29" s="37">
        <v>0.15</v>
      </c>
      <c r="F29" s="37">
        <v>0.13</v>
      </c>
      <c r="G29" s="37">
        <v>0.14000000000000001</v>
      </c>
      <c r="Q29" s="37"/>
      <c r="R29" s="37"/>
      <c r="S29" s="37"/>
      <c r="T29" s="37"/>
      <c r="U29" s="37"/>
    </row>
    <row r="30" spans="1:21" x14ac:dyDescent="0.25">
      <c r="A30" s="42" t="s">
        <v>28</v>
      </c>
      <c r="B30" s="40">
        <v>0.25534486545853929</v>
      </c>
      <c r="C30" s="37">
        <v>0.8</v>
      </c>
      <c r="D30" s="37">
        <v>0.61</v>
      </c>
      <c r="E30" s="37">
        <v>0.51</v>
      </c>
      <c r="F30" s="37">
        <v>0.43</v>
      </c>
      <c r="G30" s="37">
        <v>0.44</v>
      </c>
      <c r="Q30" s="37"/>
      <c r="R30" s="37"/>
      <c r="S30" s="37"/>
      <c r="T30" s="37"/>
      <c r="U30" s="37"/>
    </row>
    <row r="31" spans="1:21" x14ac:dyDescent="0.25">
      <c r="A31" s="42" t="s">
        <v>29</v>
      </c>
      <c r="B31" s="40">
        <v>1.303871499176277</v>
      </c>
      <c r="C31" s="37">
        <v>0.8</v>
      </c>
      <c r="D31" s="37">
        <v>0.61</v>
      </c>
      <c r="E31" s="37">
        <v>0.51</v>
      </c>
      <c r="F31" s="37">
        <v>0.43</v>
      </c>
      <c r="G31" s="37">
        <v>0.44</v>
      </c>
      <c r="Q31" s="37"/>
      <c r="R31" s="37"/>
      <c r="S31" s="37"/>
      <c r="T31" s="37"/>
      <c r="U31" s="37"/>
    </row>
    <row r="32" spans="1:21" x14ac:dyDescent="0.25">
      <c r="A32" s="46" t="s">
        <v>3</v>
      </c>
      <c r="B32" s="47">
        <v>0.63083470620538162</v>
      </c>
      <c r="C32" s="37">
        <v>0.81</v>
      </c>
      <c r="D32" s="37">
        <v>0.61</v>
      </c>
      <c r="E32" s="37">
        <v>0.75</v>
      </c>
      <c r="F32" s="37">
        <v>0.75</v>
      </c>
      <c r="G32" s="37">
        <v>0.7</v>
      </c>
      <c r="Q32" s="37"/>
      <c r="R32" s="37"/>
      <c r="S32" s="37"/>
      <c r="T32" s="37"/>
      <c r="U32" s="37"/>
    </row>
    <row r="33" spans="1:21" x14ac:dyDescent="0.25">
      <c r="A33" s="42" t="s">
        <v>30</v>
      </c>
      <c r="B33" s="40">
        <v>1.4241186161449753</v>
      </c>
      <c r="C33" s="37">
        <v>0.85</v>
      </c>
      <c r="D33" s="37">
        <v>0.82</v>
      </c>
      <c r="E33" s="37">
        <v>0.82</v>
      </c>
      <c r="F33" s="37">
        <v>0.68</v>
      </c>
      <c r="G33" s="37">
        <v>0.66</v>
      </c>
      <c r="Q33" s="37"/>
      <c r="R33" s="37"/>
      <c r="S33" s="37"/>
      <c r="T33" s="37"/>
      <c r="U33" s="37"/>
    </row>
    <row r="34" spans="1:21" x14ac:dyDescent="0.25">
      <c r="A34" s="42" t="s">
        <v>31</v>
      </c>
      <c r="B34" s="40">
        <v>0.58200988467874792</v>
      </c>
      <c r="C34" s="37">
        <v>0.85</v>
      </c>
      <c r="D34" s="37">
        <v>0.82</v>
      </c>
      <c r="E34" s="37">
        <v>0.82</v>
      </c>
      <c r="F34" s="37">
        <v>0.68</v>
      </c>
      <c r="G34" s="37">
        <v>0.66</v>
      </c>
      <c r="Q34" s="37"/>
      <c r="R34" s="37"/>
      <c r="S34" s="37"/>
      <c r="T34" s="37"/>
      <c r="U34" s="37"/>
    </row>
    <row r="35" spans="1:21" x14ac:dyDescent="0.25">
      <c r="A35" s="42" t="s">
        <v>32</v>
      </c>
      <c r="B35" s="40">
        <v>9.5446457990115322E-2</v>
      </c>
      <c r="C35" s="37">
        <v>0.85</v>
      </c>
      <c r="D35" s="37">
        <v>0.82</v>
      </c>
      <c r="E35" s="37">
        <v>0.82</v>
      </c>
      <c r="F35" s="37">
        <v>0.68</v>
      </c>
      <c r="G35" s="37">
        <v>0.66</v>
      </c>
      <c r="Q35" s="37"/>
      <c r="R35" s="37"/>
      <c r="S35" s="37"/>
      <c r="T35" s="37"/>
      <c r="U35" s="37"/>
    </row>
    <row r="36" spans="1:21" x14ac:dyDescent="0.25">
      <c r="A36" s="42" t="s">
        <v>33</v>
      </c>
      <c r="B36" s="40">
        <v>2.6547721032399783</v>
      </c>
      <c r="C36" s="37">
        <v>0.47</v>
      </c>
      <c r="D36" s="37">
        <v>0.35</v>
      </c>
      <c r="E36" s="37">
        <v>0.15</v>
      </c>
      <c r="F36" s="37">
        <v>0.13</v>
      </c>
      <c r="G36" s="37">
        <v>0.14000000000000001</v>
      </c>
      <c r="Q36" s="37"/>
      <c r="R36" s="37"/>
      <c r="S36" s="37"/>
      <c r="T36" s="37"/>
      <c r="U36" s="37"/>
    </row>
    <row r="37" spans="1:21" x14ac:dyDescent="0.25">
      <c r="A37" s="42" t="s">
        <v>34</v>
      </c>
      <c r="B37" s="40">
        <v>0.9176331685886876</v>
      </c>
      <c r="C37" s="37">
        <v>0.47</v>
      </c>
      <c r="D37" s="37">
        <v>0.35</v>
      </c>
      <c r="E37" s="37">
        <v>0.15</v>
      </c>
      <c r="F37" s="37">
        <v>0.13</v>
      </c>
      <c r="G37" s="37">
        <v>0.14000000000000001</v>
      </c>
      <c r="Q37" s="37"/>
      <c r="R37" s="37"/>
      <c r="S37" s="37"/>
      <c r="T37" s="37"/>
      <c r="U37" s="37"/>
    </row>
    <row r="38" spans="1:21" x14ac:dyDescent="0.25">
      <c r="A38" s="42" t="s">
        <v>35</v>
      </c>
      <c r="B38" s="40">
        <v>1.0210159253157607</v>
      </c>
      <c r="C38" s="37">
        <v>0.85</v>
      </c>
      <c r="D38" s="37">
        <v>0.82</v>
      </c>
      <c r="E38" s="37">
        <v>0.82</v>
      </c>
      <c r="F38" s="37">
        <v>0.68</v>
      </c>
      <c r="G38" s="37">
        <v>0.66</v>
      </c>
      <c r="Q38" s="37"/>
      <c r="R38" s="37"/>
      <c r="S38" s="37"/>
      <c r="T38" s="37"/>
      <c r="U38" s="37"/>
    </row>
    <row r="39" spans="1:21" x14ac:dyDescent="0.25">
      <c r="A39" s="42" t="s">
        <v>36</v>
      </c>
      <c r="B39" s="40">
        <v>1.6350356946732565</v>
      </c>
      <c r="C39" s="37">
        <v>0.85</v>
      </c>
      <c r="D39" s="37">
        <v>0.82</v>
      </c>
      <c r="E39" s="37">
        <v>0.82</v>
      </c>
      <c r="F39" s="37">
        <v>0.68</v>
      </c>
      <c r="G39" s="37">
        <v>0.66</v>
      </c>
      <c r="Q39" s="37"/>
      <c r="R39" s="37"/>
      <c r="S39" s="37"/>
      <c r="T39" s="37"/>
      <c r="U39" s="37"/>
    </row>
    <row r="40" spans="1:21" x14ac:dyDescent="0.25">
      <c r="A40" s="42" t="s">
        <v>37</v>
      </c>
      <c r="B40" s="40">
        <v>1.1159692476661174</v>
      </c>
      <c r="C40" s="37">
        <v>0.85</v>
      </c>
      <c r="D40" s="37">
        <v>0.82</v>
      </c>
      <c r="E40" s="37">
        <v>0.7</v>
      </c>
      <c r="F40" s="37">
        <v>0.63</v>
      </c>
      <c r="G40" s="37">
        <v>0.7</v>
      </c>
      <c r="Q40" s="37"/>
      <c r="R40" s="37"/>
      <c r="S40" s="37"/>
      <c r="T40" s="37"/>
      <c r="U40" s="37"/>
    </row>
    <row r="41" spans="1:21" x14ac:dyDescent="0.25">
      <c r="A41" s="42" t="s">
        <v>38</v>
      </c>
      <c r="B41" s="40">
        <v>1.0124437122460186</v>
      </c>
      <c r="C41" s="37">
        <v>0.8</v>
      </c>
      <c r="D41" s="37">
        <v>0.61</v>
      </c>
      <c r="E41" s="37">
        <v>0.51</v>
      </c>
      <c r="F41" s="37">
        <v>0.43</v>
      </c>
      <c r="G41" s="37">
        <v>0.43</v>
      </c>
      <c r="Q41" s="37"/>
      <c r="R41" s="37"/>
      <c r="S41" s="37"/>
      <c r="T41" s="37"/>
      <c r="U41" s="37"/>
    </row>
    <row r="42" spans="1:21" x14ac:dyDescent="0.25">
      <c r="A42" s="42" t="s">
        <v>39</v>
      </c>
      <c r="B42" s="40">
        <v>0.73852278967600216</v>
      </c>
      <c r="C42" s="37">
        <v>0.8</v>
      </c>
      <c r="D42" s="37">
        <v>0.61</v>
      </c>
      <c r="E42" s="37">
        <v>0.51</v>
      </c>
      <c r="F42" s="37">
        <v>0.43</v>
      </c>
      <c r="G42" s="37">
        <v>0.43</v>
      </c>
      <c r="Q42" s="37"/>
      <c r="R42" s="37"/>
      <c r="S42" s="37"/>
      <c r="T42" s="37"/>
      <c r="U42" s="37"/>
    </row>
    <row r="43" spans="1:21" x14ac:dyDescent="0.25">
      <c r="A43" s="42" t="s">
        <v>4</v>
      </c>
      <c r="B43" s="40">
        <v>0.57740252608456888</v>
      </c>
      <c r="C43" s="37">
        <v>0.81</v>
      </c>
      <c r="D43" s="37">
        <v>0.61</v>
      </c>
      <c r="E43" s="37">
        <v>0.75</v>
      </c>
      <c r="F43" s="37">
        <v>0.75</v>
      </c>
      <c r="G43" s="37">
        <v>0.59</v>
      </c>
      <c r="Q43" s="37"/>
      <c r="R43" s="37"/>
      <c r="S43" s="37"/>
      <c r="T43" s="37"/>
      <c r="U43" s="37"/>
    </row>
    <row r="44" spans="1:21" x14ac:dyDescent="0.25">
      <c r="A44" s="42" t="s">
        <v>40</v>
      </c>
      <c r="B44" s="40">
        <v>0.15084129599121363</v>
      </c>
      <c r="C44" s="37">
        <v>0.47</v>
      </c>
      <c r="D44" s="37">
        <v>0.35</v>
      </c>
      <c r="E44" s="37">
        <v>0.15</v>
      </c>
      <c r="F44" s="37">
        <v>0.13</v>
      </c>
      <c r="G44" s="37">
        <v>0.14000000000000001</v>
      </c>
      <c r="Q44" s="37"/>
      <c r="R44" s="37"/>
      <c r="S44" s="37"/>
      <c r="T44" s="37"/>
      <c r="U44" s="37"/>
    </row>
    <row r="45" spans="1:21" x14ac:dyDescent="0.25">
      <c r="A45" s="42" t="s">
        <v>41</v>
      </c>
      <c r="B45" s="40">
        <v>0.59009884678747937</v>
      </c>
      <c r="C45" s="37">
        <v>0.8</v>
      </c>
      <c r="D45" s="37">
        <v>0.61</v>
      </c>
      <c r="E45" s="37">
        <v>0.51</v>
      </c>
      <c r="F45" s="37">
        <v>0.43</v>
      </c>
      <c r="G45" s="37">
        <v>0.43</v>
      </c>
      <c r="Q45" s="37"/>
      <c r="R45" s="37"/>
      <c r="S45" s="37"/>
      <c r="T45" s="37"/>
      <c r="U45" s="37"/>
    </row>
    <row r="46" spans="1:21" x14ac:dyDescent="0.25">
      <c r="A46" s="42" t="s">
        <v>42</v>
      </c>
      <c r="B46" s="40">
        <v>0.58797913234486543</v>
      </c>
      <c r="C46" s="37">
        <v>0.47</v>
      </c>
      <c r="D46" s="37">
        <v>0.35</v>
      </c>
      <c r="E46" s="37">
        <v>0.15</v>
      </c>
      <c r="F46" s="37">
        <v>0.13</v>
      </c>
      <c r="G46" s="37">
        <v>0.14000000000000001</v>
      </c>
      <c r="Q46" s="37"/>
      <c r="R46" s="37"/>
      <c r="S46" s="37"/>
      <c r="T46" s="37"/>
      <c r="U46" s="37"/>
    </row>
    <row r="47" spans="1:21" x14ac:dyDescent="0.25">
      <c r="A47" s="42" t="s">
        <v>43</v>
      </c>
      <c r="B47" s="40">
        <v>1.9481109280615045</v>
      </c>
      <c r="C47" s="37">
        <v>0.8</v>
      </c>
      <c r="D47" s="37">
        <v>0.61</v>
      </c>
      <c r="E47" s="37">
        <v>0.51</v>
      </c>
      <c r="F47" s="37">
        <v>0.43</v>
      </c>
      <c r="G47" s="37">
        <v>0.42</v>
      </c>
      <c r="Q47" s="37"/>
      <c r="R47" s="37"/>
      <c r="S47" s="37"/>
      <c r="T47" s="37"/>
      <c r="U47" s="37"/>
    </row>
    <row r="48" spans="1:21" x14ac:dyDescent="0.25">
      <c r="A48" s="46" t="s">
        <v>44</v>
      </c>
      <c r="B48" s="47">
        <v>0.4320895112575508</v>
      </c>
      <c r="C48" s="37">
        <v>0.8</v>
      </c>
      <c r="D48" s="37">
        <v>0.61</v>
      </c>
      <c r="E48" s="37">
        <v>0.51</v>
      </c>
      <c r="F48" s="37">
        <v>0.43</v>
      </c>
      <c r="G48" s="37">
        <v>0.42</v>
      </c>
      <c r="Q48" s="37"/>
      <c r="R48" s="37"/>
      <c r="S48" s="37"/>
      <c r="T48" s="37"/>
      <c r="U48" s="37"/>
    </row>
    <row r="49" spans="1:21" x14ac:dyDescent="0.25">
      <c r="A49" s="42" t="s">
        <v>45</v>
      </c>
      <c r="B49" s="40">
        <v>0.51499560680944534</v>
      </c>
      <c r="C49" s="37">
        <v>0.47</v>
      </c>
      <c r="D49" s="37">
        <v>0.35</v>
      </c>
      <c r="E49" s="37">
        <v>0.15</v>
      </c>
      <c r="F49" s="37">
        <v>0.13</v>
      </c>
      <c r="G49" s="37">
        <v>0.14000000000000001</v>
      </c>
      <c r="Q49" s="37"/>
      <c r="R49" s="37"/>
      <c r="S49" s="37"/>
      <c r="T49" s="37"/>
      <c r="U49" s="37"/>
    </row>
    <row r="50" spans="1:21" x14ac:dyDescent="0.25">
      <c r="A50" s="42" t="s">
        <v>46</v>
      </c>
      <c r="B50" s="40">
        <v>1.2909719934102144</v>
      </c>
      <c r="C50" s="37">
        <v>0.32</v>
      </c>
      <c r="D50" s="37">
        <v>0.35</v>
      </c>
      <c r="E50" s="37">
        <v>0.15</v>
      </c>
      <c r="F50" s="37">
        <v>0.13</v>
      </c>
      <c r="G50" s="37">
        <v>0.14000000000000001</v>
      </c>
      <c r="Q50" s="37"/>
      <c r="R50" s="37"/>
      <c r="S50" s="37"/>
      <c r="T50" s="37"/>
      <c r="U50" s="37"/>
    </row>
    <row r="51" spans="1:21" x14ac:dyDescent="0.25">
      <c r="A51" s="42" t="s">
        <v>47</v>
      </c>
      <c r="B51" s="40">
        <v>1.5753651839648546</v>
      </c>
      <c r="C51" s="37">
        <v>0.32</v>
      </c>
      <c r="D51" s="37">
        <v>0.35</v>
      </c>
      <c r="E51" s="37">
        <v>0.15</v>
      </c>
      <c r="F51" s="37">
        <v>0.13</v>
      </c>
      <c r="G51" s="37">
        <v>0.14000000000000001</v>
      </c>
      <c r="Q51" s="37"/>
      <c r="R51" s="37"/>
      <c r="S51" s="37"/>
      <c r="T51" s="37"/>
      <c r="U51" s="37"/>
    </row>
    <row r="52" spans="1:21" x14ac:dyDescent="0.25">
      <c r="A52" s="42" t="s">
        <v>48</v>
      </c>
      <c r="B52" s="40">
        <v>1.7107907742998352</v>
      </c>
      <c r="C52" s="37">
        <v>0.75</v>
      </c>
      <c r="D52" s="37">
        <v>0.43</v>
      </c>
      <c r="E52" s="37">
        <v>0.55000000000000004</v>
      </c>
      <c r="F52" s="37">
        <v>0.48</v>
      </c>
      <c r="G52" s="37">
        <v>0.38</v>
      </c>
      <c r="Q52" s="37"/>
      <c r="R52" s="37"/>
      <c r="S52" s="37"/>
      <c r="T52" s="37"/>
      <c r="U52" s="37"/>
    </row>
    <row r="53" spans="1:21" x14ac:dyDescent="0.25">
      <c r="A53" s="42" t="s">
        <v>49</v>
      </c>
      <c r="B53" s="40">
        <v>0.22827292696320703</v>
      </c>
      <c r="C53" s="37">
        <v>0.32</v>
      </c>
      <c r="D53" s="37">
        <v>0.35</v>
      </c>
      <c r="E53" s="37">
        <v>0.15</v>
      </c>
      <c r="F53" s="37">
        <v>0.13</v>
      </c>
      <c r="G53" s="37">
        <v>0.14000000000000001</v>
      </c>
      <c r="Q53" s="37"/>
      <c r="R53" s="37"/>
      <c r="S53" s="37"/>
      <c r="T53" s="37"/>
      <c r="U53" s="37"/>
    </row>
    <row r="54" spans="1:21" x14ac:dyDescent="0.25">
      <c r="A54" s="42" t="s">
        <v>5</v>
      </c>
      <c r="B54" s="40">
        <v>1.1798077979132344</v>
      </c>
      <c r="C54" s="37">
        <v>0.81</v>
      </c>
      <c r="D54" s="37">
        <v>0.61</v>
      </c>
      <c r="E54" s="37">
        <v>0.75</v>
      </c>
      <c r="F54" s="37">
        <v>0.75</v>
      </c>
      <c r="G54" s="37">
        <v>0.57999999999999996</v>
      </c>
      <c r="Q54" s="37"/>
      <c r="R54" s="37"/>
      <c r="S54" s="37"/>
      <c r="T54" s="37"/>
      <c r="U54" s="37"/>
    </row>
    <row r="55" spans="1:21" x14ac:dyDescent="0.25">
      <c r="A55" s="42" t="s">
        <v>50</v>
      </c>
      <c r="B55" s="40">
        <v>4.2001647446457992E-2</v>
      </c>
      <c r="C55" s="37">
        <v>0.32</v>
      </c>
      <c r="D55" s="37">
        <v>0.2</v>
      </c>
      <c r="E55" s="37">
        <v>0.15</v>
      </c>
      <c r="F55" s="37">
        <v>0.13</v>
      </c>
      <c r="G55" s="37">
        <v>0.12</v>
      </c>
      <c r="Q55" s="37"/>
      <c r="R55" s="37"/>
      <c r="S55" s="37"/>
      <c r="T55" s="37"/>
      <c r="U55" s="37"/>
    </row>
    <row r="56" spans="1:21" x14ac:dyDescent="0.25">
      <c r="A56" s="42" t="s">
        <v>51</v>
      </c>
      <c r="B56" s="40">
        <v>0.96074135090609558</v>
      </c>
      <c r="C56" s="37">
        <v>0.32</v>
      </c>
      <c r="D56" s="37">
        <v>0.2</v>
      </c>
      <c r="E56" s="37">
        <v>0.15</v>
      </c>
      <c r="F56" s="37">
        <v>0.13</v>
      </c>
      <c r="G56" s="37">
        <v>0.12</v>
      </c>
      <c r="Q56" s="37"/>
      <c r="R56" s="37"/>
      <c r="S56" s="37"/>
      <c r="T56" s="37"/>
      <c r="U56" s="37"/>
    </row>
    <row r="57" spans="1:21" x14ac:dyDescent="0.25">
      <c r="A57" s="42" t="s">
        <v>52</v>
      </c>
      <c r="B57" s="40">
        <v>2.765431081823174</v>
      </c>
      <c r="C57" s="37">
        <v>0.32</v>
      </c>
      <c r="D57" s="37">
        <v>0.2</v>
      </c>
      <c r="E57" s="37">
        <v>0.15</v>
      </c>
      <c r="F57" s="37">
        <v>0.13</v>
      </c>
      <c r="G57" s="37">
        <v>0.12</v>
      </c>
      <c r="Q57" s="37"/>
      <c r="R57" s="37"/>
      <c r="S57" s="37"/>
      <c r="T57" s="37"/>
      <c r="U57" s="37"/>
    </row>
    <row r="58" spans="1:21" x14ac:dyDescent="0.25">
      <c r="A58" s="42" t="s">
        <v>53</v>
      </c>
      <c r="B58" s="40">
        <v>0.70121361889071943</v>
      </c>
      <c r="C58" s="37">
        <v>0.56999999999999995</v>
      </c>
      <c r="D58" s="37">
        <v>0.56000000000000005</v>
      </c>
      <c r="E58" s="37">
        <v>0.41</v>
      </c>
      <c r="F58" s="37">
        <v>0.28000000000000003</v>
      </c>
      <c r="G58" s="37">
        <v>0.25</v>
      </c>
      <c r="Q58" s="37"/>
      <c r="R58" s="37"/>
      <c r="S58" s="37"/>
      <c r="T58" s="37"/>
      <c r="U58" s="37"/>
    </row>
    <row r="59" spans="1:21" x14ac:dyDescent="0.25">
      <c r="A59" s="42" t="s">
        <v>54</v>
      </c>
      <c r="B59" s="40">
        <v>0.31271169686985173</v>
      </c>
      <c r="C59" s="37">
        <v>0.56999999999999995</v>
      </c>
      <c r="D59" s="37">
        <v>0.56000000000000005</v>
      </c>
      <c r="E59" s="37">
        <v>0.41</v>
      </c>
      <c r="F59" s="37">
        <v>0.28000000000000003</v>
      </c>
      <c r="G59" s="37">
        <v>0.25</v>
      </c>
      <c r="Q59" s="37"/>
      <c r="R59" s="37"/>
      <c r="S59" s="37"/>
      <c r="T59" s="37"/>
      <c r="U59" s="37"/>
    </row>
    <row r="60" spans="1:21" x14ac:dyDescent="0.25">
      <c r="A60" s="42" t="s">
        <v>55</v>
      </c>
      <c r="B60" s="40">
        <v>2.3259088412959912</v>
      </c>
      <c r="C60" s="37">
        <v>0.8</v>
      </c>
      <c r="D60" s="37">
        <v>0.61</v>
      </c>
      <c r="E60" s="37">
        <v>0.51</v>
      </c>
      <c r="F60" s="37">
        <v>0.43</v>
      </c>
      <c r="G60" s="37">
        <v>0.38</v>
      </c>
      <c r="Q60" s="37"/>
      <c r="R60" s="37"/>
      <c r="S60" s="37"/>
      <c r="T60" s="37"/>
      <c r="U60" s="37"/>
    </row>
    <row r="61" spans="1:21" x14ac:dyDescent="0.25">
      <c r="A61" s="42" t="s">
        <v>56</v>
      </c>
      <c r="B61" s="40">
        <v>1.0205107084019771</v>
      </c>
      <c r="C61" s="37">
        <v>0.75</v>
      </c>
      <c r="D61" s="37">
        <v>0.43</v>
      </c>
      <c r="E61" s="37">
        <v>0.55000000000000004</v>
      </c>
      <c r="F61" s="37">
        <v>0.48</v>
      </c>
      <c r="G61" s="37">
        <v>0.38</v>
      </c>
      <c r="Q61" s="37"/>
      <c r="R61" s="37"/>
      <c r="S61" s="37"/>
      <c r="T61" s="37"/>
      <c r="U61" s="37"/>
    </row>
    <row r="62" spans="1:21" x14ac:dyDescent="0.25">
      <c r="A62" s="42" t="s">
        <v>57</v>
      </c>
      <c r="B62" s="40">
        <v>1.8549258649093903</v>
      </c>
      <c r="C62" s="37">
        <v>0.8</v>
      </c>
      <c r="D62" s="37">
        <v>0.61</v>
      </c>
      <c r="E62" s="37">
        <v>0.51</v>
      </c>
      <c r="F62" s="37">
        <v>0.43</v>
      </c>
      <c r="G62" s="37">
        <v>0.38</v>
      </c>
      <c r="Q62" s="37"/>
      <c r="R62" s="37"/>
      <c r="S62" s="37"/>
      <c r="T62" s="37"/>
      <c r="U62" s="37"/>
    </row>
    <row r="63" spans="1:21" x14ac:dyDescent="0.25">
      <c r="A63" s="42" t="s">
        <v>58</v>
      </c>
      <c r="B63" s="40">
        <v>0.65892915980230649</v>
      </c>
      <c r="C63" s="37">
        <v>0.8</v>
      </c>
      <c r="D63" s="37">
        <v>0.61</v>
      </c>
      <c r="E63" s="37">
        <v>0.51</v>
      </c>
      <c r="F63" s="37">
        <v>0.43</v>
      </c>
      <c r="G63" s="37">
        <v>0.38</v>
      </c>
      <c r="Q63" s="37"/>
      <c r="R63" s="37"/>
      <c r="S63" s="37"/>
      <c r="T63" s="37"/>
      <c r="U63" s="37"/>
    </row>
    <row r="64" spans="1:21" x14ac:dyDescent="0.25">
      <c r="A64" s="42" t="s">
        <v>59</v>
      </c>
      <c r="B64" s="40">
        <v>0.47098297638660075</v>
      </c>
      <c r="C64" s="37">
        <v>0.75</v>
      </c>
      <c r="D64" s="37">
        <v>0.43</v>
      </c>
      <c r="E64" s="37">
        <v>0.55000000000000004</v>
      </c>
      <c r="F64" s="37">
        <v>0.48</v>
      </c>
      <c r="G64" s="37">
        <v>0.38</v>
      </c>
      <c r="Q64" s="37"/>
      <c r="R64" s="37"/>
      <c r="S64" s="37"/>
      <c r="T64" s="37"/>
      <c r="U64" s="37"/>
    </row>
    <row r="65" spans="1:21" x14ac:dyDescent="0.25">
      <c r="A65" s="42" t="s">
        <v>6</v>
      </c>
      <c r="B65" s="40">
        <v>0.35587863811092807</v>
      </c>
      <c r="C65" s="37">
        <v>0.81</v>
      </c>
      <c r="D65" s="37">
        <v>0.61</v>
      </c>
      <c r="E65" s="37">
        <v>0.75</v>
      </c>
      <c r="F65" s="37">
        <v>0.75</v>
      </c>
      <c r="G65" s="37">
        <v>0.52</v>
      </c>
      <c r="Q65" s="37"/>
      <c r="R65" s="37"/>
      <c r="S65" s="37"/>
      <c r="T65" s="37"/>
      <c r="U65" s="37"/>
    </row>
    <row r="66" spans="1:21" x14ac:dyDescent="0.25">
      <c r="A66" s="42" t="s">
        <v>60</v>
      </c>
      <c r="B66" s="40">
        <v>1.8690389895661728</v>
      </c>
      <c r="C66" s="37">
        <v>0.75</v>
      </c>
      <c r="D66" s="37">
        <v>0.43</v>
      </c>
      <c r="E66" s="37">
        <v>0.55000000000000004</v>
      </c>
      <c r="F66" s="37">
        <v>0.48</v>
      </c>
      <c r="G66" s="37">
        <v>0.38</v>
      </c>
      <c r="Q66" s="37"/>
      <c r="R66" s="37"/>
      <c r="S66" s="37"/>
      <c r="T66" s="37"/>
      <c r="U66" s="37"/>
    </row>
    <row r="67" spans="1:21" x14ac:dyDescent="0.25">
      <c r="A67" s="42" t="s">
        <v>61</v>
      </c>
      <c r="B67" s="40">
        <v>1.9671279516749036</v>
      </c>
      <c r="C67" s="37">
        <v>0.85</v>
      </c>
      <c r="D67" s="37">
        <v>0.82</v>
      </c>
      <c r="E67" s="37">
        <v>0.7</v>
      </c>
      <c r="F67" s="37">
        <v>0.63</v>
      </c>
      <c r="G67" s="37">
        <v>0.7</v>
      </c>
      <c r="Q67" s="37"/>
      <c r="R67" s="37"/>
      <c r="S67" s="37"/>
      <c r="T67" s="37"/>
      <c r="U67" s="37"/>
    </row>
    <row r="68" spans="1:21" x14ac:dyDescent="0.25">
      <c r="A68" s="42" t="s">
        <v>62</v>
      </c>
      <c r="B68" s="40">
        <v>2.2216639209225697</v>
      </c>
      <c r="C68" s="37">
        <v>0.56999999999999995</v>
      </c>
      <c r="D68" s="37">
        <v>0.56000000000000005</v>
      </c>
      <c r="E68" s="37">
        <v>0.41</v>
      </c>
      <c r="F68" s="37">
        <v>0.28000000000000003</v>
      </c>
      <c r="G68" s="37">
        <v>0.25</v>
      </c>
      <c r="Q68" s="37"/>
      <c r="R68" s="37"/>
      <c r="S68" s="37"/>
      <c r="T68" s="37"/>
      <c r="U68" s="37"/>
    </row>
    <row r="69" spans="1:21" x14ac:dyDescent="0.25">
      <c r="A69" s="42" t="s">
        <v>63</v>
      </c>
      <c r="B69" s="40">
        <v>1.8009280615046677</v>
      </c>
      <c r="C69" s="37">
        <v>0.56999999999999995</v>
      </c>
      <c r="D69" s="37">
        <v>0.56000000000000005</v>
      </c>
      <c r="E69" s="37">
        <v>0.41</v>
      </c>
      <c r="F69" s="37">
        <v>0.28000000000000003</v>
      </c>
      <c r="G69" s="37">
        <v>0.25</v>
      </c>
      <c r="Q69" s="37"/>
      <c r="R69" s="37"/>
      <c r="S69" s="37"/>
      <c r="T69" s="37"/>
      <c r="U69" s="37"/>
    </row>
    <row r="70" spans="1:21" x14ac:dyDescent="0.25">
      <c r="A70" s="42" t="s">
        <v>64</v>
      </c>
      <c r="B70" s="40">
        <v>0.96732564524986264</v>
      </c>
      <c r="C70" s="37">
        <v>0.56999999999999995</v>
      </c>
      <c r="D70" s="37">
        <v>0.56000000000000005</v>
      </c>
      <c r="E70" s="37">
        <v>0.41</v>
      </c>
      <c r="F70" s="37">
        <v>0.28000000000000003</v>
      </c>
      <c r="G70" s="37">
        <v>0.25</v>
      </c>
      <c r="Q70" s="37"/>
      <c r="R70" s="37"/>
      <c r="S70" s="37"/>
      <c r="T70" s="37"/>
      <c r="U70" s="37"/>
    </row>
    <row r="71" spans="1:21" x14ac:dyDescent="0.25">
      <c r="A71" s="42" t="s">
        <v>65</v>
      </c>
      <c r="B71" s="40">
        <v>0.53447391543108191</v>
      </c>
      <c r="C71" s="37">
        <v>0.56999999999999995</v>
      </c>
      <c r="D71" s="37">
        <v>0.56000000000000005</v>
      </c>
      <c r="E71" s="37">
        <v>0.41</v>
      </c>
      <c r="F71" s="37">
        <v>0.28000000000000003</v>
      </c>
      <c r="G71" s="37">
        <v>0.25</v>
      </c>
      <c r="Q71" s="37"/>
      <c r="R71" s="37"/>
      <c r="S71" s="37"/>
      <c r="T71" s="37"/>
      <c r="U71" s="37"/>
    </row>
    <row r="72" spans="1:21" x14ac:dyDescent="0.25">
      <c r="A72" s="42" t="s">
        <v>66</v>
      </c>
      <c r="B72" s="40">
        <v>0.6677265238879736</v>
      </c>
      <c r="C72" s="37">
        <v>0.56999999999999995</v>
      </c>
      <c r="D72" s="37">
        <v>0.56000000000000005</v>
      </c>
      <c r="E72" s="37">
        <v>0.41</v>
      </c>
      <c r="F72" s="37">
        <v>0.28000000000000003</v>
      </c>
      <c r="G72" s="37">
        <v>0.25</v>
      </c>
      <c r="Q72" s="37"/>
      <c r="R72" s="37"/>
      <c r="S72" s="37"/>
      <c r="T72" s="37"/>
      <c r="U72" s="37"/>
    </row>
    <row r="73" spans="1:21" x14ac:dyDescent="0.25">
      <c r="A73" s="42" t="s">
        <v>67</v>
      </c>
      <c r="B73" s="40">
        <v>5.3706754530477765E-3</v>
      </c>
      <c r="C73" s="37">
        <v>0.56999999999999995</v>
      </c>
      <c r="D73" s="37">
        <v>0.56000000000000005</v>
      </c>
      <c r="E73" s="37">
        <v>0.41</v>
      </c>
      <c r="F73" s="37">
        <v>0.28000000000000003</v>
      </c>
      <c r="G73" s="37">
        <v>0.25</v>
      </c>
      <c r="Q73" s="37"/>
      <c r="R73" s="37"/>
      <c r="S73" s="37"/>
      <c r="T73" s="37"/>
      <c r="U73" s="37"/>
    </row>
    <row r="74" spans="1:21" x14ac:dyDescent="0.25">
      <c r="A74" s="42" t="s">
        <v>68</v>
      </c>
      <c r="B74" s="40">
        <v>4.9023887973640858E-2</v>
      </c>
      <c r="C74" s="37">
        <v>0.8</v>
      </c>
      <c r="D74" s="37">
        <v>0.73</v>
      </c>
      <c r="E74" s="37">
        <v>0.46</v>
      </c>
      <c r="F74" s="37">
        <v>0.31</v>
      </c>
      <c r="G74" s="37">
        <v>0.38</v>
      </c>
      <c r="Q74" s="37"/>
      <c r="R74" s="37"/>
      <c r="S74" s="37"/>
      <c r="T74" s="37"/>
      <c r="U74" s="37"/>
    </row>
    <row r="75" spans="1:21" x14ac:dyDescent="0.25">
      <c r="A75" s="42" t="s">
        <v>69</v>
      </c>
      <c r="B75" s="40">
        <v>3.6974190005491493E-2</v>
      </c>
      <c r="C75" s="37">
        <v>0.75</v>
      </c>
      <c r="D75" s="37">
        <v>0.43</v>
      </c>
      <c r="E75" s="37">
        <v>0.55000000000000004</v>
      </c>
      <c r="F75" s="37">
        <v>0.48</v>
      </c>
      <c r="G75" s="37">
        <v>0.38</v>
      </c>
      <c r="Q75" s="37"/>
      <c r="R75" s="37"/>
      <c r="S75" s="37"/>
      <c r="T75" s="37"/>
      <c r="U75" s="37"/>
    </row>
    <row r="76" spans="1:21" x14ac:dyDescent="0.25">
      <c r="A76" s="42" t="s">
        <v>7</v>
      </c>
      <c r="B76" s="40">
        <v>3.1258264689730919</v>
      </c>
      <c r="C76" s="37">
        <v>0.81</v>
      </c>
      <c r="D76" s="37">
        <v>0.61</v>
      </c>
      <c r="E76" s="37">
        <v>0.75</v>
      </c>
      <c r="F76" s="37">
        <v>0.75</v>
      </c>
      <c r="G76" s="37">
        <v>0.52</v>
      </c>
      <c r="Q76" s="37"/>
      <c r="R76" s="37"/>
      <c r="S76" s="37"/>
      <c r="T76" s="37"/>
      <c r="U76" s="37"/>
    </row>
    <row r="77" spans="1:21" x14ac:dyDescent="0.25">
      <c r="A77" s="42" t="s">
        <v>70</v>
      </c>
      <c r="B77" s="40">
        <v>0.19711147721032399</v>
      </c>
      <c r="C77" s="37">
        <v>0.56999999999999995</v>
      </c>
      <c r="D77" s="37">
        <v>0.56000000000000005</v>
      </c>
      <c r="E77" s="37">
        <v>0.41</v>
      </c>
      <c r="F77" s="37">
        <v>0.28000000000000003</v>
      </c>
      <c r="G77" s="37">
        <v>0.25</v>
      </c>
      <c r="Q77" s="37"/>
      <c r="R77" s="37"/>
      <c r="S77" s="37"/>
      <c r="T77" s="37"/>
      <c r="U77" s="37"/>
    </row>
    <row r="78" spans="1:21" x14ac:dyDescent="0.25">
      <c r="A78" s="42" t="s">
        <v>71</v>
      </c>
      <c r="B78" s="40">
        <v>0.48227237781438775</v>
      </c>
      <c r="C78" s="37">
        <v>0.8</v>
      </c>
      <c r="D78" s="37">
        <v>0.67</v>
      </c>
      <c r="E78" s="37">
        <v>0.45</v>
      </c>
      <c r="F78" s="37">
        <v>0.3</v>
      </c>
      <c r="G78" s="37">
        <v>0.38</v>
      </c>
      <c r="Q78" s="37"/>
      <c r="R78" s="37"/>
      <c r="S78" s="37"/>
      <c r="T78" s="37"/>
      <c r="U78" s="37"/>
    </row>
    <row r="79" spans="1:21" x14ac:dyDescent="0.25">
      <c r="A79" s="42" t="s">
        <v>72</v>
      </c>
      <c r="B79" s="40">
        <v>0.26571114772103238</v>
      </c>
      <c r="C79" s="37">
        <v>0.75</v>
      </c>
      <c r="D79" s="37">
        <v>0.43</v>
      </c>
      <c r="E79" s="37">
        <v>0.55000000000000004</v>
      </c>
      <c r="F79" s="37">
        <v>0.48</v>
      </c>
      <c r="G79" s="37">
        <v>0.38</v>
      </c>
      <c r="Q79" s="37"/>
      <c r="R79" s="37"/>
      <c r="S79" s="37"/>
      <c r="T79" s="37"/>
      <c r="U79" s="37"/>
    </row>
    <row r="80" spans="1:21" x14ac:dyDescent="0.25">
      <c r="A80" s="42" t="s">
        <v>73</v>
      </c>
      <c r="B80" s="40">
        <v>0.62406370126304234</v>
      </c>
      <c r="C80" s="37">
        <v>0.77</v>
      </c>
      <c r="D80" s="37">
        <v>0.43</v>
      </c>
      <c r="E80" s="37">
        <v>0.55000000000000004</v>
      </c>
      <c r="F80" s="37">
        <v>0.48</v>
      </c>
      <c r="G80" s="37">
        <v>0.38</v>
      </c>
      <c r="Q80" s="37"/>
      <c r="R80" s="37"/>
      <c r="S80" s="37"/>
      <c r="T80" s="37"/>
      <c r="U80" s="37"/>
    </row>
    <row r="81" spans="1:21" x14ac:dyDescent="0.25">
      <c r="A81" s="42" t="s">
        <v>74</v>
      </c>
      <c r="B81" s="40">
        <v>0.71140032948929155</v>
      </c>
      <c r="C81" s="37">
        <v>0.56999999999999995</v>
      </c>
      <c r="D81" s="37">
        <v>0.56000000000000005</v>
      </c>
      <c r="E81" s="37">
        <v>0.41</v>
      </c>
      <c r="F81" s="37">
        <v>0.28000000000000003</v>
      </c>
      <c r="G81" s="37">
        <v>0.25</v>
      </c>
      <c r="Q81" s="37"/>
      <c r="R81" s="37"/>
      <c r="S81" s="37"/>
      <c r="T81" s="37"/>
      <c r="U81" s="37"/>
    </row>
    <row r="82" spans="1:21" x14ac:dyDescent="0.25">
      <c r="A82" s="42" t="s">
        <v>75</v>
      </c>
      <c r="B82" s="40">
        <v>0.7417353102690829</v>
      </c>
      <c r="C82" s="37">
        <v>0.56999999999999995</v>
      </c>
      <c r="D82" s="37">
        <v>0.56000000000000005</v>
      </c>
      <c r="E82" s="37">
        <v>0.41</v>
      </c>
      <c r="F82" s="37">
        <v>0.28000000000000003</v>
      </c>
      <c r="G82" s="37">
        <v>0.25</v>
      </c>
      <c r="Q82" s="37"/>
      <c r="R82" s="37"/>
      <c r="S82" s="37"/>
      <c r="T82" s="37"/>
      <c r="U82" s="37"/>
    </row>
    <row r="83" spans="1:21" x14ac:dyDescent="0.25">
      <c r="A83" s="42" t="s">
        <v>76</v>
      </c>
      <c r="B83" s="40">
        <v>0.65754530477759476</v>
      </c>
      <c r="C83" s="37">
        <v>0.56999999999999995</v>
      </c>
      <c r="D83" s="37">
        <v>0.56000000000000005</v>
      </c>
      <c r="E83" s="37">
        <v>0.4</v>
      </c>
      <c r="F83" s="37">
        <v>0.28000000000000003</v>
      </c>
      <c r="G83" s="37">
        <v>0.25</v>
      </c>
      <c r="Q83" s="37"/>
      <c r="R83" s="37"/>
      <c r="S83" s="37"/>
      <c r="T83" s="37"/>
      <c r="U83" s="37"/>
    </row>
    <row r="84" spans="1:21" x14ac:dyDescent="0.25">
      <c r="A84" s="42" t="s">
        <v>77</v>
      </c>
      <c r="B84" s="40">
        <v>1.0225315760571114</v>
      </c>
      <c r="C84" s="37">
        <v>0.56999999999999995</v>
      </c>
      <c r="D84" s="37">
        <v>0.56000000000000005</v>
      </c>
      <c r="E84" s="37">
        <v>0.4</v>
      </c>
      <c r="F84" s="37">
        <v>0.28000000000000003</v>
      </c>
      <c r="G84" s="37">
        <v>0.25</v>
      </c>
      <c r="Q84" s="37"/>
      <c r="R84" s="37"/>
      <c r="S84" s="37"/>
      <c r="T84" s="37"/>
      <c r="U84" s="37"/>
    </row>
    <row r="85" spans="1:21" x14ac:dyDescent="0.25">
      <c r="A85" s="42" t="s">
        <v>78</v>
      </c>
      <c r="B85" s="40">
        <v>1.0473860516199891</v>
      </c>
      <c r="C85" s="37">
        <v>0.75</v>
      </c>
      <c r="D85" s="37">
        <v>0.43</v>
      </c>
      <c r="E85" s="37">
        <v>0.55000000000000004</v>
      </c>
      <c r="F85" s="37">
        <v>0.48</v>
      </c>
      <c r="G85" s="37">
        <v>0.38</v>
      </c>
      <c r="Q85" s="37"/>
      <c r="R85" s="37"/>
      <c r="S85" s="37"/>
      <c r="T85" s="37"/>
      <c r="U85" s="37"/>
    </row>
    <row r="86" spans="1:21" x14ac:dyDescent="0.25">
      <c r="A86" s="42" t="s">
        <v>79</v>
      </c>
      <c r="B86" s="40">
        <v>0.89382756727073021</v>
      </c>
      <c r="C86" s="37">
        <v>0.6</v>
      </c>
      <c r="D86" s="37">
        <v>0.43</v>
      </c>
      <c r="E86" s="37">
        <v>0.55000000000000004</v>
      </c>
      <c r="F86" s="37">
        <v>0.48</v>
      </c>
      <c r="G86" s="37">
        <v>0.38</v>
      </c>
      <c r="Q86" s="37"/>
      <c r="R86" s="37"/>
      <c r="S86" s="37"/>
      <c r="T86" s="37"/>
      <c r="U86" s="37"/>
    </row>
    <row r="87" spans="1:21" x14ac:dyDescent="0.25">
      <c r="A87" s="42" t="s">
        <v>8</v>
      </c>
      <c r="B87" s="40">
        <v>1.7185612300933552E-2</v>
      </c>
      <c r="C87" s="37">
        <v>0.56000000000000005</v>
      </c>
      <c r="D87" s="37">
        <v>0.56000000000000005</v>
      </c>
      <c r="E87" s="37">
        <v>0.15</v>
      </c>
      <c r="F87" s="37">
        <v>0.18</v>
      </c>
      <c r="G87" s="37">
        <v>0.15</v>
      </c>
      <c r="Q87" s="37"/>
      <c r="R87" s="37"/>
      <c r="S87" s="37"/>
      <c r="T87" s="37"/>
      <c r="U87" s="37"/>
    </row>
    <row r="88" spans="1:21" x14ac:dyDescent="0.25">
      <c r="A88" s="42" t="s">
        <v>80</v>
      </c>
      <c r="B88" s="40">
        <v>0.97263591433278418</v>
      </c>
      <c r="C88" s="37">
        <v>0.56999999999999995</v>
      </c>
      <c r="D88" s="37">
        <v>0.56000000000000005</v>
      </c>
      <c r="E88" s="37">
        <v>0.4</v>
      </c>
      <c r="F88" s="37">
        <v>0.28000000000000003</v>
      </c>
      <c r="G88" s="37">
        <v>0.25</v>
      </c>
      <c r="Q88" s="37"/>
      <c r="R88" s="37"/>
      <c r="S88" s="37"/>
      <c r="T88" s="37"/>
      <c r="U88" s="37"/>
    </row>
    <row r="89" spans="1:21" x14ac:dyDescent="0.25">
      <c r="A89" s="42" t="s">
        <v>81</v>
      </c>
      <c r="B89" s="40">
        <v>0.30554914881933004</v>
      </c>
      <c r="C89" s="37">
        <v>0.56999999999999995</v>
      </c>
      <c r="D89" s="37">
        <v>0.56000000000000005</v>
      </c>
      <c r="E89" s="37">
        <v>0.4</v>
      </c>
      <c r="F89" s="37">
        <v>0.28000000000000003</v>
      </c>
      <c r="G89" s="37">
        <v>0.25</v>
      </c>
      <c r="Q89" s="37"/>
      <c r="R89" s="37"/>
      <c r="S89" s="37"/>
      <c r="T89" s="37"/>
      <c r="U89" s="37"/>
    </row>
    <row r="90" spans="1:21" x14ac:dyDescent="0.25">
      <c r="A90" s="42" t="s">
        <v>82</v>
      </c>
      <c r="B90" s="40">
        <v>0.59970895112575506</v>
      </c>
      <c r="C90" s="37">
        <v>0.77</v>
      </c>
      <c r="D90" s="37">
        <v>0.43</v>
      </c>
      <c r="E90" s="37">
        <v>0.55000000000000004</v>
      </c>
      <c r="F90" s="37">
        <v>0.48</v>
      </c>
      <c r="G90" s="37">
        <v>0.38</v>
      </c>
      <c r="Q90" s="37"/>
      <c r="R90" s="37"/>
      <c r="S90" s="37"/>
      <c r="T90" s="37"/>
      <c r="U90" s="37"/>
    </row>
    <row r="91" spans="1:21" x14ac:dyDescent="0.25">
      <c r="A91" s="42" t="s">
        <v>83</v>
      </c>
      <c r="B91" s="40">
        <v>0.89012630422844585</v>
      </c>
      <c r="C91" s="37">
        <v>0.6</v>
      </c>
      <c r="D91" s="37">
        <v>0.43</v>
      </c>
      <c r="E91" s="37">
        <v>0.55000000000000004</v>
      </c>
      <c r="F91" s="37">
        <v>0.48</v>
      </c>
      <c r="G91" s="37">
        <v>0.35</v>
      </c>
      <c r="Q91" s="37"/>
      <c r="R91" s="37"/>
      <c r="S91" s="37"/>
      <c r="T91" s="37"/>
      <c r="U91" s="37"/>
    </row>
    <row r="92" spans="1:21" x14ac:dyDescent="0.25">
      <c r="A92" s="42" t="s">
        <v>84</v>
      </c>
      <c r="B92" s="40">
        <v>1.2731191652937945</v>
      </c>
      <c r="C92" s="37">
        <v>0.56999999999999995</v>
      </c>
      <c r="D92" s="37">
        <v>0.56000000000000005</v>
      </c>
      <c r="E92" s="37">
        <v>0.4</v>
      </c>
      <c r="F92" s="37">
        <v>0.28000000000000003</v>
      </c>
      <c r="G92" s="37">
        <v>0.25</v>
      </c>
      <c r="Q92" s="37"/>
      <c r="R92" s="37"/>
      <c r="S92" s="37"/>
      <c r="T92" s="37"/>
      <c r="U92" s="37"/>
    </row>
    <row r="93" spans="1:21" x14ac:dyDescent="0.25">
      <c r="A93" s="42" t="s">
        <v>85</v>
      </c>
      <c r="B93" s="40">
        <v>0.79337726523887975</v>
      </c>
      <c r="C93" s="37">
        <v>0.56999999999999995</v>
      </c>
      <c r="D93" s="37">
        <v>0.56000000000000005</v>
      </c>
      <c r="E93" s="37">
        <v>0.4</v>
      </c>
      <c r="F93" s="37">
        <v>0.28000000000000003</v>
      </c>
      <c r="G93" s="37">
        <v>0.25</v>
      </c>
      <c r="Q93" s="37"/>
      <c r="R93" s="37"/>
      <c r="S93" s="37"/>
      <c r="T93" s="37"/>
      <c r="U93" s="37"/>
    </row>
    <row r="94" spans="1:21" x14ac:dyDescent="0.25">
      <c r="A94" s="42" t="s">
        <v>86</v>
      </c>
      <c r="B94" s="40">
        <v>1.6983141131246569</v>
      </c>
      <c r="C94" s="37">
        <v>0.56999999999999995</v>
      </c>
      <c r="D94" s="37">
        <v>0.56000000000000005</v>
      </c>
      <c r="E94" s="37">
        <v>0.4</v>
      </c>
      <c r="F94" s="37">
        <v>0.28000000000000003</v>
      </c>
      <c r="G94" s="37">
        <v>0.25</v>
      </c>
      <c r="Q94" s="37"/>
      <c r="R94" s="37"/>
      <c r="S94" s="37"/>
      <c r="T94" s="37"/>
      <c r="U94" s="37"/>
    </row>
    <row r="95" spans="1:21" x14ac:dyDescent="0.25">
      <c r="A95" s="42" t="s">
        <v>87</v>
      </c>
      <c r="B95" s="40">
        <v>3.3168588687534327E-3</v>
      </c>
      <c r="C95" s="37">
        <v>0.56999999999999995</v>
      </c>
      <c r="D95" s="37">
        <v>0.56000000000000005</v>
      </c>
      <c r="E95" s="37">
        <v>0.4</v>
      </c>
      <c r="F95" s="37">
        <v>0.28000000000000003</v>
      </c>
      <c r="G95" s="37">
        <v>0.25</v>
      </c>
      <c r="Q95" s="37"/>
      <c r="R95" s="37"/>
      <c r="S95" s="37"/>
      <c r="T95" s="37"/>
      <c r="U95" s="37"/>
    </row>
    <row r="96" spans="1:21" x14ac:dyDescent="0.25">
      <c r="A96" s="42" t="s">
        <v>88</v>
      </c>
      <c r="B96" s="40">
        <v>3.0793520043931901E-2</v>
      </c>
      <c r="C96" s="37">
        <v>0.56999999999999995</v>
      </c>
      <c r="D96" s="37">
        <v>0.56000000000000005</v>
      </c>
      <c r="E96" s="37">
        <v>0.4</v>
      </c>
      <c r="F96" s="37">
        <v>0.28000000000000003</v>
      </c>
      <c r="G96" s="37">
        <v>0.25</v>
      </c>
      <c r="Q96" s="37"/>
      <c r="R96" s="37"/>
      <c r="S96" s="37"/>
      <c r="T96" s="37"/>
      <c r="U96" s="37"/>
    </row>
    <row r="97" spans="1:21" x14ac:dyDescent="0.25">
      <c r="A97" s="42" t="s">
        <v>89</v>
      </c>
      <c r="B97" s="40">
        <v>7.4437122460186715E-3</v>
      </c>
      <c r="C97" s="37">
        <v>0.6</v>
      </c>
      <c r="D97" s="37">
        <v>0.43</v>
      </c>
      <c r="E97" s="37">
        <v>0.55000000000000004</v>
      </c>
      <c r="F97" s="37">
        <v>0.48</v>
      </c>
      <c r="G97" s="37">
        <v>0.35</v>
      </c>
      <c r="Q97" s="37"/>
      <c r="R97" s="37"/>
      <c r="S97" s="37"/>
      <c r="T97" s="37"/>
      <c r="U97" s="37"/>
    </row>
    <row r="98" spans="1:21" x14ac:dyDescent="0.25">
      <c r="A98" s="42" t="s">
        <v>9</v>
      </c>
      <c r="B98" s="40">
        <v>0.16925205930807249</v>
      </c>
      <c r="C98" s="37">
        <v>0.8</v>
      </c>
      <c r="D98" s="37">
        <v>0.61</v>
      </c>
      <c r="E98" s="37">
        <v>0.75</v>
      </c>
      <c r="F98" s="37">
        <v>0.75</v>
      </c>
      <c r="G98" s="37">
        <v>0.51</v>
      </c>
      <c r="Q98" s="37"/>
      <c r="R98" s="37"/>
      <c r="S98" s="37"/>
      <c r="T98" s="37"/>
      <c r="U98" s="37"/>
    </row>
    <row r="99" spans="1:21" x14ac:dyDescent="0.25">
      <c r="A99" s="42" t="s">
        <v>90</v>
      </c>
      <c r="B99" s="40">
        <v>0.14990389895661727</v>
      </c>
      <c r="C99" s="37">
        <v>0.56999999999999995</v>
      </c>
      <c r="D99" s="37">
        <v>0.56000000000000005</v>
      </c>
      <c r="E99" s="37">
        <v>0.4</v>
      </c>
      <c r="F99" s="37">
        <v>0.28000000000000003</v>
      </c>
      <c r="G99" s="37">
        <v>0.25</v>
      </c>
      <c r="Q99" s="37"/>
      <c r="R99" s="37"/>
      <c r="S99" s="37"/>
      <c r="T99" s="37"/>
      <c r="U99" s="37"/>
    </row>
    <row r="100" spans="1:21" x14ac:dyDescent="0.25">
      <c r="A100" s="42" t="s">
        <v>91</v>
      </c>
      <c r="B100" s="40">
        <v>1.7600219659527733E-3</v>
      </c>
      <c r="C100" s="37">
        <v>0.6</v>
      </c>
      <c r="D100" s="37">
        <v>0.43</v>
      </c>
      <c r="E100" s="37">
        <v>0.55000000000000004</v>
      </c>
      <c r="F100" s="37">
        <v>0.48</v>
      </c>
      <c r="G100" s="37">
        <v>0.35</v>
      </c>
      <c r="Q100" s="37"/>
      <c r="R100" s="37"/>
      <c r="S100" s="37"/>
      <c r="T100" s="37"/>
      <c r="U100" s="37"/>
    </row>
    <row r="101" spans="1:21" x14ac:dyDescent="0.25">
      <c r="A101" s="42" t="s">
        <v>92</v>
      </c>
      <c r="B101" s="40">
        <v>0.58234486545853925</v>
      </c>
      <c r="C101" s="37">
        <v>0.53</v>
      </c>
      <c r="D101" s="37">
        <v>0.43</v>
      </c>
      <c r="E101" s="37">
        <v>0.15</v>
      </c>
      <c r="F101" s="37">
        <v>0.18</v>
      </c>
      <c r="G101" s="37">
        <v>0.15</v>
      </c>
      <c r="Q101" s="37"/>
      <c r="R101" s="37"/>
      <c r="S101" s="37"/>
      <c r="T101" s="37"/>
      <c r="U101" s="37"/>
    </row>
    <row r="102" spans="1:21" x14ac:dyDescent="0.25">
      <c r="A102" s="42" t="s">
        <v>93</v>
      </c>
      <c r="B102" s="40">
        <v>0.19041735310269081</v>
      </c>
      <c r="C102" s="37">
        <v>0.77</v>
      </c>
      <c r="D102" s="37">
        <v>0.43</v>
      </c>
      <c r="E102" s="37">
        <v>0.55000000000000004</v>
      </c>
      <c r="F102" s="37">
        <v>0.48</v>
      </c>
      <c r="G102" s="37">
        <v>0.38</v>
      </c>
      <c r="Q102" s="37"/>
      <c r="R102" s="37"/>
      <c r="S102" s="37"/>
      <c r="T102" s="37"/>
      <c r="U102" s="37"/>
    </row>
    <row r="103" spans="1:21" x14ac:dyDescent="0.25">
      <c r="A103" s="42" t="s">
        <v>94</v>
      </c>
      <c r="B103" s="40">
        <v>0.96820977484898396</v>
      </c>
      <c r="C103" s="37">
        <v>0.56999999999999995</v>
      </c>
      <c r="D103" s="37">
        <v>0.56000000000000005</v>
      </c>
      <c r="E103" s="37">
        <v>0.4</v>
      </c>
      <c r="F103" s="37">
        <v>0.28000000000000003</v>
      </c>
      <c r="G103" s="37">
        <v>0.25</v>
      </c>
      <c r="Q103" s="37"/>
      <c r="R103" s="37"/>
      <c r="S103" s="37"/>
      <c r="T103" s="37"/>
      <c r="U103" s="37"/>
    </row>
    <row r="104" spans="1:21" x14ac:dyDescent="0.25">
      <c r="A104" s="42" t="s">
        <v>95</v>
      </c>
      <c r="B104" s="40">
        <v>1.3641460735859419</v>
      </c>
      <c r="C104" s="37">
        <v>0.56999999999999995</v>
      </c>
      <c r="D104" s="37">
        <v>0.56000000000000005</v>
      </c>
      <c r="E104" s="37">
        <v>0.4</v>
      </c>
      <c r="F104" s="37">
        <v>0.28000000000000003</v>
      </c>
      <c r="G104" s="37">
        <v>0.25</v>
      </c>
      <c r="Q104" s="37"/>
      <c r="R104" s="37"/>
      <c r="S104" s="37"/>
      <c r="T104" s="37"/>
      <c r="U104" s="37"/>
    </row>
    <row r="105" spans="1:21" x14ac:dyDescent="0.25">
      <c r="A105" s="42" t="s">
        <v>96</v>
      </c>
      <c r="B105" s="40">
        <v>1.0709555189456341</v>
      </c>
      <c r="C105" s="37">
        <v>0.56999999999999995</v>
      </c>
      <c r="D105" s="37">
        <v>0.56000000000000005</v>
      </c>
      <c r="E105" s="37">
        <v>0.4</v>
      </c>
      <c r="F105" s="37">
        <v>0.28000000000000003</v>
      </c>
      <c r="G105" s="37">
        <v>0.25</v>
      </c>
      <c r="Q105" s="37"/>
      <c r="R105" s="37"/>
      <c r="S105" s="37"/>
      <c r="T105" s="37"/>
      <c r="U105" s="37"/>
    </row>
    <row r="106" spans="1:21" x14ac:dyDescent="0.25">
      <c r="A106" s="46" t="s">
        <v>97</v>
      </c>
      <c r="B106" s="47">
        <v>2.0434761120263589</v>
      </c>
      <c r="C106" s="37">
        <v>0.56999999999999995</v>
      </c>
      <c r="D106" s="37">
        <v>0.56000000000000005</v>
      </c>
      <c r="E106" s="37">
        <v>0.4</v>
      </c>
      <c r="F106" s="37">
        <v>0.28000000000000003</v>
      </c>
      <c r="G106" s="37">
        <v>0.25</v>
      </c>
      <c r="Q106" s="37"/>
      <c r="R106" s="37"/>
      <c r="S106" s="37"/>
      <c r="T106" s="37"/>
      <c r="U106" s="37"/>
    </row>
    <row r="107" spans="1:21" x14ac:dyDescent="0.25">
      <c r="A107" s="42" t="s">
        <v>98</v>
      </c>
      <c r="B107" s="40">
        <v>1.9236683141131246</v>
      </c>
      <c r="C107" s="37">
        <v>0.56999999999999995</v>
      </c>
      <c r="D107" s="37">
        <v>0.56000000000000005</v>
      </c>
      <c r="E107" s="37">
        <v>0.4</v>
      </c>
      <c r="F107" s="37">
        <v>0.28000000000000003</v>
      </c>
      <c r="G107" s="37">
        <v>0.17</v>
      </c>
      <c r="Q107" s="37"/>
      <c r="R107" s="37"/>
      <c r="S107" s="37"/>
      <c r="T107" s="37"/>
      <c r="U107" s="37"/>
    </row>
    <row r="108" spans="1:21" x14ac:dyDescent="0.25">
      <c r="A108" s="44" t="s">
        <v>99</v>
      </c>
      <c r="B108" s="40">
        <v>1.9614332784184514</v>
      </c>
      <c r="C108" s="37">
        <v>0.56999999999999995</v>
      </c>
      <c r="D108" s="37">
        <v>0.56000000000000005</v>
      </c>
      <c r="E108" s="37">
        <v>0.4</v>
      </c>
      <c r="F108" s="37">
        <v>0.28000000000000003</v>
      </c>
      <c r="G108" s="37">
        <v>0.17</v>
      </c>
      <c r="Q108" s="37"/>
      <c r="R108" s="37"/>
      <c r="S108" s="37"/>
      <c r="T108" s="37"/>
      <c r="U108" s="37"/>
    </row>
  </sheetData>
  <sortState xmlns:xlrd2="http://schemas.microsoft.com/office/spreadsheetml/2017/richdata2" ref="A2:G108">
    <sortCondition ref="A1"/>
  </sortState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10" max="10" width="13.42578125" customWidth="1"/>
    <col min="11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0.78</v>
      </c>
      <c r="D2" s="37">
        <v>0.77</v>
      </c>
      <c r="E2" s="37">
        <v>0.74</v>
      </c>
      <c r="F2" s="37">
        <v>0.62</v>
      </c>
      <c r="G2" s="37">
        <v>0.53</v>
      </c>
      <c r="I2" s="9" t="s">
        <v>116</v>
      </c>
      <c r="J2" s="8" t="s">
        <v>111</v>
      </c>
      <c r="K2" s="10">
        <f>K11</f>
        <v>0.96732564524986264</v>
      </c>
      <c r="L2" s="10">
        <f t="shared" ref="L2:O2" si="0">L11</f>
        <v>0.7696046128500823</v>
      </c>
      <c r="M2" s="10">
        <f t="shared" si="0"/>
        <v>0.96732564524986264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0.56999999999999995</v>
      </c>
      <c r="D3" s="37">
        <v>0</v>
      </c>
      <c r="E3" s="37">
        <v>0</v>
      </c>
      <c r="F3" s="37">
        <v>0</v>
      </c>
      <c r="G3" s="37">
        <v>0</v>
      </c>
      <c r="I3" s="9" t="s">
        <v>117</v>
      </c>
      <c r="J3" s="6" t="s">
        <v>112</v>
      </c>
      <c r="K3" s="10">
        <f t="shared" ref="K3:O6" si="1">K12</f>
        <v>55.374441515650737</v>
      </c>
      <c r="L3" s="10">
        <f t="shared" si="1"/>
        <v>44.672950576606254</v>
      </c>
      <c r="M3" s="10">
        <f t="shared" si="1"/>
        <v>53.322903898956618</v>
      </c>
      <c r="N3" s="10">
        <f t="shared" si="1"/>
        <v>13.794805052169139</v>
      </c>
      <c r="O3" s="10">
        <f t="shared" si="1"/>
        <v>4.126518396485447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0.69</v>
      </c>
      <c r="D4" s="37">
        <v>0.54</v>
      </c>
      <c r="E4" s="37">
        <v>0.61</v>
      </c>
      <c r="F4" s="37">
        <v>0</v>
      </c>
      <c r="G4" s="37">
        <v>0</v>
      </c>
      <c r="I4" s="9" t="s">
        <v>118</v>
      </c>
      <c r="J4" s="6" t="s">
        <v>113</v>
      </c>
      <c r="K4" s="10">
        <f t="shared" si="1"/>
        <v>28.385340746842392</v>
      </c>
      <c r="L4" s="10">
        <f t="shared" si="1"/>
        <v>39.818009884678752</v>
      </c>
      <c r="M4" s="10">
        <f t="shared" si="1"/>
        <v>20.637299835255359</v>
      </c>
      <c r="N4" s="10">
        <f t="shared" si="1"/>
        <v>46.080752883031302</v>
      </c>
      <c r="O4" s="10">
        <f t="shared" si="1"/>
        <v>51.66127457440966</v>
      </c>
      <c r="Q4" s="37"/>
      <c r="R4" s="37"/>
      <c r="S4" s="37"/>
      <c r="T4" s="37"/>
      <c r="U4" s="37"/>
    </row>
    <row r="5" spans="1:21" ht="31.5" x14ac:dyDescent="0.25">
      <c r="A5" s="33" t="s">
        <v>101</v>
      </c>
      <c r="B5" s="20">
        <v>0.69743547501372882</v>
      </c>
      <c r="C5" s="37">
        <v>0.66</v>
      </c>
      <c r="D5" s="37">
        <v>0.53</v>
      </c>
      <c r="E5" s="37">
        <v>0.57999999999999996</v>
      </c>
      <c r="F5" s="37">
        <v>0.38</v>
      </c>
      <c r="G5" s="37">
        <v>0.35</v>
      </c>
      <c r="I5" s="9" t="s">
        <v>119</v>
      </c>
      <c r="J5" s="8" t="s">
        <v>114</v>
      </c>
      <c r="K5" s="10">
        <f t="shared" si="1"/>
        <v>15.272915980230643</v>
      </c>
      <c r="L5" s="10">
        <f t="shared" si="1"/>
        <v>8.8986913783635373</v>
      </c>
      <c r="M5" s="10">
        <f t="shared" si="1"/>
        <v>13.686546952224052</v>
      </c>
      <c r="N5" s="10">
        <f t="shared" si="1"/>
        <v>20.150161998901702</v>
      </c>
      <c r="O5" s="10">
        <f t="shared" si="1"/>
        <v>27.499612850082372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0.64</v>
      </c>
      <c r="D6" s="37">
        <v>0.54</v>
      </c>
      <c r="E6" s="37">
        <v>0.61</v>
      </c>
      <c r="F6" s="37">
        <v>0</v>
      </c>
      <c r="G6" s="37">
        <v>0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5.8407674354750139</v>
      </c>
      <c r="M6" s="10">
        <f t="shared" si="1"/>
        <v>11.385947556287752</v>
      </c>
      <c r="N6" s="10">
        <f t="shared" si="1"/>
        <v>19.974303953871502</v>
      </c>
      <c r="O6" s="10">
        <f t="shared" si="1"/>
        <v>16.712618066996157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0.74</v>
      </c>
      <c r="D7" s="37">
        <v>0.69</v>
      </c>
      <c r="E7" s="37">
        <v>0.71</v>
      </c>
      <c r="F7" s="37">
        <v>0.57999999999999996</v>
      </c>
      <c r="G7" s="37">
        <v>0.55000000000000004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0.61</v>
      </c>
      <c r="D8" s="37">
        <v>0.57999999999999996</v>
      </c>
      <c r="E8" s="37">
        <v>0.49</v>
      </c>
      <c r="F8" s="37">
        <v>0.4</v>
      </c>
      <c r="G8" s="37">
        <v>0.34</v>
      </c>
      <c r="I8" s="75" t="s">
        <v>137</v>
      </c>
      <c r="J8" s="76"/>
      <c r="K8" s="10">
        <f>MIN(C2:C108)</f>
        <v>0.35</v>
      </c>
      <c r="L8" s="10">
        <f>MIN(D2:D108)</f>
        <v>0</v>
      </c>
      <c r="M8" s="10">
        <f>MIN(E2:E108)</f>
        <v>0</v>
      </c>
      <c r="N8" s="10">
        <f>MIN(F2:F108)</f>
        <v>0</v>
      </c>
      <c r="O8" s="10">
        <f>MIN(G2:G108)</f>
        <v>0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0.64</v>
      </c>
      <c r="D9" s="37">
        <v>0.61</v>
      </c>
      <c r="E9" s="37">
        <v>0.56999999999999995</v>
      </c>
      <c r="F9" s="37">
        <v>0.44</v>
      </c>
      <c r="G9" s="37">
        <v>0.45</v>
      </c>
      <c r="I9" s="75" t="s">
        <v>138</v>
      </c>
      <c r="J9" s="76"/>
      <c r="K9" s="10">
        <f>MAX(C2:C108)</f>
        <v>0.82</v>
      </c>
      <c r="L9" s="10">
        <f>MAX(D2:D108)</f>
        <v>0.81</v>
      </c>
      <c r="M9" s="10">
        <f>MAX(E2:E108)</f>
        <v>0.81</v>
      </c>
      <c r="N9" s="10">
        <f>MAX(F2:F108)</f>
        <v>0.69</v>
      </c>
      <c r="O9" s="10">
        <f>MAX(G2:G108)</f>
        <v>0.62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0.68</v>
      </c>
      <c r="D10" s="37">
        <v>0.55000000000000004</v>
      </c>
      <c r="E10" s="37">
        <v>0.56999999999999995</v>
      </c>
      <c r="F10" s="37">
        <v>0</v>
      </c>
      <c r="G10" s="37">
        <v>0.26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</v>
      </c>
      <c r="D11" s="37">
        <v>0.54</v>
      </c>
      <c r="E11" s="37">
        <v>0.5</v>
      </c>
      <c r="F11" s="37">
        <v>0.31</v>
      </c>
      <c r="G11" s="37">
        <v>0.31</v>
      </c>
      <c r="I11" s="9" t="s">
        <v>120</v>
      </c>
      <c r="J11" s="8" t="s">
        <v>111</v>
      </c>
      <c r="K11" s="37">
        <f>SUMIFS(B$2:B$108,C2:C108,"&gt;=0.81",C2:C108,"&lt;=1.00")</f>
        <v>0.96732564524986264</v>
      </c>
      <c r="L11" s="37">
        <f>SUMIFS(B$2:B$108,D2:D108,"&gt;=0.81",D2:D108,"&lt;=1.00")</f>
        <v>0.7696046128500823</v>
      </c>
      <c r="M11" s="37">
        <f>SUMIFS(B$2:B$108,E2:E108,"&gt;=0.81",E2:E108,"&lt;=1.00")</f>
        <v>0.96732564524986264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0.42</v>
      </c>
      <c r="D12" s="37">
        <v>0.55000000000000004</v>
      </c>
      <c r="E12" s="37">
        <v>0.53</v>
      </c>
      <c r="F12" s="37">
        <v>0.45</v>
      </c>
      <c r="G12" s="37">
        <v>0.43</v>
      </c>
      <c r="I12" s="9" t="s">
        <v>119</v>
      </c>
      <c r="J12" s="6" t="s">
        <v>112</v>
      </c>
      <c r="K12" s="37">
        <f>SUMIFS(B$2:B$108,C2:C108,"&gt;=0.61",C2:C108,"&lt;=0.80")</f>
        <v>55.374441515650737</v>
      </c>
      <c r="L12" s="37">
        <f>SUMIFS(B$2:B$108,D2:D108,"&gt;=0.61",D2:D108,"&lt;=0.80")</f>
        <v>44.672950576606254</v>
      </c>
      <c r="M12" s="37">
        <f>SUMIFS(B$2:B$108,E2:E108,"&gt;=0.61",E2:E108,"&lt;=0.80")</f>
        <v>53.322903898956618</v>
      </c>
      <c r="N12" s="37">
        <f>SUMIFS(B$2:B$108,F2:F108,"&gt;=0.61",F2:F108,"&lt;=0.80")</f>
        <v>13.794805052169139</v>
      </c>
      <c r="O12" s="37">
        <f>SUMIFS(B$2:B$108,G2:G108,"&gt;=0.61",G2:G108,"&lt;=0.80")</f>
        <v>4.126518396485447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0.56999999999999995</v>
      </c>
      <c r="D13" s="37">
        <v>0.66</v>
      </c>
      <c r="E13" s="37">
        <v>0.69</v>
      </c>
      <c r="F13" s="37">
        <v>0.52</v>
      </c>
      <c r="G13" s="37">
        <v>0.5</v>
      </c>
      <c r="I13" s="9" t="s">
        <v>118</v>
      </c>
      <c r="J13" s="6" t="s">
        <v>113</v>
      </c>
      <c r="K13" s="37">
        <f>SUMIFS(B$2:B$108,C2:C108,"&gt;=0.41",C2:C108,"&lt;=0.60")</f>
        <v>28.385340746842392</v>
      </c>
      <c r="L13" s="37">
        <f>SUMIFS(B$2:B$108,D2:D108,"&gt;=0.41",D2:D108,"&lt;=0.60")</f>
        <v>39.818009884678752</v>
      </c>
      <c r="M13" s="37">
        <f>SUMIFS(B$2:B$108,E2:E108,"&gt;=0.41",E2:E108,"&lt;=0.60")</f>
        <v>20.637299835255359</v>
      </c>
      <c r="N13" s="37">
        <f>SUMIFS(B$2:B$108,F2:F108,"&gt;=0.41",F2:F108,"&lt;=0.60")</f>
        <v>46.080752883031302</v>
      </c>
      <c r="O13" s="37">
        <f>SUMIFS(B$2:B$108,G2:G108,"&gt;=0.41",G2:G108,"&lt;=0.60")</f>
        <v>51.66127457440966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0.39</v>
      </c>
      <c r="D14" s="37">
        <v>0.47</v>
      </c>
      <c r="E14" s="37">
        <v>0.39</v>
      </c>
      <c r="F14" s="37">
        <v>0.35</v>
      </c>
      <c r="G14" s="37">
        <v>0.3</v>
      </c>
      <c r="I14" s="9" t="s">
        <v>117</v>
      </c>
      <c r="J14" s="8" t="s">
        <v>114</v>
      </c>
      <c r="K14" s="37">
        <f>SUMIFS(B$2:B$108,C2:C108,"&gt;=0.21",C2:C108,"&lt;=0.40")</f>
        <v>15.272915980230643</v>
      </c>
      <c r="L14" s="37">
        <f>SUMIFS(B$2:B$108,D2:D108,"&gt;=0.21",D2:D108,"&lt;=0.40")</f>
        <v>8.8986913783635373</v>
      </c>
      <c r="M14" s="37">
        <f>SUMIFS(B$2:B$108,E2:E108,"&gt;=0.21",E2:E108,"&lt;=0.40")</f>
        <v>13.686546952224052</v>
      </c>
      <c r="N14" s="37">
        <f>SUMIFS(B$2:B$108,F2:F108,"&gt;=0.21",F2:F108,"&lt;=0.40")</f>
        <v>20.150161998901702</v>
      </c>
      <c r="O14" s="37">
        <f>SUMIFS(B$2:B$108,G2:G108,"&gt;=0.21",G2:G108,"&lt;=0.40")</f>
        <v>27.499612850082372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0.65</v>
      </c>
      <c r="D15" s="37">
        <v>0.72</v>
      </c>
      <c r="E15" s="37">
        <v>0.71</v>
      </c>
      <c r="F15" s="37">
        <v>0.57999999999999996</v>
      </c>
      <c r="G15" s="37">
        <v>0.56000000000000005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5.8407674354750139</v>
      </c>
      <c r="M15" s="37">
        <f>SUMIFS(B$2:B$108,E2:E108,"&gt;=0.00",E2:E108,"&lt;=0.20")</f>
        <v>11.385947556287752</v>
      </c>
      <c r="N15" s="37">
        <f>SUMIFS(B$2:B$108,F2:F108,"&gt;=0.00",F2:F108,"&lt;=0.20")</f>
        <v>19.974303953871502</v>
      </c>
      <c r="O15" s="37">
        <f>SUMIFS(B$2:B$108,G2:G108,"&gt;=0.00",G2:G108,"&lt;=0.20")</f>
        <v>16.712618066996157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0.73</v>
      </c>
      <c r="D16" s="37">
        <v>0.81</v>
      </c>
      <c r="E16" s="37">
        <v>0.8</v>
      </c>
      <c r="F16" s="37">
        <v>0.67</v>
      </c>
      <c r="G16" s="37">
        <v>0.62</v>
      </c>
      <c r="K16" s="37">
        <f>SUM(K11:K15)</f>
        <v>100.00002388797364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0.68</v>
      </c>
      <c r="D17" s="37">
        <v>0.76</v>
      </c>
      <c r="E17" s="37">
        <v>0.77</v>
      </c>
      <c r="F17" s="37">
        <v>0.66</v>
      </c>
      <c r="G17" s="37">
        <v>0.61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0.38</v>
      </c>
      <c r="D18" s="37">
        <v>0.42</v>
      </c>
      <c r="E18" s="37">
        <v>0.41</v>
      </c>
      <c r="F18" s="37">
        <v>0.31</v>
      </c>
      <c r="G18" s="37">
        <v>0.3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0.55000000000000004</v>
      </c>
      <c r="D19" s="37">
        <v>0.65</v>
      </c>
      <c r="E19" s="37">
        <v>0.66</v>
      </c>
      <c r="F19" s="37">
        <v>0.5</v>
      </c>
      <c r="G19" s="37">
        <v>0.46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0.57999999999999996</v>
      </c>
      <c r="D20" s="37">
        <v>0.33</v>
      </c>
      <c r="E20" s="37">
        <v>0</v>
      </c>
      <c r="F20" s="37">
        <v>0</v>
      </c>
      <c r="G20" s="37">
        <v>0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0.79</v>
      </c>
      <c r="D21" s="37">
        <v>0.78</v>
      </c>
      <c r="E21" s="37">
        <v>0.78</v>
      </c>
      <c r="F21" s="37">
        <v>0.56999999999999995</v>
      </c>
      <c r="G21" s="37">
        <v>0.54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0.54</v>
      </c>
      <c r="D22" s="37">
        <v>0.63</v>
      </c>
      <c r="E22" s="37">
        <v>0.65</v>
      </c>
      <c r="F22" s="37">
        <v>0.5</v>
      </c>
      <c r="G22" s="37">
        <v>0.46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0.78</v>
      </c>
      <c r="D23" s="37">
        <v>0.74</v>
      </c>
      <c r="E23" s="37">
        <v>0.78</v>
      </c>
      <c r="F23" s="37">
        <v>0.55000000000000004</v>
      </c>
      <c r="G23" s="37">
        <v>0.53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0.74</v>
      </c>
      <c r="D24" s="37">
        <v>0.73</v>
      </c>
      <c r="E24" s="37">
        <v>0.75</v>
      </c>
      <c r="F24" s="37">
        <v>0.53</v>
      </c>
      <c r="G24" s="37">
        <v>0.49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0.68</v>
      </c>
      <c r="D25" s="37">
        <v>0.75</v>
      </c>
      <c r="E25" s="37">
        <v>0.77</v>
      </c>
      <c r="F25" s="37">
        <v>0.66</v>
      </c>
      <c r="G25" s="37">
        <v>0.61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0.65</v>
      </c>
      <c r="D26" s="37">
        <v>0.72</v>
      </c>
      <c r="E26" s="37">
        <v>0.71</v>
      </c>
      <c r="F26" s="37">
        <v>0.59</v>
      </c>
      <c r="G26" s="37">
        <v>0.55000000000000004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0.71</v>
      </c>
      <c r="D27" s="37">
        <v>0.7</v>
      </c>
      <c r="E27" s="37">
        <v>0.7</v>
      </c>
      <c r="F27" s="37">
        <v>0.56000000000000005</v>
      </c>
      <c r="G27" s="37">
        <v>0.52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0.77</v>
      </c>
      <c r="D28" s="37">
        <v>0.77</v>
      </c>
      <c r="E28" s="37">
        <v>0.77</v>
      </c>
      <c r="F28" s="37">
        <v>0.63</v>
      </c>
      <c r="G28" s="37">
        <v>0.56000000000000005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0.71</v>
      </c>
      <c r="D29" s="37">
        <v>0.76</v>
      </c>
      <c r="E29" s="37">
        <v>0.77</v>
      </c>
      <c r="F29" s="37">
        <v>0.62</v>
      </c>
      <c r="G29" s="37">
        <v>0.56000000000000005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0.45</v>
      </c>
      <c r="D30" s="37">
        <v>0.59</v>
      </c>
      <c r="E30" s="37">
        <v>0.63</v>
      </c>
      <c r="F30" s="37">
        <v>0.5</v>
      </c>
      <c r="G30" s="37">
        <v>0.44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0.41</v>
      </c>
      <c r="D31" s="37">
        <v>0.44</v>
      </c>
      <c r="E31" s="37">
        <v>0.38</v>
      </c>
      <c r="F31" s="37">
        <v>0.34</v>
      </c>
      <c r="G31" s="37">
        <v>0.3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0.71</v>
      </c>
      <c r="D32" s="37">
        <v>0.7</v>
      </c>
      <c r="E32" s="37">
        <v>0.7</v>
      </c>
      <c r="F32" s="37">
        <v>0.52</v>
      </c>
      <c r="G32" s="37">
        <v>0.47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0.39</v>
      </c>
      <c r="D33" s="37">
        <v>0.34</v>
      </c>
      <c r="E33" s="37">
        <v>0.31</v>
      </c>
      <c r="F33" s="37">
        <v>0.25</v>
      </c>
      <c r="G33" s="37">
        <v>0.25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0.62</v>
      </c>
      <c r="D34" s="37">
        <v>0.63</v>
      </c>
      <c r="E34" s="37">
        <v>0.61</v>
      </c>
      <c r="F34" s="37">
        <v>0.49</v>
      </c>
      <c r="G34" s="37">
        <v>0.49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0.66</v>
      </c>
      <c r="D35" s="37">
        <v>0.5</v>
      </c>
      <c r="E35" s="37">
        <v>0.48</v>
      </c>
      <c r="F35" s="37">
        <v>0.35</v>
      </c>
      <c r="G35" s="37">
        <v>0.34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0.39</v>
      </c>
      <c r="D36" s="37">
        <v>0.43</v>
      </c>
      <c r="E36" s="37">
        <v>0.35</v>
      </c>
      <c r="F36" s="37">
        <v>0.28000000000000003</v>
      </c>
      <c r="G36" s="37">
        <v>0.23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0.52</v>
      </c>
      <c r="D37" s="37">
        <v>0.56000000000000005</v>
      </c>
      <c r="E37" s="37">
        <v>0.61</v>
      </c>
      <c r="F37" s="37">
        <v>0.47</v>
      </c>
      <c r="G37" s="37">
        <v>0.44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0.39</v>
      </c>
      <c r="D38" s="37">
        <v>0.39</v>
      </c>
      <c r="E38" s="37">
        <v>0.35</v>
      </c>
      <c r="F38" s="37">
        <v>0.27</v>
      </c>
      <c r="G38" s="37">
        <v>0.24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0.52</v>
      </c>
      <c r="D39" s="37">
        <v>0.56000000000000005</v>
      </c>
      <c r="E39" s="37">
        <v>0.49</v>
      </c>
      <c r="F39" s="37">
        <v>0.39</v>
      </c>
      <c r="G39" s="37">
        <v>0.4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0.66</v>
      </c>
      <c r="D40" s="37">
        <v>0.64</v>
      </c>
      <c r="E40" s="37">
        <v>0.67</v>
      </c>
      <c r="F40" s="37">
        <v>0.52</v>
      </c>
      <c r="G40" s="37">
        <v>0.51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0.66</v>
      </c>
      <c r="D41" s="37">
        <v>0.67</v>
      </c>
      <c r="E41" s="37">
        <v>0.68</v>
      </c>
      <c r="F41" s="37">
        <v>0.52</v>
      </c>
      <c r="G41" s="37">
        <v>0.5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0.66</v>
      </c>
      <c r="D42" s="37">
        <v>0.56000000000000005</v>
      </c>
      <c r="E42" s="37">
        <v>0.47</v>
      </c>
      <c r="F42" s="37">
        <v>0.39</v>
      </c>
      <c r="G42" s="37">
        <v>0.3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0.76</v>
      </c>
      <c r="D43" s="37">
        <v>0.71</v>
      </c>
      <c r="E43" s="37">
        <v>0.7</v>
      </c>
      <c r="F43" s="37">
        <v>0.55000000000000004</v>
      </c>
      <c r="G43" s="37">
        <v>0.45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0.44</v>
      </c>
      <c r="D44" s="37">
        <v>0.4</v>
      </c>
      <c r="E44" s="37">
        <v>0.37</v>
      </c>
      <c r="F44" s="37">
        <v>0.23</v>
      </c>
      <c r="G44" s="37">
        <v>0.21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0.74</v>
      </c>
      <c r="D45" s="37">
        <v>0.75</v>
      </c>
      <c r="E45" s="37">
        <v>0.73</v>
      </c>
      <c r="F45" s="37">
        <v>0.57999999999999996</v>
      </c>
      <c r="G45" s="37">
        <v>0.55000000000000004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0.51</v>
      </c>
      <c r="D46" s="37">
        <v>0.53</v>
      </c>
      <c r="E46" s="37">
        <v>0.54</v>
      </c>
      <c r="F46" s="37">
        <v>0.39</v>
      </c>
      <c r="G46" s="37">
        <v>0.36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0.46</v>
      </c>
      <c r="D47" s="37">
        <v>0.59</v>
      </c>
      <c r="E47" s="37">
        <v>0.64</v>
      </c>
      <c r="F47" s="37">
        <v>0.52</v>
      </c>
      <c r="G47" s="37">
        <v>0.48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0.64</v>
      </c>
      <c r="D48" s="37">
        <v>0.67</v>
      </c>
      <c r="E48" s="37">
        <v>0.69</v>
      </c>
      <c r="F48" s="37">
        <v>0.55000000000000004</v>
      </c>
      <c r="G48" s="37">
        <v>0.51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0.43</v>
      </c>
      <c r="D49" s="37">
        <v>0.47</v>
      </c>
      <c r="E49" s="37">
        <v>0.48</v>
      </c>
      <c r="F49" s="37">
        <v>0.36</v>
      </c>
      <c r="G49" s="37">
        <v>0.34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0.54</v>
      </c>
      <c r="D50" s="37">
        <v>0.41</v>
      </c>
      <c r="E50" s="37">
        <v>0.37</v>
      </c>
      <c r="F50" s="37">
        <v>0.18</v>
      </c>
      <c r="G50" s="37">
        <v>0.21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0.8</v>
      </c>
      <c r="D51" s="37">
        <v>0.77</v>
      </c>
      <c r="E51" s="37">
        <v>0.77</v>
      </c>
      <c r="F51" s="37">
        <v>0.62</v>
      </c>
      <c r="G51" s="37">
        <v>0.56000000000000005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0.37</v>
      </c>
      <c r="D52" s="37">
        <v>0.34</v>
      </c>
      <c r="E52" s="37">
        <v>0.26</v>
      </c>
      <c r="F52" s="37">
        <v>0</v>
      </c>
      <c r="G52" s="37">
        <v>0.18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0.56000000000000005</v>
      </c>
      <c r="D53" s="37">
        <v>0</v>
      </c>
      <c r="E53" s="37">
        <v>0</v>
      </c>
      <c r="F53" s="37">
        <v>0</v>
      </c>
      <c r="G53" s="37">
        <v>0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0.64</v>
      </c>
      <c r="D54" s="37">
        <v>0.73</v>
      </c>
      <c r="E54" s="37">
        <v>0.7</v>
      </c>
      <c r="F54" s="37">
        <v>0.54</v>
      </c>
      <c r="G54" s="37">
        <v>0.5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0.45</v>
      </c>
      <c r="D55" s="37">
        <v>0.4</v>
      </c>
      <c r="E55" s="37">
        <v>0</v>
      </c>
      <c r="F55" s="37">
        <v>0</v>
      </c>
      <c r="G55" s="37">
        <v>0.16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0.68</v>
      </c>
      <c r="D56" s="37">
        <v>0.74</v>
      </c>
      <c r="E56" s="37">
        <v>0.77</v>
      </c>
      <c r="F56" s="37">
        <v>0.65</v>
      </c>
      <c r="G56" s="37">
        <v>0.57999999999999996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0.76</v>
      </c>
      <c r="D57" s="37">
        <v>0.73</v>
      </c>
      <c r="E57" s="37">
        <v>0.73</v>
      </c>
      <c r="F57" s="37">
        <v>0.54</v>
      </c>
      <c r="G57" s="37">
        <v>0.5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0.71</v>
      </c>
      <c r="D58" s="37">
        <v>0.65</v>
      </c>
      <c r="E58" s="37">
        <v>0.68</v>
      </c>
      <c r="F58" s="37">
        <v>0.55000000000000004</v>
      </c>
      <c r="G58" s="37">
        <v>0.5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0.66</v>
      </c>
      <c r="D59" s="37">
        <v>0.74</v>
      </c>
      <c r="E59" s="37">
        <v>0.73</v>
      </c>
      <c r="F59" s="37">
        <v>0.59</v>
      </c>
      <c r="G59" s="37">
        <v>0.55000000000000004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0.53</v>
      </c>
      <c r="D60" s="37">
        <v>0.6</v>
      </c>
      <c r="E60" s="37">
        <v>0.63</v>
      </c>
      <c r="F60" s="37">
        <v>0.46</v>
      </c>
      <c r="G60" s="37">
        <v>0.44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0.45</v>
      </c>
      <c r="D61" s="37">
        <v>0.39</v>
      </c>
      <c r="E61" s="37">
        <v>0</v>
      </c>
      <c r="F61" s="37">
        <v>0</v>
      </c>
      <c r="G61" s="37">
        <v>0.16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0.44</v>
      </c>
      <c r="D62" s="37">
        <v>0.59</v>
      </c>
      <c r="E62" s="37">
        <v>0.6</v>
      </c>
      <c r="F62" s="37">
        <v>0.45</v>
      </c>
      <c r="G62" s="37">
        <v>0.37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0.65</v>
      </c>
      <c r="D63" s="37">
        <v>0.64</v>
      </c>
      <c r="E63" s="37">
        <v>0.67</v>
      </c>
      <c r="F63" s="37">
        <v>0.49</v>
      </c>
      <c r="G63" s="37">
        <v>0.47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0.53</v>
      </c>
      <c r="D64" s="37">
        <v>0.41</v>
      </c>
      <c r="E64" s="37">
        <v>0</v>
      </c>
      <c r="F64" s="37">
        <v>0</v>
      </c>
      <c r="G64" s="37">
        <v>0.16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0.79</v>
      </c>
      <c r="D65" s="37">
        <v>0.77</v>
      </c>
      <c r="E65" s="37">
        <v>0.74</v>
      </c>
      <c r="F65" s="37">
        <v>0.56999999999999995</v>
      </c>
      <c r="G65" s="37">
        <v>0.53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0.35</v>
      </c>
      <c r="D66" s="37">
        <v>0.35</v>
      </c>
      <c r="E66" s="37">
        <v>0</v>
      </c>
      <c r="F66" s="37">
        <v>0</v>
      </c>
      <c r="G66" s="37">
        <v>0.15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0.43</v>
      </c>
      <c r="D67" s="37">
        <v>0.54</v>
      </c>
      <c r="E67" s="37">
        <v>0.56999999999999995</v>
      </c>
      <c r="F67" s="37">
        <v>0.43</v>
      </c>
      <c r="G67" s="37">
        <v>0.4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0.62</v>
      </c>
      <c r="D68" s="37">
        <v>0.6</v>
      </c>
      <c r="E68" s="37">
        <v>0.57999999999999996</v>
      </c>
      <c r="F68" s="37">
        <v>0.44</v>
      </c>
      <c r="G68" s="37">
        <v>0.42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0.69</v>
      </c>
      <c r="D69" s="37">
        <v>0.59</v>
      </c>
      <c r="E69" s="37">
        <v>0.63</v>
      </c>
      <c r="F69" s="37">
        <v>0.44</v>
      </c>
      <c r="G69" s="37">
        <v>0.43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0.82</v>
      </c>
      <c r="D70" s="37">
        <v>0.8</v>
      </c>
      <c r="E70" s="37">
        <v>0.81</v>
      </c>
      <c r="F70" s="37">
        <v>0.69</v>
      </c>
      <c r="G70" s="37">
        <v>0.62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0.69</v>
      </c>
      <c r="D71" s="37">
        <v>0.65</v>
      </c>
      <c r="E71" s="37">
        <v>0.61</v>
      </c>
      <c r="F71" s="37">
        <v>0.52</v>
      </c>
      <c r="G71" s="37">
        <v>0.46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0.69</v>
      </c>
      <c r="D72" s="37">
        <v>0.61</v>
      </c>
      <c r="E72" s="37">
        <v>0.64</v>
      </c>
      <c r="F72" s="37">
        <v>0</v>
      </c>
      <c r="G72" s="37">
        <v>0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0.7</v>
      </c>
      <c r="D73" s="37">
        <v>0.61</v>
      </c>
      <c r="E73" s="37">
        <v>0.64</v>
      </c>
      <c r="F73" s="37">
        <v>0</v>
      </c>
      <c r="G73" s="37">
        <v>0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0.56999999999999995</v>
      </c>
      <c r="D74" s="37">
        <v>0</v>
      </c>
      <c r="E74" s="37">
        <v>0</v>
      </c>
      <c r="F74" s="37">
        <v>0</v>
      </c>
      <c r="G74" s="37">
        <v>0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0.68</v>
      </c>
      <c r="D75" s="37">
        <v>0.65</v>
      </c>
      <c r="E75" s="37">
        <v>0.64</v>
      </c>
      <c r="F75" s="37">
        <v>0.5</v>
      </c>
      <c r="G75" s="37">
        <v>0.43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0.63</v>
      </c>
      <c r="D76" s="37">
        <v>0.68</v>
      </c>
      <c r="E76" s="37">
        <v>0.71</v>
      </c>
      <c r="F76" s="37">
        <v>0.52</v>
      </c>
      <c r="G76" s="37">
        <v>0.5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0.56999999999999995</v>
      </c>
      <c r="D77" s="37">
        <v>0</v>
      </c>
      <c r="E77" s="37">
        <v>0</v>
      </c>
      <c r="F77" s="37">
        <v>0</v>
      </c>
      <c r="G77" s="37">
        <v>0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0.57999999999999996</v>
      </c>
      <c r="D78" s="37">
        <v>0.41</v>
      </c>
      <c r="E78" s="37">
        <v>0</v>
      </c>
      <c r="F78" s="37">
        <v>0</v>
      </c>
      <c r="G78" s="37">
        <v>0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0.59</v>
      </c>
      <c r="D79" s="37">
        <v>0.59</v>
      </c>
      <c r="E79" s="37">
        <v>0.5</v>
      </c>
      <c r="F79" s="37">
        <v>0.41</v>
      </c>
      <c r="G79" s="37">
        <v>0.36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0.78</v>
      </c>
      <c r="D80" s="37">
        <v>0.78</v>
      </c>
      <c r="E80" s="37">
        <v>0.76</v>
      </c>
      <c r="F80" s="37">
        <v>0.62</v>
      </c>
      <c r="G80" s="37">
        <v>0.54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0.35</v>
      </c>
      <c r="D81" s="37">
        <v>0</v>
      </c>
      <c r="E81" s="37">
        <v>0</v>
      </c>
      <c r="F81" s="37">
        <v>0</v>
      </c>
      <c r="G81" s="37">
        <v>0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0.63</v>
      </c>
      <c r="D82" s="37">
        <v>0.66</v>
      </c>
      <c r="E82" s="37">
        <v>0.67</v>
      </c>
      <c r="F82" s="37">
        <v>0.52</v>
      </c>
      <c r="G82" s="37">
        <v>0.47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0.75</v>
      </c>
      <c r="D83" s="37">
        <v>0.73</v>
      </c>
      <c r="E83" s="37">
        <v>0.75</v>
      </c>
      <c r="F83" s="37">
        <v>0.62</v>
      </c>
      <c r="G83" s="37">
        <v>0.61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0.35</v>
      </c>
      <c r="D84" s="37">
        <v>0</v>
      </c>
      <c r="E84" s="37">
        <v>0</v>
      </c>
      <c r="F84" s="37">
        <v>0</v>
      </c>
      <c r="G84" s="37">
        <v>0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0.43</v>
      </c>
      <c r="D85" s="37">
        <v>0.37</v>
      </c>
      <c r="E85" s="37">
        <v>0</v>
      </c>
      <c r="F85" s="37">
        <v>0</v>
      </c>
      <c r="G85" s="37">
        <v>0.15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0.53</v>
      </c>
      <c r="D86" s="37">
        <v>0</v>
      </c>
      <c r="E86" s="37">
        <v>0</v>
      </c>
      <c r="F86" s="37">
        <v>0</v>
      </c>
      <c r="G86" s="37">
        <v>0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0.66</v>
      </c>
      <c r="D87" s="37">
        <v>0.71</v>
      </c>
      <c r="E87" s="37">
        <v>0.68</v>
      </c>
      <c r="F87" s="37">
        <v>0.51</v>
      </c>
      <c r="G87" s="37">
        <v>0.49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0.63</v>
      </c>
      <c r="D88" s="37">
        <v>0.56999999999999995</v>
      </c>
      <c r="E88" s="37">
        <v>0.56999999999999995</v>
      </c>
      <c r="F88" s="37">
        <v>0.36</v>
      </c>
      <c r="G88" s="37">
        <v>0.32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0.67</v>
      </c>
      <c r="D89" s="37">
        <v>0.59</v>
      </c>
      <c r="E89" s="37">
        <v>0.57999999999999996</v>
      </c>
      <c r="F89" s="37">
        <v>0.37</v>
      </c>
      <c r="G89" s="37">
        <v>0.33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0.73</v>
      </c>
      <c r="D90" s="37">
        <v>0.71</v>
      </c>
      <c r="E90" s="37">
        <v>0.76</v>
      </c>
      <c r="F90" s="37">
        <v>0.61</v>
      </c>
      <c r="G90" s="37">
        <v>0.54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0.64</v>
      </c>
      <c r="D91" s="37">
        <v>0.56999999999999995</v>
      </c>
      <c r="E91" s="37">
        <v>0.54</v>
      </c>
      <c r="F91" s="37">
        <v>0.35</v>
      </c>
      <c r="G91" s="37">
        <v>0.33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0.68</v>
      </c>
      <c r="D92" s="37">
        <v>0.62</v>
      </c>
      <c r="E92" s="37">
        <v>0.59</v>
      </c>
      <c r="F92" s="37">
        <v>0.47</v>
      </c>
      <c r="G92" s="37">
        <v>0.42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0.72</v>
      </c>
      <c r="D93" s="37">
        <v>0.67</v>
      </c>
      <c r="E93" s="37">
        <v>0.67</v>
      </c>
      <c r="F93" s="37">
        <v>0.49</v>
      </c>
      <c r="G93" s="37">
        <v>0.43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0.69</v>
      </c>
      <c r="D94" s="37">
        <v>0.67</v>
      </c>
      <c r="E94" s="37">
        <v>0.68</v>
      </c>
      <c r="F94" s="37">
        <v>0.5</v>
      </c>
      <c r="G94" s="37">
        <v>0.48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0.69</v>
      </c>
      <c r="D95" s="37">
        <v>0.59</v>
      </c>
      <c r="E95" s="37">
        <v>0.62</v>
      </c>
      <c r="F95" s="37">
        <v>0.44</v>
      </c>
      <c r="G95" s="37">
        <v>0.43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0.73</v>
      </c>
      <c r="D96" s="37">
        <v>0.64</v>
      </c>
      <c r="E96" s="37">
        <v>0.67</v>
      </c>
      <c r="F96" s="37">
        <v>0.49</v>
      </c>
      <c r="G96" s="37">
        <v>0.43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0.61</v>
      </c>
      <c r="D97" s="37">
        <v>0.64</v>
      </c>
      <c r="E97" s="37">
        <v>0.6</v>
      </c>
      <c r="F97" s="37">
        <v>0.46</v>
      </c>
      <c r="G97" s="37">
        <v>0.45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0.48</v>
      </c>
      <c r="D98" s="37">
        <v>0.48</v>
      </c>
      <c r="E98" s="37">
        <v>0.41</v>
      </c>
      <c r="F98" s="37">
        <v>0.35</v>
      </c>
      <c r="G98" s="37">
        <v>0.31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0.7</v>
      </c>
      <c r="D99" s="37">
        <v>0.59</v>
      </c>
      <c r="E99" s="37">
        <v>0.65</v>
      </c>
      <c r="F99" s="37">
        <v>0.44</v>
      </c>
      <c r="G99" s="37">
        <v>0.43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0.41</v>
      </c>
      <c r="D100" s="37">
        <v>0.54</v>
      </c>
      <c r="E100" s="37">
        <v>0.5</v>
      </c>
      <c r="F100" s="37">
        <v>0.38</v>
      </c>
      <c r="G100" s="37">
        <v>0.32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0.69</v>
      </c>
      <c r="D101" s="37">
        <v>0.64</v>
      </c>
      <c r="E101" s="37">
        <v>0.62</v>
      </c>
      <c r="F101" s="37">
        <v>0.48</v>
      </c>
      <c r="G101" s="37">
        <v>0.42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0.68</v>
      </c>
      <c r="D102" s="37">
        <v>0.65</v>
      </c>
      <c r="E102" s="37">
        <v>0.64</v>
      </c>
      <c r="F102" s="37">
        <v>0.5</v>
      </c>
      <c r="G102" s="37">
        <v>0.46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0.65</v>
      </c>
      <c r="D103" s="37">
        <v>0.74</v>
      </c>
      <c r="E103" s="37">
        <v>0.74</v>
      </c>
      <c r="F103" s="37">
        <v>0.57999999999999996</v>
      </c>
      <c r="G103" s="37">
        <v>0.57999999999999996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0.67</v>
      </c>
      <c r="D104" s="37">
        <v>0.55000000000000004</v>
      </c>
      <c r="E104" s="37">
        <v>0.56999999999999995</v>
      </c>
      <c r="F104" s="37">
        <v>0</v>
      </c>
      <c r="G104" s="37">
        <v>0.26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0.8</v>
      </c>
      <c r="D105" s="37">
        <v>0.78</v>
      </c>
      <c r="E105" s="37">
        <v>0.8</v>
      </c>
      <c r="F105" s="37">
        <v>0.67</v>
      </c>
      <c r="G105" s="37">
        <v>0.56999999999999995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0.72</v>
      </c>
      <c r="D106" s="37">
        <v>0.74</v>
      </c>
      <c r="E106" s="37">
        <v>0.72</v>
      </c>
      <c r="F106" s="37">
        <v>0.62</v>
      </c>
      <c r="G106" s="37">
        <v>0.59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0.43</v>
      </c>
      <c r="D107" s="37">
        <v>0</v>
      </c>
      <c r="E107" s="37">
        <v>0</v>
      </c>
      <c r="F107" s="37">
        <v>0</v>
      </c>
      <c r="G107" s="37">
        <v>0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0.64</v>
      </c>
      <c r="D108" s="37">
        <v>0.54</v>
      </c>
      <c r="E108" s="37">
        <v>0.61</v>
      </c>
      <c r="F108" s="37">
        <v>0</v>
      </c>
      <c r="G108" s="37">
        <v>0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10" max="10" width="13.42578125" customWidth="1"/>
    <col min="11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0.72</v>
      </c>
      <c r="D2" s="37">
        <v>0.67</v>
      </c>
      <c r="E2" s="37">
        <v>0.56000000000000005</v>
      </c>
      <c r="F2" s="37">
        <v>0.39</v>
      </c>
      <c r="G2" s="37">
        <v>0.28999999999999998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0.56999999999999995</v>
      </c>
      <c r="D3" s="37">
        <v>0.44</v>
      </c>
      <c r="E3" s="37">
        <v>0.43</v>
      </c>
      <c r="F3" s="37">
        <v>0.23</v>
      </c>
      <c r="G3" s="37">
        <v>0.19</v>
      </c>
      <c r="I3" s="9" t="s">
        <v>117</v>
      </c>
      <c r="J3" s="6" t="s">
        <v>112</v>
      </c>
      <c r="K3" s="10">
        <f t="shared" ref="K3:O6" si="1">K12</f>
        <v>89.808991762767704</v>
      </c>
      <c r="L3" s="10">
        <f t="shared" si="1"/>
        <v>24.584835255354204</v>
      </c>
      <c r="M3" s="10">
        <f t="shared" si="1"/>
        <v>2.0689291598023063</v>
      </c>
      <c r="N3" s="10">
        <f t="shared" si="1"/>
        <v>0</v>
      </c>
      <c r="O3" s="10">
        <f t="shared" si="1"/>
        <v>0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</v>
      </c>
      <c r="D4" s="37">
        <v>0.47</v>
      </c>
      <c r="E4" s="37">
        <v>0.41</v>
      </c>
      <c r="F4" s="37">
        <v>0.24</v>
      </c>
      <c r="G4" s="37">
        <v>0.19</v>
      </c>
      <c r="I4" s="9" t="s">
        <v>118</v>
      </c>
      <c r="J4" s="6" t="s">
        <v>113</v>
      </c>
      <c r="K4" s="10">
        <f t="shared" si="1"/>
        <v>10.191032125205931</v>
      </c>
      <c r="L4" s="10">
        <f t="shared" si="1"/>
        <v>74.855364360241651</v>
      </c>
      <c r="M4" s="10">
        <f t="shared" si="1"/>
        <v>82.532713344316306</v>
      </c>
      <c r="N4" s="10">
        <f t="shared" si="1"/>
        <v>7.5665156507413514</v>
      </c>
      <c r="O4" s="10">
        <f t="shared" si="1"/>
        <v>2.0689291598023063</v>
      </c>
      <c r="Q4" s="37"/>
      <c r="R4" s="37"/>
      <c r="S4" s="37"/>
      <c r="T4" s="37"/>
      <c r="U4" s="37"/>
    </row>
    <row r="5" spans="1:21" ht="31.5" x14ac:dyDescent="0.25">
      <c r="A5" s="33" t="s">
        <v>101</v>
      </c>
      <c r="B5" s="20">
        <v>0.69743547501372882</v>
      </c>
      <c r="C5" s="37">
        <v>0.67</v>
      </c>
      <c r="D5" s="37">
        <v>0.55000000000000004</v>
      </c>
      <c r="E5" s="37">
        <v>0.51</v>
      </c>
      <c r="F5" s="37">
        <v>0.23</v>
      </c>
      <c r="G5" s="37">
        <v>0.23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0.5598242723778144</v>
      </c>
      <c r="M5" s="10">
        <f t="shared" si="1"/>
        <v>15.398381383855025</v>
      </c>
      <c r="N5" s="10">
        <f t="shared" si="1"/>
        <v>84.207996155958256</v>
      </c>
      <c r="O5" s="10">
        <f t="shared" si="1"/>
        <v>83.730124107633173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0.57999999999999996</v>
      </c>
      <c r="D6" s="37">
        <v>0.38</v>
      </c>
      <c r="E6" s="37">
        <v>0.3</v>
      </c>
      <c r="F6" s="37">
        <v>0.08</v>
      </c>
      <c r="G6" s="37">
        <v>0.09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8.2255120812740259</v>
      </c>
      <c r="O6" s="10">
        <f t="shared" si="1"/>
        <v>14.200970620538168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0.68</v>
      </c>
      <c r="D7" s="37">
        <v>0.52</v>
      </c>
      <c r="E7" s="37">
        <v>0.45</v>
      </c>
      <c r="F7" s="37">
        <v>0.22</v>
      </c>
      <c r="G7" s="37">
        <v>0.24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0.65</v>
      </c>
      <c r="D8" s="37">
        <v>0.48</v>
      </c>
      <c r="E8" s="37">
        <v>0.46</v>
      </c>
      <c r="F8" s="37">
        <v>0.23</v>
      </c>
      <c r="G8" s="37">
        <v>0.19</v>
      </c>
      <c r="I8" s="75" t="s">
        <v>137</v>
      </c>
      <c r="J8" s="76"/>
      <c r="K8" s="10">
        <f>MIN(C2:C108)</f>
        <v>0.56999999999999995</v>
      </c>
      <c r="L8" s="10">
        <f>MIN(D2:D108)</f>
        <v>0.38</v>
      </c>
      <c r="M8" s="10">
        <f>MIN(E2:E108)</f>
        <v>0.3</v>
      </c>
      <c r="N8" s="10">
        <f>MIN(F2:F108)</f>
        <v>0.08</v>
      </c>
      <c r="O8" s="10">
        <f>MIN(G2:G108)</f>
        <v>0.09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0.71</v>
      </c>
      <c r="D9" s="37">
        <v>0.6</v>
      </c>
      <c r="E9" s="37">
        <v>0.55000000000000004</v>
      </c>
      <c r="F9" s="37">
        <v>0.39</v>
      </c>
      <c r="G9" s="37">
        <v>0.35</v>
      </c>
      <c r="I9" s="75" t="s">
        <v>138</v>
      </c>
      <c r="J9" s="76"/>
      <c r="K9" s="10">
        <f>MAX(C2:C108)</f>
        <v>0.77</v>
      </c>
      <c r="L9" s="10">
        <f>MAX(D2:D108)</f>
        <v>0.72</v>
      </c>
      <c r="M9" s="10">
        <f>MAX(E2:E108)</f>
        <v>0.64</v>
      </c>
      <c r="N9" s="10">
        <f>MAX(F2:F108)</f>
        <v>0.48</v>
      </c>
      <c r="O9" s="10">
        <f>MAX(G2:G108)</f>
        <v>0.44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0.62</v>
      </c>
      <c r="D10" s="37">
        <v>0.43</v>
      </c>
      <c r="E10" s="37">
        <v>0.38</v>
      </c>
      <c r="F10" s="37">
        <v>0.1</v>
      </c>
      <c r="G10" s="37">
        <v>0.15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0.67</v>
      </c>
      <c r="D11" s="37">
        <v>0.53</v>
      </c>
      <c r="E11" s="37">
        <v>0.49</v>
      </c>
      <c r="F11" s="37">
        <v>0.32</v>
      </c>
      <c r="G11" s="37">
        <v>0.28999999999999998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0.67</v>
      </c>
      <c r="D12" s="37">
        <v>0.61</v>
      </c>
      <c r="E12" s="37">
        <v>0.44</v>
      </c>
      <c r="F12" s="37">
        <v>0.27</v>
      </c>
      <c r="G12" s="37">
        <v>0.23</v>
      </c>
      <c r="I12" s="9" t="s">
        <v>119</v>
      </c>
      <c r="J12" s="6" t="s">
        <v>112</v>
      </c>
      <c r="K12" s="37">
        <f>SUMIFS(B$2:B$108,C2:C108,"&gt;=0.61",C2:C108,"&lt;=0.80")</f>
        <v>89.808991762767704</v>
      </c>
      <c r="L12" s="37">
        <f>SUMIFS(B$2:B$108,D2:D108,"&gt;=0.61",D2:D108,"&lt;=0.80")</f>
        <v>24.584835255354204</v>
      </c>
      <c r="M12" s="37">
        <f>SUMIFS(B$2:B$108,E2:E108,"&gt;=0.61",E2:E108,"&lt;=0.80")</f>
        <v>2.0689291598023063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0.67</v>
      </c>
      <c r="D13" s="37">
        <v>0.6</v>
      </c>
      <c r="E13" s="37">
        <v>0.54</v>
      </c>
      <c r="F13" s="37">
        <v>0.36</v>
      </c>
      <c r="G13" s="37">
        <v>0.28000000000000003</v>
      </c>
      <c r="I13" s="9" t="s">
        <v>118</v>
      </c>
      <c r="J13" s="6" t="s">
        <v>113</v>
      </c>
      <c r="K13" s="37">
        <f>SUMIFS(B$2:B$108,C2:C108,"&gt;=0.41",C2:C108,"&lt;=0.60")</f>
        <v>10.191032125205931</v>
      </c>
      <c r="L13" s="37">
        <f>SUMIFS(B$2:B$108,D2:D108,"&gt;=0.41",D2:D108,"&lt;=0.60")</f>
        <v>74.855364360241651</v>
      </c>
      <c r="M13" s="37">
        <f>SUMIFS(B$2:B$108,E2:E108,"&gt;=0.41",E2:E108,"&lt;=0.60")</f>
        <v>82.532713344316306</v>
      </c>
      <c r="N13" s="37">
        <f>SUMIFS(B$2:B$108,F2:F108,"&gt;=0.41",F2:F108,"&lt;=0.60")</f>
        <v>7.5665156507413514</v>
      </c>
      <c r="O13" s="37">
        <f>SUMIFS(B$2:B$108,G2:G108,"&gt;=0.41",G2:G108,"&lt;=0.60")</f>
        <v>2.0689291598023063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0.64</v>
      </c>
      <c r="D14" s="37">
        <v>0.57999999999999996</v>
      </c>
      <c r="E14" s="37">
        <v>0.4</v>
      </c>
      <c r="F14" s="37">
        <v>0.33</v>
      </c>
      <c r="G14" s="37">
        <v>0.24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0.5598242723778144</v>
      </c>
      <c r="M14" s="37">
        <f>SUMIFS(B$2:B$108,E2:E108,"&gt;=0.21",E2:E108,"&lt;=0.40")</f>
        <v>15.398381383855025</v>
      </c>
      <c r="N14" s="37">
        <f>SUMIFS(B$2:B$108,F2:F108,"&gt;=0.21",F2:F108,"&lt;=0.40")</f>
        <v>84.207996155958256</v>
      </c>
      <c r="O14" s="37">
        <f>SUMIFS(B$2:B$108,G2:G108,"&gt;=0.21",G2:G108,"&lt;=0.40")</f>
        <v>83.730124107633173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0.73</v>
      </c>
      <c r="D15" s="37">
        <v>0.71</v>
      </c>
      <c r="E15" s="37">
        <v>0.46</v>
      </c>
      <c r="F15" s="37">
        <v>0.38</v>
      </c>
      <c r="G15" s="37">
        <v>0.33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8.2255120812740259</v>
      </c>
      <c r="O15" s="37">
        <f>SUMIFS(B$2:B$108,G2:G108,"&gt;=0.00",G2:G108,"&lt;=0.20")</f>
        <v>14.200970620538168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0.69</v>
      </c>
      <c r="D16" s="37">
        <v>0.59</v>
      </c>
      <c r="E16" s="37">
        <v>0.52</v>
      </c>
      <c r="F16" s="37">
        <v>0.35</v>
      </c>
      <c r="G16" s="37">
        <v>0.34</v>
      </c>
      <c r="K16" s="37">
        <f>SUM(K11:K15)</f>
        <v>100.00002388797364</v>
      </c>
      <c r="L16" s="37">
        <f t="shared" ref="L16:O16" si="2">SUM(L11:L15)</f>
        <v>100.00002388797367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100.00002388797365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0.65</v>
      </c>
      <c r="D17" s="37">
        <v>0.56000000000000005</v>
      </c>
      <c r="E17" s="37">
        <v>0.47</v>
      </c>
      <c r="F17" s="37">
        <v>0.36</v>
      </c>
      <c r="G17" s="37">
        <v>0.35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0.59</v>
      </c>
      <c r="D18" s="37">
        <v>0.47</v>
      </c>
      <c r="E18" s="37">
        <v>0.45</v>
      </c>
      <c r="F18" s="37">
        <v>0.27</v>
      </c>
      <c r="G18" s="37">
        <v>0.22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0.66</v>
      </c>
      <c r="D19" s="37">
        <v>0.63</v>
      </c>
      <c r="E19" s="37">
        <v>0.44</v>
      </c>
      <c r="F19" s="37">
        <v>0.37</v>
      </c>
      <c r="G19" s="37">
        <v>0.28000000000000003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0.57999999999999996</v>
      </c>
      <c r="D20" s="37">
        <v>0.44</v>
      </c>
      <c r="E20" s="37">
        <v>0.41</v>
      </c>
      <c r="F20" s="37">
        <v>0.23</v>
      </c>
      <c r="G20" s="37">
        <v>0.19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0.65</v>
      </c>
      <c r="D21" s="37">
        <v>0.56999999999999995</v>
      </c>
      <c r="E21" s="37">
        <v>0.49</v>
      </c>
      <c r="F21" s="37">
        <v>0.25</v>
      </c>
      <c r="G21" s="37">
        <v>0.25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0.68</v>
      </c>
      <c r="D22" s="37">
        <v>0.62</v>
      </c>
      <c r="E22" s="37">
        <v>0.48</v>
      </c>
      <c r="F22" s="37">
        <v>0.36</v>
      </c>
      <c r="G22" s="37">
        <v>0.27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0.72</v>
      </c>
      <c r="D23" s="37">
        <v>0.69</v>
      </c>
      <c r="E23" s="37">
        <v>0.45</v>
      </c>
      <c r="F23" s="37">
        <v>0.36</v>
      </c>
      <c r="G23" s="37">
        <v>0.31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0.74</v>
      </c>
      <c r="D24" s="37">
        <v>0.65</v>
      </c>
      <c r="E24" s="37">
        <v>0.53</v>
      </c>
      <c r="F24" s="37">
        <v>0.42</v>
      </c>
      <c r="G24" s="37">
        <v>0.38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0.77</v>
      </c>
      <c r="D25" s="37">
        <v>0.7</v>
      </c>
      <c r="E25" s="37">
        <v>0.64</v>
      </c>
      <c r="F25" s="37">
        <v>0.48</v>
      </c>
      <c r="G25" s="37">
        <v>0.44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0.65</v>
      </c>
      <c r="D26" s="37">
        <v>0.63</v>
      </c>
      <c r="E26" s="37">
        <v>0.42</v>
      </c>
      <c r="F26" s="37">
        <v>0.36</v>
      </c>
      <c r="G26" s="37">
        <v>0.27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0.62</v>
      </c>
      <c r="D27" s="37">
        <v>0.49</v>
      </c>
      <c r="E27" s="37">
        <v>0.5</v>
      </c>
      <c r="F27" s="37">
        <v>0.27</v>
      </c>
      <c r="G27" s="37">
        <v>0.22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0.67</v>
      </c>
      <c r="D28" s="37">
        <v>0.57999999999999996</v>
      </c>
      <c r="E28" s="37">
        <v>0.47</v>
      </c>
      <c r="F28" s="37">
        <v>0.37</v>
      </c>
      <c r="G28" s="37">
        <v>0.35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0.67</v>
      </c>
      <c r="D29" s="37">
        <v>0.57999999999999996</v>
      </c>
      <c r="E29" s="37">
        <v>0.46</v>
      </c>
      <c r="F29" s="37">
        <v>0.37</v>
      </c>
      <c r="G29" s="37">
        <v>0.35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0.66</v>
      </c>
      <c r="D30" s="37">
        <v>0.56000000000000005</v>
      </c>
      <c r="E30" s="37">
        <v>0.45</v>
      </c>
      <c r="F30" s="37">
        <v>0.38</v>
      </c>
      <c r="G30" s="37">
        <v>0.28999999999999998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0.64</v>
      </c>
      <c r="D31" s="37">
        <v>0.49</v>
      </c>
      <c r="E31" s="37">
        <v>0.37</v>
      </c>
      <c r="F31" s="37">
        <v>0.24</v>
      </c>
      <c r="G31" s="37">
        <v>0.2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0.72</v>
      </c>
      <c r="D32" s="37">
        <v>0.67</v>
      </c>
      <c r="E32" s="37">
        <v>0.53</v>
      </c>
      <c r="F32" s="37">
        <v>0.35</v>
      </c>
      <c r="G32" s="37">
        <v>0.31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0.57999999999999996</v>
      </c>
      <c r="D33" s="37">
        <v>0.41</v>
      </c>
      <c r="E33" s="37">
        <v>0.39</v>
      </c>
      <c r="F33" s="37">
        <v>0.15</v>
      </c>
      <c r="G33" s="37">
        <v>0.15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0.61</v>
      </c>
      <c r="D34" s="37">
        <v>0.49</v>
      </c>
      <c r="E34" s="37">
        <v>0.47</v>
      </c>
      <c r="F34" s="37">
        <v>0.28999999999999998</v>
      </c>
      <c r="G34" s="37">
        <v>0.24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0.61</v>
      </c>
      <c r="D35" s="37">
        <v>0.46</v>
      </c>
      <c r="E35" s="37">
        <v>0.45</v>
      </c>
      <c r="F35" s="37">
        <v>0.19</v>
      </c>
      <c r="G35" s="37">
        <v>0.17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0.73</v>
      </c>
      <c r="D36" s="37">
        <v>0.64</v>
      </c>
      <c r="E36" s="37">
        <v>0.49</v>
      </c>
      <c r="F36" s="37">
        <v>0.41</v>
      </c>
      <c r="G36" s="37">
        <v>0.37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0.75</v>
      </c>
      <c r="D37" s="37">
        <v>0.68</v>
      </c>
      <c r="E37" s="37">
        <v>0.62</v>
      </c>
      <c r="F37" s="37">
        <v>0.45</v>
      </c>
      <c r="G37" s="37">
        <v>0.41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0.57999999999999996</v>
      </c>
      <c r="D38" s="37">
        <v>0.42</v>
      </c>
      <c r="E38" s="37">
        <v>0.4</v>
      </c>
      <c r="F38" s="37">
        <v>0.23</v>
      </c>
      <c r="G38" s="37">
        <v>0.17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0.61</v>
      </c>
      <c r="D39" s="37">
        <v>0.48</v>
      </c>
      <c r="E39" s="37">
        <v>0.47</v>
      </c>
      <c r="F39" s="37">
        <v>0.21</v>
      </c>
      <c r="G39" s="37">
        <v>0.22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0.61</v>
      </c>
      <c r="D40" s="37">
        <v>0.49</v>
      </c>
      <c r="E40" s="37">
        <v>0.47</v>
      </c>
      <c r="F40" s="37">
        <v>0.28999999999999998</v>
      </c>
      <c r="G40" s="37">
        <v>0.23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0.65</v>
      </c>
      <c r="D41" s="37">
        <v>0.51</v>
      </c>
      <c r="E41" s="37">
        <v>0.35</v>
      </c>
      <c r="F41" s="37">
        <v>0.24</v>
      </c>
      <c r="G41" s="37">
        <v>0.21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0.63</v>
      </c>
      <c r="D42" s="37">
        <v>0.48</v>
      </c>
      <c r="E42" s="37">
        <v>0.34</v>
      </c>
      <c r="F42" s="37">
        <v>0.21</v>
      </c>
      <c r="G42" s="37">
        <v>0.19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0.71</v>
      </c>
      <c r="D43" s="37">
        <v>0.65</v>
      </c>
      <c r="E43" s="37">
        <v>0.42</v>
      </c>
      <c r="F43" s="37">
        <v>0.34</v>
      </c>
      <c r="G43" s="37">
        <v>0.3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0.72</v>
      </c>
      <c r="D44" s="37">
        <v>0.56999999999999995</v>
      </c>
      <c r="E44" s="37">
        <v>0.48</v>
      </c>
      <c r="F44" s="37">
        <v>0.39</v>
      </c>
      <c r="G44" s="37">
        <v>0.36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0.66</v>
      </c>
      <c r="D45" s="37">
        <v>0.53</v>
      </c>
      <c r="E45" s="37">
        <v>0.43</v>
      </c>
      <c r="F45" s="37">
        <v>0.25</v>
      </c>
      <c r="G45" s="37">
        <v>0.25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0.75</v>
      </c>
      <c r="D46" s="37">
        <v>0.6</v>
      </c>
      <c r="E46" s="37">
        <v>0.53</v>
      </c>
      <c r="F46" s="37">
        <v>0.43</v>
      </c>
      <c r="G46" s="37">
        <v>0.39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0.67</v>
      </c>
      <c r="D47" s="37">
        <v>0.56999999999999995</v>
      </c>
      <c r="E47" s="37">
        <v>0.44</v>
      </c>
      <c r="F47" s="37">
        <v>0.39</v>
      </c>
      <c r="G47" s="37">
        <v>0.31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0.73</v>
      </c>
      <c r="D48" s="37">
        <v>0.59</v>
      </c>
      <c r="E48" s="37">
        <v>0.44</v>
      </c>
      <c r="F48" s="37">
        <v>0.39</v>
      </c>
      <c r="G48" s="37">
        <v>0.34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0.66</v>
      </c>
      <c r="D49" s="37">
        <v>0.56000000000000005</v>
      </c>
      <c r="E49" s="37">
        <v>0.46</v>
      </c>
      <c r="F49" s="37">
        <v>0.36</v>
      </c>
      <c r="G49" s="37">
        <v>0.33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0.73</v>
      </c>
      <c r="D50" s="37">
        <v>0.57999999999999996</v>
      </c>
      <c r="E50" s="37">
        <v>0.48</v>
      </c>
      <c r="F50" s="37">
        <v>0.43</v>
      </c>
      <c r="G50" s="37">
        <v>0.39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0.66</v>
      </c>
      <c r="D51" s="37">
        <v>0.55000000000000004</v>
      </c>
      <c r="E51" s="37">
        <v>0.45</v>
      </c>
      <c r="F51" s="37">
        <v>0.35</v>
      </c>
      <c r="G51" s="37">
        <v>0.32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0.73</v>
      </c>
      <c r="D52" s="37">
        <v>0.57999999999999996</v>
      </c>
      <c r="E52" s="37">
        <v>0.49</v>
      </c>
      <c r="F52" s="37">
        <v>0.38</v>
      </c>
      <c r="G52" s="37">
        <v>0.37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0.72</v>
      </c>
      <c r="D53" s="37">
        <v>0.63</v>
      </c>
      <c r="E53" s="37">
        <v>0.53</v>
      </c>
      <c r="F53" s="37">
        <v>0.37</v>
      </c>
      <c r="G53" s="37">
        <v>0.35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0.73</v>
      </c>
      <c r="D54" s="37">
        <v>0.72</v>
      </c>
      <c r="E54" s="37">
        <v>0.47</v>
      </c>
      <c r="F54" s="37">
        <v>0.37</v>
      </c>
      <c r="G54" s="37">
        <v>0.33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0.73</v>
      </c>
      <c r="D55" s="37">
        <v>0.56999999999999995</v>
      </c>
      <c r="E55" s="37">
        <v>0.48</v>
      </c>
      <c r="F55" s="37">
        <v>0.41</v>
      </c>
      <c r="G55" s="37">
        <v>0.38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0.69</v>
      </c>
      <c r="D56" s="37">
        <v>0.59</v>
      </c>
      <c r="E56" s="37">
        <v>0.48</v>
      </c>
      <c r="F56" s="37">
        <v>0.4</v>
      </c>
      <c r="G56" s="37">
        <v>0.36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0.65</v>
      </c>
      <c r="D57" s="37">
        <v>0.54</v>
      </c>
      <c r="E57" s="37">
        <v>0.43</v>
      </c>
      <c r="F57" s="37">
        <v>0.33</v>
      </c>
      <c r="G57" s="37">
        <v>0.28999999999999998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0.68</v>
      </c>
      <c r="D58" s="37">
        <v>0.55000000000000004</v>
      </c>
      <c r="E58" s="37">
        <v>0.49</v>
      </c>
      <c r="F58" s="37">
        <v>0.4</v>
      </c>
      <c r="G58" s="37">
        <v>0.35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0.66</v>
      </c>
      <c r="D59" s="37">
        <v>0.55000000000000004</v>
      </c>
      <c r="E59" s="37">
        <v>0.49</v>
      </c>
      <c r="F59" s="37">
        <v>0.39</v>
      </c>
      <c r="G59" s="37">
        <v>0.34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0.68</v>
      </c>
      <c r="D60" s="37">
        <v>0.54</v>
      </c>
      <c r="E60" s="37">
        <v>0.49</v>
      </c>
      <c r="F60" s="37">
        <v>0.34</v>
      </c>
      <c r="G60" s="37">
        <v>0.26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0.7</v>
      </c>
      <c r="D61" s="37">
        <v>0.56999999999999995</v>
      </c>
      <c r="E61" s="37">
        <v>0.48</v>
      </c>
      <c r="F61" s="37">
        <v>0.37</v>
      </c>
      <c r="G61" s="37">
        <v>0.32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0.69</v>
      </c>
      <c r="D62" s="37">
        <v>0.55000000000000004</v>
      </c>
      <c r="E62" s="37">
        <v>0.52</v>
      </c>
      <c r="F62" s="37">
        <v>0.36</v>
      </c>
      <c r="G62" s="37">
        <v>0.23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0.69</v>
      </c>
      <c r="D63" s="37">
        <v>0.56000000000000005</v>
      </c>
      <c r="E63" s="37">
        <v>0.52</v>
      </c>
      <c r="F63" s="37">
        <v>0.28999999999999998</v>
      </c>
      <c r="G63" s="37">
        <v>0.24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0.68</v>
      </c>
      <c r="D64" s="37">
        <v>0.54</v>
      </c>
      <c r="E64" s="37">
        <v>0.43</v>
      </c>
      <c r="F64" s="37">
        <v>0.32</v>
      </c>
      <c r="G64" s="37">
        <v>0.32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0.72</v>
      </c>
      <c r="D65" s="37">
        <v>0.7</v>
      </c>
      <c r="E65" s="37">
        <v>0.44</v>
      </c>
      <c r="F65" s="37">
        <v>0.34</v>
      </c>
      <c r="G65" s="37">
        <v>0.3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0.69</v>
      </c>
      <c r="D66" s="37">
        <v>0.53</v>
      </c>
      <c r="E66" s="37">
        <v>0.47</v>
      </c>
      <c r="F66" s="37">
        <v>0.32</v>
      </c>
      <c r="G66" s="37">
        <v>0.28000000000000003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0.57999999999999996</v>
      </c>
      <c r="D67" s="37">
        <v>0.47</v>
      </c>
      <c r="E67" s="37">
        <v>0.48</v>
      </c>
      <c r="F67" s="37">
        <v>0.26</v>
      </c>
      <c r="G67" s="37">
        <v>0.21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0.73</v>
      </c>
      <c r="D68" s="37">
        <v>0.61</v>
      </c>
      <c r="E68" s="37">
        <v>0.56999999999999995</v>
      </c>
      <c r="F68" s="37">
        <v>0.31</v>
      </c>
      <c r="G68" s="37">
        <v>0.3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0.68</v>
      </c>
      <c r="D69" s="37">
        <v>0.54</v>
      </c>
      <c r="E69" s="37">
        <v>0.51</v>
      </c>
      <c r="F69" s="37">
        <v>0.26</v>
      </c>
      <c r="G69" s="37">
        <v>0.25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0.66</v>
      </c>
      <c r="D70" s="37">
        <v>0.54</v>
      </c>
      <c r="E70" s="37">
        <v>0.47</v>
      </c>
      <c r="F70" s="37">
        <v>0.28999999999999998</v>
      </c>
      <c r="G70" s="37">
        <v>0.3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0.65</v>
      </c>
      <c r="D71" s="37">
        <v>0.5</v>
      </c>
      <c r="E71" s="37">
        <v>0.46</v>
      </c>
      <c r="F71" s="37">
        <v>0.19</v>
      </c>
      <c r="G71" s="37">
        <v>0.21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0.59</v>
      </c>
      <c r="D72" s="37">
        <v>0.46</v>
      </c>
      <c r="E72" s="37">
        <v>0.4</v>
      </c>
      <c r="F72" s="37">
        <v>0.22</v>
      </c>
      <c r="G72" s="37">
        <v>0.22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0.67</v>
      </c>
      <c r="D73" s="37">
        <v>0.53</v>
      </c>
      <c r="E73" s="37">
        <v>0.48</v>
      </c>
      <c r="F73" s="37">
        <v>0.23</v>
      </c>
      <c r="G73" s="37">
        <v>0.22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0.57999999999999996</v>
      </c>
      <c r="D74" s="37">
        <v>0.43</v>
      </c>
      <c r="E74" s="37">
        <v>0.4</v>
      </c>
      <c r="F74" s="37">
        <v>0.2</v>
      </c>
      <c r="G74" s="37">
        <v>0.16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0.69</v>
      </c>
      <c r="D75" s="37">
        <v>0.59</v>
      </c>
      <c r="E75" s="37">
        <v>0.47</v>
      </c>
      <c r="F75" s="37">
        <v>0.35</v>
      </c>
      <c r="G75" s="37">
        <v>0.35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0.67</v>
      </c>
      <c r="D76" s="37">
        <v>0.61</v>
      </c>
      <c r="E76" s="37">
        <v>0.44</v>
      </c>
      <c r="F76" s="37">
        <v>0.27</v>
      </c>
      <c r="G76" s="37">
        <v>0.25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0.67</v>
      </c>
      <c r="D77" s="37">
        <v>0.54</v>
      </c>
      <c r="E77" s="37">
        <v>0.48</v>
      </c>
      <c r="F77" s="37">
        <v>0.23</v>
      </c>
      <c r="G77" s="37">
        <v>0.22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0.67</v>
      </c>
      <c r="D78" s="37">
        <v>0.55000000000000004</v>
      </c>
      <c r="E78" s="37">
        <v>0.48</v>
      </c>
      <c r="F78" s="37">
        <v>0.22</v>
      </c>
      <c r="G78" s="37">
        <v>0.23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0.73</v>
      </c>
      <c r="D79" s="37">
        <v>0.6</v>
      </c>
      <c r="E79" s="37">
        <v>0.51</v>
      </c>
      <c r="F79" s="37">
        <v>0.41</v>
      </c>
      <c r="G79" s="37">
        <v>0.35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</v>
      </c>
      <c r="D80" s="37">
        <v>0.59</v>
      </c>
      <c r="E80" s="37">
        <v>0.48</v>
      </c>
      <c r="F80" s="37">
        <v>0.35</v>
      </c>
      <c r="G80" s="37">
        <v>0.31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0.69</v>
      </c>
      <c r="D81" s="37">
        <v>0.54</v>
      </c>
      <c r="E81" s="37">
        <v>0.48</v>
      </c>
      <c r="F81" s="37">
        <v>0.23</v>
      </c>
      <c r="G81" s="37">
        <v>0.23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0.66</v>
      </c>
      <c r="D82" s="37">
        <v>0.53</v>
      </c>
      <c r="E82" s="37">
        <v>0.45</v>
      </c>
      <c r="F82" s="37">
        <v>0.27</v>
      </c>
      <c r="G82" s="37">
        <v>0.23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0.67</v>
      </c>
      <c r="D83" s="37">
        <v>0.56000000000000005</v>
      </c>
      <c r="E83" s="37">
        <v>0.5</v>
      </c>
      <c r="F83" s="37">
        <v>0.32</v>
      </c>
      <c r="G83" s="37">
        <v>0.32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0.68</v>
      </c>
      <c r="D84" s="37">
        <v>0.53</v>
      </c>
      <c r="E84" s="37">
        <v>0.47</v>
      </c>
      <c r="F84" s="37">
        <v>0.22</v>
      </c>
      <c r="G84" s="37">
        <v>0.22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0.69</v>
      </c>
      <c r="D85" s="37">
        <v>0.53</v>
      </c>
      <c r="E85" s="37">
        <v>0.43</v>
      </c>
      <c r="F85" s="37">
        <v>0.31</v>
      </c>
      <c r="G85" s="37">
        <v>0.28999999999999998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0.66</v>
      </c>
      <c r="D86" s="37">
        <v>0.5</v>
      </c>
      <c r="E86" s="37">
        <v>0.41</v>
      </c>
      <c r="F86" s="37">
        <v>0.28999999999999998</v>
      </c>
      <c r="G86" s="37">
        <v>0.25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0.68</v>
      </c>
      <c r="D87" s="37">
        <v>0.62</v>
      </c>
      <c r="E87" s="37">
        <v>0.5</v>
      </c>
      <c r="F87" s="37">
        <v>0.36</v>
      </c>
      <c r="G87" s="37">
        <v>0.27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0.69</v>
      </c>
      <c r="D88" s="37">
        <v>0.56999999999999995</v>
      </c>
      <c r="E88" s="37">
        <v>0.51</v>
      </c>
      <c r="F88" s="37">
        <v>0.25</v>
      </c>
      <c r="G88" s="37">
        <v>0.26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0.63</v>
      </c>
      <c r="D89" s="37">
        <v>0.49</v>
      </c>
      <c r="E89" s="37">
        <v>0.42</v>
      </c>
      <c r="F89" s="37">
        <v>0.23</v>
      </c>
      <c r="G89" s="37">
        <v>0.26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</v>
      </c>
      <c r="D90" s="37">
        <v>0.59</v>
      </c>
      <c r="E90" s="37">
        <v>0.49</v>
      </c>
      <c r="F90" s="37">
        <v>0.36</v>
      </c>
      <c r="G90" s="37">
        <v>0.32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0.69</v>
      </c>
      <c r="D91" s="37">
        <v>0.56000000000000005</v>
      </c>
      <c r="E91" s="37">
        <v>0.47</v>
      </c>
      <c r="F91" s="37">
        <v>0.34</v>
      </c>
      <c r="G91" s="37">
        <v>0.36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0.72</v>
      </c>
      <c r="D92" s="37">
        <v>0.61</v>
      </c>
      <c r="E92" s="37">
        <v>0.56999999999999995</v>
      </c>
      <c r="F92" s="37">
        <v>0.3</v>
      </c>
      <c r="G92" s="37">
        <v>0.28999999999999998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0.71</v>
      </c>
      <c r="D93" s="37">
        <v>0.59</v>
      </c>
      <c r="E93" s="37">
        <v>0.51</v>
      </c>
      <c r="F93" s="37">
        <v>0.28000000000000003</v>
      </c>
      <c r="G93" s="37">
        <v>0.26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0.73</v>
      </c>
      <c r="D94" s="37">
        <v>0.61</v>
      </c>
      <c r="E94" s="37">
        <v>0.56000000000000005</v>
      </c>
      <c r="F94" s="37">
        <v>0.28999999999999998</v>
      </c>
      <c r="G94" s="37">
        <v>0.3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0.7</v>
      </c>
      <c r="D95" s="37">
        <v>0.56000000000000005</v>
      </c>
      <c r="E95" s="37">
        <v>0.51</v>
      </c>
      <c r="F95" s="37">
        <v>0.26</v>
      </c>
      <c r="G95" s="37">
        <v>0.26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0.65</v>
      </c>
      <c r="D96" s="37">
        <v>0.49</v>
      </c>
      <c r="E96" s="37">
        <v>0.45</v>
      </c>
      <c r="F96" s="37">
        <v>0.26</v>
      </c>
      <c r="G96" s="37">
        <v>0.22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0.73</v>
      </c>
      <c r="D97" s="37">
        <v>0.62</v>
      </c>
      <c r="E97" s="37">
        <v>0.56000000000000005</v>
      </c>
      <c r="F97" s="37">
        <v>0.4</v>
      </c>
      <c r="G97" s="37">
        <v>0.36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0.66</v>
      </c>
      <c r="D98" s="37">
        <v>0.56999999999999995</v>
      </c>
      <c r="E98" s="37">
        <v>0.42</v>
      </c>
      <c r="F98" s="37">
        <v>0.33</v>
      </c>
      <c r="G98" s="37">
        <v>0.25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0.68</v>
      </c>
      <c r="D99" s="37">
        <v>0.52</v>
      </c>
      <c r="E99" s="37">
        <v>0.47</v>
      </c>
      <c r="F99" s="37">
        <v>0.21</v>
      </c>
      <c r="G99" s="37">
        <v>0.23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0.73</v>
      </c>
      <c r="D100" s="37">
        <v>0.61</v>
      </c>
      <c r="E100" s="37">
        <v>0.55000000000000004</v>
      </c>
      <c r="F100" s="37">
        <v>0.38</v>
      </c>
      <c r="G100" s="37">
        <v>0.35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0.71</v>
      </c>
      <c r="D101" s="37">
        <v>0.57999999999999996</v>
      </c>
      <c r="E101" s="37">
        <v>0.47</v>
      </c>
      <c r="F101" s="37">
        <v>0.35</v>
      </c>
      <c r="G101" s="37">
        <v>0.33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0.69</v>
      </c>
      <c r="D102" s="37">
        <v>0.57999999999999996</v>
      </c>
      <c r="E102" s="37">
        <v>0.45</v>
      </c>
      <c r="F102" s="37">
        <v>0.27</v>
      </c>
      <c r="G102" s="37">
        <v>0.28999999999999998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0.72</v>
      </c>
      <c r="D103" s="37">
        <v>0.61</v>
      </c>
      <c r="E103" s="37">
        <v>0.55000000000000004</v>
      </c>
      <c r="F103" s="37">
        <v>0.28000000000000003</v>
      </c>
      <c r="G103" s="37">
        <v>0.28000000000000003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0.65</v>
      </c>
      <c r="D104" s="37">
        <v>0.48</v>
      </c>
      <c r="E104" s="37">
        <v>0.46</v>
      </c>
      <c r="F104" s="37">
        <v>0.23</v>
      </c>
      <c r="G104" s="37">
        <v>0.2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0.66</v>
      </c>
      <c r="D105" s="37">
        <v>0.49</v>
      </c>
      <c r="E105" s="37">
        <v>0.42</v>
      </c>
      <c r="F105" s="37">
        <v>0.19</v>
      </c>
      <c r="G105" s="37">
        <v>0.21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0.67</v>
      </c>
      <c r="D106" s="37">
        <v>0.55000000000000004</v>
      </c>
      <c r="E106" s="37">
        <v>0.48</v>
      </c>
      <c r="F106" s="37">
        <v>0.31</v>
      </c>
      <c r="G106" s="37">
        <v>0.34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0.59</v>
      </c>
      <c r="D107" s="37">
        <v>0.44</v>
      </c>
      <c r="E107" s="37">
        <v>0.36</v>
      </c>
      <c r="F107" s="37">
        <v>0.18</v>
      </c>
      <c r="G107" s="37">
        <v>0.19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0.61</v>
      </c>
      <c r="D108" s="37">
        <v>0.44</v>
      </c>
      <c r="E108" s="37">
        <v>0.4</v>
      </c>
      <c r="F108" s="37">
        <v>0.17</v>
      </c>
      <c r="G108" s="37">
        <v>0.14000000000000001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10" max="10" width="13.42578125" customWidth="1"/>
    <col min="11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0.81</v>
      </c>
      <c r="D2" s="37">
        <v>0.74</v>
      </c>
      <c r="E2" s="37">
        <v>0.78</v>
      </c>
      <c r="F2" s="37">
        <v>0.72</v>
      </c>
      <c r="G2" s="37">
        <v>0.65</v>
      </c>
      <c r="I2" s="9" t="s">
        <v>116</v>
      </c>
      <c r="J2" s="8" t="s">
        <v>111</v>
      </c>
      <c r="K2" s="10">
        <f>K11</f>
        <v>1.485131795716639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0.7</v>
      </c>
      <c r="D3" s="37">
        <v>0.56000000000000005</v>
      </c>
      <c r="E3" s="37">
        <v>0.55000000000000004</v>
      </c>
      <c r="F3" s="37">
        <v>0.53</v>
      </c>
      <c r="G3" s="37">
        <v>0.47</v>
      </c>
      <c r="I3" s="9" t="s">
        <v>117</v>
      </c>
      <c r="J3" s="6" t="s">
        <v>112</v>
      </c>
      <c r="K3" s="10">
        <f t="shared" ref="K3:O6" si="1">K12</f>
        <v>76.817252883031315</v>
      </c>
      <c r="L3" s="10">
        <f t="shared" si="1"/>
        <v>36.5713294892916</v>
      </c>
      <c r="M3" s="10">
        <f t="shared" si="1"/>
        <v>23.616482152663369</v>
      </c>
      <c r="N3" s="10">
        <f t="shared" si="1"/>
        <v>11.385471169686985</v>
      </c>
      <c r="O3" s="10">
        <f t="shared" si="1"/>
        <v>1.7600878638110928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0.67</v>
      </c>
      <c r="D4" s="37">
        <v>0.67</v>
      </c>
      <c r="E4" s="37">
        <v>0.6</v>
      </c>
      <c r="F4" s="37">
        <v>0.53</v>
      </c>
      <c r="G4" s="37">
        <v>0.41</v>
      </c>
      <c r="I4" s="9" t="s">
        <v>118</v>
      </c>
      <c r="J4" s="6" t="s">
        <v>113</v>
      </c>
      <c r="K4" s="10">
        <f t="shared" si="1"/>
        <v>21.697639209225702</v>
      </c>
      <c r="L4" s="10">
        <f t="shared" si="1"/>
        <v>56.581610928061494</v>
      </c>
      <c r="M4" s="10">
        <f t="shared" si="1"/>
        <v>51.551847885777043</v>
      </c>
      <c r="N4" s="10">
        <f t="shared" si="1"/>
        <v>50.375398682042828</v>
      </c>
      <c r="O4" s="10">
        <f t="shared" si="1"/>
        <v>38.577942888522799</v>
      </c>
      <c r="Q4" s="37"/>
      <c r="R4" s="37"/>
      <c r="S4" s="37"/>
      <c r="T4" s="37"/>
      <c r="U4" s="37"/>
    </row>
    <row r="5" spans="1:21" ht="31.5" x14ac:dyDescent="0.25">
      <c r="A5" s="33" t="s">
        <v>101</v>
      </c>
      <c r="B5" s="20">
        <v>0.69743547501372882</v>
      </c>
      <c r="C5" s="37">
        <v>0.69</v>
      </c>
      <c r="D5" s="37">
        <v>0.67</v>
      </c>
      <c r="E5" s="37">
        <v>0.61</v>
      </c>
      <c r="F5" s="37">
        <v>0.51</v>
      </c>
      <c r="G5" s="37">
        <v>0.39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6.8470834706205377</v>
      </c>
      <c r="M5" s="10">
        <f t="shared" si="1"/>
        <v>24.789692202086766</v>
      </c>
      <c r="N5" s="10">
        <f t="shared" si="1"/>
        <v>38.239154036243818</v>
      </c>
      <c r="O5" s="10">
        <f t="shared" si="1"/>
        <v>56.02623695771554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0.67</v>
      </c>
      <c r="D6" s="37">
        <v>0.64</v>
      </c>
      <c r="E6" s="37">
        <v>0.56000000000000005</v>
      </c>
      <c r="F6" s="37">
        <v>0.49</v>
      </c>
      <c r="G6" s="37">
        <v>0.41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4.2001647446457992E-2</v>
      </c>
      <c r="N6" s="10">
        <f t="shared" si="1"/>
        <v>0</v>
      </c>
      <c r="O6" s="10">
        <f t="shared" si="1"/>
        <v>3.6357561779242173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0.63</v>
      </c>
      <c r="D7" s="37">
        <v>0.56000000000000005</v>
      </c>
      <c r="E7" s="37">
        <v>0.49</v>
      </c>
      <c r="F7" s="37">
        <v>0.41</v>
      </c>
      <c r="G7" s="37">
        <v>0.27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0.62</v>
      </c>
      <c r="D8" s="37">
        <v>0.56999999999999995</v>
      </c>
      <c r="E8" s="37">
        <v>0.46</v>
      </c>
      <c r="F8" s="37">
        <v>0.37</v>
      </c>
      <c r="G8" s="37">
        <v>0.32</v>
      </c>
      <c r="I8" s="75" t="s">
        <v>137</v>
      </c>
      <c r="J8" s="76"/>
      <c r="K8" s="10">
        <f>MIN(C2:C108)</f>
        <v>0.49</v>
      </c>
      <c r="L8" s="10">
        <f>MIN(D2:D108)</f>
        <v>0.31</v>
      </c>
      <c r="M8" s="10">
        <f>MIN(E2:E108)</f>
        <v>0.2</v>
      </c>
      <c r="N8" s="10">
        <f>MIN(F2:F108)</f>
        <v>0.22</v>
      </c>
      <c r="O8" s="10">
        <f>MIN(G2:G108)</f>
        <v>0.16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0.62</v>
      </c>
      <c r="D9" s="37">
        <v>0.5</v>
      </c>
      <c r="E9" s="37">
        <v>0.46</v>
      </c>
      <c r="F9" s="37">
        <v>0.41</v>
      </c>
      <c r="G9" s="37">
        <v>0.31</v>
      </c>
      <c r="I9" s="75" t="s">
        <v>138</v>
      </c>
      <c r="J9" s="76"/>
      <c r="K9" s="10">
        <f>MAX(C2:C108)</f>
        <v>0.82</v>
      </c>
      <c r="L9" s="10">
        <f>MAX(D2:D108)</f>
        <v>0.75</v>
      </c>
      <c r="M9" s="10">
        <f>MAX(E2:E108)</f>
        <v>0.79</v>
      </c>
      <c r="N9" s="10">
        <f>MAX(F2:F108)</f>
        <v>0.77</v>
      </c>
      <c r="O9" s="10">
        <f>MAX(G2:G108)</f>
        <v>0.66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0.62</v>
      </c>
      <c r="D10" s="37">
        <v>0.51</v>
      </c>
      <c r="E10" s="37">
        <v>0.33</v>
      </c>
      <c r="F10" s="37">
        <v>0.31</v>
      </c>
      <c r="G10" s="37">
        <v>0.26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0.6</v>
      </c>
      <c r="D11" s="37">
        <v>0.43</v>
      </c>
      <c r="E11" s="37">
        <v>0.41</v>
      </c>
      <c r="F11" s="37">
        <v>0.36</v>
      </c>
      <c r="G11" s="37">
        <v>0.27</v>
      </c>
      <c r="I11" s="9" t="s">
        <v>120</v>
      </c>
      <c r="J11" s="8" t="s">
        <v>111</v>
      </c>
      <c r="K11" s="37">
        <f>SUMIFS(B$2:B$108,C2:C108,"&gt;=0.81",C2:C108,"&lt;=1.00")</f>
        <v>1.485131795716639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0.77</v>
      </c>
      <c r="D12" s="37">
        <v>0.65</v>
      </c>
      <c r="E12" s="37">
        <v>0.66</v>
      </c>
      <c r="F12" s="37">
        <v>0.66</v>
      </c>
      <c r="G12" s="37">
        <v>0.52</v>
      </c>
      <c r="I12" s="9" t="s">
        <v>119</v>
      </c>
      <c r="J12" s="6" t="s">
        <v>112</v>
      </c>
      <c r="K12" s="37">
        <f>SUMIFS(B$2:B$108,C2:C108,"&gt;=0.61",C2:C108,"&lt;=0.80")</f>
        <v>76.817252883031315</v>
      </c>
      <c r="L12" s="37">
        <f>SUMIFS(B$2:B$108,D2:D108,"&gt;=0.61",D2:D108,"&lt;=0.80")</f>
        <v>36.5713294892916</v>
      </c>
      <c r="M12" s="37">
        <f>SUMIFS(B$2:B$108,E2:E108,"&gt;=0.61",E2:E108,"&lt;=0.80")</f>
        <v>23.616482152663369</v>
      </c>
      <c r="N12" s="37">
        <f>SUMIFS(B$2:B$108,F2:F108,"&gt;=0.61",F2:F108,"&lt;=0.80")</f>
        <v>11.385471169686985</v>
      </c>
      <c r="O12" s="37">
        <f>SUMIFS(B$2:B$108,G2:G108,"&gt;=0.61",G2:G108,"&lt;=0.80")</f>
        <v>1.7600878638110928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0.67</v>
      </c>
      <c r="D13" s="37">
        <v>0.63</v>
      </c>
      <c r="E13" s="37">
        <v>0.48</v>
      </c>
      <c r="F13" s="37">
        <v>0.45</v>
      </c>
      <c r="G13" s="37">
        <v>0.38</v>
      </c>
      <c r="I13" s="9" t="s">
        <v>118</v>
      </c>
      <c r="J13" s="6" t="s">
        <v>113</v>
      </c>
      <c r="K13" s="37">
        <f>SUMIFS(B$2:B$108,C2:C108,"&gt;=0.41",C2:C108,"&lt;=0.60")</f>
        <v>21.697639209225702</v>
      </c>
      <c r="L13" s="37">
        <f>SUMIFS(B$2:B$108,D2:D108,"&gt;=0.41",D2:D108,"&lt;=0.60")</f>
        <v>56.581610928061494</v>
      </c>
      <c r="M13" s="37">
        <f>SUMIFS(B$2:B$108,E2:E108,"&gt;=0.41",E2:E108,"&lt;=0.60")</f>
        <v>51.551847885777043</v>
      </c>
      <c r="N13" s="37">
        <f>SUMIFS(B$2:B$108,F2:F108,"&gt;=0.41",F2:F108,"&lt;=0.60")</f>
        <v>50.375398682042828</v>
      </c>
      <c r="O13" s="37">
        <f>SUMIFS(B$2:B$108,G2:G108,"&gt;=0.41",G2:G108,"&lt;=0.60")</f>
        <v>38.577942888522799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0.74</v>
      </c>
      <c r="D14" s="37">
        <v>0.67</v>
      </c>
      <c r="E14" s="37">
        <v>0.68</v>
      </c>
      <c r="F14" s="37">
        <v>0.59</v>
      </c>
      <c r="G14" s="37">
        <v>0.49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6.8470834706205377</v>
      </c>
      <c r="M14" s="37">
        <f>SUMIFS(B$2:B$108,E2:E108,"&gt;=0.21",E2:E108,"&lt;=0.40")</f>
        <v>24.789692202086766</v>
      </c>
      <c r="N14" s="37">
        <f>SUMIFS(B$2:B$108,F2:F108,"&gt;=0.21",F2:F108,"&lt;=0.40")</f>
        <v>38.239154036243818</v>
      </c>
      <c r="O14" s="37">
        <f>SUMIFS(B$2:B$108,G2:G108,"&gt;=0.21",G2:G108,"&lt;=0.40")</f>
        <v>56.02623695771554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0.77</v>
      </c>
      <c r="D15" s="37">
        <v>0.69</v>
      </c>
      <c r="E15" s="37">
        <v>0.73</v>
      </c>
      <c r="F15" s="37">
        <v>0.59</v>
      </c>
      <c r="G15" s="37">
        <v>0.52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4.2001647446457992E-2</v>
      </c>
      <c r="N15" s="37">
        <f>SUMIFS(B$2:B$108,F2:F108,"&gt;=0.00",F2:F108,"&lt;=0.20")</f>
        <v>0</v>
      </c>
      <c r="O15" s="37">
        <f>SUMIFS(B$2:B$108,G2:G108,"&gt;=0.00",G2:G108,"&lt;=0.20")</f>
        <v>3.6357561779242173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0.64</v>
      </c>
      <c r="D16" s="37">
        <v>0.52</v>
      </c>
      <c r="E16" s="37">
        <v>0.48</v>
      </c>
      <c r="F16" s="37">
        <v>0.41</v>
      </c>
      <c r="G16" s="37">
        <v>0.33</v>
      </c>
      <c r="K16" s="37">
        <f>SUM(K11:K15)</f>
        <v>100.00002388797365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100.00002388797365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0.62</v>
      </c>
      <c r="D17" s="37">
        <v>0.54</v>
      </c>
      <c r="E17" s="37">
        <v>0.37</v>
      </c>
      <c r="F17" s="37">
        <v>0.35</v>
      </c>
      <c r="G17" s="37">
        <v>0.28999999999999998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0.71</v>
      </c>
      <c r="D18" s="37">
        <v>0.6</v>
      </c>
      <c r="E18" s="37">
        <v>0.56999999999999995</v>
      </c>
      <c r="F18" s="37">
        <v>0.55000000000000004</v>
      </c>
      <c r="G18" s="37">
        <v>0.49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0.75</v>
      </c>
      <c r="D19" s="37">
        <v>0.71</v>
      </c>
      <c r="E19" s="37">
        <v>0.74</v>
      </c>
      <c r="F19" s="37">
        <v>0.63</v>
      </c>
      <c r="G19" s="37">
        <v>0.54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0.7</v>
      </c>
      <c r="D20" s="37">
        <v>0.57999999999999996</v>
      </c>
      <c r="E20" s="37">
        <v>0.54</v>
      </c>
      <c r="F20" s="37">
        <v>0.52</v>
      </c>
      <c r="G20" s="37">
        <v>0.42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0.79</v>
      </c>
      <c r="D21" s="37">
        <v>0.71</v>
      </c>
      <c r="E21" s="37">
        <v>0.7</v>
      </c>
      <c r="F21" s="37">
        <v>0.7</v>
      </c>
      <c r="G21" s="37">
        <v>0.56999999999999995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0.74</v>
      </c>
      <c r="D22" s="37">
        <v>0.65</v>
      </c>
      <c r="E22" s="37">
        <v>0.66</v>
      </c>
      <c r="F22" s="37">
        <v>0.57999999999999996</v>
      </c>
      <c r="G22" s="37">
        <v>0.51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0.8</v>
      </c>
      <c r="D23" s="37">
        <v>0.73</v>
      </c>
      <c r="E23" s="37">
        <v>0.7</v>
      </c>
      <c r="F23" s="37">
        <v>0.64</v>
      </c>
      <c r="G23" s="37">
        <v>0.6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0.62</v>
      </c>
      <c r="D24" s="37">
        <v>0.48</v>
      </c>
      <c r="E24" s="37">
        <v>0.35</v>
      </c>
      <c r="F24" s="37">
        <v>0.36</v>
      </c>
      <c r="G24" s="37">
        <v>0.28999999999999998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</v>
      </c>
      <c r="D25" s="37">
        <v>0.46</v>
      </c>
      <c r="E25" s="37">
        <v>0.37</v>
      </c>
      <c r="F25" s="37">
        <v>0.35</v>
      </c>
      <c r="G25" s="37">
        <v>0.28999999999999998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0.75</v>
      </c>
      <c r="D26" s="37">
        <v>0.68</v>
      </c>
      <c r="E26" s="37">
        <v>0.63</v>
      </c>
      <c r="F26" s="37">
        <v>0.52</v>
      </c>
      <c r="G26" s="37">
        <v>0.51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0.73</v>
      </c>
      <c r="D27" s="37">
        <v>0.66</v>
      </c>
      <c r="E27" s="37">
        <v>0.63</v>
      </c>
      <c r="F27" s="37">
        <v>0.6</v>
      </c>
      <c r="G27" s="37">
        <v>0.51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0.61</v>
      </c>
      <c r="D28" s="37">
        <v>0.45</v>
      </c>
      <c r="E28" s="37">
        <v>0.33</v>
      </c>
      <c r="F28" s="37">
        <v>0.34</v>
      </c>
      <c r="G28" s="37">
        <v>0.28999999999999998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0.61</v>
      </c>
      <c r="D29" s="37">
        <v>0.45</v>
      </c>
      <c r="E29" s="37">
        <v>0.33</v>
      </c>
      <c r="F29" s="37">
        <v>0.33</v>
      </c>
      <c r="G29" s="37">
        <v>0.28999999999999998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0.75</v>
      </c>
      <c r="D30" s="37">
        <v>0.67</v>
      </c>
      <c r="E30" s="37">
        <v>0.64</v>
      </c>
      <c r="F30" s="37">
        <v>0.55000000000000004</v>
      </c>
      <c r="G30" s="37">
        <v>0.5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0.73</v>
      </c>
      <c r="D31" s="37">
        <v>0.61</v>
      </c>
      <c r="E31" s="37">
        <v>0.55000000000000004</v>
      </c>
      <c r="F31" s="37">
        <v>0.48</v>
      </c>
      <c r="G31" s="37">
        <v>0.44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0.8</v>
      </c>
      <c r="D32" s="37">
        <v>0.73</v>
      </c>
      <c r="E32" s="37">
        <v>0.76</v>
      </c>
      <c r="F32" s="37">
        <v>0.75</v>
      </c>
      <c r="G32" s="37">
        <v>0.66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0.71</v>
      </c>
      <c r="D33" s="37">
        <v>0.59</v>
      </c>
      <c r="E33" s="37">
        <v>0.56999999999999995</v>
      </c>
      <c r="F33" s="37">
        <v>0.5</v>
      </c>
      <c r="G33" s="37">
        <v>0.45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0.72</v>
      </c>
      <c r="D34" s="37">
        <v>0.62</v>
      </c>
      <c r="E34" s="37">
        <v>0.59</v>
      </c>
      <c r="F34" s="37">
        <v>0.52</v>
      </c>
      <c r="G34" s="37">
        <v>0.47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0.7</v>
      </c>
      <c r="D35" s="37">
        <v>0.59</v>
      </c>
      <c r="E35" s="37">
        <v>0.53</v>
      </c>
      <c r="F35" s="37">
        <v>0.47</v>
      </c>
      <c r="G35" s="37">
        <v>0.45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0.56000000000000005</v>
      </c>
      <c r="D36" s="37">
        <v>0.41</v>
      </c>
      <c r="E36" s="37">
        <v>0.27</v>
      </c>
      <c r="F36" s="37">
        <v>0.26</v>
      </c>
      <c r="G36" s="37">
        <v>0.21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0.57999999999999996</v>
      </c>
      <c r="D37" s="37">
        <v>0.42</v>
      </c>
      <c r="E37" s="37">
        <v>0.31</v>
      </c>
      <c r="F37" s="37">
        <v>0.3</v>
      </c>
      <c r="G37" s="37">
        <v>0.26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0.71</v>
      </c>
      <c r="D38" s="37">
        <v>0.6</v>
      </c>
      <c r="E38" s="37">
        <v>0.56000000000000005</v>
      </c>
      <c r="F38" s="37">
        <v>0.46</v>
      </c>
      <c r="G38" s="37">
        <v>0.45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0.71</v>
      </c>
      <c r="D39" s="37">
        <v>0.6</v>
      </c>
      <c r="E39" s="37">
        <v>0.56000000000000005</v>
      </c>
      <c r="F39" s="37">
        <v>0.45</v>
      </c>
      <c r="G39" s="37">
        <v>0.41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0.73</v>
      </c>
      <c r="D40" s="37">
        <v>0.62</v>
      </c>
      <c r="E40" s="37">
        <v>0.56999999999999995</v>
      </c>
      <c r="F40" s="37">
        <v>0.48</v>
      </c>
      <c r="G40" s="37">
        <v>0.46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0.73</v>
      </c>
      <c r="D41" s="37">
        <v>0.61</v>
      </c>
      <c r="E41" s="37">
        <v>0.56000000000000005</v>
      </c>
      <c r="F41" s="37">
        <v>0.5</v>
      </c>
      <c r="G41" s="37">
        <v>0.45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0.71</v>
      </c>
      <c r="D42" s="37">
        <v>0.57999999999999996</v>
      </c>
      <c r="E42" s="37">
        <v>0.51</v>
      </c>
      <c r="F42" s="37">
        <v>0.48</v>
      </c>
      <c r="G42" s="37">
        <v>0.42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0.82</v>
      </c>
      <c r="D43" s="37">
        <v>0.75</v>
      </c>
      <c r="E43" s="37">
        <v>0.78</v>
      </c>
      <c r="F43" s="37">
        <v>0.77</v>
      </c>
      <c r="G43" s="37">
        <v>0.61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0.55000000000000004</v>
      </c>
      <c r="D44" s="37">
        <v>0.38</v>
      </c>
      <c r="E44" s="37">
        <v>0.24</v>
      </c>
      <c r="F44" s="37">
        <v>0.24</v>
      </c>
      <c r="G44" s="37">
        <v>0.2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0.72</v>
      </c>
      <c r="D45" s="37">
        <v>0.6</v>
      </c>
      <c r="E45" s="37">
        <v>0.56000000000000005</v>
      </c>
      <c r="F45" s="37">
        <v>0.5</v>
      </c>
      <c r="G45" s="37">
        <v>0.45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0.56999999999999995</v>
      </c>
      <c r="D46" s="37">
        <v>0.41</v>
      </c>
      <c r="E46" s="37">
        <v>0.27</v>
      </c>
      <c r="F46" s="37">
        <v>0.27</v>
      </c>
      <c r="G46" s="37">
        <v>0.23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0.74</v>
      </c>
      <c r="D47" s="37">
        <v>0.63</v>
      </c>
      <c r="E47" s="37">
        <v>0.61</v>
      </c>
      <c r="F47" s="37">
        <v>0.56000000000000005</v>
      </c>
      <c r="G47" s="37">
        <v>0.46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0.73</v>
      </c>
      <c r="D48" s="37">
        <v>0.61</v>
      </c>
      <c r="E48" s="37">
        <v>0.59</v>
      </c>
      <c r="F48" s="37">
        <v>0.5</v>
      </c>
      <c r="G48" s="37">
        <v>0.45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0.56999999999999995</v>
      </c>
      <c r="D49" s="37">
        <v>0.4</v>
      </c>
      <c r="E49" s="37">
        <v>0.27</v>
      </c>
      <c r="F49" s="37">
        <v>0.27</v>
      </c>
      <c r="G49" s="37">
        <v>0.23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0.5</v>
      </c>
      <c r="D50" s="37">
        <v>0.37</v>
      </c>
      <c r="E50" s="37">
        <v>0.25</v>
      </c>
      <c r="F50" s="37">
        <v>0.23</v>
      </c>
      <c r="G50" s="37">
        <v>0.19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0.56000000000000005</v>
      </c>
      <c r="D51" s="37">
        <v>0.46</v>
      </c>
      <c r="E51" s="37">
        <v>0.34</v>
      </c>
      <c r="F51" s="37">
        <v>0.33</v>
      </c>
      <c r="G51" s="37">
        <v>0.3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0.67</v>
      </c>
      <c r="D52" s="37">
        <v>0.49</v>
      </c>
      <c r="E52" s="37">
        <v>0.5</v>
      </c>
      <c r="F52" s="37">
        <v>0.45</v>
      </c>
      <c r="G52" s="37">
        <v>0.34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0.49</v>
      </c>
      <c r="D53" s="37">
        <v>0.32</v>
      </c>
      <c r="E53" s="37">
        <v>0.21</v>
      </c>
      <c r="F53" s="37">
        <v>0.22</v>
      </c>
      <c r="G53" s="37">
        <v>0.18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0.79</v>
      </c>
      <c r="D54" s="37">
        <v>0.71</v>
      </c>
      <c r="E54" s="37">
        <v>0.76</v>
      </c>
      <c r="F54" s="37">
        <v>0.71</v>
      </c>
      <c r="G54" s="37">
        <v>0.56999999999999995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0.5</v>
      </c>
      <c r="D55" s="37">
        <v>0.31</v>
      </c>
      <c r="E55" s="37">
        <v>0.2</v>
      </c>
      <c r="F55" s="37">
        <v>0.22</v>
      </c>
      <c r="G55" s="37">
        <v>0.17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0.54</v>
      </c>
      <c r="D56" s="37">
        <v>0.38</v>
      </c>
      <c r="E56" s="37">
        <v>0.33</v>
      </c>
      <c r="F56" s="37">
        <v>0.33</v>
      </c>
      <c r="G56" s="37">
        <v>0.27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0.56000000000000005</v>
      </c>
      <c r="D57" s="37">
        <v>0.4</v>
      </c>
      <c r="E57" s="37">
        <v>0.34</v>
      </c>
      <c r="F57" s="37">
        <v>0.34</v>
      </c>
      <c r="G57" s="37">
        <v>0.28000000000000003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0.64</v>
      </c>
      <c r="D58" s="37">
        <v>0.57999999999999996</v>
      </c>
      <c r="E58" s="37">
        <v>0.56000000000000005</v>
      </c>
      <c r="F58" s="37">
        <v>0.46</v>
      </c>
      <c r="G58" s="37">
        <v>0.32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0.61</v>
      </c>
      <c r="D59" s="37">
        <v>0.54</v>
      </c>
      <c r="E59" s="37">
        <v>0.4</v>
      </c>
      <c r="F59" s="37">
        <v>0.35</v>
      </c>
      <c r="G59" s="37">
        <v>0.28000000000000003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0.73</v>
      </c>
      <c r="D60" s="37">
        <v>0.62</v>
      </c>
      <c r="E60" s="37">
        <v>0.57999999999999996</v>
      </c>
      <c r="F60" s="37">
        <v>0.5</v>
      </c>
      <c r="G60" s="37">
        <v>0.43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0.68</v>
      </c>
      <c r="D61" s="37">
        <v>0.48</v>
      </c>
      <c r="E61" s="37">
        <v>0.53</v>
      </c>
      <c r="F61" s="37">
        <v>0.47</v>
      </c>
      <c r="G61" s="37">
        <v>0.33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0.74</v>
      </c>
      <c r="D62" s="37">
        <v>0.65</v>
      </c>
      <c r="E62" s="37">
        <v>0.62</v>
      </c>
      <c r="F62" s="37">
        <v>0.55000000000000004</v>
      </c>
      <c r="G62" s="37">
        <v>0.42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0.73</v>
      </c>
      <c r="D63" s="37">
        <v>0.6</v>
      </c>
      <c r="E63" s="37">
        <v>0.59</v>
      </c>
      <c r="F63" s="37">
        <v>0.47</v>
      </c>
      <c r="G63" s="37">
        <v>0.37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0.71</v>
      </c>
      <c r="D64" s="37">
        <v>0.54</v>
      </c>
      <c r="E64" s="37">
        <v>0.54</v>
      </c>
      <c r="F64" s="37">
        <v>0.5</v>
      </c>
      <c r="G64" s="37">
        <v>0.4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0.82</v>
      </c>
      <c r="D65" s="37">
        <v>0.74</v>
      </c>
      <c r="E65" s="37">
        <v>0.79</v>
      </c>
      <c r="F65" s="37">
        <v>0.75</v>
      </c>
      <c r="G65" s="37">
        <v>0.56999999999999995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0.66</v>
      </c>
      <c r="D66" s="37">
        <v>0.48</v>
      </c>
      <c r="E66" s="37">
        <v>0.49</v>
      </c>
      <c r="F66" s="37">
        <v>0.43</v>
      </c>
      <c r="G66" s="37">
        <v>0.31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0.72</v>
      </c>
      <c r="D67" s="37">
        <v>0.62</v>
      </c>
      <c r="E67" s="37">
        <v>0.56999999999999995</v>
      </c>
      <c r="F67" s="37">
        <v>0.47</v>
      </c>
      <c r="G67" s="37">
        <v>0.44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0.62</v>
      </c>
      <c r="D68" s="37">
        <v>0.56000000000000005</v>
      </c>
      <c r="E68" s="37">
        <v>0.53</v>
      </c>
      <c r="F68" s="37">
        <v>0.43</v>
      </c>
      <c r="G68" s="37">
        <v>0.31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0.61</v>
      </c>
      <c r="D69" s="37">
        <v>0.5</v>
      </c>
      <c r="E69" s="37">
        <v>0.43</v>
      </c>
      <c r="F69" s="37">
        <v>0.36</v>
      </c>
      <c r="G69" s="37">
        <v>0.34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0.66</v>
      </c>
      <c r="D70" s="37">
        <v>0.62</v>
      </c>
      <c r="E70" s="37">
        <v>0.56000000000000005</v>
      </c>
      <c r="F70" s="37">
        <v>0.48</v>
      </c>
      <c r="G70" s="37">
        <v>0.35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0.57999999999999996</v>
      </c>
      <c r="D71" s="37">
        <v>0.48</v>
      </c>
      <c r="E71" s="37">
        <v>0.36</v>
      </c>
      <c r="F71" s="37">
        <v>0.32</v>
      </c>
      <c r="G71" s="37">
        <v>0.28000000000000003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0.66</v>
      </c>
      <c r="D72" s="37">
        <v>0.56999999999999995</v>
      </c>
      <c r="E72" s="37">
        <v>0.45</v>
      </c>
      <c r="F72" s="37">
        <v>0.42</v>
      </c>
      <c r="G72" s="37">
        <v>0.33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0.65</v>
      </c>
      <c r="D73" s="37">
        <v>0.57999999999999996</v>
      </c>
      <c r="E73" s="37">
        <v>0.56000000000000005</v>
      </c>
      <c r="F73" s="37">
        <v>0.46</v>
      </c>
      <c r="G73" s="37">
        <v>0.37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0.67</v>
      </c>
      <c r="D74" s="37">
        <v>0.54</v>
      </c>
      <c r="E74" s="37">
        <v>0.39</v>
      </c>
      <c r="F74" s="37">
        <v>0.34</v>
      </c>
      <c r="G74" s="37">
        <v>0.3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0.71</v>
      </c>
      <c r="D75" s="37">
        <v>0.55000000000000004</v>
      </c>
      <c r="E75" s="37">
        <v>0.56000000000000005</v>
      </c>
      <c r="F75" s="37">
        <v>0.51</v>
      </c>
      <c r="G75" s="37">
        <v>0.42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0.78</v>
      </c>
      <c r="D76" s="37">
        <v>0.68</v>
      </c>
      <c r="E76" s="37">
        <v>0.74</v>
      </c>
      <c r="F76" s="37">
        <v>0.7</v>
      </c>
      <c r="G76" s="37">
        <v>0.52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0.57999999999999996</v>
      </c>
      <c r="D77" s="37">
        <v>0.49</v>
      </c>
      <c r="E77" s="37">
        <v>0.37</v>
      </c>
      <c r="F77" s="37">
        <v>0.33</v>
      </c>
      <c r="G77" s="37">
        <v>0.25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0.67</v>
      </c>
      <c r="D78" s="37">
        <v>0.55000000000000004</v>
      </c>
      <c r="E78" s="37">
        <v>0.38</v>
      </c>
      <c r="F78" s="37">
        <v>0.33</v>
      </c>
      <c r="G78" s="37">
        <v>0.3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0.68</v>
      </c>
      <c r="D79" s="37">
        <v>0.52</v>
      </c>
      <c r="E79" s="37">
        <v>0.46</v>
      </c>
      <c r="F79" s="37">
        <v>0.45</v>
      </c>
      <c r="G79" s="37">
        <v>0.34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0.74</v>
      </c>
      <c r="D80" s="37">
        <v>0.61</v>
      </c>
      <c r="E80" s="37">
        <v>0.61</v>
      </c>
      <c r="F80" s="37">
        <v>0.56000000000000005</v>
      </c>
      <c r="G80" s="37">
        <v>0.44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0.57999999999999996</v>
      </c>
      <c r="D81" s="37">
        <v>0.44</v>
      </c>
      <c r="E81" s="37">
        <v>0.44</v>
      </c>
      <c r="F81" s="37">
        <v>0.33</v>
      </c>
      <c r="G81" s="37">
        <v>0.25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0.61</v>
      </c>
      <c r="D82" s="37">
        <v>0.56000000000000005</v>
      </c>
      <c r="E82" s="37">
        <v>0.45</v>
      </c>
      <c r="F82" s="37">
        <v>0.37</v>
      </c>
      <c r="G82" s="37">
        <v>0.31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0.63</v>
      </c>
      <c r="D83" s="37">
        <v>0.57999999999999996</v>
      </c>
      <c r="E83" s="37">
        <v>0.51</v>
      </c>
      <c r="F83" s="37">
        <v>0.43</v>
      </c>
      <c r="G83" s="37">
        <v>0.35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0.57999999999999996</v>
      </c>
      <c r="D84" s="37">
        <v>0.46</v>
      </c>
      <c r="E84" s="37">
        <v>0.42</v>
      </c>
      <c r="F84" s="37">
        <v>0.33</v>
      </c>
      <c r="G84" s="37">
        <v>0.25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0.7</v>
      </c>
      <c r="D85" s="37">
        <v>0.54</v>
      </c>
      <c r="E85" s="37">
        <v>0.54</v>
      </c>
      <c r="F85" s="37">
        <v>0.5</v>
      </c>
      <c r="G85" s="37">
        <v>0.4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0.57999999999999996</v>
      </c>
      <c r="D86" s="37">
        <v>0.39</v>
      </c>
      <c r="E86" s="37">
        <v>0.45</v>
      </c>
      <c r="F86" s="37">
        <v>0.4</v>
      </c>
      <c r="G86" s="37">
        <v>0.3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0.69</v>
      </c>
      <c r="D87" s="37">
        <v>0.66</v>
      </c>
      <c r="E87" s="37">
        <v>0.49</v>
      </c>
      <c r="F87" s="37">
        <v>0.48</v>
      </c>
      <c r="G87" s="37">
        <v>0.4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0.59</v>
      </c>
      <c r="D88" s="37">
        <v>0.47</v>
      </c>
      <c r="E88" s="37">
        <v>0.37</v>
      </c>
      <c r="F88" s="37">
        <v>0.31</v>
      </c>
      <c r="G88" s="37">
        <v>0.27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</v>
      </c>
      <c r="D89" s="37">
        <v>0.55000000000000004</v>
      </c>
      <c r="E89" s="37">
        <v>0.46</v>
      </c>
      <c r="F89" s="37">
        <v>0.4</v>
      </c>
      <c r="G89" s="37">
        <v>0.34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</v>
      </c>
      <c r="D90" s="37">
        <v>0.46</v>
      </c>
      <c r="E90" s="37">
        <v>0.49</v>
      </c>
      <c r="F90" s="37">
        <v>0.47</v>
      </c>
      <c r="G90" s="37">
        <v>0.36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0.59</v>
      </c>
      <c r="D91" s="37">
        <v>0.41</v>
      </c>
      <c r="E91" s="37">
        <v>0.39</v>
      </c>
      <c r="F91" s="37">
        <v>0.36</v>
      </c>
      <c r="G91" s="37">
        <v>0.27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0.61</v>
      </c>
      <c r="D92" s="37">
        <v>0.55000000000000004</v>
      </c>
      <c r="E92" s="37">
        <v>0.42</v>
      </c>
      <c r="F92" s="37">
        <v>0.36</v>
      </c>
      <c r="G92" s="37">
        <v>0.3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0.64</v>
      </c>
      <c r="D93" s="37">
        <v>0.57999999999999996</v>
      </c>
      <c r="E93" s="37">
        <v>0.55000000000000004</v>
      </c>
      <c r="F93" s="37">
        <v>0.42</v>
      </c>
      <c r="G93" s="37">
        <v>0.34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0.63</v>
      </c>
      <c r="D94" s="37">
        <v>0.56999999999999995</v>
      </c>
      <c r="E94" s="37">
        <v>0.54</v>
      </c>
      <c r="F94" s="37">
        <v>0.43</v>
      </c>
      <c r="G94" s="37">
        <v>0.31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0.63</v>
      </c>
      <c r="D95" s="37">
        <v>0.59</v>
      </c>
      <c r="E95" s="37">
        <v>0.47</v>
      </c>
      <c r="F95" s="37">
        <v>0.39</v>
      </c>
      <c r="G95" s="37">
        <v>0.34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0.64</v>
      </c>
      <c r="D96" s="37">
        <v>0.6</v>
      </c>
      <c r="E96" s="37">
        <v>0.5</v>
      </c>
      <c r="F96" s="37">
        <v>0.44</v>
      </c>
      <c r="G96" s="37">
        <v>0.35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0.62</v>
      </c>
      <c r="D97" s="37">
        <v>0.52</v>
      </c>
      <c r="E97" s="37">
        <v>0.48</v>
      </c>
      <c r="F97" s="37">
        <v>0.44</v>
      </c>
      <c r="G97" s="37">
        <v>0.35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0.76</v>
      </c>
      <c r="D98" s="37">
        <v>0.66</v>
      </c>
      <c r="E98" s="37">
        <v>0.66</v>
      </c>
      <c r="F98" s="37">
        <v>0.67</v>
      </c>
      <c r="G98" s="37">
        <v>0.51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0.61</v>
      </c>
      <c r="D99" s="37">
        <v>0.53</v>
      </c>
      <c r="E99" s="37">
        <v>0.42</v>
      </c>
      <c r="F99" s="37">
        <v>0.36</v>
      </c>
      <c r="G99" s="37">
        <v>0.33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0.61</v>
      </c>
      <c r="D100" s="37">
        <v>0.48</v>
      </c>
      <c r="E100" s="37">
        <v>0.45</v>
      </c>
      <c r="F100" s="37">
        <v>0.39</v>
      </c>
      <c r="G100" s="37">
        <v>0.31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0.6</v>
      </c>
      <c r="D101" s="37">
        <v>0.5</v>
      </c>
      <c r="E101" s="37">
        <v>0.4</v>
      </c>
      <c r="F101" s="37">
        <v>0.34</v>
      </c>
      <c r="G101" s="37">
        <v>0.25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0.69</v>
      </c>
      <c r="D102" s="37">
        <v>0.48</v>
      </c>
      <c r="E102" s="37">
        <v>0.49</v>
      </c>
      <c r="F102" s="37">
        <v>0.42</v>
      </c>
      <c r="G102" s="37">
        <v>0.36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0.62</v>
      </c>
      <c r="D103" s="37">
        <v>0.55000000000000004</v>
      </c>
      <c r="E103" s="37">
        <v>0.44</v>
      </c>
      <c r="F103" s="37">
        <v>0.36</v>
      </c>
      <c r="G103" s="37">
        <v>0.32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0.63</v>
      </c>
      <c r="D104" s="37">
        <v>0.6</v>
      </c>
      <c r="E104" s="37">
        <v>0.48</v>
      </c>
      <c r="F104" s="37">
        <v>0.39</v>
      </c>
      <c r="G104" s="37">
        <v>0.33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0.66</v>
      </c>
      <c r="D105" s="37">
        <v>0.56000000000000005</v>
      </c>
      <c r="E105" s="37">
        <v>0.47</v>
      </c>
      <c r="F105" s="37">
        <v>0.44</v>
      </c>
      <c r="G105" s="37">
        <v>0.31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0.63</v>
      </c>
      <c r="D106" s="37">
        <v>0.6</v>
      </c>
      <c r="E106" s="37">
        <v>0.45</v>
      </c>
      <c r="F106" s="37">
        <v>0.38</v>
      </c>
      <c r="G106" s="37">
        <v>0.34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0.54</v>
      </c>
      <c r="D107" s="37">
        <v>0.41</v>
      </c>
      <c r="E107" s="37">
        <v>0.28999999999999998</v>
      </c>
      <c r="F107" s="37">
        <v>0.25</v>
      </c>
      <c r="G107" s="37">
        <v>0.16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0.62</v>
      </c>
      <c r="D108" s="37">
        <v>0.47</v>
      </c>
      <c r="E108" s="37">
        <v>0.4</v>
      </c>
      <c r="F108" s="37">
        <v>0.34</v>
      </c>
      <c r="G108" s="37">
        <v>0.25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10" max="10" width="13.42578125" customWidth="1"/>
    <col min="11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0.81</v>
      </c>
      <c r="D2" s="37">
        <v>0.74</v>
      </c>
      <c r="E2" s="37">
        <v>0.78</v>
      </c>
      <c r="F2" s="37">
        <v>0.72</v>
      </c>
      <c r="G2" s="37">
        <v>0.65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4.2001647446457992E-2</v>
      </c>
      <c r="N2" s="10">
        <f t="shared" si="0"/>
        <v>0</v>
      </c>
      <c r="O2" s="10">
        <f t="shared" si="0"/>
        <v>3.6357561779242173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0.7</v>
      </c>
      <c r="D3" s="37">
        <v>0.56000000000000005</v>
      </c>
      <c r="E3" s="37">
        <v>0.55000000000000004</v>
      </c>
      <c r="F3" s="37">
        <v>0.53</v>
      </c>
      <c r="G3" s="37">
        <v>0.47</v>
      </c>
      <c r="I3" s="9" t="s">
        <v>117</v>
      </c>
      <c r="J3" s="6" t="s">
        <v>112</v>
      </c>
      <c r="K3" s="10">
        <f t="shared" ref="K3:O6" si="1">K12</f>
        <v>0</v>
      </c>
      <c r="L3" s="10">
        <f t="shared" si="1"/>
        <v>6.8470834706205377</v>
      </c>
      <c r="M3" s="10">
        <f t="shared" si="1"/>
        <v>24.789692202086766</v>
      </c>
      <c r="N3" s="10">
        <f t="shared" si="1"/>
        <v>38.239154036243818</v>
      </c>
      <c r="O3" s="10">
        <f t="shared" si="1"/>
        <v>56.02623695771554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0.67</v>
      </c>
      <c r="D4" s="37">
        <v>0.67</v>
      </c>
      <c r="E4" s="37">
        <v>0.6</v>
      </c>
      <c r="F4" s="37">
        <v>0.53</v>
      </c>
      <c r="G4" s="37">
        <v>0.41</v>
      </c>
      <c r="I4" s="9" t="s">
        <v>118</v>
      </c>
      <c r="J4" s="6" t="s">
        <v>113</v>
      </c>
      <c r="K4" s="10">
        <f t="shared" si="1"/>
        <v>21.697639209225702</v>
      </c>
      <c r="L4" s="10">
        <f t="shared" si="1"/>
        <v>56.581610928061494</v>
      </c>
      <c r="M4" s="10">
        <f t="shared" si="1"/>
        <v>51.551847885777043</v>
      </c>
      <c r="N4" s="10">
        <f t="shared" si="1"/>
        <v>50.375398682042828</v>
      </c>
      <c r="O4" s="10">
        <f t="shared" si="1"/>
        <v>38.577942888522799</v>
      </c>
      <c r="Q4" s="37"/>
      <c r="R4" s="37"/>
      <c r="S4" s="37"/>
      <c r="T4" s="37"/>
      <c r="U4" s="37"/>
    </row>
    <row r="5" spans="1:21" ht="31.5" x14ac:dyDescent="0.25">
      <c r="A5" s="33" t="s">
        <v>101</v>
      </c>
      <c r="B5" s="20">
        <v>0.69743547501372882</v>
      </c>
      <c r="C5" s="37">
        <v>0.69</v>
      </c>
      <c r="D5" s="37">
        <v>0.67</v>
      </c>
      <c r="E5" s="37">
        <v>0.61</v>
      </c>
      <c r="F5" s="37">
        <v>0.51</v>
      </c>
      <c r="G5" s="37">
        <v>0.39</v>
      </c>
      <c r="I5" s="9" t="s">
        <v>119</v>
      </c>
      <c r="J5" s="8" t="s">
        <v>114</v>
      </c>
      <c r="K5" s="10">
        <f t="shared" si="1"/>
        <v>76.817252883031315</v>
      </c>
      <c r="L5" s="10">
        <f t="shared" si="1"/>
        <v>36.5713294892916</v>
      </c>
      <c r="M5" s="10">
        <f t="shared" si="1"/>
        <v>23.616482152663369</v>
      </c>
      <c r="N5" s="10">
        <f t="shared" si="1"/>
        <v>11.385471169686985</v>
      </c>
      <c r="O5" s="10">
        <f t="shared" si="1"/>
        <v>1.7600878638110928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0.67</v>
      </c>
      <c r="D6" s="37">
        <v>0.64</v>
      </c>
      <c r="E6" s="37">
        <v>0.56000000000000005</v>
      </c>
      <c r="F6" s="37">
        <v>0.49</v>
      </c>
      <c r="G6" s="37">
        <v>0.41</v>
      </c>
      <c r="I6" s="9" t="s">
        <v>120</v>
      </c>
      <c r="J6" s="8" t="s">
        <v>115</v>
      </c>
      <c r="K6" s="10">
        <f t="shared" si="1"/>
        <v>1.485131795716639</v>
      </c>
      <c r="L6" s="10">
        <f t="shared" si="1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0.63</v>
      </c>
      <c r="D7" s="37">
        <v>0.56000000000000005</v>
      </c>
      <c r="E7" s="37">
        <v>0.49</v>
      </c>
      <c r="F7" s="37">
        <v>0.41</v>
      </c>
      <c r="G7" s="37">
        <v>0.27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0.62</v>
      </c>
      <c r="D8" s="37">
        <v>0.56999999999999995</v>
      </c>
      <c r="E8" s="37">
        <v>0.46</v>
      </c>
      <c r="F8" s="37">
        <v>0.37</v>
      </c>
      <c r="G8" s="37">
        <v>0.32</v>
      </c>
      <c r="I8" s="75" t="s">
        <v>137</v>
      </c>
      <c r="J8" s="76"/>
      <c r="K8" s="10">
        <f>MIN(C2:C108)</f>
        <v>0.49</v>
      </c>
      <c r="L8" s="10">
        <f>MIN(D2:D108)</f>
        <v>0.31</v>
      </c>
      <c r="M8" s="10">
        <f>MIN(E2:E108)</f>
        <v>0.2</v>
      </c>
      <c r="N8" s="10">
        <f>MIN(F2:F108)</f>
        <v>0.22</v>
      </c>
      <c r="O8" s="10">
        <f>MIN(G2:G108)</f>
        <v>0.16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0.62</v>
      </c>
      <c r="D9" s="37">
        <v>0.5</v>
      </c>
      <c r="E9" s="37">
        <v>0.46</v>
      </c>
      <c r="F9" s="37">
        <v>0.41</v>
      </c>
      <c r="G9" s="37">
        <v>0.31</v>
      </c>
      <c r="I9" s="75" t="s">
        <v>138</v>
      </c>
      <c r="J9" s="76"/>
      <c r="K9" s="10">
        <f>MAX(C2:C108)</f>
        <v>0.82</v>
      </c>
      <c r="L9" s="10">
        <f>MAX(D2:D108)</f>
        <v>0.75</v>
      </c>
      <c r="M9" s="10">
        <f>MAX(E2:E108)</f>
        <v>0.79</v>
      </c>
      <c r="N9" s="10">
        <f>MAX(F2:F108)</f>
        <v>0.77</v>
      </c>
      <c r="O9" s="10">
        <f>MAX(G2:G108)</f>
        <v>0.66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0.62</v>
      </c>
      <c r="D10" s="37">
        <v>0.51</v>
      </c>
      <c r="E10" s="37">
        <v>0.33</v>
      </c>
      <c r="F10" s="37">
        <v>0.31</v>
      </c>
      <c r="G10" s="37">
        <v>0.26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0.6</v>
      </c>
      <c r="D11" s="37">
        <v>0.43</v>
      </c>
      <c r="E11" s="37">
        <v>0.41</v>
      </c>
      <c r="F11" s="37">
        <v>0.36</v>
      </c>
      <c r="G11" s="37">
        <v>0.27</v>
      </c>
      <c r="I11" s="9" t="s">
        <v>120</v>
      </c>
      <c r="J11" s="8" t="s">
        <v>111</v>
      </c>
      <c r="K11" s="37">
        <f>SUMIFS(B$2:B$108,C2:C108,"&gt;=0.00",C2:C108,"&lt;=0.20")</f>
        <v>0</v>
      </c>
      <c r="L11" s="37">
        <f>SUMIFS(B$2:B$108,D2:D108,"&gt;=0.00",D2:D108,"&lt;=0.20")</f>
        <v>0</v>
      </c>
      <c r="M11" s="37">
        <f>SUMIFS(B$2:B$108,E2:E108,"&gt;=0.00",E2:E108,"&lt;=0.20")</f>
        <v>4.2001647446457992E-2</v>
      </c>
      <c r="N11" s="37">
        <f>SUMIFS(B$2:B$108,F2:F108,"&gt;=0.00",F2:F108,"&lt;=0.20")</f>
        <v>0</v>
      </c>
      <c r="O11" s="37">
        <f>SUMIFS(B$2:B$108,G2:G108,"&gt;=0.00",G2:G108,"&lt;=0.20")</f>
        <v>3.6357561779242173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0.77</v>
      </c>
      <c r="D12" s="37">
        <v>0.65</v>
      </c>
      <c r="E12" s="37">
        <v>0.66</v>
      </c>
      <c r="F12" s="37">
        <v>0.66</v>
      </c>
      <c r="G12" s="37">
        <v>0.52</v>
      </c>
      <c r="I12" s="9" t="s">
        <v>119</v>
      </c>
      <c r="J12" s="6" t="s">
        <v>112</v>
      </c>
      <c r="K12" s="37">
        <f>SUMIFS(B$2:B$108,C2:C108,"&gt;=0.21",C2:C108,"&lt;=0.40")</f>
        <v>0</v>
      </c>
      <c r="L12" s="37">
        <f>SUMIFS(B$2:B$108,D2:D108,"&gt;=0.21",D2:D108,"&lt;=0.40")</f>
        <v>6.8470834706205377</v>
      </c>
      <c r="M12" s="37">
        <f>SUMIFS(B$2:B$108,E2:E108,"&gt;=0.21",E2:E108,"&lt;=0.40")</f>
        <v>24.789692202086766</v>
      </c>
      <c r="N12" s="37">
        <f>SUMIFS(B$2:B$108,F2:F108,"&gt;=0.21",F2:F108,"&lt;=0.40")</f>
        <v>38.239154036243818</v>
      </c>
      <c r="O12" s="37">
        <f>SUMIFS(B$2:B$108,G2:G108,"&gt;=0.21",G2:G108,"&lt;=0.40")</f>
        <v>56.02623695771554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0.67</v>
      </c>
      <c r="D13" s="37">
        <v>0.63</v>
      </c>
      <c r="E13" s="37">
        <v>0.48</v>
      </c>
      <c r="F13" s="37">
        <v>0.45</v>
      </c>
      <c r="G13" s="37">
        <v>0.38</v>
      </c>
      <c r="I13" s="9" t="s">
        <v>118</v>
      </c>
      <c r="J13" s="6" t="s">
        <v>113</v>
      </c>
      <c r="K13" s="37">
        <f>SUMIFS(B$2:B$108,C2:C108,"&gt;=0.41",C2:C108,"&lt;=0.60")</f>
        <v>21.697639209225702</v>
      </c>
      <c r="L13" s="37">
        <f>SUMIFS(B$2:B$108,D2:D108,"&gt;=0.41",D2:D108,"&lt;=0.60")</f>
        <v>56.581610928061494</v>
      </c>
      <c r="M13" s="37">
        <f>SUMIFS(B$2:B$108,E2:E108,"&gt;=0.41",E2:E108,"&lt;=0.60")</f>
        <v>51.551847885777043</v>
      </c>
      <c r="N13" s="37">
        <f>SUMIFS(B$2:B$108,F2:F108,"&gt;=0.41",F2:F108,"&lt;=0.60")</f>
        <v>50.375398682042828</v>
      </c>
      <c r="O13" s="37">
        <f>SUMIFS(B$2:B$108,G2:G108,"&gt;=0.41",G2:G108,"&lt;=0.60")</f>
        <v>38.577942888522799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0.74</v>
      </c>
      <c r="D14" s="37">
        <v>0.67</v>
      </c>
      <c r="E14" s="37">
        <v>0.68</v>
      </c>
      <c r="F14" s="37">
        <v>0.59</v>
      </c>
      <c r="G14" s="37">
        <v>0.49</v>
      </c>
      <c r="I14" s="9" t="s">
        <v>117</v>
      </c>
      <c r="J14" s="8" t="s">
        <v>114</v>
      </c>
      <c r="K14" s="37">
        <f>SUMIFS(B$2:B$108,C2:C108,"&gt;=0.61",C2:C108,"&lt;=0.80")</f>
        <v>76.817252883031315</v>
      </c>
      <c r="L14" s="37">
        <f>SUMIFS(B$2:B$108,D2:D108,"&gt;=0.61",D2:D108,"&lt;=0.80")</f>
        <v>36.5713294892916</v>
      </c>
      <c r="M14" s="37">
        <f>SUMIFS(B$2:B$108,E2:E108,"&gt;=0.61",E2:E108,"&lt;=0.80")</f>
        <v>23.616482152663369</v>
      </c>
      <c r="N14" s="37">
        <f>SUMIFS(B$2:B$108,F2:F108,"&gt;=0.61",F2:F108,"&lt;=0.80")</f>
        <v>11.385471169686985</v>
      </c>
      <c r="O14" s="37">
        <f>SUMIFS(B$2:B$108,G2:G108,"&gt;=0.61",G2:G108,"&lt;=0.80")</f>
        <v>1.7600878638110928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0.77</v>
      </c>
      <c r="D15" s="37">
        <v>0.69</v>
      </c>
      <c r="E15" s="37">
        <v>0.73</v>
      </c>
      <c r="F15" s="37">
        <v>0.59</v>
      </c>
      <c r="G15" s="37">
        <v>0.52</v>
      </c>
      <c r="I15" s="9" t="s">
        <v>116</v>
      </c>
      <c r="J15" s="8" t="s">
        <v>115</v>
      </c>
      <c r="K15" s="37">
        <f>SUMIFS(B$2:B$108,C2:C108,"&gt;=0.81",C2:C108,"&lt;=1.00")</f>
        <v>1.485131795716639</v>
      </c>
      <c r="L15" s="37">
        <f>SUMIFS(B$2:B$108,D2:D108,"&gt;=0.81",D2:D108,"&lt;=1.00")</f>
        <v>0</v>
      </c>
      <c r="M15" s="37">
        <f>SUMIFS(B$2:B$108,E2:E108,"&gt;=0.81",E2:E108,"&lt;=1.00")</f>
        <v>0</v>
      </c>
      <c r="N15" s="37">
        <f>SUMIFS(B$2:B$108,F2:F108,"&gt;=0.81",F2:F108,"&lt;=1.00")</f>
        <v>0</v>
      </c>
      <c r="O15" s="37">
        <f>SUMIFS(B$2:B$108,G2:G108,"&gt;=0.81",G2:G108,"&lt;=1.00")</f>
        <v>0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0.64</v>
      </c>
      <c r="D16" s="37">
        <v>0.52</v>
      </c>
      <c r="E16" s="37">
        <v>0.48</v>
      </c>
      <c r="F16" s="37">
        <v>0.41</v>
      </c>
      <c r="G16" s="37">
        <v>0.33</v>
      </c>
      <c r="K16" s="37">
        <f>SUM(K11:K15)</f>
        <v>100.00002388797365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100.00002388797363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0.62</v>
      </c>
      <c r="D17" s="37">
        <v>0.54</v>
      </c>
      <c r="E17" s="37">
        <v>0.37</v>
      </c>
      <c r="F17" s="37">
        <v>0.35</v>
      </c>
      <c r="G17" s="37">
        <v>0.28999999999999998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0.71</v>
      </c>
      <c r="D18" s="37">
        <v>0.6</v>
      </c>
      <c r="E18" s="37">
        <v>0.56999999999999995</v>
      </c>
      <c r="F18" s="37">
        <v>0.55000000000000004</v>
      </c>
      <c r="G18" s="37">
        <v>0.49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0.75</v>
      </c>
      <c r="D19" s="37">
        <v>0.71</v>
      </c>
      <c r="E19" s="37">
        <v>0.74</v>
      </c>
      <c r="F19" s="37">
        <v>0.63</v>
      </c>
      <c r="G19" s="37">
        <v>0.54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0.7</v>
      </c>
      <c r="D20" s="37">
        <v>0.57999999999999996</v>
      </c>
      <c r="E20" s="37">
        <v>0.54</v>
      </c>
      <c r="F20" s="37">
        <v>0.52</v>
      </c>
      <c r="G20" s="37">
        <v>0.42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0.79</v>
      </c>
      <c r="D21" s="37">
        <v>0.71</v>
      </c>
      <c r="E21" s="37">
        <v>0.7</v>
      </c>
      <c r="F21" s="37">
        <v>0.7</v>
      </c>
      <c r="G21" s="37">
        <v>0.56999999999999995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0.74</v>
      </c>
      <c r="D22" s="37">
        <v>0.65</v>
      </c>
      <c r="E22" s="37">
        <v>0.66</v>
      </c>
      <c r="F22" s="37">
        <v>0.57999999999999996</v>
      </c>
      <c r="G22" s="37">
        <v>0.51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0.8</v>
      </c>
      <c r="D23" s="37">
        <v>0.73</v>
      </c>
      <c r="E23" s="37">
        <v>0.7</v>
      </c>
      <c r="F23" s="37">
        <v>0.64</v>
      </c>
      <c r="G23" s="37">
        <v>0.6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0.62</v>
      </c>
      <c r="D24" s="37">
        <v>0.48</v>
      </c>
      <c r="E24" s="37">
        <v>0.35</v>
      </c>
      <c r="F24" s="37">
        <v>0.36</v>
      </c>
      <c r="G24" s="37">
        <v>0.28999999999999998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</v>
      </c>
      <c r="D25" s="37">
        <v>0.46</v>
      </c>
      <c r="E25" s="37">
        <v>0.37</v>
      </c>
      <c r="F25" s="37">
        <v>0.35</v>
      </c>
      <c r="G25" s="37">
        <v>0.28999999999999998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0.75</v>
      </c>
      <c r="D26" s="37">
        <v>0.68</v>
      </c>
      <c r="E26" s="37">
        <v>0.63</v>
      </c>
      <c r="F26" s="37">
        <v>0.52</v>
      </c>
      <c r="G26" s="37">
        <v>0.51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0.73</v>
      </c>
      <c r="D27" s="37">
        <v>0.66</v>
      </c>
      <c r="E27" s="37">
        <v>0.63</v>
      </c>
      <c r="F27" s="37">
        <v>0.6</v>
      </c>
      <c r="G27" s="37">
        <v>0.51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0.61</v>
      </c>
      <c r="D28" s="37">
        <v>0.45</v>
      </c>
      <c r="E28" s="37">
        <v>0.33</v>
      </c>
      <c r="F28" s="37">
        <v>0.34</v>
      </c>
      <c r="G28" s="37">
        <v>0.28999999999999998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0.61</v>
      </c>
      <c r="D29" s="37">
        <v>0.45</v>
      </c>
      <c r="E29" s="37">
        <v>0.33</v>
      </c>
      <c r="F29" s="37">
        <v>0.33</v>
      </c>
      <c r="G29" s="37">
        <v>0.28999999999999998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0.75</v>
      </c>
      <c r="D30" s="37">
        <v>0.67</v>
      </c>
      <c r="E30" s="37">
        <v>0.64</v>
      </c>
      <c r="F30" s="37">
        <v>0.55000000000000004</v>
      </c>
      <c r="G30" s="37">
        <v>0.5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0.73</v>
      </c>
      <c r="D31" s="37">
        <v>0.61</v>
      </c>
      <c r="E31" s="37">
        <v>0.55000000000000004</v>
      </c>
      <c r="F31" s="37">
        <v>0.48</v>
      </c>
      <c r="G31" s="37">
        <v>0.44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0.8</v>
      </c>
      <c r="D32" s="37">
        <v>0.73</v>
      </c>
      <c r="E32" s="37">
        <v>0.76</v>
      </c>
      <c r="F32" s="37">
        <v>0.75</v>
      </c>
      <c r="G32" s="37">
        <v>0.66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0.71</v>
      </c>
      <c r="D33" s="37">
        <v>0.59</v>
      </c>
      <c r="E33" s="37">
        <v>0.56999999999999995</v>
      </c>
      <c r="F33" s="37">
        <v>0.5</v>
      </c>
      <c r="G33" s="37">
        <v>0.45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0.72</v>
      </c>
      <c r="D34" s="37">
        <v>0.62</v>
      </c>
      <c r="E34" s="37">
        <v>0.59</v>
      </c>
      <c r="F34" s="37">
        <v>0.52</v>
      </c>
      <c r="G34" s="37">
        <v>0.47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0.7</v>
      </c>
      <c r="D35" s="37">
        <v>0.59</v>
      </c>
      <c r="E35" s="37">
        <v>0.53</v>
      </c>
      <c r="F35" s="37">
        <v>0.47</v>
      </c>
      <c r="G35" s="37">
        <v>0.45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0.56000000000000005</v>
      </c>
      <c r="D36" s="37">
        <v>0.41</v>
      </c>
      <c r="E36" s="37">
        <v>0.27</v>
      </c>
      <c r="F36" s="37">
        <v>0.26</v>
      </c>
      <c r="G36" s="37">
        <v>0.21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0.57999999999999996</v>
      </c>
      <c r="D37" s="37">
        <v>0.42</v>
      </c>
      <c r="E37" s="37">
        <v>0.31</v>
      </c>
      <c r="F37" s="37">
        <v>0.3</v>
      </c>
      <c r="G37" s="37">
        <v>0.26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0.71</v>
      </c>
      <c r="D38" s="37">
        <v>0.6</v>
      </c>
      <c r="E38" s="37">
        <v>0.56000000000000005</v>
      </c>
      <c r="F38" s="37">
        <v>0.46</v>
      </c>
      <c r="G38" s="37">
        <v>0.45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0.71</v>
      </c>
      <c r="D39" s="37">
        <v>0.6</v>
      </c>
      <c r="E39" s="37">
        <v>0.56000000000000005</v>
      </c>
      <c r="F39" s="37">
        <v>0.45</v>
      </c>
      <c r="G39" s="37">
        <v>0.41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0.73</v>
      </c>
      <c r="D40" s="37">
        <v>0.62</v>
      </c>
      <c r="E40" s="37">
        <v>0.56999999999999995</v>
      </c>
      <c r="F40" s="37">
        <v>0.48</v>
      </c>
      <c r="G40" s="37">
        <v>0.46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0.73</v>
      </c>
      <c r="D41" s="37">
        <v>0.61</v>
      </c>
      <c r="E41" s="37">
        <v>0.56000000000000005</v>
      </c>
      <c r="F41" s="37">
        <v>0.5</v>
      </c>
      <c r="G41" s="37">
        <v>0.45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0.71</v>
      </c>
      <c r="D42" s="37">
        <v>0.57999999999999996</v>
      </c>
      <c r="E42" s="37">
        <v>0.51</v>
      </c>
      <c r="F42" s="37">
        <v>0.48</v>
      </c>
      <c r="G42" s="37">
        <v>0.42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0.82</v>
      </c>
      <c r="D43" s="37">
        <v>0.75</v>
      </c>
      <c r="E43" s="37">
        <v>0.78</v>
      </c>
      <c r="F43" s="37">
        <v>0.77</v>
      </c>
      <c r="G43" s="37">
        <v>0.61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0.55000000000000004</v>
      </c>
      <c r="D44" s="37">
        <v>0.38</v>
      </c>
      <c r="E44" s="37">
        <v>0.24</v>
      </c>
      <c r="F44" s="37">
        <v>0.24</v>
      </c>
      <c r="G44" s="37">
        <v>0.2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0.72</v>
      </c>
      <c r="D45" s="37">
        <v>0.6</v>
      </c>
      <c r="E45" s="37">
        <v>0.56000000000000005</v>
      </c>
      <c r="F45" s="37">
        <v>0.5</v>
      </c>
      <c r="G45" s="37">
        <v>0.45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0.56999999999999995</v>
      </c>
      <c r="D46" s="37">
        <v>0.41</v>
      </c>
      <c r="E46" s="37">
        <v>0.27</v>
      </c>
      <c r="F46" s="37">
        <v>0.27</v>
      </c>
      <c r="G46" s="37">
        <v>0.23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0.74</v>
      </c>
      <c r="D47" s="37">
        <v>0.63</v>
      </c>
      <c r="E47" s="37">
        <v>0.61</v>
      </c>
      <c r="F47" s="37">
        <v>0.56000000000000005</v>
      </c>
      <c r="G47" s="37">
        <v>0.46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0.73</v>
      </c>
      <c r="D48" s="37">
        <v>0.61</v>
      </c>
      <c r="E48" s="37">
        <v>0.59</v>
      </c>
      <c r="F48" s="37">
        <v>0.5</v>
      </c>
      <c r="G48" s="37">
        <v>0.45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0.56999999999999995</v>
      </c>
      <c r="D49" s="37">
        <v>0.4</v>
      </c>
      <c r="E49" s="37">
        <v>0.27</v>
      </c>
      <c r="F49" s="37">
        <v>0.27</v>
      </c>
      <c r="G49" s="37">
        <v>0.23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0.5</v>
      </c>
      <c r="D50" s="37">
        <v>0.37</v>
      </c>
      <c r="E50" s="37">
        <v>0.25</v>
      </c>
      <c r="F50" s="37">
        <v>0.23</v>
      </c>
      <c r="G50" s="37">
        <v>0.19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0.56000000000000005</v>
      </c>
      <c r="D51" s="37">
        <v>0.46</v>
      </c>
      <c r="E51" s="37">
        <v>0.34</v>
      </c>
      <c r="F51" s="37">
        <v>0.33</v>
      </c>
      <c r="G51" s="37">
        <v>0.3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0.67</v>
      </c>
      <c r="D52" s="37">
        <v>0.49</v>
      </c>
      <c r="E52" s="37">
        <v>0.5</v>
      </c>
      <c r="F52" s="37">
        <v>0.45</v>
      </c>
      <c r="G52" s="37">
        <v>0.34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0.49</v>
      </c>
      <c r="D53" s="37">
        <v>0.32</v>
      </c>
      <c r="E53" s="37">
        <v>0.21</v>
      </c>
      <c r="F53" s="37">
        <v>0.22</v>
      </c>
      <c r="G53" s="37">
        <v>0.18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0.79</v>
      </c>
      <c r="D54" s="37">
        <v>0.71</v>
      </c>
      <c r="E54" s="37">
        <v>0.76</v>
      </c>
      <c r="F54" s="37">
        <v>0.71</v>
      </c>
      <c r="G54" s="37">
        <v>0.56999999999999995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0.5</v>
      </c>
      <c r="D55" s="37">
        <v>0.31</v>
      </c>
      <c r="E55" s="37">
        <v>0.2</v>
      </c>
      <c r="F55" s="37">
        <v>0.22</v>
      </c>
      <c r="G55" s="37">
        <v>0.17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0.54</v>
      </c>
      <c r="D56" s="37">
        <v>0.38</v>
      </c>
      <c r="E56" s="37">
        <v>0.33</v>
      </c>
      <c r="F56" s="37">
        <v>0.33</v>
      </c>
      <c r="G56" s="37">
        <v>0.27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0.56000000000000005</v>
      </c>
      <c r="D57" s="37">
        <v>0.4</v>
      </c>
      <c r="E57" s="37">
        <v>0.34</v>
      </c>
      <c r="F57" s="37">
        <v>0.34</v>
      </c>
      <c r="G57" s="37">
        <v>0.28000000000000003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0.64</v>
      </c>
      <c r="D58" s="37">
        <v>0.57999999999999996</v>
      </c>
      <c r="E58" s="37">
        <v>0.56000000000000005</v>
      </c>
      <c r="F58" s="37">
        <v>0.46</v>
      </c>
      <c r="G58" s="37">
        <v>0.32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0.61</v>
      </c>
      <c r="D59" s="37">
        <v>0.54</v>
      </c>
      <c r="E59" s="37">
        <v>0.4</v>
      </c>
      <c r="F59" s="37">
        <v>0.35</v>
      </c>
      <c r="G59" s="37">
        <v>0.28000000000000003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0.73</v>
      </c>
      <c r="D60" s="37">
        <v>0.62</v>
      </c>
      <c r="E60" s="37">
        <v>0.57999999999999996</v>
      </c>
      <c r="F60" s="37">
        <v>0.5</v>
      </c>
      <c r="G60" s="37">
        <v>0.43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0.68</v>
      </c>
      <c r="D61" s="37">
        <v>0.48</v>
      </c>
      <c r="E61" s="37">
        <v>0.53</v>
      </c>
      <c r="F61" s="37">
        <v>0.47</v>
      </c>
      <c r="G61" s="37">
        <v>0.33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0.74</v>
      </c>
      <c r="D62" s="37">
        <v>0.65</v>
      </c>
      <c r="E62" s="37">
        <v>0.62</v>
      </c>
      <c r="F62" s="37">
        <v>0.55000000000000004</v>
      </c>
      <c r="G62" s="37">
        <v>0.42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0.73</v>
      </c>
      <c r="D63" s="37">
        <v>0.6</v>
      </c>
      <c r="E63" s="37">
        <v>0.59</v>
      </c>
      <c r="F63" s="37">
        <v>0.47</v>
      </c>
      <c r="G63" s="37">
        <v>0.37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0.71</v>
      </c>
      <c r="D64" s="37">
        <v>0.54</v>
      </c>
      <c r="E64" s="37">
        <v>0.54</v>
      </c>
      <c r="F64" s="37">
        <v>0.5</v>
      </c>
      <c r="G64" s="37">
        <v>0.4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0.82</v>
      </c>
      <c r="D65" s="37">
        <v>0.74</v>
      </c>
      <c r="E65" s="37">
        <v>0.79</v>
      </c>
      <c r="F65" s="37">
        <v>0.75</v>
      </c>
      <c r="G65" s="37">
        <v>0.56999999999999995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0.66</v>
      </c>
      <c r="D66" s="37">
        <v>0.48</v>
      </c>
      <c r="E66" s="37">
        <v>0.49</v>
      </c>
      <c r="F66" s="37">
        <v>0.43</v>
      </c>
      <c r="G66" s="37">
        <v>0.31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0.72</v>
      </c>
      <c r="D67" s="37">
        <v>0.62</v>
      </c>
      <c r="E67" s="37">
        <v>0.56999999999999995</v>
      </c>
      <c r="F67" s="37">
        <v>0.47</v>
      </c>
      <c r="G67" s="37">
        <v>0.44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0.62</v>
      </c>
      <c r="D68" s="37">
        <v>0.56000000000000005</v>
      </c>
      <c r="E68" s="37">
        <v>0.53</v>
      </c>
      <c r="F68" s="37">
        <v>0.43</v>
      </c>
      <c r="G68" s="37">
        <v>0.31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0.61</v>
      </c>
      <c r="D69" s="37">
        <v>0.5</v>
      </c>
      <c r="E69" s="37">
        <v>0.43</v>
      </c>
      <c r="F69" s="37">
        <v>0.36</v>
      </c>
      <c r="G69" s="37">
        <v>0.34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0.66</v>
      </c>
      <c r="D70" s="37">
        <v>0.62</v>
      </c>
      <c r="E70" s="37">
        <v>0.56000000000000005</v>
      </c>
      <c r="F70" s="37">
        <v>0.48</v>
      </c>
      <c r="G70" s="37">
        <v>0.35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0.57999999999999996</v>
      </c>
      <c r="D71" s="37">
        <v>0.48</v>
      </c>
      <c r="E71" s="37">
        <v>0.36</v>
      </c>
      <c r="F71" s="37">
        <v>0.32</v>
      </c>
      <c r="G71" s="37">
        <v>0.28000000000000003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0.66</v>
      </c>
      <c r="D72" s="37">
        <v>0.56999999999999995</v>
      </c>
      <c r="E72" s="37">
        <v>0.45</v>
      </c>
      <c r="F72" s="37">
        <v>0.42</v>
      </c>
      <c r="G72" s="37">
        <v>0.33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0.65</v>
      </c>
      <c r="D73" s="37">
        <v>0.57999999999999996</v>
      </c>
      <c r="E73" s="37">
        <v>0.56000000000000005</v>
      </c>
      <c r="F73" s="37">
        <v>0.46</v>
      </c>
      <c r="G73" s="37">
        <v>0.37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0.67</v>
      </c>
      <c r="D74" s="37">
        <v>0.54</v>
      </c>
      <c r="E74" s="37">
        <v>0.39</v>
      </c>
      <c r="F74" s="37">
        <v>0.34</v>
      </c>
      <c r="G74" s="37">
        <v>0.3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0.71</v>
      </c>
      <c r="D75" s="37">
        <v>0.55000000000000004</v>
      </c>
      <c r="E75" s="37">
        <v>0.56000000000000005</v>
      </c>
      <c r="F75" s="37">
        <v>0.51</v>
      </c>
      <c r="G75" s="37">
        <v>0.42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0.78</v>
      </c>
      <c r="D76" s="37">
        <v>0.68</v>
      </c>
      <c r="E76" s="37">
        <v>0.74</v>
      </c>
      <c r="F76" s="37">
        <v>0.7</v>
      </c>
      <c r="G76" s="37">
        <v>0.52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0.57999999999999996</v>
      </c>
      <c r="D77" s="37">
        <v>0.49</v>
      </c>
      <c r="E77" s="37">
        <v>0.37</v>
      </c>
      <c r="F77" s="37">
        <v>0.33</v>
      </c>
      <c r="G77" s="37">
        <v>0.25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0.67</v>
      </c>
      <c r="D78" s="37">
        <v>0.55000000000000004</v>
      </c>
      <c r="E78" s="37">
        <v>0.38</v>
      </c>
      <c r="F78" s="37">
        <v>0.33</v>
      </c>
      <c r="G78" s="37">
        <v>0.3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0.68</v>
      </c>
      <c r="D79" s="37">
        <v>0.52</v>
      </c>
      <c r="E79" s="37">
        <v>0.46</v>
      </c>
      <c r="F79" s="37">
        <v>0.45</v>
      </c>
      <c r="G79" s="37">
        <v>0.34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0.74</v>
      </c>
      <c r="D80" s="37">
        <v>0.61</v>
      </c>
      <c r="E80" s="37">
        <v>0.61</v>
      </c>
      <c r="F80" s="37">
        <v>0.56000000000000005</v>
      </c>
      <c r="G80" s="37">
        <v>0.44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0.57999999999999996</v>
      </c>
      <c r="D81" s="37">
        <v>0.44</v>
      </c>
      <c r="E81" s="37">
        <v>0.44</v>
      </c>
      <c r="F81" s="37">
        <v>0.33</v>
      </c>
      <c r="G81" s="37">
        <v>0.25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0.61</v>
      </c>
      <c r="D82" s="37">
        <v>0.56000000000000005</v>
      </c>
      <c r="E82" s="37">
        <v>0.45</v>
      </c>
      <c r="F82" s="37">
        <v>0.37</v>
      </c>
      <c r="G82" s="37">
        <v>0.31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0.63</v>
      </c>
      <c r="D83" s="37">
        <v>0.57999999999999996</v>
      </c>
      <c r="E83" s="37">
        <v>0.51</v>
      </c>
      <c r="F83" s="37">
        <v>0.43</v>
      </c>
      <c r="G83" s="37">
        <v>0.35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0.57999999999999996</v>
      </c>
      <c r="D84" s="37">
        <v>0.46</v>
      </c>
      <c r="E84" s="37">
        <v>0.42</v>
      </c>
      <c r="F84" s="37">
        <v>0.33</v>
      </c>
      <c r="G84" s="37">
        <v>0.25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0.7</v>
      </c>
      <c r="D85" s="37">
        <v>0.54</v>
      </c>
      <c r="E85" s="37">
        <v>0.54</v>
      </c>
      <c r="F85" s="37">
        <v>0.5</v>
      </c>
      <c r="G85" s="37">
        <v>0.4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0.57999999999999996</v>
      </c>
      <c r="D86" s="37">
        <v>0.39</v>
      </c>
      <c r="E86" s="37">
        <v>0.45</v>
      </c>
      <c r="F86" s="37">
        <v>0.4</v>
      </c>
      <c r="G86" s="37">
        <v>0.3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0.69</v>
      </c>
      <c r="D87" s="37">
        <v>0.66</v>
      </c>
      <c r="E87" s="37">
        <v>0.49</v>
      </c>
      <c r="F87" s="37">
        <v>0.48</v>
      </c>
      <c r="G87" s="37">
        <v>0.4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0.59</v>
      </c>
      <c r="D88" s="37">
        <v>0.47</v>
      </c>
      <c r="E88" s="37">
        <v>0.37</v>
      </c>
      <c r="F88" s="37">
        <v>0.31</v>
      </c>
      <c r="G88" s="37">
        <v>0.27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0.6</v>
      </c>
      <c r="D89" s="37">
        <v>0.55000000000000004</v>
      </c>
      <c r="E89" s="37">
        <v>0.46</v>
      </c>
      <c r="F89" s="37">
        <v>0.4</v>
      </c>
      <c r="G89" s="37">
        <v>0.34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0.7</v>
      </c>
      <c r="D90" s="37">
        <v>0.46</v>
      </c>
      <c r="E90" s="37">
        <v>0.49</v>
      </c>
      <c r="F90" s="37">
        <v>0.47</v>
      </c>
      <c r="G90" s="37">
        <v>0.36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0.59</v>
      </c>
      <c r="D91" s="37">
        <v>0.41</v>
      </c>
      <c r="E91" s="37">
        <v>0.39</v>
      </c>
      <c r="F91" s="37">
        <v>0.36</v>
      </c>
      <c r="G91" s="37">
        <v>0.27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0.61</v>
      </c>
      <c r="D92" s="37">
        <v>0.55000000000000004</v>
      </c>
      <c r="E92" s="37">
        <v>0.42</v>
      </c>
      <c r="F92" s="37">
        <v>0.36</v>
      </c>
      <c r="G92" s="37">
        <v>0.3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0.64</v>
      </c>
      <c r="D93" s="37">
        <v>0.57999999999999996</v>
      </c>
      <c r="E93" s="37">
        <v>0.55000000000000004</v>
      </c>
      <c r="F93" s="37">
        <v>0.42</v>
      </c>
      <c r="G93" s="37">
        <v>0.34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0.63</v>
      </c>
      <c r="D94" s="37">
        <v>0.56999999999999995</v>
      </c>
      <c r="E94" s="37">
        <v>0.54</v>
      </c>
      <c r="F94" s="37">
        <v>0.43</v>
      </c>
      <c r="G94" s="37">
        <v>0.31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0.63</v>
      </c>
      <c r="D95" s="37">
        <v>0.59</v>
      </c>
      <c r="E95" s="37">
        <v>0.47</v>
      </c>
      <c r="F95" s="37">
        <v>0.39</v>
      </c>
      <c r="G95" s="37">
        <v>0.34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0.64</v>
      </c>
      <c r="D96" s="37">
        <v>0.6</v>
      </c>
      <c r="E96" s="37">
        <v>0.5</v>
      </c>
      <c r="F96" s="37">
        <v>0.44</v>
      </c>
      <c r="G96" s="37">
        <v>0.35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0.62</v>
      </c>
      <c r="D97" s="37">
        <v>0.52</v>
      </c>
      <c r="E97" s="37">
        <v>0.48</v>
      </c>
      <c r="F97" s="37">
        <v>0.44</v>
      </c>
      <c r="G97" s="37">
        <v>0.35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0.76</v>
      </c>
      <c r="D98" s="37">
        <v>0.66</v>
      </c>
      <c r="E98" s="37">
        <v>0.66</v>
      </c>
      <c r="F98" s="37">
        <v>0.67</v>
      </c>
      <c r="G98" s="37">
        <v>0.51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0.61</v>
      </c>
      <c r="D99" s="37">
        <v>0.53</v>
      </c>
      <c r="E99" s="37">
        <v>0.42</v>
      </c>
      <c r="F99" s="37">
        <v>0.36</v>
      </c>
      <c r="G99" s="37">
        <v>0.33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0.61</v>
      </c>
      <c r="D100" s="37">
        <v>0.48</v>
      </c>
      <c r="E100" s="37">
        <v>0.45</v>
      </c>
      <c r="F100" s="37">
        <v>0.39</v>
      </c>
      <c r="G100" s="37">
        <v>0.31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0.6</v>
      </c>
      <c r="D101" s="37">
        <v>0.5</v>
      </c>
      <c r="E101" s="37">
        <v>0.4</v>
      </c>
      <c r="F101" s="37">
        <v>0.34</v>
      </c>
      <c r="G101" s="37">
        <v>0.25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0.69</v>
      </c>
      <c r="D102" s="37">
        <v>0.48</v>
      </c>
      <c r="E102" s="37">
        <v>0.49</v>
      </c>
      <c r="F102" s="37">
        <v>0.42</v>
      </c>
      <c r="G102" s="37">
        <v>0.36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0.62</v>
      </c>
      <c r="D103" s="37">
        <v>0.55000000000000004</v>
      </c>
      <c r="E103" s="37">
        <v>0.44</v>
      </c>
      <c r="F103" s="37">
        <v>0.36</v>
      </c>
      <c r="G103" s="37">
        <v>0.32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0.63</v>
      </c>
      <c r="D104" s="37">
        <v>0.6</v>
      </c>
      <c r="E104" s="37">
        <v>0.48</v>
      </c>
      <c r="F104" s="37">
        <v>0.39</v>
      </c>
      <c r="G104" s="37">
        <v>0.33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0.66</v>
      </c>
      <c r="D105" s="37">
        <v>0.56000000000000005</v>
      </c>
      <c r="E105" s="37">
        <v>0.47</v>
      </c>
      <c r="F105" s="37">
        <v>0.44</v>
      </c>
      <c r="G105" s="37">
        <v>0.31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0.63</v>
      </c>
      <c r="D106" s="37">
        <v>0.6</v>
      </c>
      <c r="E106" s="37">
        <v>0.45</v>
      </c>
      <c r="F106" s="37">
        <v>0.38</v>
      </c>
      <c r="G106" s="37">
        <v>0.34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0.54</v>
      </c>
      <c r="D107" s="37">
        <v>0.41</v>
      </c>
      <c r="E107" s="37">
        <v>0.28999999999999998</v>
      </c>
      <c r="F107" s="37">
        <v>0.25</v>
      </c>
      <c r="G107" s="37">
        <v>0.16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0.62</v>
      </c>
      <c r="D108" s="37">
        <v>0.47</v>
      </c>
      <c r="E108" s="37">
        <v>0.4</v>
      </c>
      <c r="F108" s="37">
        <v>0.34</v>
      </c>
      <c r="G108" s="37">
        <v>0.25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9" max="9" width="11.5703125" customWidth="1"/>
    <col min="10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0.59</v>
      </c>
      <c r="D2" s="37">
        <v>0.57999999999999996</v>
      </c>
      <c r="E2" s="37">
        <v>0.56000000000000005</v>
      </c>
      <c r="F2" s="37">
        <v>0.46</v>
      </c>
      <c r="G2" s="37">
        <v>0.4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0.49</v>
      </c>
      <c r="D3" s="37">
        <v>0.33</v>
      </c>
      <c r="E3" s="37">
        <v>0.35</v>
      </c>
      <c r="F3" s="37">
        <v>0.26</v>
      </c>
      <c r="G3" s="37">
        <v>0.24</v>
      </c>
      <c r="I3" s="9" t="s">
        <v>117</v>
      </c>
      <c r="J3" s="6" t="s">
        <v>112</v>
      </c>
      <c r="K3" s="10">
        <f t="shared" ref="K3:O6" si="1">K12</f>
        <v>0</v>
      </c>
      <c r="L3" s="10">
        <f t="shared" si="1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0.49</v>
      </c>
      <c r="D4" s="37">
        <v>0.47</v>
      </c>
      <c r="E4" s="37">
        <v>0.43</v>
      </c>
      <c r="F4" s="37">
        <v>0.28999999999999998</v>
      </c>
      <c r="G4" s="37">
        <v>0.24</v>
      </c>
      <c r="I4" s="9" t="s">
        <v>118</v>
      </c>
      <c r="J4" s="6" t="s">
        <v>113</v>
      </c>
      <c r="K4" s="10">
        <f t="shared" si="1"/>
        <v>100.00002388797361</v>
      </c>
      <c r="L4" s="10">
        <f t="shared" si="1"/>
        <v>80.132946183415712</v>
      </c>
      <c r="M4" s="10">
        <f t="shared" si="1"/>
        <v>49.344514552443712</v>
      </c>
      <c r="N4" s="10">
        <f t="shared" si="1"/>
        <v>9.7095897858319606</v>
      </c>
      <c r="O4" s="10">
        <f t="shared" si="1"/>
        <v>2.3517682591982427</v>
      </c>
      <c r="Q4" s="37"/>
      <c r="R4" s="37"/>
      <c r="S4" s="37"/>
      <c r="T4" s="37"/>
      <c r="U4" s="37"/>
    </row>
    <row r="5" spans="1:21" ht="15.75" x14ac:dyDescent="0.25">
      <c r="A5" s="33" t="s">
        <v>101</v>
      </c>
      <c r="B5" s="20">
        <v>0.69743547501372882</v>
      </c>
      <c r="C5" s="37">
        <v>0.53</v>
      </c>
      <c r="D5" s="37">
        <v>0.5</v>
      </c>
      <c r="E5" s="37">
        <v>0.48</v>
      </c>
      <c r="F5" s="37">
        <v>0.32</v>
      </c>
      <c r="G5" s="37">
        <v>0.28999999999999998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19.867077704557936</v>
      </c>
      <c r="M5" s="10">
        <f t="shared" si="1"/>
        <v>50.655509335529928</v>
      </c>
      <c r="N5" s="10">
        <f t="shared" si="1"/>
        <v>82.953499999999977</v>
      </c>
      <c r="O5" s="10">
        <f t="shared" si="1"/>
        <v>90.174734211971412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0.49</v>
      </c>
      <c r="D6" s="37">
        <v>0.42</v>
      </c>
      <c r="E6" s="37">
        <v>0.35</v>
      </c>
      <c r="F6" s="37">
        <v>7.0000000000000007E-2</v>
      </c>
      <c r="G6" s="37">
        <v>7.0000000000000007E-2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7.3369341021416803</v>
      </c>
      <c r="O6" s="10">
        <f t="shared" si="1"/>
        <v>7.4735214168039539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0.48</v>
      </c>
      <c r="D7" s="37">
        <v>0.45</v>
      </c>
      <c r="E7" s="37">
        <v>0.38</v>
      </c>
      <c r="F7" s="37">
        <v>0.27</v>
      </c>
      <c r="G7" s="37">
        <v>0.27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0.47</v>
      </c>
      <c r="D8" s="37">
        <v>0.43</v>
      </c>
      <c r="E8" s="37">
        <v>0.38</v>
      </c>
      <c r="F8" s="37">
        <v>0.28999999999999998</v>
      </c>
      <c r="G8" s="37">
        <v>0.25</v>
      </c>
      <c r="I8" s="75" t="s">
        <v>137</v>
      </c>
      <c r="J8" s="76"/>
      <c r="K8" s="10">
        <f>MIN(C2:C108)</f>
        <v>0.43</v>
      </c>
      <c r="L8" s="10">
        <f>MIN(D2:D108)</f>
        <v>0.31</v>
      </c>
      <c r="M8" s="10">
        <f>MIN(E2:E108)</f>
        <v>0.24</v>
      </c>
      <c r="N8" s="10">
        <f>MIN(F2:F108)</f>
        <v>7.0000000000000007E-2</v>
      </c>
      <c r="O8" s="10">
        <f>MIN(G2:G108)</f>
        <v>7.0000000000000007E-2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0.49</v>
      </c>
      <c r="D9" s="37">
        <v>0.45</v>
      </c>
      <c r="E9" s="37">
        <v>0.43</v>
      </c>
      <c r="F9" s="37">
        <v>0.36</v>
      </c>
      <c r="G9" s="37">
        <v>0.3</v>
      </c>
      <c r="I9" s="75" t="s">
        <v>138</v>
      </c>
      <c r="J9" s="76"/>
      <c r="K9" s="10">
        <f>MAX(C2:C108)</f>
        <v>0.59</v>
      </c>
      <c r="L9" s="10">
        <f>MAX(D2:D108)</f>
        <v>0.59</v>
      </c>
      <c r="M9" s="10">
        <f>MAX(E2:E108)</f>
        <v>0.56000000000000005</v>
      </c>
      <c r="N9" s="10">
        <f>MAX(F2:F108)</f>
        <v>0.46</v>
      </c>
      <c r="O9" s="10">
        <f>MAX(G2:G108)</f>
        <v>0.41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0.49</v>
      </c>
      <c r="D10" s="37">
        <v>0.4</v>
      </c>
      <c r="E10" s="37">
        <v>0.34</v>
      </c>
      <c r="F10" s="37">
        <v>0.08</v>
      </c>
      <c r="G10" s="37">
        <v>0.21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0.45</v>
      </c>
      <c r="D11" s="37">
        <v>0.39</v>
      </c>
      <c r="E11" s="37">
        <v>0.38</v>
      </c>
      <c r="F11" s="37">
        <v>0.28999999999999998</v>
      </c>
      <c r="G11" s="37">
        <v>0.25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0.52</v>
      </c>
      <c r="D12" s="37">
        <v>0.48</v>
      </c>
      <c r="E12" s="37">
        <v>0.43</v>
      </c>
      <c r="F12" s="37">
        <v>0.33</v>
      </c>
      <c r="G12" s="37">
        <v>0.3</v>
      </c>
      <c r="I12" s="9" t="s">
        <v>119</v>
      </c>
      <c r="J12" s="6" t="s">
        <v>112</v>
      </c>
      <c r="K12" s="37">
        <f>SUMIFS(B$2:B$108,C2:C108,"&gt;=0.61",C2:C108,"&lt;=0.80")</f>
        <v>0</v>
      </c>
      <c r="L12" s="37">
        <f>SUMIFS(B$2:B$108,D2:D108,"&gt;=0.61",D2:D108,"&lt;=0.80")</f>
        <v>0</v>
      </c>
      <c r="M12" s="37">
        <f>SUMIFS(B$2:B$108,E2:E108,"&gt;=0.61",E2:E108,"&lt;=0.80")</f>
        <v>0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0.48</v>
      </c>
      <c r="D13" s="37">
        <v>0.5</v>
      </c>
      <c r="E13" s="37">
        <v>0.43</v>
      </c>
      <c r="F13" s="37">
        <v>0.36</v>
      </c>
      <c r="G13" s="37">
        <v>0.32</v>
      </c>
      <c r="I13" s="9" t="s">
        <v>118</v>
      </c>
      <c r="J13" s="6" t="s">
        <v>113</v>
      </c>
      <c r="K13" s="37">
        <f>SUMIFS(B$2:B$108,C2:C108,"&gt;=0.41",C2:C108,"&lt;=0.60")</f>
        <v>100.00002388797361</v>
      </c>
      <c r="L13" s="37">
        <f>SUMIFS(B$2:B$108,D2:D108,"&gt;=0.41",D2:D108,"&lt;=0.60")</f>
        <v>80.132946183415712</v>
      </c>
      <c r="M13" s="37">
        <f>SUMIFS(B$2:B$108,E2:E108,"&gt;=0.41",E2:E108,"&lt;=0.60")</f>
        <v>49.344514552443712</v>
      </c>
      <c r="N13" s="37">
        <f>SUMIFS(B$2:B$108,F2:F108,"&gt;=0.41",F2:F108,"&lt;=0.60")</f>
        <v>9.7095897858319606</v>
      </c>
      <c r="O13" s="37">
        <f>SUMIFS(B$2:B$108,G2:G108,"&gt;=0.41",G2:G108,"&lt;=0.60")</f>
        <v>2.3517682591982427</v>
      </c>
      <c r="Q13" s="37"/>
      <c r="R13" s="37"/>
      <c r="S13" s="37"/>
      <c r="T13" s="37"/>
      <c r="U13" s="37"/>
    </row>
    <row r="14" spans="1:21" ht="15.75" x14ac:dyDescent="0.25">
      <c r="A14" s="33" t="s">
        <v>13</v>
      </c>
      <c r="B14" s="20">
        <v>4.130164744645799</v>
      </c>
      <c r="C14" s="37">
        <v>0.49</v>
      </c>
      <c r="D14" s="37">
        <v>0.5</v>
      </c>
      <c r="E14" s="37">
        <v>0.44</v>
      </c>
      <c r="F14" s="37">
        <v>0.38</v>
      </c>
      <c r="G14" s="37">
        <v>0.32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19.867077704557936</v>
      </c>
      <c r="M14" s="37">
        <f>SUMIFS(B$2:B$108,E2:E108,"&gt;=0.21",E2:E108,"&lt;=0.40")</f>
        <v>50.655509335529928</v>
      </c>
      <c r="N14" s="37">
        <f>SUMIFS(B$2:B$108,F2:F108,"&gt;=0.21",F2:F108,"&lt;=0.40")</f>
        <v>82.953499999999977</v>
      </c>
      <c r="O14" s="37">
        <f>SUMIFS(B$2:B$108,G2:G108,"&gt;=0.21",G2:G108,"&lt;=0.40")</f>
        <v>90.174734211971412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0.56000000000000005</v>
      </c>
      <c r="D15" s="37">
        <v>0.56999999999999995</v>
      </c>
      <c r="E15" s="37">
        <v>0.49</v>
      </c>
      <c r="F15" s="37">
        <v>0.42</v>
      </c>
      <c r="G15" s="37">
        <v>0.39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7.3369341021416803</v>
      </c>
      <c r="O15" s="37">
        <f>SUMIFS(B$2:B$108,G2:G108,"&gt;=0.00",G2:G108,"&lt;=0.20")</f>
        <v>7.4735214168039539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0.49</v>
      </c>
      <c r="D16" s="37">
        <v>0.45</v>
      </c>
      <c r="E16" s="37">
        <v>0.42</v>
      </c>
      <c r="F16" s="37">
        <v>0.3</v>
      </c>
      <c r="G16" s="37">
        <v>0.3</v>
      </c>
      <c r="K16" s="37">
        <f>SUM(K11:K15)</f>
        <v>100.00002388797361</v>
      </c>
      <c r="L16" s="37">
        <f t="shared" ref="L16:O16" si="2">SUM(L11:L15)</f>
        <v>100.00002388797364</v>
      </c>
      <c r="M16" s="37">
        <f t="shared" si="2"/>
        <v>100.00002388797364</v>
      </c>
      <c r="N16" s="37">
        <f t="shared" si="2"/>
        <v>100.00002388797363</v>
      </c>
      <c r="O16" s="37">
        <f t="shared" si="2"/>
        <v>100.0000238879736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0.47</v>
      </c>
      <c r="D17" s="37">
        <v>0.45</v>
      </c>
      <c r="E17" s="37">
        <v>0.36</v>
      </c>
      <c r="F17" s="37">
        <v>0.34</v>
      </c>
      <c r="G17" s="37">
        <v>0.3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0.45</v>
      </c>
      <c r="D18" s="37">
        <v>0.4</v>
      </c>
      <c r="E18" s="37">
        <v>0.4</v>
      </c>
      <c r="F18" s="37">
        <v>0.31</v>
      </c>
      <c r="G18" s="37">
        <v>0.28000000000000003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0.53</v>
      </c>
      <c r="D19" s="37">
        <v>0.54</v>
      </c>
      <c r="E19" s="37">
        <v>0.48</v>
      </c>
      <c r="F19" s="37">
        <v>0.43</v>
      </c>
      <c r="G19" s="37">
        <v>0.36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0.49</v>
      </c>
      <c r="D20" s="37">
        <v>0.39</v>
      </c>
      <c r="E20" s="37">
        <v>0.34</v>
      </c>
      <c r="F20" s="37">
        <v>0.26</v>
      </c>
      <c r="G20" s="37">
        <v>0.21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0.55000000000000004</v>
      </c>
      <c r="D21" s="37">
        <v>0.5</v>
      </c>
      <c r="E21" s="37">
        <v>0.51</v>
      </c>
      <c r="F21" s="37">
        <v>0.36</v>
      </c>
      <c r="G21" s="37">
        <v>0.34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0.53</v>
      </c>
      <c r="D22" s="37">
        <v>0.51</v>
      </c>
      <c r="E22" s="37">
        <v>0.46</v>
      </c>
      <c r="F22" s="37">
        <v>0.4</v>
      </c>
      <c r="G22" s="37">
        <v>0.34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0.59</v>
      </c>
      <c r="D23" s="37">
        <v>0.56999999999999995</v>
      </c>
      <c r="E23" s="37">
        <v>0.49</v>
      </c>
      <c r="F23" s="37">
        <v>0.43</v>
      </c>
      <c r="G23" s="37">
        <v>0.41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0.52</v>
      </c>
      <c r="D24" s="37">
        <v>0.46</v>
      </c>
      <c r="E24" s="37">
        <v>0.38</v>
      </c>
      <c r="F24" s="37">
        <v>0.34</v>
      </c>
      <c r="G24" s="37">
        <v>0.3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0.51</v>
      </c>
      <c r="D25" s="37">
        <v>0.48</v>
      </c>
      <c r="E25" s="37">
        <v>0.43</v>
      </c>
      <c r="F25" s="37">
        <v>0.37</v>
      </c>
      <c r="G25" s="37">
        <v>0.34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0.53</v>
      </c>
      <c r="D26" s="37">
        <v>0.54</v>
      </c>
      <c r="E26" s="37">
        <v>0.44</v>
      </c>
      <c r="F26" s="37">
        <v>0.39</v>
      </c>
      <c r="G26" s="37">
        <v>0.35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0.5</v>
      </c>
      <c r="D27" s="37">
        <v>0.44</v>
      </c>
      <c r="E27" s="37">
        <v>0.46</v>
      </c>
      <c r="F27" s="37">
        <v>0.34</v>
      </c>
      <c r="G27" s="37">
        <v>0.28999999999999998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0.48</v>
      </c>
      <c r="D28" s="37">
        <v>0.42</v>
      </c>
      <c r="E28" s="37">
        <v>0.35</v>
      </c>
      <c r="F28" s="37">
        <v>0.32</v>
      </c>
      <c r="G28" s="37">
        <v>0.28999999999999998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0.47</v>
      </c>
      <c r="D29" s="37">
        <v>0.41</v>
      </c>
      <c r="E29" s="37">
        <v>0.35</v>
      </c>
      <c r="F29" s="37">
        <v>0.31</v>
      </c>
      <c r="G29" s="37">
        <v>0.28999999999999998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0.51</v>
      </c>
      <c r="D30" s="37">
        <v>0.49</v>
      </c>
      <c r="E30" s="37">
        <v>0.44</v>
      </c>
      <c r="F30" s="37">
        <v>0.4</v>
      </c>
      <c r="G30" s="37">
        <v>0.35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0.5</v>
      </c>
      <c r="D31" s="37">
        <v>0.44</v>
      </c>
      <c r="E31" s="37">
        <v>0.38</v>
      </c>
      <c r="F31" s="37">
        <v>0.27</v>
      </c>
      <c r="G31" s="37">
        <v>0.27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0.56999999999999995</v>
      </c>
      <c r="D32" s="37">
        <v>0.56000000000000005</v>
      </c>
      <c r="E32" s="37">
        <v>0.54</v>
      </c>
      <c r="F32" s="37">
        <v>0.45</v>
      </c>
      <c r="G32" s="37">
        <v>0.41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0.47</v>
      </c>
      <c r="D33" s="37">
        <v>0.39</v>
      </c>
      <c r="E33" s="37">
        <v>0.38</v>
      </c>
      <c r="F33" s="37">
        <v>0.23</v>
      </c>
      <c r="G33" s="37">
        <v>0.23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0.49</v>
      </c>
      <c r="D34" s="37">
        <v>0.43</v>
      </c>
      <c r="E34" s="37">
        <v>0.42</v>
      </c>
      <c r="F34" s="37">
        <v>0.32</v>
      </c>
      <c r="G34" s="37">
        <v>0.28000000000000003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0.51</v>
      </c>
      <c r="D35" s="37">
        <v>0.42</v>
      </c>
      <c r="E35" s="37">
        <v>0.4</v>
      </c>
      <c r="F35" s="37">
        <v>0.25</v>
      </c>
      <c r="G35" s="37">
        <v>0.24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0.46</v>
      </c>
      <c r="D36" s="37">
        <v>0.42</v>
      </c>
      <c r="E36" s="37">
        <v>0.32</v>
      </c>
      <c r="F36" s="37">
        <v>0.3</v>
      </c>
      <c r="G36" s="37">
        <v>0.27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0.48</v>
      </c>
      <c r="D37" s="37">
        <v>0.44</v>
      </c>
      <c r="E37" s="37">
        <v>0.39</v>
      </c>
      <c r="F37" s="37">
        <v>0.34</v>
      </c>
      <c r="G37" s="37">
        <v>0.31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0.46</v>
      </c>
      <c r="D38" s="37">
        <v>0.4</v>
      </c>
      <c r="E38" s="37">
        <v>0.39</v>
      </c>
      <c r="F38" s="37">
        <v>0.25</v>
      </c>
      <c r="G38" s="37">
        <v>0.21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0.48</v>
      </c>
      <c r="D39" s="37">
        <v>0.41</v>
      </c>
      <c r="E39" s="37">
        <v>0.41</v>
      </c>
      <c r="F39" s="37">
        <v>0.24</v>
      </c>
      <c r="G39" s="37">
        <v>0.25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0.49</v>
      </c>
      <c r="D40" s="37">
        <v>0.43</v>
      </c>
      <c r="E40" s="37">
        <v>0.43</v>
      </c>
      <c r="F40" s="37">
        <v>0.3</v>
      </c>
      <c r="G40" s="37">
        <v>0.24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0.53</v>
      </c>
      <c r="D41" s="37">
        <v>0.45</v>
      </c>
      <c r="E41" s="37">
        <v>0.37</v>
      </c>
      <c r="F41" s="37">
        <v>0.2</v>
      </c>
      <c r="G41" s="37">
        <v>0.19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0.54</v>
      </c>
      <c r="D42" s="37">
        <v>0.44</v>
      </c>
      <c r="E42" s="37">
        <v>0.37</v>
      </c>
      <c r="F42" s="37">
        <v>0.18</v>
      </c>
      <c r="G42" s="37">
        <v>0.26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0.57999999999999996</v>
      </c>
      <c r="D43" s="37">
        <v>0.56999999999999995</v>
      </c>
      <c r="E43" s="37">
        <v>0.49</v>
      </c>
      <c r="F43" s="37">
        <v>0.45</v>
      </c>
      <c r="G43" s="37">
        <v>0.39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0.46</v>
      </c>
      <c r="D44" s="37">
        <v>0.39</v>
      </c>
      <c r="E44" s="37">
        <v>0.31</v>
      </c>
      <c r="F44" s="37">
        <v>0.27</v>
      </c>
      <c r="G44" s="37">
        <v>0.26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0.55000000000000004</v>
      </c>
      <c r="D45" s="37">
        <v>0.47</v>
      </c>
      <c r="E45" s="37">
        <v>0.42</v>
      </c>
      <c r="F45" s="37">
        <v>0.21</v>
      </c>
      <c r="G45" s="37">
        <v>0.3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0.47</v>
      </c>
      <c r="D46" s="37">
        <v>0.4</v>
      </c>
      <c r="E46" s="37">
        <v>0.34</v>
      </c>
      <c r="F46" s="37">
        <v>0.31</v>
      </c>
      <c r="G46" s="37">
        <v>0.28999999999999998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0.51</v>
      </c>
      <c r="D47" s="37">
        <v>0.48</v>
      </c>
      <c r="E47" s="37">
        <v>0.43</v>
      </c>
      <c r="F47" s="37">
        <v>0.41</v>
      </c>
      <c r="G47" s="37">
        <v>0.35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0.56000000000000005</v>
      </c>
      <c r="D48" s="37">
        <v>0.5</v>
      </c>
      <c r="E48" s="37">
        <v>0.44</v>
      </c>
      <c r="F48" s="37">
        <v>0.4</v>
      </c>
      <c r="G48" s="37">
        <v>0.37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0.43</v>
      </c>
      <c r="D49" s="37">
        <v>0.37</v>
      </c>
      <c r="E49" s="37">
        <v>0.3</v>
      </c>
      <c r="F49" s="37">
        <v>0.27</v>
      </c>
      <c r="G49" s="37">
        <v>0.26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0.45</v>
      </c>
      <c r="D50" s="37">
        <v>0.39</v>
      </c>
      <c r="E50" s="37">
        <v>0.32</v>
      </c>
      <c r="F50" s="37">
        <v>0.28999999999999998</v>
      </c>
      <c r="G50" s="37">
        <v>0.27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0.44</v>
      </c>
      <c r="D51" s="37">
        <v>0.41</v>
      </c>
      <c r="E51" s="37">
        <v>0.34</v>
      </c>
      <c r="F51" s="37">
        <v>0.28000000000000003</v>
      </c>
      <c r="G51" s="37">
        <v>0.28000000000000003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0.49</v>
      </c>
      <c r="D52" s="37">
        <v>0.42</v>
      </c>
      <c r="E52" s="37">
        <v>0.4</v>
      </c>
      <c r="F52" s="37">
        <v>0.33</v>
      </c>
      <c r="G52" s="37">
        <v>0.31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0.45</v>
      </c>
      <c r="D53" s="37">
        <v>0.33</v>
      </c>
      <c r="E53" s="37">
        <v>0.27</v>
      </c>
      <c r="F53" s="37">
        <v>0.24</v>
      </c>
      <c r="G53" s="37">
        <v>0.22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0.56999999999999995</v>
      </c>
      <c r="D54" s="37">
        <v>0.57999999999999996</v>
      </c>
      <c r="E54" s="37">
        <v>0.5</v>
      </c>
      <c r="F54" s="37">
        <v>0.46</v>
      </c>
      <c r="G54" s="37">
        <v>0.4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0.43</v>
      </c>
      <c r="D55" s="37">
        <v>0.35</v>
      </c>
      <c r="E55" s="37">
        <v>0.25</v>
      </c>
      <c r="F55" s="37">
        <v>0.25</v>
      </c>
      <c r="G55" s="37">
        <v>0.25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0.44</v>
      </c>
      <c r="D56" s="37">
        <v>0.38</v>
      </c>
      <c r="E56" s="37">
        <v>0.35</v>
      </c>
      <c r="F56" s="37">
        <v>0.32</v>
      </c>
      <c r="G56" s="37">
        <v>0.28999999999999998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0.44</v>
      </c>
      <c r="D57" s="37">
        <v>0.38</v>
      </c>
      <c r="E57" s="37">
        <v>0.33</v>
      </c>
      <c r="F57" s="37">
        <v>0.28000000000000003</v>
      </c>
      <c r="G57" s="37">
        <v>0.26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0.49</v>
      </c>
      <c r="D58" s="37">
        <v>0.47</v>
      </c>
      <c r="E58" s="37">
        <v>0.44</v>
      </c>
      <c r="F58" s="37">
        <v>0.39</v>
      </c>
      <c r="G58" s="37">
        <v>0.34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0.47</v>
      </c>
      <c r="D59" s="37">
        <v>0.46</v>
      </c>
      <c r="E59" s="37">
        <v>0.39</v>
      </c>
      <c r="F59" s="37">
        <v>0.34</v>
      </c>
      <c r="G59" s="37">
        <v>0.31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0.52</v>
      </c>
      <c r="D60" s="37">
        <v>0.47</v>
      </c>
      <c r="E60" s="37">
        <v>0.46</v>
      </c>
      <c r="F60" s="37">
        <v>0.37</v>
      </c>
      <c r="G60" s="37">
        <v>0.32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0.5</v>
      </c>
      <c r="D61" s="37">
        <v>0.43</v>
      </c>
      <c r="E61" s="37">
        <v>0.36</v>
      </c>
      <c r="F61" s="37">
        <v>0.33</v>
      </c>
      <c r="G61" s="37">
        <v>0.28999999999999998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0.51</v>
      </c>
      <c r="D62" s="37">
        <v>0.48</v>
      </c>
      <c r="E62" s="37">
        <v>0.47</v>
      </c>
      <c r="F62" s="37">
        <v>0.4</v>
      </c>
      <c r="G62" s="37">
        <v>0.31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0.54</v>
      </c>
      <c r="D63" s="37">
        <v>0.47</v>
      </c>
      <c r="E63" s="37">
        <v>0.48</v>
      </c>
      <c r="F63" s="37">
        <v>0.34</v>
      </c>
      <c r="G63" s="37">
        <v>0.3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0.51</v>
      </c>
      <c r="D64" s="37">
        <v>0.44</v>
      </c>
      <c r="E64" s="37">
        <v>0.34</v>
      </c>
      <c r="F64" s="37">
        <v>0.31</v>
      </c>
      <c r="G64" s="37">
        <v>0.31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0.59</v>
      </c>
      <c r="D65" s="37">
        <v>0.59</v>
      </c>
      <c r="E65" s="37">
        <v>0.51</v>
      </c>
      <c r="F65" s="37">
        <v>0.44</v>
      </c>
      <c r="G65" s="37">
        <v>0.39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0.47</v>
      </c>
      <c r="D66" s="37">
        <v>0.41</v>
      </c>
      <c r="E66" s="37">
        <v>0.35</v>
      </c>
      <c r="F66" s="37">
        <v>0.28999999999999998</v>
      </c>
      <c r="G66" s="37">
        <v>0.26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0.46</v>
      </c>
      <c r="D67" s="37">
        <v>0.42</v>
      </c>
      <c r="E67" s="37">
        <v>0.42</v>
      </c>
      <c r="F67" s="37">
        <v>0.28000000000000003</v>
      </c>
      <c r="G67" s="37">
        <v>0.19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0.5</v>
      </c>
      <c r="D68" s="37">
        <v>0.48</v>
      </c>
      <c r="E68" s="37">
        <v>0.46</v>
      </c>
      <c r="F68" s="37">
        <v>0.35</v>
      </c>
      <c r="G68" s="37">
        <v>0.32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0.49</v>
      </c>
      <c r="D69" s="37">
        <v>0.43</v>
      </c>
      <c r="E69" s="37">
        <v>0.39</v>
      </c>
      <c r="F69" s="37">
        <v>0.3</v>
      </c>
      <c r="G69" s="37">
        <v>0.3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0.5</v>
      </c>
      <c r="D70" s="37">
        <v>0.49</v>
      </c>
      <c r="E70" s="37">
        <v>0.44</v>
      </c>
      <c r="F70" s="37">
        <v>0.37</v>
      </c>
      <c r="G70" s="37">
        <v>0.34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0.46</v>
      </c>
      <c r="D71" s="37">
        <v>0.39</v>
      </c>
      <c r="E71" s="37">
        <v>0.35</v>
      </c>
      <c r="F71" s="37">
        <v>0.18</v>
      </c>
      <c r="G71" s="37">
        <v>0.25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0.47</v>
      </c>
      <c r="D72" s="37">
        <v>0.42</v>
      </c>
      <c r="E72" s="37">
        <v>0.36</v>
      </c>
      <c r="F72" s="37">
        <v>0.22</v>
      </c>
      <c r="G72" s="37">
        <v>0.21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0.49</v>
      </c>
      <c r="D73" s="37">
        <v>0.45</v>
      </c>
      <c r="E73" s="37">
        <v>0.43</v>
      </c>
      <c r="F73" s="37">
        <v>0.24</v>
      </c>
      <c r="G73" s="37">
        <v>0.22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0.46</v>
      </c>
      <c r="D74" s="37">
        <v>0.33</v>
      </c>
      <c r="E74" s="37">
        <v>0.28999999999999998</v>
      </c>
      <c r="F74" s="37">
        <v>0.22</v>
      </c>
      <c r="G74" s="37">
        <v>0.2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0.53</v>
      </c>
      <c r="D75" s="37">
        <v>0.45</v>
      </c>
      <c r="E75" s="37">
        <v>0.42</v>
      </c>
      <c r="F75" s="37">
        <v>0.37</v>
      </c>
      <c r="G75" s="37">
        <v>0.34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0.54</v>
      </c>
      <c r="D76" s="37">
        <v>0.52</v>
      </c>
      <c r="E76" s="37">
        <v>0.48</v>
      </c>
      <c r="F76" s="37">
        <v>0.35</v>
      </c>
      <c r="G76" s="37">
        <v>0.32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0.48</v>
      </c>
      <c r="D77" s="37">
        <v>0.37</v>
      </c>
      <c r="E77" s="37">
        <v>0.31</v>
      </c>
      <c r="F77" s="37">
        <v>0.25</v>
      </c>
      <c r="G77" s="37">
        <v>0.23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0.48</v>
      </c>
      <c r="D78" s="37">
        <v>0.43</v>
      </c>
      <c r="E78" s="37">
        <v>0.31</v>
      </c>
      <c r="F78" s="37">
        <v>0.23</v>
      </c>
      <c r="G78" s="37">
        <v>0.21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0.52</v>
      </c>
      <c r="D79" s="37">
        <v>0.46</v>
      </c>
      <c r="E79" s="37">
        <v>0.41</v>
      </c>
      <c r="F79" s="37">
        <v>0.38</v>
      </c>
      <c r="G79" s="37">
        <v>0.31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0.56000000000000005</v>
      </c>
      <c r="D80" s="37">
        <v>0.48</v>
      </c>
      <c r="E80" s="37">
        <v>0.46</v>
      </c>
      <c r="F80" s="37">
        <v>0.39</v>
      </c>
      <c r="G80" s="37">
        <v>0.33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0.44</v>
      </c>
      <c r="D81" s="37">
        <v>0.36</v>
      </c>
      <c r="E81" s="37">
        <v>0.34</v>
      </c>
      <c r="F81" s="37">
        <v>0.26</v>
      </c>
      <c r="G81" s="37">
        <v>0.23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0.47</v>
      </c>
      <c r="D82" s="37">
        <v>0.45</v>
      </c>
      <c r="E82" s="37">
        <v>0.39</v>
      </c>
      <c r="F82" s="37">
        <v>0.32</v>
      </c>
      <c r="G82" s="37">
        <v>0.28000000000000003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0.5</v>
      </c>
      <c r="D83" s="37">
        <v>0.48</v>
      </c>
      <c r="E83" s="37">
        <v>0.43</v>
      </c>
      <c r="F83" s="37">
        <v>0.36</v>
      </c>
      <c r="G83" s="37">
        <v>0.34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0.44</v>
      </c>
      <c r="D84" s="37">
        <v>0.36</v>
      </c>
      <c r="E84" s="37">
        <v>0.33</v>
      </c>
      <c r="F84" s="37">
        <v>0.24</v>
      </c>
      <c r="G84" s="37">
        <v>0.23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0.5</v>
      </c>
      <c r="D85" s="37">
        <v>0.43</v>
      </c>
      <c r="E85" s="37">
        <v>0.34</v>
      </c>
      <c r="F85" s="37">
        <v>0.31</v>
      </c>
      <c r="G85" s="37">
        <v>0.28000000000000003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0.46</v>
      </c>
      <c r="D86" s="37">
        <v>0.31</v>
      </c>
      <c r="E86" s="37">
        <v>0.31</v>
      </c>
      <c r="F86" s="37">
        <v>0.26</v>
      </c>
      <c r="G86" s="37">
        <v>0.22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0.5</v>
      </c>
      <c r="D87" s="37">
        <v>0.52</v>
      </c>
      <c r="E87" s="37">
        <v>0.42</v>
      </c>
      <c r="F87" s="37">
        <v>0.38</v>
      </c>
      <c r="G87" s="37">
        <v>0.32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0.48</v>
      </c>
      <c r="D88" s="37">
        <v>0.43</v>
      </c>
      <c r="E88" s="37">
        <v>0.38</v>
      </c>
      <c r="F88" s="37">
        <v>0.28000000000000003</v>
      </c>
      <c r="G88" s="37">
        <v>0.28000000000000003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0.47</v>
      </c>
      <c r="D89" s="37">
        <v>0.44</v>
      </c>
      <c r="E89" s="37">
        <v>0.38</v>
      </c>
      <c r="F89" s="37">
        <v>0.28999999999999998</v>
      </c>
      <c r="G89" s="37">
        <v>0.3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0.55000000000000004</v>
      </c>
      <c r="D90" s="37">
        <v>0.44</v>
      </c>
      <c r="E90" s="37">
        <v>0.42</v>
      </c>
      <c r="F90" s="37">
        <v>0.37</v>
      </c>
      <c r="G90" s="37">
        <v>0.3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0.48</v>
      </c>
      <c r="D91" s="37">
        <v>0.41</v>
      </c>
      <c r="E91" s="37">
        <v>0.37</v>
      </c>
      <c r="F91" s="37">
        <v>0.31</v>
      </c>
      <c r="G91" s="37">
        <v>0.28000000000000003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0.5</v>
      </c>
      <c r="D92" s="37">
        <v>0.48</v>
      </c>
      <c r="E92" s="37">
        <v>0.41</v>
      </c>
      <c r="F92" s="37">
        <v>0.33</v>
      </c>
      <c r="G92" s="37">
        <v>0.3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0.51</v>
      </c>
      <c r="D93" s="37">
        <v>0.48</v>
      </c>
      <c r="E93" s="37">
        <v>0.45</v>
      </c>
      <c r="F93" s="37">
        <v>0.33</v>
      </c>
      <c r="G93" s="37">
        <v>0.3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0.5</v>
      </c>
      <c r="D94" s="37">
        <v>0.49</v>
      </c>
      <c r="E94" s="37">
        <v>0.46</v>
      </c>
      <c r="F94" s="37">
        <v>0.35</v>
      </c>
      <c r="G94" s="37">
        <v>0.32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0.51</v>
      </c>
      <c r="D95" s="37">
        <v>0.47</v>
      </c>
      <c r="E95" s="37">
        <v>0.41</v>
      </c>
      <c r="F95" s="37">
        <v>0.31</v>
      </c>
      <c r="G95" s="37">
        <v>0.31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0.49</v>
      </c>
      <c r="D96" s="37">
        <v>0.45</v>
      </c>
      <c r="E96" s="37">
        <v>0.41</v>
      </c>
      <c r="F96" s="37">
        <v>0.32</v>
      </c>
      <c r="G96" s="37">
        <v>0.28000000000000003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0.49</v>
      </c>
      <c r="D97" s="37">
        <v>0.47</v>
      </c>
      <c r="E97" s="37">
        <v>0.44</v>
      </c>
      <c r="F97" s="37">
        <v>0.37</v>
      </c>
      <c r="G97" s="37">
        <v>0.32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0.52</v>
      </c>
      <c r="D98" s="37">
        <v>0.49</v>
      </c>
      <c r="E98" s="37">
        <v>0.44</v>
      </c>
      <c r="F98" s="37">
        <v>0.42</v>
      </c>
      <c r="G98" s="37">
        <v>0.33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0.49</v>
      </c>
      <c r="D99" s="37">
        <v>0.43</v>
      </c>
      <c r="E99" s="37">
        <v>0.38</v>
      </c>
      <c r="F99" s="37">
        <v>0.26</v>
      </c>
      <c r="G99" s="37">
        <v>0.28000000000000003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0.46</v>
      </c>
      <c r="D100" s="37">
        <v>0.43</v>
      </c>
      <c r="E100" s="37">
        <v>0.42</v>
      </c>
      <c r="F100" s="37">
        <v>0.34</v>
      </c>
      <c r="G100" s="37">
        <v>0.28999999999999998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0.48</v>
      </c>
      <c r="D101" s="37">
        <v>0.45</v>
      </c>
      <c r="E101" s="37">
        <v>0.36</v>
      </c>
      <c r="F101" s="37">
        <v>0.31</v>
      </c>
      <c r="G101" s="37">
        <v>0.27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0.54</v>
      </c>
      <c r="D102" s="37">
        <v>0.44</v>
      </c>
      <c r="E102" s="37">
        <v>0.4</v>
      </c>
      <c r="F102" s="37">
        <v>0.28000000000000003</v>
      </c>
      <c r="G102" s="37">
        <v>0.28999999999999998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0.5</v>
      </c>
      <c r="D103" s="37">
        <v>0.48</v>
      </c>
      <c r="E103" s="37">
        <v>0.42</v>
      </c>
      <c r="F103" s="37">
        <v>0.32</v>
      </c>
      <c r="G103" s="37">
        <v>0.31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0.49</v>
      </c>
      <c r="D104" s="37">
        <v>0.45</v>
      </c>
      <c r="E104" s="37">
        <v>0.41</v>
      </c>
      <c r="F104" s="37">
        <v>0.24</v>
      </c>
      <c r="G104" s="37">
        <v>0.26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0.5</v>
      </c>
      <c r="D105" s="37">
        <v>0.44</v>
      </c>
      <c r="E105" s="37">
        <v>0.37</v>
      </c>
      <c r="F105" s="37">
        <v>0.22</v>
      </c>
      <c r="G105" s="37">
        <v>0.26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0.48</v>
      </c>
      <c r="D106" s="37">
        <v>0.48</v>
      </c>
      <c r="E106" s="37">
        <v>0.4</v>
      </c>
      <c r="F106" s="37">
        <v>0.34</v>
      </c>
      <c r="G106" s="37">
        <v>0.35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0.45</v>
      </c>
      <c r="D107" s="37">
        <v>0.31</v>
      </c>
      <c r="E107" s="37">
        <v>0.24</v>
      </c>
      <c r="F107" s="37">
        <v>0.18</v>
      </c>
      <c r="G107" s="37">
        <v>0.16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0.49</v>
      </c>
      <c r="D108" s="37">
        <v>0.39</v>
      </c>
      <c r="E108" s="37">
        <v>0.34</v>
      </c>
      <c r="F108" s="37">
        <v>0.17</v>
      </c>
      <c r="G108" s="37">
        <v>0.13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23"/>
  <sheetViews>
    <sheetView workbookViewId="0">
      <selection activeCell="Q1" sqref="Q1:U1048576"/>
    </sheetView>
  </sheetViews>
  <sheetFormatPr defaultRowHeight="15" x14ac:dyDescent="0.25"/>
  <cols>
    <col min="1" max="1" width="9.7109375" bestFit="1" customWidth="1"/>
    <col min="2" max="2" width="15.140625" style="78" customWidth="1"/>
    <col min="3" max="3" width="9.140625" style="5" customWidth="1"/>
    <col min="4" max="6" width="9.140625" customWidth="1"/>
    <col min="10" max="10" width="13.42578125" customWidth="1"/>
    <col min="11" max="11" width="15" customWidth="1"/>
  </cols>
  <sheetData>
    <row r="1" spans="1:21" ht="47.25" x14ac:dyDescent="0.25">
      <c r="A1" s="32" t="s">
        <v>0</v>
      </c>
      <c r="B1" s="18" t="s">
        <v>108</v>
      </c>
      <c r="C1" s="5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33" t="s">
        <v>1</v>
      </c>
      <c r="B2" s="20">
        <v>0.55185063152114222</v>
      </c>
      <c r="C2" s="37">
        <v>0.7</v>
      </c>
      <c r="D2" s="37">
        <v>0.74</v>
      </c>
      <c r="E2" s="37">
        <v>0.71</v>
      </c>
      <c r="F2" s="37">
        <v>0.56000000000000005</v>
      </c>
      <c r="G2" s="37">
        <v>0.53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33" t="s">
        <v>10</v>
      </c>
      <c r="B3" s="20">
        <v>0.81493135639758385</v>
      </c>
      <c r="C3" s="37">
        <v>0.59</v>
      </c>
      <c r="D3" s="37">
        <v>0.4</v>
      </c>
      <c r="E3" s="37">
        <v>0.41</v>
      </c>
      <c r="F3" s="37">
        <v>0.37</v>
      </c>
      <c r="G3" s="37">
        <v>0.34</v>
      </c>
      <c r="I3" s="9" t="s">
        <v>117</v>
      </c>
      <c r="J3" s="6" t="s">
        <v>112</v>
      </c>
      <c r="K3" s="10">
        <f t="shared" ref="K3:O6" si="1">K12</f>
        <v>56.473757825370669</v>
      </c>
      <c r="L3" s="10">
        <f t="shared" si="1"/>
        <v>48.878350356946726</v>
      </c>
      <c r="M3" s="10">
        <f t="shared" si="1"/>
        <v>32.685642504118618</v>
      </c>
      <c r="N3" s="10">
        <f t="shared" si="1"/>
        <v>1.7209335529928611</v>
      </c>
      <c r="O3" s="10">
        <f t="shared" si="1"/>
        <v>0</v>
      </c>
      <c r="Q3" s="37"/>
      <c r="R3" s="37"/>
      <c r="S3" s="37"/>
      <c r="T3" s="37"/>
      <c r="U3" s="37"/>
    </row>
    <row r="4" spans="1:21" x14ac:dyDescent="0.25">
      <c r="A4" s="33" t="s">
        <v>100</v>
      </c>
      <c r="B4" s="20">
        <v>0.42152498627127954</v>
      </c>
      <c r="C4" s="37">
        <v>0.62</v>
      </c>
      <c r="D4" s="37">
        <v>0.65</v>
      </c>
      <c r="E4" s="37">
        <v>0.63</v>
      </c>
      <c r="F4" s="37">
        <v>0.44</v>
      </c>
      <c r="G4" s="37">
        <v>0.36</v>
      </c>
      <c r="I4" s="9" t="s">
        <v>118</v>
      </c>
      <c r="J4" s="6" t="s">
        <v>113</v>
      </c>
      <c r="K4" s="10">
        <f t="shared" si="1"/>
        <v>43.526266062602964</v>
      </c>
      <c r="L4" s="10">
        <f t="shared" si="1"/>
        <v>47.440222405271825</v>
      </c>
      <c r="M4" s="10">
        <f t="shared" si="1"/>
        <v>63.08232729269632</v>
      </c>
      <c r="N4" s="10">
        <f t="shared" si="1"/>
        <v>71.060648544755637</v>
      </c>
      <c r="O4" s="10">
        <f t="shared" si="1"/>
        <v>61.913663920922581</v>
      </c>
      <c r="Q4" s="37"/>
      <c r="R4" s="37"/>
      <c r="S4" s="37"/>
      <c r="T4" s="37"/>
      <c r="U4" s="37"/>
    </row>
    <row r="5" spans="1:21" ht="31.5" x14ac:dyDescent="0.25">
      <c r="A5" s="33" t="s">
        <v>101</v>
      </c>
      <c r="B5" s="20">
        <v>0.69743547501372882</v>
      </c>
      <c r="C5" s="37">
        <v>0.69</v>
      </c>
      <c r="D5" s="37">
        <v>0.7</v>
      </c>
      <c r="E5" s="37">
        <v>0.68</v>
      </c>
      <c r="F5" s="37">
        <v>0.48</v>
      </c>
      <c r="G5" s="37">
        <v>0.44</v>
      </c>
      <c r="I5" s="9" t="s">
        <v>119</v>
      </c>
      <c r="J5" s="8" t="s">
        <v>114</v>
      </c>
      <c r="K5" s="10">
        <f t="shared" si="1"/>
        <v>0</v>
      </c>
      <c r="L5" s="10">
        <f t="shared" si="1"/>
        <v>3.6814511257550793</v>
      </c>
      <c r="M5" s="10">
        <f t="shared" si="1"/>
        <v>4.2320540911587035</v>
      </c>
      <c r="N5" s="10">
        <f t="shared" si="1"/>
        <v>26.052049697968148</v>
      </c>
      <c r="O5" s="10">
        <f t="shared" si="1"/>
        <v>35.565102416254796</v>
      </c>
      <c r="Q5" s="37"/>
      <c r="R5" s="37"/>
      <c r="S5" s="37"/>
      <c r="T5" s="37"/>
      <c r="U5" s="37"/>
    </row>
    <row r="6" spans="1:21" ht="15.75" x14ac:dyDescent="0.25">
      <c r="A6" s="33" t="s">
        <v>102</v>
      </c>
      <c r="B6" s="20">
        <v>0.5598242723778144</v>
      </c>
      <c r="C6" s="37">
        <v>0.62</v>
      </c>
      <c r="D6" s="37">
        <v>0.56000000000000005</v>
      </c>
      <c r="E6" s="37">
        <v>0.5</v>
      </c>
      <c r="F6" s="37">
        <v>0.11</v>
      </c>
      <c r="G6" s="37">
        <v>0.12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1.1663920922570017</v>
      </c>
      <c r="O6" s="10">
        <f t="shared" si="1"/>
        <v>2.5212575507962658</v>
      </c>
      <c r="Q6" s="37"/>
      <c r="R6" s="37"/>
      <c r="S6" s="37"/>
      <c r="T6" s="37"/>
      <c r="U6" s="37"/>
    </row>
    <row r="7" spans="1:21" ht="15.75" x14ac:dyDescent="0.25">
      <c r="A7" s="33" t="s">
        <v>103</v>
      </c>
      <c r="B7" s="20">
        <v>0.81814936847885777</v>
      </c>
      <c r="C7" s="37">
        <v>0.62</v>
      </c>
      <c r="D7" s="37">
        <v>0.62</v>
      </c>
      <c r="E7" s="37">
        <v>0.56000000000000005</v>
      </c>
      <c r="F7" s="37">
        <v>0.43</v>
      </c>
      <c r="G7" s="37">
        <v>0.42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33" t="s">
        <v>104</v>
      </c>
      <c r="B8" s="20">
        <v>1.3038879736408568</v>
      </c>
      <c r="C8" s="37">
        <v>0.59</v>
      </c>
      <c r="D8" s="37">
        <v>0.56999999999999995</v>
      </c>
      <c r="E8" s="37">
        <v>0.52</v>
      </c>
      <c r="F8" s="37">
        <v>0.41</v>
      </c>
      <c r="G8" s="37">
        <v>0.36</v>
      </c>
      <c r="I8" s="75" t="s">
        <v>137</v>
      </c>
      <c r="J8" s="76"/>
      <c r="K8" s="10">
        <f>MIN(C2:C108)</f>
        <v>0.52</v>
      </c>
      <c r="L8" s="10">
        <f>MIN(D2:D108)</f>
        <v>0.37</v>
      </c>
      <c r="M8" s="10">
        <f>MIN(E2:E108)</f>
        <v>0.31</v>
      </c>
      <c r="N8" s="10">
        <f>MIN(F2:F108)</f>
        <v>0.11</v>
      </c>
      <c r="O8" s="10">
        <f>MIN(G2:G108)</f>
        <v>0.12</v>
      </c>
      <c r="Q8" s="37"/>
      <c r="R8" s="37"/>
      <c r="S8" s="37"/>
      <c r="T8" s="37"/>
      <c r="U8" s="37"/>
    </row>
    <row r="9" spans="1:21" x14ac:dyDescent="0.25">
      <c r="A9" s="33" t="s">
        <v>105</v>
      </c>
      <c r="B9" s="20">
        <v>0.21569192751235586</v>
      </c>
      <c r="C9" s="37">
        <v>0.6</v>
      </c>
      <c r="D9" s="37">
        <v>0.62</v>
      </c>
      <c r="E9" s="37">
        <v>0.56000000000000005</v>
      </c>
      <c r="F9" s="37">
        <v>0.48</v>
      </c>
      <c r="G9" s="37">
        <v>0.43</v>
      </c>
      <c r="I9" s="75" t="s">
        <v>138</v>
      </c>
      <c r="J9" s="76"/>
      <c r="K9" s="10">
        <f>MAX(C2:C108)</f>
        <v>0.72</v>
      </c>
      <c r="L9" s="10">
        <f>MAX(D2:D108)</f>
        <v>0.76</v>
      </c>
      <c r="M9" s="10">
        <f>MAX(E2:E108)</f>
        <v>0.72</v>
      </c>
      <c r="N9" s="10">
        <f>MAX(F2:F108)</f>
        <v>0.61</v>
      </c>
      <c r="O9" s="10">
        <f>MAX(G2:G108)</f>
        <v>0.57999999999999996</v>
      </c>
      <c r="Q9" s="37"/>
      <c r="R9" s="37"/>
      <c r="S9" s="37"/>
      <c r="T9" s="37"/>
      <c r="U9" s="37"/>
    </row>
    <row r="10" spans="1:21" x14ac:dyDescent="0.25">
      <c r="A10" s="33" t="s">
        <v>106</v>
      </c>
      <c r="B10" s="20">
        <v>0.60656781987918729</v>
      </c>
      <c r="C10" s="37">
        <v>0.62</v>
      </c>
      <c r="D10" s="37">
        <v>0.53</v>
      </c>
      <c r="E10" s="37">
        <v>0.52</v>
      </c>
      <c r="F10" s="37">
        <v>0.14000000000000001</v>
      </c>
      <c r="G10" s="37">
        <v>0.33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33" t="s">
        <v>107</v>
      </c>
      <c r="B11" s="20">
        <v>0.82366831411312469</v>
      </c>
      <c r="C11" s="37">
        <v>0.53</v>
      </c>
      <c r="D11" s="37">
        <v>0.5</v>
      </c>
      <c r="E11" s="37">
        <v>0.47</v>
      </c>
      <c r="F11" s="37">
        <v>0.35</v>
      </c>
      <c r="G11" s="37">
        <v>0.35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33" t="s">
        <v>11</v>
      </c>
      <c r="B12" s="20">
        <v>1.3955244371224604</v>
      </c>
      <c r="C12" s="37">
        <v>0.6</v>
      </c>
      <c r="D12" s="37">
        <v>0.59</v>
      </c>
      <c r="E12" s="37">
        <v>0.56999999999999995</v>
      </c>
      <c r="F12" s="37">
        <v>0.41</v>
      </c>
      <c r="G12" s="37">
        <v>0.42</v>
      </c>
      <c r="I12" s="9" t="s">
        <v>119</v>
      </c>
      <c r="J12" s="6" t="s">
        <v>112</v>
      </c>
      <c r="K12" s="37">
        <f>SUMIFS(B$2:B$108,C2:C108,"&gt;=0.61",C2:C108,"&lt;=0.80")</f>
        <v>56.473757825370669</v>
      </c>
      <c r="L12" s="37">
        <f>SUMIFS(B$2:B$108,D2:D108,"&gt;=0.61",D2:D108,"&lt;=0.80")</f>
        <v>48.878350356946726</v>
      </c>
      <c r="M12" s="37">
        <f>SUMIFS(B$2:B$108,E2:E108,"&gt;=0.61",E2:E108,"&lt;=0.80")</f>
        <v>32.685642504118618</v>
      </c>
      <c r="N12" s="37">
        <f>SUMIFS(B$2:B$108,F2:F108,"&gt;=0.61",F2:F108,"&lt;=0.80")</f>
        <v>1.7209335529928611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33" t="s">
        <v>12</v>
      </c>
      <c r="B13" s="20">
        <v>2.2495661724327292</v>
      </c>
      <c r="C13" s="37">
        <v>0.62</v>
      </c>
      <c r="D13" s="37">
        <v>0.64</v>
      </c>
      <c r="E13" s="37">
        <v>0.65</v>
      </c>
      <c r="F13" s="37">
        <v>0.55000000000000004</v>
      </c>
      <c r="G13" s="37">
        <v>0.5</v>
      </c>
      <c r="I13" s="9" t="s">
        <v>118</v>
      </c>
      <c r="J13" s="6" t="s">
        <v>113</v>
      </c>
      <c r="K13" s="37">
        <f>SUMIFS(B$2:B$108,C2:C108,"&gt;=0.41",C2:C108,"&lt;=0.60")</f>
        <v>43.526266062602964</v>
      </c>
      <c r="L13" s="37">
        <f>SUMIFS(B$2:B$108,D2:D108,"&gt;=0.41",D2:D108,"&lt;=0.60")</f>
        <v>47.440222405271825</v>
      </c>
      <c r="M13" s="37">
        <f>SUMIFS(B$2:B$108,E2:E108,"&gt;=0.41",E2:E108,"&lt;=0.60")</f>
        <v>63.08232729269632</v>
      </c>
      <c r="N13" s="37">
        <f>SUMIFS(B$2:B$108,F2:F108,"&gt;=0.41",F2:F108,"&lt;=0.60")</f>
        <v>71.060648544755637</v>
      </c>
      <c r="O13" s="37">
        <f>SUMIFS(B$2:B$108,G2:G108,"&gt;=0.41",G2:G108,"&lt;=0.60")</f>
        <v>61.913663920922581</v>
      </c>
      <c r="Q13" s="37"/>
      <c r="R13" s="37"/>
      <c r="S13" s="37"/>
      <c r="T13" s="37"/>
      <c r="U13" s="37"/>
    </row>
    <row r="14" spans="1:21" ht="31.5" x14ac:dyDescent="0.25">
      <c r="A14" s="33" t="s">
        <v>13</v>
      </c>
      <c r="B14" s="20">
        <v>4.130164744645799</v>
      </c>
      <c r="C14" s="37">
        <v>0.56999999999999995</v>
      </c>
      <c r="D14" s="37">
        <v>0.62</v>
      </c>
      <c r="E14" s="37">
        <v>0.59</v>
      </c>
      <c r="F14" s="37">
        <v>0.52</v>
      </c>
      <c r="G14" s="37">
        <v>0.44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3.6814511257550793</v>
      </c>
      <c r="M14" s="37">
        <f>SUMIFS(B$2:B$108,E2:E108,"&gt;=0.21",E2:E108,"&lt;=0.40")</f>
        <v>4.2320540911587035</v>
      </c>
      <c r="N14" s="37">
        <f>SUMIFS(B$2:B$108,F2:F108,"&gt;=0.21",F2:F108,"&lt;=0.40")</f>
        <v>26.052049697968148</v>
      </c>
      <c r="O14" s="37">
        <f>SUMIFS(B$2:B$108,G2:G108,"&gt;=0.21",G2:G108,"&lt;=0.40")</f>
        <v>35.565102416254796</v>
      </c>
      <c r="Q14" s="37"/>
      <c r="R14" s="37"/>
      <c r="S14" s="37"/>
      <c r="T14" s="37"/>
      <c r="U14" s="37"/>
    </row>
    <row r="15" spans="1:21" ht="15.75" x14ac:dyDescent="0.25">
      <c r="A15" s="33" t="s">
        <v>14</v>
      </c>
      <c r="B15" s="20">
        <v>1.7387149917627676</v>
      </c>
      <c r="C15" s="37">
        <v>0.67</v>
      </c>
      <c r="D15" s="37">
        <v>0.73</v>
      </c>
      <c r="E15" s="37">
        <v>0.67</v>
      </c>
      <c r="F15" s="37">
        <v>0.56000000000000005</v>
      </c>
      <c r="G15" s="37">
        <v>0.54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1.1663920922570017</v>
      </c>
      <c r="O15" s="37">
        <f>SUMIFS(B$2:B$108,G2:G108,"&gt;=0.00",G2:G108,"&lt;=0.20")</f>
        <v>2.5212575507962658</v>
      </c>
      <c r="Q15" s="37"/>
      <c r="R15" s="37"/>
      <c r="S15" s="37"/>
      <c r="T15" s="37"/>
      <c r="U15" s="37"/>
    </row>
    <row r="16" spans="1:21" x14ac:dyDescent="0.25">
      <c r="A16" s="33" t="s">
        <v>15</v>
      </c>
      <c r="B16" s="20">
        <v>0.7696046128500823</v>
      </c>
      <c r="C16" s="37">
        <v>0.64</v>
      </c>
      <c r="D16" s="37">
        <v>0.64</v>
      </c>
      <c r="E16" s="37">
        <v>0.64</v>
      </c>
      <c r="F16" s="37">
        <v>0.47</v>
      </c>
      <c r="G16" s="37">
        <v>0.45</v>
      </c>
      <c r="K16" s="37">
        <f>SUM(K11:K15)</f>
        <v>100.00002388797364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33" t="s">
        <v>16</v>
      </c>
      <c r="B17" s="20">
        <v>0.58074684239428886</v>
      </c>
      <c r="C17" s="37">
        <v>0.61</v>
      </c>
      <c r="D17" s="37">
        <v>0.59</v>
      </c>
      <c r="E17" s="37">
        <v>0.55000000000000004</v>
      </c>
      <c r="F17" s="37">
        <v>0.52</v>
      </c>
      <c r="G17" s="37">
        <v>0.45</v>
      </c>
      <c r="Q17" s="37"/>
      <c r="R17" s="37"/>
      <c r="S17" s="37"/>
      <c r="T17" s="37"/>
      <c r="U17" s="37"/>
    </row>
    <row r="18" spans="1:21" x14ac:dyDescent="0.25">
      <c r="A18" s="33" t="s">
        <v>17</v>
      </c>
      <c r="B18" s="20">
        <v>0.72908292147171894</v>
      </c>
      <c r="C18" s="37">
        <v>0.53</v>
      </c>
      <c r="D18" s="37">
        <v>0.51</v>
      </c>
      <c r="E18" s="37">
        <v>0.51</v>
      </c>
      <c r="F18" s="37">
        <v>0.45</v>
      </c>
      <c r="G18" s="37">
        <v>0.41</v>
      </c>
      <c r="Q18" s="37"/>
      <c r="R18" s="37"/>
      <c r="S18" s="37"/>
      <c r="T18" s="37"/>
      <c r="U18" s="37"/>
    </row>
    <row r="19" spans="1:21" x14ac:dyDescent="0.25">
      <c r="A19" s="33" t="s">
        <v>18</v>
      </c>
      <c r="B19" s="20">
        <v>0.8368039538714992</v>
      </c>
      <c r="C19" s="37">
        <v>0.62</v>
      </c>
      <c r="D19" s="37">
        <v>0.69</v>
      </c>
      <c r="E19" s="37">
        <v>0.67</v>
      </c>
      <c r="F19" s="37">
        <v>0.59</v>
      </c>
      <c r="G19" s="37">
        <v>0.52</v>
      </c>
      <c r="Q19" s="37"/>
      <c r="R19" s="37"/>
      <c r="S19" s="37"/>
      <c r="T19" s="37"/>
      <c r="U19" s="37"/>
    </row>
    <row r="20" spans="1:21" x14ac:dyDescent="0.25">
      <c r="A20" s="33" t="s">
        <v>19</v>
      </c>
      <c r="B20" s="20">
        <v>0.61298736957715538</v>
      </c>
      <c r="C20" s="37">
        <v>0.6</v>
      </c>
      <c r="D20" s="37">
        <v>0.5</v>
      </c>
      <c r="E20" s="37">
        <v>0.4</v>
      </c>
      <c r="F20" s="37">
        <v>0.37</v>
      </c>
      <c r="G20" s="37">
        <v>0.3</v>
      </c>
      <c r="Q20" s="37"/>
      <c r="R20" s="37"/>
      <c r="S20" s="37"/>
      <c r="T20" s="37"/>
      <c r="U20" s="37"/>
    </row>
    <row r="21" spans="1:21" x14ac:dyDescent="0.25">
      <c r="A21" s="33" t="s">
        <v>2</v>
      </c>
      <c r="B21" s="20">
        <v>0.84135639758374514</v>
      </c>
      <c r="C21" s="37">
        <v>0.67</v>
      </c>
      <c r="D21" s="37">
        <v>0.64</v>
      </c>
      <c r="E21" s="37">
        <v>0.65</v>
      </c>
      <c r="F21" s="37">
        <v>0.46</v>
      </c>
      <c r="G21" s="37">
        <v>0.47</v>
      </c>
      <c r="Q21" s="37"/>
      <c r="R21" s="37"/>
      <c r="S21" s="37"/>
      <c r="T21" s="37"/>
      <c r="U21" s="37"/>
    </row>
    <row r="22" spans="1:21" x14ac:dyDescent="0.25">
      <c r="A22" s="33" t="s">
        <v>20</v>
      </c>
      <c r="B22" s="20">
        <v>0.107331136738056</v>
      </c>
      <c r="C22" s="37">
        <v>0.62</v>
      </c>
      <c r="D22" s="37">
        <v>0.64</v>
      </c>
      <c r="E22" s="37">
        <v>0.63</v>
      </c>
      <c r="F22" s="37">
        <v>0.54</v>
      </c>
      <c r="G22" s="37">
        <v>0.48</v>
      </c>
      <c r="Q22" s="37"/>
      <c r="R22" s="37"/>
      <c r="S22" s="37"/>
      <c r="T22" s="37"/>
      <c r="U22" s="37"/>
    </row>
    <row r="23" spans="1:21" x14ac:dyDescent="0.25">
      <c r="A23" s="33" t="s">
        <v>21</v>
      </c>
      <c r="B23" s="20">
        <v>1.7209335529928611</v>
      </c>
      <c r="C23" s="37">
        <v>0.72</v>
      </c>
      <c r="D23" s="37">
        <v>0.73</v>
      </c>
      <c r="E23" s="37">
        <v>0.72</v>
      </c>
      <c r="F23" s="37">
        <v>0.61</v>
      </c>
      <c r="G23" s="37">
        <v>0.57999999999999996</v>
      </c>
      <c r="Q23" s="37"/>
      <c r="R23" s="37"/>
      <c r="S23" s="37"/>
      <c r="T23" s="37"/>
      <c r="U23" s="37"/>
    </row>
    <row r="24" spans="1:21" x14ac:dyDescent="0.25">
      <c r="A24" s="33" t="s">
        <v>22</v>
      </c>
      <c r="B24" s="20">
        <v>0.65615046677649635</v>
      </c>
      <c r="C24" s="37">
        <v>0.68</v>
      </c>
      <c r="D24" s="37">
        <v>0.65</v>
      </c>
      <c r="E24" s="37">
        <v>0.57999999999999996</v>
      </c>
      <c r="F24" s="37">
        <v>0.52</v>
      </c>
      <c r="G24" s="37">
        <v>0.45</v>
      </c>
      <c r="Q24" s="37"/>
      <c r="R24" s="37"/>
      <c r="S24" s="37"/>
      <c r="T24" s="37"/>
      <c r="U24" s="37"/>
    </row>
    <row r="25" spans="1:21" x14ac:dyDescent="0.25">
      <c r="A25" s="33" t="s">
        <v>23</v>
      </c>
      <c r="B25" s="20">
        <v>1.1512959912136189</v>
      </c>
      <c r="C25" s="37">
        <v>0.67</v>
      </c>
      <c r="D25" s="37">
        <v>0.67</v>
      </c>
      <c r="E25" s="37">
        <v>0.65</v>
      </c>
      <c r="F25" s="37">
        <v>0.56000000000000005</v>
      </c>
      <c r="G25" s="37">
        <v>0.51</v>
      </c>
      <c r="Q25" s="37"/>
      <c r="R25" s="37"/>
      <c r="S25" s="37"/>
      <c r="T25" s="37"/>
      <c r="U25" s="37"/>
    </row>
    <row r="26" spans="1:21" x14ac:dyDescent="0.25">
      <c r="A26" s="33" t="s">
        <v>24</v>
      </c>
      <c r="B26" s="20">
        <v>0.56810543657331136</v>
      </c>
      <c r="C26" s="37">
        <v>0.63</v>
      </c>
      <c r="D26" s="37">
        <v>0.68</v>
      </c>
      <c r="E26" s="37">
        <v>0.64</v>
      </c>
      <c r="F26" s="37">
        <v>0.54</v>
      </c>
      <c r="G26" s="37">
        <v>0.5</v>
      </c>
      <c r="Q26" s="37"/>
      <c r="R26" s="37"/>
      <c r="S26" s="37"/>
      <c r="T26" s="37"/>
      <c r="U26" s="37"/>
    </row>
    <row r="27" spans="1:21" x14ac:dyDescent="0.25">
      <c r="A27" s="33" t="s">
        <v>25</v>
      </c>
      <c r="B27" s="20">
        <v>0.30681383855024713</v>
      </c>
      <c r="C27" s="37">
        <v>0.6</v>
      </c>
      <c r="D27" s="37">
        <v>0.57999999999999996</v>
      </c>
      <c r="E27" s="37">
        <v>0.59</v>
      </c>
      <c r="F27" s="37">
        <v>0.49</v>
      </c>
      <c r="G27" s="37">
        <v>0.42</v>
      </c>
      <c r="Q27" s="37"/>
      <c r="R27" s="37"/>
      <c r="S27" s="37"/>
      <c r="T27" s="37"/>
      <c r="U27" s="37"/>
    </row>
    <row r="28" spans="1:21" x14ac:dyDescent="0.25">
      <c r="A28" s="33" t="s">
        <v>26</v>
      </c>
      <c r="B28" s="20">
        <v>1.5672103239978035</v>
      </c>
      <c r="C28" s="37">
        <v>0.63</v>
      </c>
      <c r="D28" s="37">
        <v>0.57999999999999996</v>
      </c>
      <c r="E28" s="37">
        <v>0.53</v>
      </c>
      <c r="F28" s="37">
        <v>0.48</v>
      </c>
      <c r="G28" s="37">
        <v>0.44</v>
      </c>
      <c r="Q28" s="37"/>
      <c r="R28" s="37"/>
      <c r="S28" s="37"/>
      <c r="T28" s="37"/>
      <c r="U28" s="37"/>
    </row>
    <row r="29" spans="1:21" x14ac:dyDescent="0.25">
      <c r="A29" s="33" t="s">
        <v>27</v>
      </c>
      <c r="B29" s="20">
        <v>0.67491488193300386</v>
      </c>
      <c r="C29" s="37">
        <v>0.61</v>
      </c>
      <c r="D29" s="37">
        <v>0.57999999999999996</v>
      </c>
      <c r="E29" s="37">
        <v>0.52</v>
      </c>
      <c r="F29" s="37">
        <v>0.47</v>
      </c>
      <c r="G29" s="37">
        <v>0.44</v>
      </c>
      <c r="Q29" s="37"/>
      <c r="R29" s="37"/>
      <c r="S29" s="37"/>
      <c r="T29" s="37"/>
      <c r="U29" s="37"/>
    </row>
    <row r="30" spans="1:21" x14ac:dyDescent="0.25">
      <c r="A30" s="33" t="s">
        <v>28</v>
      </c>
      <c r="B30" s="20">
        <v>0.25534486545853929</v>
      </c>
      <c r="C30" s="37">
        <v>0.59</v>
      </c>
      <c r="D30" s="37">
        <v>0.66</v>
      </c>
      <c r="E30" s="37">
        <v>0.65</v>
      </c>
      <c r="F30" s="37">
        <v>0.57999999999999996</v>
      </c>
      <c r="G30" s="37">
        <v>0.51</v>
      </c>
      <c r="Q30" s="37"/>
      <c r="R30" s="37"/>
      <c r="S30" s="37"/>
      <c r="T30" s="37"/>
      <c r="U30" s="37"/>
    </row>
    <row r="31" spans="1:21" x14ac:dyDescent="0.25">
      <c r="A31" s="33" t="s">
        <v>29</v>
      </c>
      <c r="B31" s="20">
        <v>1.303871499176277</v>
      </c>
      <c r="C31" s="37">
        <v>0.56999999999999995</v>
      </c>
      <c r="D31" s="37">
        <v>0.57999999999999996</v>
      </c>
      <c r="E31" s="37">
        <v>0.54</v>
      </c>
      <c r="F31" s="37">
        <v>0.37</v>
      </c>
      <c r="G31" s="37">
        <v>0.37</v>
      </c>
      <c r="Q31" s="37"/>
      <c r="R31" s="37"/>
      <c r="S31" s="37"/>
      <c r="T31" s="37"/>
      <c r="U31" s="37"/>
    </row>
    <row r="32" spans="1:21" x14ac:dyDescent="0.25">
      <c r="A32" s="33" t="s">
        <v>3</v>
      </c>
      <c r="B32" s="20">
        <v>0.63083470620538162</v>
      </c>
      <c r="C32" s="37">
        <v>0.68</v>
      </c>
      <c r="D32" s="37">
        <v>0.72</v>
      </c>
      <c r="E32" s="37">
        <v>0.69</v>
      </c>
      <c r="F32" s="37">
        <v>0.57999999999999996</v>
      </c>
      <c r="G32" s="37">
        <v>0.56999999999999995</v>
      </c>
      <c r="Q32" s="37"/>
      <c r="R32" s="37"/>
      <c r="S32" s="37"/>
      <c r="T32" s="37"/>
      <c r="U32" s="37"/>
    </row>
    <row r="33" spans="1:21" x14ac:dyDescent="0.25">
      <c r="A33" s="33" t="s">
        <v>30</v>
      </c>
      <c r="B33" s="20">
        <v>1.4241186161449753</v>
      </c>
      <c r="C33" s="37">
        <v>0.55000000000000004</v>
      </c>
      <c r="D33" s="37">
        <v>0.49</v>
      </c>
      <c r="E33" s="37">
        <v>0.47</v>
      </c>
      <c r="F33" s="37">
        <v>0.35</v>
      </c>
      <c r="G33" s="37">
        <v>0.34</v>
      </c>
      <c r="Q33" s="37"/>
      <c r="R33" s="37"/>
      <c r="S33" s="37"/>
      <c r="T33" s="37"/>
      <c r="U33" s="37"/>
    </row>
    <row r="34" spans="1:21" x14ac:dyDescent="0.25">
      <c r="A34" s="33" t="s">
        <v>31</v>
      </c>
      <c r="B34" s="20">
        <v>0.58200988467874792</v>
      </c>
      <c r="C34" s="37">
        <v>0.6</v>
      </c>
      <c r="D34" s="37">
        <v>0.56000000000000005</v>
      </c>
      <c r="E34" s="37">
        <v>0.55000000000000004</v>
      </c>
      <c r="F34" s="37">
        <v>0.48</v>
      </c>
      <c r="G34" s="37">
        <v>0.42</v>
      </c>
      <c r="Q34" s="37"/>
      <c r="R34" s="37"/>
      <c r="S34" s="37"/>
      <c r="T34" s="37"/>
      <c r="U34" s="37"/>
    </row>
    <row r="35" spans="1:21" x14ac:dyDescent="0.25">
      <c r="A35" s="33" t="s">
        <v>32</v>
      </c>
      <c r="B35" s="20">
        <v>9.5446457990115322E-2</v>
      </c>
      <c r="C35" s="37">
        <v>0.62</v>
      </c>
      <c r="D35" s="37">
        <v>0.55000000000000004</v>
      </c>
      <c r="E35" s="37">
        <v>0.5</v>
      </c>
      <c r="F35" s="37">
        <v>0.37</v>
      </c>
      <c r="G35" s="37">
        <v>0.35</v>
      </c>
      <c r="Q35" s="37"/>
      <c r="R35" s="37"/>
      <c r="S35" s="37"/>
      <c r="T35" s="37"/>
      <c r="U35" s="37"/>
    </row>
    <row r="36" spans="1:21" x14ac:dyDescent="0.25">
      <c r="A36" s="33" t="s">
        <v>33</v>
      </c>
      <c r="B36" s="20">
        <v>2.6547721032399783</v>
      </c>
      <c r="C36" s="37">
        <v>0.57999999999999996</v>
      </c>
      <c r="D36" s="37">
        <v>0.56999999999999995</v>
      </c>
      <c r="E36" s="37">
        <v>0.48</v>
      </c>
      <c r="F36" s="37">
        <v>0.44</v>
      </c>
      <c r="G36" s="37">
        <v>0.39</v>
      </c>
      <c r="Q36" s="37"/>
      <c r="R36" s="37"/>
      <c r="S36" s="37"/>
      <c r="T36" s="37"/>
      <c r="U36" s="37"/>
    </row>
    <row r="37" spans="1:21" x14ac:dyDescent="0.25">
      <c r="A37" s="33" t="s">
        <v>34</v>
      </c>
      <c r="B37" s="20">
        <v>0.9176331685886876</v>
      </c>
      <c r="C37" s="37">
        <v>0.62</v>
      </c>
      <c r="D37" s="37">
        <v>0.61</v>
      </c>
      <c r="E37" s="37">
        <v>0.59</v>
      </c>
      <c r="F37" s="37">
        <v>0.5</v>
      </c>
      <c r="G37" s="37">
        <v>0.46</v>
      </c>
      <c r="Q37" s="37"/>
      <c r="R37" s="37"/>
      <c r="S37" s="37"/>
      <c r="T37" s="37"/>
      <c r="U37" s="37"/>
    </row>
    <row r="38" spans="1:21" x14ac:dyDescent="0.25">
      <c r="A38" s="33" t="s">
        <v>35</v>
      </c>
      <c r="B38" s="20">
        <v>1.0210159253157607</v>
      </c>
      <c r="C38" s="37">
        <v>0.54</v>
      </c>
      <c r="D38" s="37">
        <v>0.5</v>
      </c>
      <c r="E38" s="37">
        <v>0.48</v>
      </c>
      <c r="F38" s="37">
        <v>0.38</v>
      </c>
      <c r="G38" s="37">
        <v>0.31</v>
      </c>
      <c r="Q38" s="37"/>
      <c r="R38" s="37"/>
      <c r="S38" s="37"/>
      <c r="T38" s="37"/>
      <c r="U38" s="37"/>
    </row>
    <row r="39" spans="1:21" x14ac:dyDescent="0.25">
      <c r="A39" s="33" t="s">
        <v>36</v>
      </c>
      <c r="B39" s="20">
        <v>1.6350356946732565</v>
      </c>
      <c r="C39" s="37">
        <v>0.56999999999999995</v>
      </c>
      <c r="D39" s="37">
        <v>0.53</v>
      </c>
      <c r="E39" s="37">
        <v>0.52</v>
      </c>
      <c r="F39" s="37">
        <v>0.37</v>
      </c>
      <c r="G39" s="37">
        <v>0.38</v>
      </c>
      <c r="Q39" s="37"/>
      <c r="R39" s="37"/>
      <c r="S39" s="37"/>
      <c r="T39" s="37"/>
      <c r="U39" s="37"/>
    </row>
    <row r="40" spans="1:21" x14ac:dyDescent="0.25">
      <c r="A40" s="33" t="s">
        <v>37</v>
      </c>
      <c r="B40" s="20">
        <v>1.1159692476661174</v>
      </c>
      <c r="C40" s="37">
        <v>0.6</v>
      </c>
      <c r="D40" s="37">
        <v>0.56000000000000005</v>
      </c>
      <c r="E40" s="37">
        <v>0.56999999999999995</v>
      </c>
      <c r="F40" s="37">
        <v>0.46</v>
      </c>
      <c r="G40" s="37">
        <v>0.35</v>
      </c>
      <c r="Q40" s="37"/>
      <c r="R40" s="37"/>
      <c r="S40" s="37"/>
      <c r="T40" s="37"/>
      <c r="U40" s="37"/>
    </row>
    <row r="41" spans="1:21" x14ac:dyDescent="0.25">
      <c r="A41" s="33" t="s">
        <v>38</v>
      </c>
      <c r="B41" s="20">
        <v>1.0124437122460186</v>
      </c>
      <c r="C41" s="37">
        <v>0.63</v>
      </c>
      <c r="D41" s="37">
        <v>0.59</v>
      </c>
      <c r="E41" s="37">
        <v>0.52</v>
      </c>
      <c r="F41" s="37">
        <v>0.27</v>
      </c>
      <c r="G41" s="37">
        <v>0.28000000000000003</v>
      </c>
      <c r="Q41" s="37"/>
      <c r="R41" s="37"/>
      <c r="S41" s="37"/>
      <c r="T41" s="37"/>
      <c r="U41" s="37"/>
    </row>
    <row r="42" spans="1:21" x14ac:dyDescent="0.25">
      <c r="A42" s="33" t="s">
        <v>39</v>
      </c>
      <c r="B42" s="20">
        <v>0.73852278967600216</v>
      </c>
      <c r="C42" s="37">
        <v>0.63</v>
      </c>
      <c r="D42" s="37">
        <v>0.56999999999999995</v>
      </c>
      <c r="E42" s="37">
        <v>0.51</v>
      </c>
      <c r="F42" s="37">
        <v>0.23</v>
      </c>
      <c r="G42" s="37">
        <v>0.36</v>
      </c>
      <c r="Q42" s="37"/>
      <c r="R42" s="37"/>
      <c r="S42" s="37"/>
      <c r="T42" s="37"/>
      <c r="U42" s="37"/>
    </row>
    <row r="43" spans="1:21" x14ac:dyDescent="0.25">
      <c r="A43" s="33" t="s">
        <v>4</v>
      </c>
      <c r="B43" s="20">
        <v>0.57740252608456888</v>
      </c>
      <c r="C43" s="37">
        <v>0.69</v>
      </c>
      <c r="D43" s="37">
        <v>0.73</v>
      </c>
      <c r="E43" s="37">
        <v>0.69</v>
      </c>
      <c r="F43" s="37">
        <v>0.59</v>
      </c>
      <c r="G43" s="37">
        <v>0.54</v>
      </c>
      <c r="Q43" s="37"/>
      <c r="R43" s="37"/>
      <c r="S43" s="37"/>
      <c r="T43" s="37"/>
      <c r="U43" s="37"/>
    </row>
    <row r="44" spans="1:21" x14ac:dyDescent="0.25">
      <c r="A44" s="33" t="s">
        <v>40</v>
      </c>
      <c r="B44" s="20">
        <v>0.15084129599121363</v>
      </c>
      <c r="C44" s="37">
        <v>0.59</v>
      </c>
      <c r="D44" s="37">
        <v>0.53</v>
      </c>
      <c r="E44" s="37">
        <v>0.46</v>
      </c>
      <c r="F44" s="37">
        <v>0.39</v>
      </c>
      <c r="G44" s="37">
        <v>0.38</v>
      </c>
      <c r="Q44" s="37"/>
      <c r="R44" s="37"/>
      <c r="S44" s="37"/>
      <c r="T44" s="37"/>
      <c r="U44" s="37"/>
    </row>
    <row r="45" spans="1:21" x14ac:dyDescent="0.25">
      <c r="A45" s="33" t="s">
        <v>41</v>
      </c>
      <c r="B45" s="20">
        <v>0.59009884678747937</v>
      </c>
      <c r="C45" s="37">
        <v>0.65</v>
      </c>
      <c r="D45" s="37">
        <v>0.61</v>
      </c>
      <c r="E45" s="37">
        <v>0.59</v>
      </c>
      <c r="F45" s="37">
        <v>0.28999999999999998</v>
      </c>
      <c r="G45" s="37">
        <v>0.42</v>
      </c>
      <c r="Q45" s="37"/>
      <c r="R45" s="37"/>
      <c r="S45" s="37"/>
      <c r="T45" s="37"/>
      <c r="U45" s="37"/>
    </row>
    <row r="46" spans="1:21" x14ac:dyDescent="0.25">
      <c r="A46" s="33" t="s">
        <v>42</v>
      </c>
      <c r="B46" s="20">
        <v>0.58797913234486543</v>
      </c>
      <c r="C46" s="37">
        <v>0.6</v>
      </c>
      <c r="D46" s="37">
        <v>0.55000000000000004</v>
      </c>
      <c r="E46" s="37">
        <v>0.51</v>
      </c>
      <c r="F46" s="37">
        <v>0.46</v>
      </c>
      <c r="G46" s="37">
        <v>0.42</v>
      </c>
      <c r="Q46" s="37"/>
      <c r="R46" s="37"/>
      <c r="S46" s="37"/>
      <c r="T46" s="37"/>
      <c r="U46" s="37"/>
    </row>
    <row r="47" spans="1:21" x14ac:dyDescent="0.25">
      <c r="A47" s="33" t="s">
        <v>43</v>
      </c>
      <c r="B47" s="20">
        <v>1.9481109280615045</v>
      </c>
      <c r="C47" s="37">
        <v>0.59</v>
      </c>
      <c r="D47" s="37">
        <v>0.65</v>
      </c>
      <c r="E47" s="37">
        <v>0.62</v>
      </c>
      <c r="F47" s="37">
        <v>0.59</v>
      </c>
      <c r="G47" s="37">
        <v>0.52</v>
      </c>
      <c r="Q47" s="37"/>
      <c r="R47" s="37"/>
      <c r="S47" s="37"/>
      <c r="T47" s="37"/>
      <c r="U47" s="37"/>
    </row>
    <row r="48" spans="1:21" x14ac:dyDescent="0.25">
      <c r="A48" s="33" t="s">
        <v>44</v>
      </c>
      <c r="B48" s="20">
        <v>0.4320895112575508</v>
      </c>
      <c r="C48" s="37">
        <v>0.66</v>
      </c>
      <c r="D48" s="37">
        <v>0.67</v>
      </c>
      <c r="E48" s="37">
        <v>0.63</v>
      </c>
      <c r="F48" s="37">
        <v>0.54</v>
      </c>
      <c r="G48" s="37">
        <v>0.52</v>
      </c>
      <c r="Q48" s="37"/>
      <c r="R48" s="37"/>
      <c r="S48" s="37"/>
      <c r="T48" s="37"/>
      <c r="U48" s="37"/>
    </row>
    <row r="49" spans="1:21" x14ac:dyDescent="0.25">
      <c r="A49" s="33" t="s">
        <v>45</v>
      </c>
      <c r="B49" s="20">
        <v>0.51499560680944534</v>
      </c>
      <c r="C49" s="37">
        <v>0.54</v>
      </c>
      <c r="D49" s="37">
        <v>0.51</v>
      </c>
      <c r="E49" s="37">
        <v>0.46</v>
      </c>
      <c r="F49" s="37">
        <v>0.41</v>
      </c>
      <c r="G49" s="37">
        <v>0.38</v>
      </c>
      <c r="Q49" s="37"/>
      <c r="R49" s="37"/>
      <c r="S49" s="37"/>
      <c r="T49" s="37"/>
      <c r="U49" s="37"/>
    </row>
    <row r="50" spans="1:21" x14ac:dyDescent="0.25">
      <c r="A50" s="33" t="s">
        <v>46</v>
      </c>
      <c r="B50" s="20">
        <v>1.2909719934102144</v>
      </c>
      <c r="C50" s="37">
        <v>0.63</v>
      </c>
      <c r="D50" s="37">
        <v>0.54</v>
      </c>
      <c r="E50" s="37">
        <v>0.48</v>
      </c>
      <c r="F50" s="37">
        <v>0.43</v>
      </c>
      <c r="G50" s="37">
        <v>0.39</v>
      </c>
      <c r="Q50" s="37"/>
      <c r="R50" s="37"/>
      <c r="S50" s="37"/>
      <c r="T50" s="37"/>
      <c r="U50" s="37"/>
    </row>
    <row r="51" spans="1:21" x14ac:dyDescent="0.25">
      <c r="A51" s="33" t="s">
        <v>47</v>
      </c>
      <c r="B51" s="20">
        <v>1.5753651839648546</v>
      </c>
      <c r="C51" s="37">
        <v>0.62</v>
      </c>
      <c r="D51" s="37">
        <v>0.56000000000000005</v>
      </c>
      <c r="E51" s="37">
        <v>0.51</v>
      </c>
      <c r="F51" s="37">
        <v>0.4</v>
      </c>
      <c r="G51" s="37">
        <v>0.41</v>
      </c>
      <c r="Q51" s="37"/>
      <c r="R51" s="37"/>
      <c r="S51" s="37"/>
      <c r="T51" s="37"/>
      <c r="U51" s="37"/>
    </row>
    <row r="52" spans="1:21" x14ac:dyDescent="0.25">
      <c r="A52" s="33" t="s">
        <v>48</v>
      </c>
      <c r="B52" s="20">
        <v>1.7107907742998352</v>
      </c>
      <c r="C52" s="37">
        <v>0.55000000000000004</v>
      </c>
      <c r="D52" s="37">
        <v>0.56000000000000005</v>
      </c>
      <c r="E52" s="37">
        <v>0.52</v>
      </c>
      <c r="F52" s="37">
        <v>0.43</v>
      </c>
      <c r="G52" s="37">
        <v>0.43</v>
      </c>
      <c r="Q52" s="37"/>
      <c r="R52" s="37"/>
      <c r="S52" s="37"/>
      <c r="T52" s="37"/>
      <c r="U52" s="37"/>
    </row>
    <row r="53" spans="1:21" x14ac:dyDescent="0.25">
      <c r="A53" s="33" t="s">
        <v>49</v>
      </c>
      <c r="B53" s="20">
        <v>0.22827292696320703</v>
      </c>
      <c r="C53" s="37">
        <v>0.62</v>
      </c>
      <c r="D53" s="37">
        <v>0.43</v>
      </c>
      <c r="E53" s="37">
        <v>0.38</v>
      </c>
      <c r="F53" s="37">
        <v>0.33</v>
      </c>
      <c r="G53" s="37">
        <v>0.31</v>
      </c>
      <c r="Q53" s="37"/>
      <c r="R53" s="37"/>
      <c r="S53" s="37"/>
      <c r="T53" s="37"/>
      <c r="U53" s="37"/>
    </row>
    <row r="54" spans="1:21" x14ac:dyDescent="0.25">
      <c r="A54" s="33" t="s">
        <v>5</v>
      </c>
      <c r="B54" s="20">
        <v>1.1798077979132344</v>
      </c>
      <c r="C54" s="37">
        <v>0.68</v>
      </c>
      <c r="D54" s="37">
        <v>0.75</v>
      </c>
      <c r="E54" s="37">
        <v>0.7</v>
      </c>
      <c r="F54" s="37">
        <v>0.6</v>
      </c>
      <c r="G54" s="37">
        <v>0.56000000000000005</v>
      </c>
      <c r="Q54" s="37"/>
      <c r="R54" s="37"/>
      <c r="S54" s="37"/>
      <c r="T54" s="37"/>
      <c r="U54" s="37"/>
    </row>
    <row r="55" spans="1:21" x14ac:dyDescent="0.25">
      <c r="A55" s="33" t="s">
        <v>50</v>
      </c>
      <c r="B55" s="20">
        <v>4.2001647446457992E-2</v>
      </c>
      <c r="C55" s="37">
        <v>0.59</v>
      </c>
      <c r="D55" s="37">
        <v>0.51</v>
      </c>
      <c r="E55" s="37">
        <v>0.35</v>
      </c>
      <c r="F55" s="37">
        <v>0.36</v>
      </c>
      <c r="G55" s="37">
        <v>0.37</v>
      </c>
      <c r="Q55" s="37"/>
      <c r="R55" s="37"/>
      <c r="S55" s="37"/>
      <c r="T55" s="37"/>
      <c r="U55" s="37"/>
    </row>
    <row r="56" spans="1:21" x14ac:dyDescent="0.25">
      <c r="A56" s="33" t="s">
        <v>51</v>
      </c>
      <c r="B56" s="20">
        <v>0.96074135090609558</v>
      </c>
      <c r="C56" s="37">
        <v>0.62</v>
      </c>
      <c r="D56" s="37">
        <v>0.56999999999999995</v>
      </c>
      <c r="E56" s="37">
        <v>0.54</v>
      </c>
      <c r="F56" s="37">
        <v>0.49</v>
      </c>
      <c r="G56" s="37">
        <v>0.45</v>
      </c>
      <c r="Q56" s="37"/>
      <c r="R56" s="37"/>
      <c r="S56" s="37"/>
      <c r="T56" s="37"/>
      <c r="U56" s="37"/>
    </row>
    <row r="57" spans="1:21" x14ac:dyDescent="0.25">
      <c r="A57" s="33" t="s">
        <v>52</v>
      </c>
      <c r="B57" s="20">
        <v>2.765431081823174</v>
      </c>
      <c r="C57" s="37">
        <v>0.61</v>
      </c>
      <c r="D57" s="37">
        <v>0.56000000000000005</v>
      </c>
      <c r="E57" s="37">
        <v>0.5</v>
      </c>
      <c r="F57" s="37">
        <v>0.41</v>
      </c>
      <c r="G57" s="37">
        <v>0.38</v>
      </c>
      <c r="Q57" s="37"/>
      <c r="R57" s="37"/>
      <c r="S57" s="37"/>
      <c r="T57" s="37"/>
      <c r="U57" s="37"/>
    </row>
    <row r="58" spans="1:21" x14ac:dyDescent="0.25">
      <c r="A58" s="33" t="s">
        <v>53</v>
      </c>
      <c r="B58" s="20">
        <v>0.70121361889071943</v>
      </c>
      <c r="C58" s="37">
        <v>0.63</v>
      </c>
      <c r="D58" s="37">
        <v>0.65</v>
      </c>
      <c r="E58" s="37">
        <v>0.65</v>
      </c>
      <c r="F58" s="37">
        <v>0.57999999999999996</v>
      </c>
      <c r="G58" s="37">
        <v>0.51</v>
      </c>
      <c r="Q58" s="37"/>
      <c r="R58" s="37"/>
      <c r="S58" s="37"/>
      <c r="T58" s="37"/>
      <c r="U58" s="37"/>
    </row>
    <row r="59" spans="1:21" x14ac:dyDescent="0.25">
      <c r="A59" s="33" t="s">
        <v>54</v>
      </c>
      <c r="B59" s="20">
        <v>0.31271169686985173</v>
      </c>
      <c r="C59" s="37">
        <v>0.59</v>
      </c>
      <c r="D59" s="37">
        <v>0.63</v>
      </c>
      <c r="E59" s="37">
        <v>0.56000000000000005</v>
      </c>
      <c r="F59" s="37">
        <v>0.5</v>
      </c>
      <c r="G59" s="37">
        <v>0.46</v>
      </c>
      <c r="Q59" s="37"/>
      <c r="R59" s="37"/>
      <c r="S59" s="37"/>
      <c r="T59" s="37"/>
      <c r="U59" s="37"/>
    </row>
    <row r="60" spans="1:21" x14ac:dyDescent="0.25">
      <c r="A60" s="33" t="s">
        <v>55</v>
      </c>
      <c r="B60" s="20">
        <v>2.3259088412959912</v>
      </c>
      <c r="C60" s="37">
        <v>0.61</v>
      </c>
      <c r="D60" s="37">
        <v>0.64</v>
      </c>
      <c r="E60" s="37">
        <v>0.63</v>
      </c>
      <c r="F60" s="37">
        <v>0.5</v>
      </c>
      <c r="G60" s="37">
        <v>0.45</v>
      </c>
      <c r="Q60" s="37"/>
      <c r="R60" s="37"/>
      <c r="S60" s="37"/>
      <c r="T60" s="37"/>
      <c r="U60" s="37"/>
    </row>
    <row r="61" spans="1:21" x14ac:dyDescent="0.25">
      <c r="A61" s="33" t="s">
        <v>56</v>
      </c>
      <c r="B61" s="20">
        <v>1.0205107084019771</v>
      </c>
      <c r="C61" s="37">
        <v>0.56000000000000005</v>
      </c>
      <c r="D61" s="37">
        <v>0.59</v>
      </c>
      <c r="E61" s="37">
        <v>0.46</v>
      </c>
      <c r="F61" s="37">
        <v>0.44</v>
      </c>
      <c r="G61" s="37">
        <v>0.4</v>
      </c>
      <c r="Q61" s="37"/>
      <c r="R61" s="37"/>
      <c r="S61" s="37"/>
      <c r="T61" s="37"/>
      <c r="U61" s="37"/>
    </row>
    <row r="62" spans="1:21" x14ac:dyDescent="0.25">
      <c r="A62" s="33" t="s">
        <v>57</v>
      </c>
      <c r="B62" s="20">
        <v>1.8549258649093903</v>
      </c>
      <c r="C62" s="37">
        <v>0.6</v>
      </c>
      <c r="D62" s="37">
        <v>0.65</v>
      </c>
      <c r="E62" s="37">
        <v>0.66</v>
      </c>
      <c r="F62" s="37">
        <v>0.56999999999999995</v>
      </c>
      <c r="G62" s="37">
        <v>0.47</v>
      </c>
      <c r="Q62" s="37"/>
      <c r="R62" s="37"/>
      <c r="S62" s="37"/>
      <c r="T62" s="37"/>
      <c r="U62" s="37"/>
    </row>
    <row r="63" spans="1:21" x14ac:dyDescent="0.25">
      <c r="A63" s="33" t="s">
        <v>58</v>
      </c>
      <c r="B63" s="20">
        <v>0.65892915980230649</v>
      </c>
      <c r="C63" s="37">
        <v>0.64</v>
      </c>
      <c r="D63" s="37">
        <v>0.64</v>
      </c>
      <c r="E63" s="37">
        <v>0.66</v>
      </c>
      <c r="F63" s="37">
        <v>0.51</v>
      </c>
      <c r="G63" s="37">
        <v>0.44</v>
      </c>
      <c r="Q63" s="37"/>
      <c r="R63" s="37"/>
      <c r="S63" s="37"/>
      <c r="T63" s="37"/>
      <c r="U63" s="37"/>
    </row>
    <row r="64" spans="1:21" x14ac:dyDescent="0.25">
      <c r="A64" s="33" t="s">
        <v>59</v>
      </c>
      <c r="B64" s="20">
        <v>0.47098297638660075</v>
      </c>
      <c r="C64" s="37">
        <v>0.57999999999999996</v>
      </c>
      <c r="D64" s="37">
        <v>0.6</v>
      </c>
      <c r="E64" s="37">
        <v>0.43</v>
      </c>
      <c r="F64" s="37">
        <v>0.41</v>
      </c>
      <c r="G64" s="37">
        <v>0.43</v>
      </c>
      <c r="Q64" s="37"/>
      <c r="R64" s="37"/>
      <c r="S64" s="37"/>
      <c r="T64" s="37"/>
      <c r="U64" s="37"/>
    </row>
    <row r="65" spans="1:21" x14ac:dyDescent="0.25">
      <c r="A65" s="33" t="s">
        <v>6</v>
      </c>
      <c r="B65" s="20">
        <v>0.35587863811092807</v>
      </c>
      <c r="C65" s="37">
        <v>0.72</v>
      </c>
      <c r="D65" s="37">
        <v>0.76</v>
      </c>
      <c r="E65" s="37">
        <v>0.7</v>
      </c>
      <c r="F65" s="37">
        <v>0.59</v>
      </c>
      <c r="G65" s="37">
        <v>0.55000000000000004</v>
      </c>
      <c r="Q65" s="37"/>
      <c r="R65" s="37"/>
      <c r="S65" s="37"/>
      <c r="T65" s="37"/>
      <c r="U65" s="37"/>
    </row>
    <row r="66" spans="1:21" x14ac:dyDescent="0.25">
      <c r="A66" s="33" t="s">
        <v>60</v>
      </c>
      <c r="B66" s="20">
        <v>1.8690389895661728</v>
      </c>
      <c r="C66" s="37">
        <v>0.52</v>
      </c>
      <c r="D66" s="37">
        <v>0.55000000000000004</v>
      </c>
      <c r="E66" s="37">
        <v>0.42</v>
      </c>
      <c r="F66" s="37">
        <v>0.35</v>
      </c>
      <c r="G66" s="37">
        <v>0.33</v>
      </c>
      <c r="Q66" s="37"/>
      <c r="R66" s="37"/>
      <c r="S66" s="37"/>
      <c r="T66" s="37"/>
      <c r="U66" s="37"/>
    </row>
    <row r="67" spans="1:21" x14ac:dyDescent="0.25">
      <c r="A67" s="33" t="s">
        <v>61</v>
      </c>
      <c r="B67" s="20">
        <v>1.9671279516749036</v>
      </c>
      <c r="C67" s="37">
        <v>0.54</v>
      </c>
      <c r="D67" s="37">
        <v>0.54</v>
      </c>
      <c r="E67" s="37">
        <v>0.56000000000000005</v>
      </c>
      <c r="F67" s="37">
        <v>0.42</v>
      </c>
      <c r="G67" s="37">
        <v>0.28000000000000003</v>
      </c>
      <c r="Q67" s="37"/>
      <c r="R67" s="37"/>
      <c r="S67" s="37"/>
      <c r="T67" s="37"/>
      <c r="U67" s="37"/>
    </row>
    <row r="68" spans="1:21" x14ac:dyDescent="0.25">
      <c r="A68" s="33" t="s">
        <v>62</v>
      </c>
      <c r="B68" s="20">
        <v>2.2216639209225697</v>
      </c>
      <c r="C68" s="37">
        <v>0.63</v>
      </c>
      <c r="D68" s="37">
        <v>0.67</v>
      </c>
      <c r="E68" s="37">
        <v>0.67</v>
      </c>
      <c r="F68" s="37">
        <v>0.54</v>
      </c>
      <c r="G68" s="37">
        <v>0.49</v>
      </c>
      <c r="Q68" s="37"/>
      <c r="R68" s="37"/>
      <c r="S68" s="37"/>
      <c r="T68" s="37"/>
      <c r="U68" s="37"/>
    </row>
    <row r="69" spans="1:21" x14ac:dyDescent="0.25">
      <c r="A69" s="33" t="s">
        <v>63</v>
      </c>
      <c r="B69" s="20">
        <v>1.8009280615046677</v>
      </c>
      <c r="C69" s="37">
        <v>0.62</v>
      </c>
      <c r="D69" s="37">
        <v>0.59</v>
      </c>
      <c r="E69" s="37">
        <v>0.56000000000000005</v>
      </c>
      <c r="F69" s="37">
        <v>0.46</v>
      </c>
      <c r="G69" s="37">
        <v>0.45</v>
      </c>
      <c r="Q69" s="37"/>
      <c r="R69" s="37"/>
      <c r="S69" s="37"/>
      <c r="T69" s="37"/>
      <c r="U69" s="37"/>
    </row>
    <row r="70" spans="1:21" x14ac:dyDescent="0.25">
      <c r="A70" s="33" t="s">
        <v>64</v>
      </c>
      <c r="B70" s="20">
        <v>0.96732564524986264</v>
      </c>
      <c r="C70" s="37">
        <v>0.65</v>
      </c>
      <c r="D70" s="37">
        <v>0.68</v>
      </c>
      <c r="E70" s="37">
        <v>0.63</v>
      </c>
      <c r="F70" s="37">
        <v>0.56000000000000005</v>
      </c>
      <c r="G70" s="37">
        <v>0.51</v>
      </c>
      <c r="Q70" s="37"/>
      <c r="R70" s="37"/>
      <c r="S70" s="37"/>
      <c r="T70" s="37"/>
      <c r="U70" s="37"/>
    </row>
    <row r="71" spans="1:21" x14ac:dyDescent="0.25">
      <c r="A71" s="33" t="s">
        <v>65</v>
      </c>
      <c r="B71" s="20">
        <v>0.53447391543108191</v>
      </c>
      <c r="C71" s="37">
        <v>0.57999999999999996</v>
      </c>
      <c r="D71" s="37">
        <v>0.54</v>
      </c>
      <c r="E71" s="37">
        <v>0.5</v>
      </c>
      <c r="F71" s="37">
        <v>0.3</v>
      </c>
      <c r="G71" s="37">
        <v>0.39</v>
      </c>
      <c r="Q71" s="37"/>
      <c r="R71" s="37"/>
      <c r="S71" s="37"/>
      <c r="T71" s="37"/>
      <c r="U71" s="37"/>
    </row>
    <row r="72" spans="1:21" x14ac:dyDescent="0.25">
      <c r="A72" s="33" t="s">
        <v>66</v>
      </c>
      <c r="B72" s="20">
        <v>0.6677265238879736</v>
      </c>
      <c r="C72" s="37">
        <v>0.6</v>
      </c>
      <c r="D72" s="37">
        <v>0.56999999999999995</v>
      </c>
      <c r="E72" s="37">
        <v>0.52</v>
      </c>
      <c r="F72" s="37">
        <v>0.32</v>
      </c>
      <c r="G72" s="37">
        <v>0.31</v>
      </c>
      <c r="Q72" s="37"/>
      <c r="R72" s="37"/>
      <c r="S72" s="37"/>
      <c r="T72" s="37"/>
      <c r="U72" s="37"/>
    </row>
    <row r="73" spans="1:21" x14ac:dyDescent="0.25">
      <c r="A73" s="33" t="s">
        <v>67</v>
      </c>
      <c r="B73" s="20">
        <v>5.3706754530477765E-3</v>
      </c>
      <c r="C73" s="37">
        <v>0.63</v>
      </c>
      <c r="D73" s="37">
        <v>0.6</v>
      </c>
      <c r="E73" s="37">
        <v>0.61</v>
      </c>
      <c r="F73" s="37">
        <v>0.34</v>
      </c>
      <c r="G73" s="37">
        <v>0.32</v>
      </c>
      <c r="Q73" s="37"/>
      <c r="R73" s="37"/>
      <c r="S73" s="37"/>
      <c r="T73" s="37"/>
      <c r="U73" s="37"/>
    </row>
    <row r="74" spans="1:21" x14ac:dyDescent="0.25">
      <c r="A74" s="33" t="s">
        <v>68</v>
      </c>
      <c r="B74" s="20">
        <v>4.9023887973640858E-2</v>
      </c>
      <c r="C74" s="37">
        <v>0.53</v>
      </c>
      <c r="D74" s="37">
        <v>0.4</v>
      </c>
      <c r="E74" s="37">
        <v>0.36</v>
      </c>
      <c r="F74" s="37">
        <v>0.31</v>
      </c>
      <c r="G74" s="37">
        <v>0.28000000000000003</v>
      </c>
      <c r="Q74" s="37"/>
      <c r="R74" s="37"/>
      <c r="S74" s="37"/>
      <c r="T74" s="37"/>
      <c r="U74" s="37"/>
    </row>
    <row r="75" spans="1:21" x14ac:dyDescent="0.25">
      <c r="A75" s="33" t="s">
        <v>69</v>
      </c>
      <c r="B75" s="20">
        <v>3.6974190005491493E-2</v>
      </c>
      <c r="C75" s="37">
        <v>0.6</v>
      </c>
      <c r="D75" s="37">
        <v>0.62</v>
      </c>
      <c r="E75" s="37">
        <v>0.55000000000000004</v>
      </c>
      <c r="F75" s="37">
        <v>0.49</v>
      </c>
      <c r="G75" s="37">
        <v>0.46</v>
      </c>
      <c r="Q75" s="37"/>
      <c r="R75" s="37"/>
      <c r="S75" s="37"/>
      <c r="T75" s="37"/>
      <c r="U75" s="37"/>
    </row>
    <row r="76" spans="1:21" x14ac:dyDescent="0.25">
      <c r="A76" s="33" t="s">
        <v>7</v>
      </c>
      <c r="B76" s="20">
        <v>3.1258264689730919</v>
      </c>
      <c r="C76" s="37">
        <v>0.65</v>
      </c>
      <c r="D76" s="37">
        <v>0.66</v>
      </c>
      <c r="E76" s="37">
        <v>0.67</v>
      </c>
      <c r="F76" s="37">
        <v>0.46</v>
      </c>
      <c r="G76" s="37">
        <v>0.45</v>
      </c>
      <c r="Q76" s="37"/>
      <c r="R76" s="37"/>
      <c r="S76" s="37"/>
      <c r="T76" s="37"/>
      <c r="U76" s="37"/>
    </row>
    <row r="77" spans="1:21" x14ac:dyDescent="0.25">
      <c r="A77" s="33" t="s">
        <v>70</v>
      </c>
      <c r="B77" s="20">
        <v>0.19711147721032399</v>
      </c>
      <c r="C77" s="37">
        <v>0.6</v>
      </c>
      <c r="D77" s="37">
        <v>0.48</v>
      </c>
      <c r="E77" s="37">
        <v>0.42</v>
      </c>
      <c r="F77" s="37">
        <v>0.36</v>
      </c>
      <c r="G77" s="37">
        <v>0.33</v>
      </c>
      <c r="Q77" s="37"/>
      <c r="R77" s="37"/>
      <c r="S77" s="37"/>
      <c r="T77" s="37"/>
      <c r="U77" s="37"/>
    </row>
    <row r="78" spans="1:21" x14ac:dyDescent="0.25">
      <c r="A78" s="33" t="s">
        <v>71</v>
      </c>
      <c r="B78" s="20">
        <v>0.48227237781438775</v>
      </c>
      <c r="C78" s="37">
        <v>0.56000000000000005</v>
      </c>
      <c r="D78" s="37">
        <v>0.56000000000000005</v>
      </c>
      <c r="E78" s="37">
        <v>0.4</v>
      </c>
      <c r="F78" s="37">
        <v>0.33</v>
      </c>
      <c r="G78" s="37">
        <v>0.31</v>
      </c>
      <c r="Q78" s="37"/>
      <c r="R78" s="37"/>
      <c r="S78" s="37"/>
      <c r="T78" s="37"/>
      <c r="U78" s="37"/>
    </row>
    <row r="79" spans="1:21" x14ac:dyDescent="0.25">
      <c r="A79" s="33" t="s">
        <v>72</v>
      </c>
      <c r="B79" s="20">
        <v>0.26571114772103238</v>
      </c>
      <c r="C79" s="37">
        <v>0.6</v>
      </c>
      <c r="D79" s="37">
        <v>0.64</v>
      </c>
      <c r="E79" s="37">
        <v>0.54</v>
      </c>
      <c r="F79" s="37">
        <v>0.51</v>
      </c>
      <c r="G79" s="37">
        <v>0.44</v>
      </c>
      <c r="Q79" s="37"/>
      <c r="R79" s="37"/>
      <c r="S79" s="37"/>
      <c r="T79" s="37"/>
      <c r="U79" s="37"/>
    </row>
    <row r="80" spans="1:21" x14ac:dyDescent="0.25">
      <c r="A80" s="33" t="s">
        <v>73</v>
      </c>
      <c r="B80" s="20">
        <v>0.62406370126304234</v>
      </c>
      <c r="C80" s="37">
        <v>0.66</v>
      </c>
      <c r="D80" s="37">
        <v>0.67</v>
      </c>
      <c r="E80" s="37">
        <v>0.63</v>
      </c>
      <c r="F80" s="37">
        <v>0.55000000000000004</v>
      </c>
      <c r="G80" s="37">
        <v>0.47</v>
      </c>
      <c r="Q80" s="37"/>
      <c r="R80" s="37"/>
      <c r="S80" s="37"/>
      <c r="T80" s="37"/>
      <c r="U80" s="37"/>
    </row>
    <row r="81" spans="1:21" x14ac:dyDescent="0.25">
      <c r="A81" s="33" t="s">
        <v>74</v>
      </c>
      <c r="B81" s="20">
        <v>0.71140032948929155</v>
      </c>
      <c r="C81" s="37">
        <v>0.54</v>
      </c>
      <c r="D81" s="37">
        <v>0.45</v>
      </c>
      <c r="E81" s="37">
        <v>0.46</v>
      </c>
      <c r="F81" s="37">
        <v>0.37</v>
      </c>
      <c r="G81" s="37">
        <v>0.34</v>
      </c>
      <c r="Q81" s="37"/>
      <c r="R81" s="37"/>
      <c r="S81" s="37"/>
      <c r="T81" s="37"/>
      <c r="U81" s="37"/>
    </row>
    <row r="82" spans="1:21" x14ac:dyDescent="0.25">
      <c r="A82" s="33" t="s">
        <v>75</v>
      </c>
      <c r="B82" s="20">
        <v>0.7417353102690829</v>
      </c>
      <c r="C82" s="37">
        <v>0.59</v>
      </c>
      <c r="D82" s="37">
        <v>0.62</v>
      </c>
      <c r="E82" s="37">
        <v>0.56000000000000005</v>
      </c>
      <c r="F82" s="37">
        <v>0.49</v>
      </c>
      <c r="G82" s="37">
        <v>0.43</v>
      </c>
      <c r="Q82" s="37"/>
      <c r="R82" s="37"/>
      <c r="S82" s="37"/>
      <c r="T82" s="37"/>
      <c r="U82" s="37"/>
    </row>
    <row r="83" spans="1:21" x14ac:dyDescent="0.25">
      <c r="A83" s="33" t="s">
        <v>76</v>
      </c>
      <c r="B83" s="20">
        <v>0.65754530477759476</v>
      </c>
      <c r="C83" s="37">
        <v>0.64</v>
      </c>
      <c r="D83" s="37">
        <v>0.66</v>
      </c>
      <c r="E83" s="37">
        <v>0.63</v>
      </c>
      <c r="F83" s="37">
        <v>0.56000000000000005</v>
      </c>
      <c r="G83" s="37">
        <v>0.53</v>
      </c>
      <c r="Q83" s="37"/>
      <c r="R83" s="37"/>
      <c r="S83" s="37"/>
      <c r="T83" s="37"/>
      <c r="U83" s="37"/>
    </row>
    <row r="84" spans="1:21" x14ac:dyDescent="0.25">
      <c r="A84" s="33" t="s">
        <v>77</v>
      </c>
      <c r="B84" s="20">
        <v>1.0225315760571114</v>
      </c>
      <c r="C84" s="37">
        <v>0.54</v>
      </c>
      <c r="D84" s="37">
        <v>0.46</v>
      </c>
      <c r="E84" s="37">
        <v>0.44</v>
      </c>
      <c r="F84" s="37">
        <v>0.36</v>
      </c>
      <c r="G84" s="37">
        <v>0.33</v>
      </c>
      <c r="Q84" s="37"/>
      <c r="R84" s="37"/>
      <c r="S84" s="37"/>
      <c r="T84" s="37"/>
      <c r="U84" s="37"/>
    </row>
    <row r="85" spans="1:21" x14ac:dyDescent="0.25">
      <c r="A85" s="33" t="s">
        <v>78</v>
      </c>
      <c r="B85" s="20">
        <v>1.0473860516199891</v>
      </c>
      <c r="C85" s="37">
        <v>0.56000000000000005</v>
      </c>
      <c r="D85" s="37">
        <v>0.57999999999999996</v>
      </c>
      <c r="E85" s="37">
        <v>0.42</v>
      </c>
      <c r="F85" s="37">
        <v>0.41</v>
      </c>
      <c r="G85" s="37">
        <v>0.38</v>
      </c>
      <c r="Q85" s="37"/>
      <c r="R85" s="37"/>
      <c r="S85" s="37"/>
      <c r="T85" s="37"/>
      <c r="U85" s="37"/>
    </row>
    <row r="86" spans="1:21" x14ac:dyDescent="0.25">
      <c r="A86" s="33" t="s">
        <v>79</v>
      </c>
      <c r="B86" s="20">
        <v>0.89382756727073021</v>
      </c>
      <c r="C86" s="37">
        <v>0.55000000000000004</v>
      </c>
      <c r="D86" s="37">
        <v>0.37</v>
      </c>
      <c r="E86" s="37">
        <v>0.36</v>
      </c>
      <c r="F86" s="37">
        <v>0.3</v>
      </c>
      <c r="G86" s="37">
        <v>0.27</v>
      </c>
      <c r="Q86" s="37"/>
      <c r="R86" s="37"/>
      <c r="S86" s="37"/>
      <c r="T86" s="37"/>
      <c r="U86" s="37"/>
    </row>
    <row r="87" spans="1:21" x14ac:dyDescent="0.25">
      <c r="A87" s="33" t="s">
        <v>8</v>
      </c>
      <c r="B87" s="20">
        <v>1.7185612300933552E-2</v>
      </c>
      <c r="C87" s="37">
        <v>0.64</v>
      </c>
      <c r="D87" s="37">
        <v>0.68</v>
      </c>
      <c r="E87" s="37">
        <v>0.64</v>
      </c>
      <c r="F87" s="37">
        <v>0.56999999999999995</v>
      </c>
      <c r="G87" s="37">
        <v>0.49</v>
      </c>
      <c r="Q87" s="37"/>
      <c r="R87" s="37"/>
      <c r="S87" s="37"/>
      <c r="T87" s="37"/>
      <c r="U87" s="37"/>
    </row>
    <row r="88" spans="1:21" x14ac:dyDescent="0.25">
      <c r="A88" s="33" t="s">
        <v>80</v>
      </c>
      <c r="B88" s="20">
        <v>0.97263591433278418</v>
      </c>
      <c r="C88" s="37">
        <v>0.6</v>
      </c>
      <c r="D88" s="37">
        <v>0.57999999999999996</v>
      </c>
      <c r="E88" s="37">
        <v>0.53</v>
      </c>
      <c r="F88" s="37">
        <v>0.43</v>
      </c>
      <c r="G88" s="37">
        <v>0.42</v>
      </c>
      <c r="Q88" s="37"/>
      <c r="R88" s="37"/>
      <c r="S88" s="37"/>
      <c r="T88" s="37"/>
      <c r="U88" s="37"/>
    </row>
    <row r="89" spans="1:21" x14ac:dyDescent="0.25">
      <c r="A89" s="33" t="s">
        <v>81</v>
      </c>
      <c r="B89" s="20">
        <v>0.30554914881933004</v>
      </c>
      <c r="C89" s="37">
        <v>0.59</v>
      </c>
      <c r="D89" s="37">
        <v>0.56999999999999995</v>
      </c>
      <c r="E89" s="37">
        <v>0.52</v>
      </c>
      <c r="F89" s="37">
        <v>0.41</v>
      </c>
      <c r="G89" s="37">
        <v>0.43</v>
      </c>
      <c r="Q89" s="37"/>
      <c r="R89" s="37"/>
      <c r="S89" s="37"/>
      <c r="T89" s="37"/>
      <c r="U89" s="37"/>
    </row>
    <row r="90" spans="1:21" x14ac:dyDescent="0.25">
      <c r="A90" s="33" t="s">
        <v>82</v>
      </c>
      <c r="B90" s="20">
        <v>0.59970895112575506</v>
      </c>
      <c r="C90" s="37">
        <v>0.65</v>
      </c>
      <c r="D90" s="37">
        <v>0.6</v>
      </c>
      <c r="E90" s="37">
        <v>0.56000000000000005</v>
      </c>
      <c r="F90" s="37">
        <v>0.51</v>
      </c>
      <c r="G90" s="37">
        <v>0.42</v>
      </c>
      <c r="Q90" s="37"/>
      <c r="R90" s="37"/>
      <c r="S90" s="37"/>
      <c r="T90" s="37"/>
      <c r="U90" s="37"/>
    </row>
    <row r="91" spans="1:21" x14ac:dyDescent="0.25">
      <c r="A91" s="33" t="s">
        <v>83</v>
      </c>
      <c r="B91" s="20">
        <v>0.89012630422844585</v>
      </c>
      <c r="C91" s="37">
        <v>0.57999999999999996</v>
      </c>
      <c r="D91" s="37">
        <v>0.53</v>
      </c>
      <c r="E91" s="37">
        <v>0.46</v>
      </c>
      <c r="F91" s="37">
        <v>0.39</v>
      </c>
      <c r="G91" s="37">
        <v>0.37</v>
      </c>
      <c r="Q91" s="37"/>
      <c r="R91" s="37"/>
      <c r="S91" s="37"/>
      <c r="T91" s="37"/>
      <c r="U91" s="37"/>
    </row>
    <row r="92" spans="1:21" x14ac:dyDescent="0.25">
      <c r="A92" s="33" t="s">
        <v>84</v>
      </c>
      <c r="B92" s="20">
        <v>1.2731191652937945</v>
      </c>
      <c r="C92" s="37">
        <v>0.64</v>
      </c>
      <c r="D92" s="37">
        <v>0.66</v>
      </c>
      <c r="E92" s="37">
        <v>0.6</v>
      </c>
      <c r="F92" s="37">
        <v>0.51</v>
      </c>
      <c r="G92" s="37">
        <v>0.47</v>
      </c>
      <c r="Q92" s="37"/>
      <c r="R92" s="37"/>
      <c r="S92" s="37"/>
      <c r="T92" s="37"/>
      <c r="U92" s="37"/>
    </row>
    <row r="93" spans="1:21" x14ac:dyDescent="0.25">
      <c r="A93" s="33" t="s">
        <v>85</v>
      </c>
      <c r="B93" s="20">
        <v>0.79337726523887975</v>
      </c>
      <c r="C93" s="37">
        <v>0.66</v>
      </c>
      <c r="D93" s="37">
        <v>0.66</v>
      </c>
      <c r="E93" s="37">
        <v>0.65</v>
      </c>
      <c r="F93" s="37">
        <v>0.51</v>
      </c>
      <c r="G93" s="37">
        <v>0.46</v>
      </c>
      <c r="Q93" s="37"/>
      <c r="R93" s="37"/>
      <c r="S93" s="37"/>
      <c r="T93" s="37"/>
      <c r="U93" s="37"/>
    </row>
    <row r="94" spans="1:21" x14ac:dyDescent="0.25">
      <c r="A94" s="33" t="s">
        <v>86</v>
      </c>
      <c r="B94" s="20">
        <v>1.6983141131246569</v>
      </c>
      <c r="C94" s="37">
        <v>0.65</v>
      </c>
      <c r="D94" s="37">
        <v>0.67</v>
      </c>
      <c r="E94" s="37">
        <v>0.66</v>
      </c>
      <c r="F94" s="37">
        <v>0.54</v>
      </c>
      <c r="G94" s="37">
        <v>0.49</v>
      </c>
      <c r="Q94" s="37"/>
      <c r="R94" s="37"/>
      <c r="S94" s="37"/>
      <c r="T94" s="37"/>
      <c r="U94" s="37"/>
    </row>
    <row r="95" spans="1:21" x14ac:dyDescent="0.25">
      <c r="A95" s="33" t="s">
        <v>87</v>
      </c>
      <c r="B95" s="20">
        <v>3.3168588687534327E-3</v>
      </c>
      <c r="C95" s="37">
        <v>0.65</v>
      </c>
      <c r="D95" s="37">
        <v>0.65</v>
      </c>
      <c r="E95" s="37">
        <v>0.59</v>
      </c>
      <c r="F95" s="37">
        <v>0.47</v>
      </c>
      <c r="G95" s="37">
        <v>0.47</v>
      </c>
      <c r="Q95" s="37"/>
      <c r="R95" s="37"/>
      <c r="S95" s="37"/>
      <c r="T95" s="37"/>
      <c r="U95" s="37"/>
    </row>
    <row r="96" spans="1:21" x14ac:dyDescent="0.25">
      <c r="A96" s="33" t="s">
        <v>88</v>
      </c>
      <c r="B96" s="20">
        <v>3.0793520043931901E-2</v>
      </c>
      <c r="C96" s="37">
        <v>0.62</v>
      </c>
      <c r="D96" s="37">
        <v>0.62</v>
      </c>
      <c r="E96" s="37">
        <v>0.59</v>
      </c>
      <c r="F96" s="37">
        <v>0.5</v>
      </c>
      <c r="G96" s="37">
        <v>0.44</v>
      </c>
      <c r="Q96" s="37"/>
      <c r="R96" s="37"/>
      <c r="S96" s="37"/>
      <c r="T96" s="37"/>
      <c r="U96" s="37"/>
    </row>
    <row r="97" spans="1:21" x14ac:dyDescent="0.25">
      <c r="A97" s="33" t="s">
        <v>89</v>
      </c>
      <c r="B97" s="20">
        <v>7.4437122460186715E-3</v>
      </c>
      <c r="C97" s="37">
        <v>0.6</v>
      </c>
      <c r="D97" s="37">
        <v>0.65</v>
      </c>
      <c r="E97" s="37">
        <v>0.59</v>
      </c>
      <c r="F97" s="37">
        <v>0.5</v>
      </c>
      <c r="G97" s="37">
        <v>0.46</v>
      </c>
      <c r="Q97" s="37"/>
      <c r="R97" s="37"/>
      <c r="S97" s="37"/>
      <c r="T97" s="37"/>
      <c r="U97" s="37"/>
    </row>
    <row r="98" spans="1:21" x14ac:dyDescent="0.25">
      <c r="A98" s="33" t="s">
        <v>9</v>
      </c>
      <c r="B98" s="20">
        <v>0.16925205930807249</v>
      </c>
      <c r="C98" s="37">
        <v>0.61</v>
      </c>
      <c r="D98" s="37">
        <v>0.61</v>
      </c>
      <c r="E98" s="37">
        <v>0.6</v>
      </c>
      <c r="F98" s="37">
        <v>0.53</v>
      </c>
      <c r="G98" s="37">
        <v>0.46</v>
      </c>
      <c r="Q98" s="37"/>
      <c r="R98" s="37"/>
      <c r="S98" s="37"/>
      <c r="T98" s="37"/>
      <c r="U98" s="37"/>
    </row>
    <row r="99" spans="1:21" x14ac:dyDescent="0.25">
      <c r="A99" s="33" t="s">
        <v>90</v>
      </c>
      <c r="B99" s="20">
        <v>0.14990389895661727</v>
      </c>
      <c r="C99" s="37">
        <v>0.61</v>
      </c>
      <c r="D99" s="37">
        <v>0.56000000000000005</v>
      </c>
      <c r="E99" s="37">
        <v>0.52</v>
      </c>
      <c r="F99" s="37">
        <v>0.37</v>
      </c>
      <c r="G99" s="37">
        <v>0.4</v>
      </c>
      <c r="Q99" s="37"/>
      <c r="R99" s="37"/>
      <c r="S99" s="37"/>
      <c r="T99" s="37"/>
      <c r="U99" s="37"/>
    </row>
    <row r="100" spans="1:21" x14ac:dyDescent="0.25">
      <c r="A100" s="33" t="s">
        <v>91</v>
      </c>
      <c r="B100" s="20">
        <v>1.7600219659527733E-3</v>
      </c>
      <c r="C100" s="37">
        <v>0.54</v>
      </c>
      <c r="D100" s="37">
        <v>0.57999999999999996</v>
      </c>
      <c r="E100" s="37">
        <v>0.54</v>
      </c>
      <c r="F100" s="37">
        <v>0.45</v>
      </c>
      <c r="G100" s="37">
        <v>0.4</v>
      </c>
      <c r="Q100" s="37"/>
      <c r="R100" s="37"/>
      <c r="S100" s="37"/>
      <c r="T100" s="37"/>
      <c r="U100" s="37"/>
    </row>
    <row r="101" spans="1:21" x14ac:dyDescent="0.25">
      <c r="A101" s="33" t="s">
        <v>92</v>
      </c>
      <c r="B101" s="20">
        <v>0.58234486545853925</v>
      </c>
      <c r="C101" s="37">
        <v>0.61</v>
      </c>
      <c r="D101" s="37">
        <v>0.62</v>
      </c>
      <c r="E101" s="37">
        <v>0.55000000000000004</v>
      </c>
      <c r="F101" s="37">
        <v>0.47</v>
      </c>
      <c r="G101" s="37">
        <v>0.41</v>
      </c>
      <c r="Q101" s="37"/>
      <c r="R101" s="37"/>
      <c r="S101" s="37"/>
      <c r="T101" s="37"/>
      <c r="U101" s="37"/>
    </row>
    <row r="102" spans="1:21" x14ac:dyDescent="0.25">
      <c r="A102" s="33" t="s">
        <v>93</v>
      </c>
      <c r="B102" s="20">
        <v>0.19041735310269081</v>
      </c>
      <c r="C102" s="37">
        <v>0.62</v>
      </c>
      <c r="D102" s="37">
        <v>0.59</v>
      </c>
      <c r="E102" s="37">
        <v>0.52</v>
      </c>
      <c r="F102" s="37">
        <v>0.37</v>
      </c>
      <c r="G102" s="37">
        <v>0.4</v>
      </c>
      <c r="Q102" s="37"/>
      <c r="R102" s="37"/>
      <c r="S102" s="37"/>
      <c r="T102" s="37"/>
      <c r="U102" s="37"/>
    </row>
    <row r="103" spans="1:21" x14ac:dyDescent="0.25">
      <c r="A103" s="33" t="s">
        <v>94</v>
      </c>
      <c r="B103" s="20">
        <v>0.96820977484898396</v>
      </c>
      <c r="C103" s="37">
        <v>0.63</v>
      </c>
      <c r="D103" s="37">
        <v>0.66</v>
      </c>
      <c r="E103" s="37">
        <v>0.6</v>
      </c>
      <c r="F103" s="37">
        <v>0.48</v>
      </c>
      <c r="G103" s="37">
        <v>0.47</v>
      </c>
      <c r="Q103" s="37"/>
      <c r="R103" s="37"/>
      <c r="S103" s="37"/>
      <c r="T103" s="37"/>
      <c r="U103" s="37"/>
    </row>
    <row r="104" spans="1:21" x14ac:dyDescent="0.25">
      <c r="A104" s="33" t="s">
        <v>95</v>
      </c>
      <c r="B104" s="20">
        <v>1.3641460735859419</v>
      </c>
      <c r="C104" s="37">
        <v>0.62</v>
      </c>
      <c r="D104" s="37">
        <v>0.63</v>
      </c>
      <c r="E104" s="37">
        <v>0.6</v>
      </c>
      <c r="F104" s="37">
        <v>0.37</v>
      </c>
      <c r="G104" s="37">
        <v>0.4</v>
      </c>
      <c r="Q104" s="37"/>
      <c r="R104" s="37"/>
      <c r="S104" s="37"/>
      <c r="T104" s="37"/>
      <c r="U104" s="37"/>
    </row>
    <row r="105" spans="1:21" x14ac:dyDescent="0.25">
      <c r="A105" s="33" t="s">
        <v>96</v>
      </c>
      <c r="B105" s="20">
        <v>1.0709555189456341</v>
      </c>
      <c r="C105" s="37">
        <v>0.64</v>
      </c>
      <c r="D105" s="37">
        <v>0.61</v>
      </c>
      <c r="E105" s="37">
        <v>0.55000000000000004</v>
      </c>
      <c r="F105" s="37">
        <v>0.38</v>
      </c>
      <c r="G105" s="37">
        <v>0.41</v>
      </c>
      <c r="Q105" s="37"/>
      <c r="R105" s="37"/>
      <c r="S105" s="37"/>
      <c r="T105" s="37"/>
      <c r="U105" s="37"/>
    </row>
    <row r="106" spans="1:21" x14ac:dyDescent="0.25">
      <c r="A106" s="33" t="s">
        <v>97</v>
      </c>
      <c r="B106" s="20">
        <v>2.0434761120263589</v>
      </c>
      <c r="C106" s="37">
        <v>0.62</v>
      </c>
      <c r="D106" s="37">
        <v>0.67</v>
      </c>
      <c r="E106" s="37">
        <v>0.57999999999999996</v>
      </c>
      <c r="F106" s="37">
        <v>0.53</v>
      </c>
      <c r="G106" s="37">
        <v>0.53</v>
      </c>
      <c r="Q106" s="37"/>
      <c r="R106" s="37"/>
      <c r="S106" s="37"/>
      <c r="T106" s="37"/>
      <c r="U106" s="37"/>
    </row>
    <row r="107" spans="1:21" x14ac:dyDescent="0.25">
      <c r="A107" s="33" t="s">
        <v>98</v>
      </c>
      <c r="B107" s="20">
        <v>1.9236683141131246</v>
      </c>
      <c r="C107" s="37">
        <v>0.55000000000000004</v>
      </c>
      <c r="D107" s="37">
        <v>0.38</v>
      </c>
      <c r="E107" s="37">
        <v>0.31</v>
      </c>
      <c r="F107" s="37">
        <v>0.25</v>
      </c>
      <c r="G107" s="37">
        <v>0.23</v>
      </c>
      <c r="Q107" s="37"/>
      <c r="R107" s="37"/>
      <c r="S107" s="37"/>
      <c r="T107" s="37"/>
      <c r="U107" s="37"/>
    </row>
    <row r="108" spans="1:21" x14ac:dyDescent="0.25">
      <c r="A108" s="34" t="s">
        <v>99</v>
      </c>
      <c r="B108" s="20">
        <v>1.9614332784184514</v>
      </c>
      <c r="C108" s="37">
        <v>0.62</v>
      </c>
      <c r="D108" s="37">
        <v>0.51</v>
      </c>
      <c r="E108" s="37">
        <v>0.48</v>
      </c>
      <c r="F108" s="37">
        <v>0.24</v>
      </c>
      <c r="G108" s="37">
        <v>0.19</v>
      </c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77"/>
    </row>
    <row r="116" spans="2:2" x14ac:dyDescent="0.25">
      <c r="B116" s="77"/>
    </row>
    <row r="117" spans="2:2" ht="15.75" thickBot="1" x14ac:dyDescent="0.3">
      <c r="B117" s="77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4"/>
  <sheetViews>
    <sheetView topLeftCell="K1" workbookViewId="0">
      <selection activeCell="Q1" sqref="Q1:U1048576"/>
    </sheetView>
  </sheetViews>
  <sheetFormatPr defaultRowHeight="15" x14ac:dyDescent="0.25"/>
  <cols>
    <col min="1" max="1" width="9.7109375" style="5" bestFit="1" customWidth="1"/>
    <col min="2" max="2" width="5.5703125" style="5" bestFit="1" customWidth="1"/>
    <col min="3" max="3" width="4.5703125" style="5" customWidth="1"/>
    <col min="4" max="4" width="16.140625" style="5" customWidth="1"/>
    <col min="5" max="7" width="16.140625" style="5" bestFit="1" customWidth="1"/>
    <col min="9" max="9" width="15" bestFit="1" customWidth="1"/>
    <col min="10" max="10" width="12.5703125" bestFit="1" customWidth="1"/>
  </cols>
  <sheetData>
    <row r="1" spans="1:21" ht="35.25" customHeight="1" x14ac:dyDescent="0.25">
      <c r="A1" s="5" t="s">
        <v>0</v>
      </c>
      <c r="B1" s="5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I1" s="8" t="s">
        <v>136</v>
      </c>
      <c r="J1" t="s">
        <v>136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5" t="s">
        <v>1</v>
      </c>
      <c r="B2" s="5">
        <v>0.55185063152114222</v>
      </c>
      <c r="C2" s="37">
        <v>0.67</v>
      </c>
      <c r="D2" s="37">
        <v>0.7</v>
      </c>
      <c r="E2" s="37">
        <v>0.8</v>
      </c>
      <c r="F2" s="37">
        <v>0.72</v>
      </c>
      <c r="G2" s="37">
        <v>0.87</v>
      </c>
      <c r="H2" s="37"/>
      <c r="I2" s="53" t="s">
        <v>111</v>
      </c>
      <c r="J2" t="s">
        <v>120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Q2" s="37"/>
      <c r="R2" s="37"/>
      <c r="S2" s="37"/>
      <c r="T2" s="37"/>
      <c r="U2" s="37"/>
    </row>
    <row r="3" spans="1:21" ht="15.75" x14ac:dyDescent="0.25">
      <c r="A3" s="5" t="s">
        <v>10</v>
      </c>
      <c r="B3" s="5">
        <v>0.81493135639758385</v>
      </c>
      <c r="C3" s="37">
        <v>0.68</v>
      </c>
      <c r="D3" s="37">
        <v>0.7</v>
      </c>
      <c r="E3" s="37">
        <v>0.77</v>
      </c>
      <c r="F3" s="37">
        <v>0.71</v>
      </c>
      <c r="G3" s="37">
        <v>0.73</v>
      </c>
      <c r="H3" s="37"/>
      <c r="I3" s="53" t="s">
        <v>112</v>
      </c>
      <c r="J3" t="s">
        <v>119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Q3" s="37"/>
      <c r="R3" s="37"/>
      <c r="S3" s="37"/>
      <c r="T3" s="37"/>
      <c r="U3" s="37"/>
    </row>
    <row r="4" spans="1:21" ht="15.75" x14ac:dyDescent="0.25">
      <c r="A4" s="5" t="s">
        <v>100</v>
      </c>
      <c r="B4" s="5">
        <v>0.42152498627127954</v>
      </c>
      <c r="C4" s="37">
        <v>0.67</v>
      </c>
      <c r="D4" s="37">
        <v>0.71</v>
      </c>
      <c r="E4" s="37">
        <v>0.7</v>
      </c>
      <c r="F4" s="37">
        <v>0.73</v>
      </c>
      <c r="G4" s="37">
        <v>0.75</v>
      </c>
      <c r="H4" s="37"/>
      <c r="I4" s="53" t="s">
        <v>113</v>
      </c>
      <c r="J4" t="s">
        <v>118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Q4" s="37"/>
      <c r="R4" s="37"/>
      <c r="S4" s="37"/>
      <c r="T4" s="37"/>
      <c r="U4" s="37"/>
    </row>
    <row r="5" spans="1:21" ht="15.75" x14ac:dyDescent="0.25">
      <c r="A5" s="5" t="s">
        <v>101</v>
      </c>
      <c r="B5" s="5">
        <v>0.69743547501372882</v>
      </c>
      <c r="C5" s="37">
        <v>0.67</v>
      </c>
      <c r="D5" s="37">
        <v>0.71</v>
      </c>
      <c r="E5" s="37">
        <v>0.82</v>
      </c>
      <c r="F5" s="37">
        <v>0.83</v>
      </c>
      <c r="G5" s="37">
        <v>0.83</v>
      </c>
      <c r="H5" s="37"/>
      <c r="I5" s="53" t="s">
        <v>114</v>
      </c>
      <c r="J5" t="s">
        <v>117</v>
      </c>
      <c r="K5" s="10">
        <v>100</v>
      </c>
      <c r="L5" s="10">
        <v>100</v>
      </c>
      <c r="M5" s="10">
        <f>100-M6</f>
        <v>93.66</v>
      </c>
      <c r="N5" s="10">
        <v>80.069999999999993</v>
      </c>
      <c r="O5" s="10">
        <f>100-O6</f>
        <v>54.14</v>
      </c>
      <c r="Q5" s="37"/>
      <c r="R5" s="37"/>
      <c r="S5" s="37"/>
      <c r="T5" s="37"/>
      <c r="U5" s="37"/>
    </row>
    <row r="6" spans="1:21" ht="15.75" x14ac:dyDescent="0.25">
      <c r="A6" s="5" t="s">
        <v>102</v>
      </c>
      <c r="B6" s="5">
        <v>0.5598242723778144</v>
      </c>
      <c r="C6" s="37">
        <v>0.67</v>
      </c>
      <c r="D6" s="37">
        <v>0.71</v>
      </c>
      <c r="E6" s="37">
        <v>0.7</v>
      </c>
      <c r="F6" s="37">
        <v>0.73</v>
      </c>
      <c r="G6" s="37">
        <v>0.75</v>
      </c>
      <c r="H6" s="37"/>
      <c r="I6" s="53" t="s">
        <v>115</v>
      </c>
      <c r="J6" t="s">
        <v>116</v>
      </c>
      <c r="K6" s="10">
        <v>0</v>
      </c>
      <c r="L6" s="10">
        <v>0</v>
      </c>
      <c r="M6" s="10">
        <v>6.34</v>
      </c>
      <c r="N6" s="10">
        <f>100-N5</f>
        <v>19.930000000000007</v>
      </c>
      <c r="O6" s="10">
        <v>45.86</v>
      </c>
      <c r="Q6" s="37"/>
      <c r="R6" s="37"/>
      <c r="S6" s="37"/>
      <c r="T6" s="37"/>
      <c r="U6" s="37"/>
    </row>
    <row r="7" spans="1:21" ht="15.75" x14ac:dyDescent="0.25">
      <c r="A7" s="5" t="s">
        <v>103</v>
      </c>
      <c r="B7" s="5">
        <v>0.81814936847885777</v>
      </c>
      <c r="C7" s="37">
        <v>0.67</v>
      </c>
      <c r="D7" s="37">
        <v>0.71</v>
      </c>
      <c r="E7" s="37">
        <v>0.7</v>
      </c>
      <c r="F7" s="37">
        <v>0.73</v>
      </c>
      <c r="G7" s="37">
        <v>0.75</v>
      </c>
      <c r="H7" s="3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5" t="s">
        <v>104</v>
      </c>
      <c r="B8" s="5">
        <v>1.3038879736408568</v>
      </c>
      <c r="C8" s="37">
        <v>0.67</v>
      </c>
      <c r="D8" s="37">
        <v>0.71</v>
      </c>
      <c r="E8" s="37">
        <v>0.7</v>
      </c>
      <c r="F8" s="37">
        <v>0.73</v>
      </c>
      <c r="G8" s="37">
        <v>0.75</v>
      </c>
      <c r="H8" s="37"/>
      <c r="I8" s="22" t="s">
        <v>137</v>
      </c>
      <c r="J8" s="37">
        <f t="shared" ref="J8:O8" si="0">MIN(B2:B108)</f>
        <v>1.7600219659527733E-3</v>
      </c>
      <c r="K8" s="37">
        <f t="shared" si="0"/>
        <v>0.67</v>
      </c>
      <c r="L8" s="37">
        <f t="shared" si="0"/>
        <v>0.7</v>
      </c>
      <c r="M8" s="37">
        <f t="shared" si="0"/>
        <v>0.7</v>
      </c>
      <c r="N8" s="37">
        <f t="shared" si="0"/>
        <v>0.71</v>
      </c>
      <c r="O8" s="37">
        <f t="shared" si="0"/>
        <v>0.72</v>
      </c>
      <c r="Q8" s="37"/>
      <c r="R8" s="37"/>
      <c r="S8" s="37"/>
      <c r="T8" s="37"/>
      <c r="U8" s="37"/>
    </row>
    <row r="9" spans="1:21" x14ac:dyDescent="0.25">
      <c r="A9" s="5" t="s">
        <v>105</v>
      </c>
      <c r="B9" s="5">
        <v>0.21569192751235586</v>
      </c>
      <c r="C9" s="37">
        <v>0.67</v>
      </c>
      <c r="D9" s="37">
        <v>0.72</v>
      </c>
      <c r="E9" s="37">
        <v>0.78</v>
      </c>
      <c r="F9" s="37">
        <v>0.76</v>
      </c>
      <c r="G9" s="37">
        <v>0.72</v>
      </c>
      <c r="H9" s="37"/>
      <c r="I9" s="72" t="s">
        <v>138</v>
      </c>
      <c r="J9" s="37">
        <f t="shared" ref="J9:O9" si="1">MAX(B2:B108)</f>
        <v>4.130164744645799</v>
      </c>
      <c r="K9" s="37">
        <f t="shared" si="1"/>
        <v>0.68</v>
      </c>
      <c r="L9" s="37">
        <f t="shared" si="1"/>
        <v>0.72</v>
      </c>
      <c r="M9" s="37">
        <f t="shared" si="1"/>
        <v>0.82</v>
      </c>
      <c r="N9" s="37">
        <f t="shared" si="1"/>
        <v>0.83</v>
      </c>
      <c r="O9" s="37">
        <f t="shared" si="1"/>
        <v>0.87</v>
      </c>
      <c r="Q9" s="37"/>
      <c r="R9" s="37"/>
      <c r="S9" s="37"/>
      <c r="T9" s="37"/>
      <c r="U9" s="37"/>
    </row>
    <row r="10" spans="1:21" ht="31.5" x14ac:dyDescent="0.25">
      <c r="A10" s="5" t="s">
        <v>106</v>
      </c>
      <c r="B10" s="5">
        <v>0.60656781987918729</v>
      </c>
      <c r="C10" s="37">
        <v>0.67</v>
      </c>
      <c r="D10" s="37">
        <v>0.71</v>
      </c>
      <c r="E10" s="37">
        <v>0.7</v>
      </c>
      <c r="F10" s="37">
        <v>0.73</v>
      </c>
      <c r="G10" s="37">
        <v>0.75</v>
      </c>
      <c r="H10" s="37"/>
      <c r="J10" s="8" t="s">
        <v>136</v>
      </c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5" t="s">
        <v>107</v>
      </c>
      <c r="B11" s="5">
        <v>0.82366831411312469</v>
      </c>
      <c r="C11" s="37">
        <v>0.67</v>
      </c>
      <c r="D11" s="37">
        <v>0.72</v>
      </c>
      <c r="E11" s="37">
        <v>0.77</v>
      </c>
      <c r="F11" s="37">
        <v>0.72</v>
      </c>
      <c r="G11" s="37">
        <v>0.72</v>
      </c>
      <c r="H11" s="37"/>
      <c r="I11" s="9" t="s">
        <v>120</v>
      </c>
      <c r="J11" s="53" t="s">
        <v>111</v>
      </c>
      <c r="K11" s="37">
        <f>SUMIFS(B$2:B$108,C2:C108,"&gt;=0.00",C2:C108,"&lt;=0.20")</f>
        <v>0</v>
      </c>
      <c r="L11" s="37">
        <f>SUMIFS(B$2:B$108,D2:D108,"&gt;=0.00",D2:D108,"&lt;=0.20")</f>
        <v>0</v>
      </c>
      <c r="M11" s="37">
        <f>SUMIFS(B$2:B$108,E2:E108,"&gt;=0.00",E2:E108,"&lt;=0.20")</f>
        <v>0</v>
      </c>
      <c r="N11" s="37">
        <f>SUMIFS(B$2:B$108,F2:F108,"&gt;=0.00",F2:F108,"&lt;=0.20")</f>
        <v>0</v>
      </c>
      <c r="O11" s="37">
        <f>SUMIFS(B$2:B$108,G2:G108,"&gt;=0.00",G2:G108,"&lt;=0.20")</f>
        <v>0</v>
      </c>
      <c r="Q11" s="37"/>
      <c r="R11" s="37"/>
      <c r="S11" s="37"/>
      <c r="T11" s="37"/>
      <c r="U11" s="37"/>
    </row>
    <row r="12" spans="1:21" ht="15.75" x14ac:dyDescent="0.25">
      <c r="A12" s="5" t="s">
        <v>11</v>
      </c>
      <c r="B12" s="5">
        <v>1.3955244371224604</v>
      </c>
      <c r="C12" s="37">
        <v>0.67</v>
      </c>
      <c r="D12" s="37">
        <v>0.7</v>
      </c>
      <c r="E12" s="37">
        <v>0.8</v>
      </c>
      <c r="F12" s="37">
        <v>0.72</v>
      </c>
      <c r="G12" s="37">
        <v>0.83</v>
      </c>
      <c r="H12" s="37"/>
      <c r="I12" s="9" t="s">
        <v>119</v>
      </c>
      <c r="J12" s="53" t="s">
        <v>112</v>
      </c>
      <c r="K12" s="37">
        <f>SUMIFS(B$2:B$108,C2:C108,"&gt;=0.21",C2:C108,"&lt;=0.40")</f>
        <v>0</v>
      </c>
      <c r="L12" s="37">
        <f>SUMIFS(B$2:B$108,D2:D108,"&gt;=0.21",D2:D108,"&lt;=0.40")</f>
        <v>0</v>
      </c>
      <c r="M12" s="37">
        <f>SUMIFS(B$2:B$108,E2:E108,"&gt;=0.21",E2:E108,"&lt;=0.40")</f>
        <v>0</v>
      </c>
      <c r="N12" s="37">
        <f>SUMIFS(B$2:B$108,F2:F108,"&gt;=0.21",F2:F108,"&lt;=0.40")</f>
        <v>0</v>
      </c>
      <c r="O12" s="37">
        <f>SUMIFS(B$2:B$108,G2:G108,"&gt;=0.21",G2:G108,"&lt;=0.40")</f>
        <v>0</v>
      </c>
      <c r="Q12" s="37"/>
      <c r="R12" s="37"/>
      <c r="S12" s="37"/>
      <c r="T12" s="37"/>
      <c r="U12" s="37"/>
    </row>
    <row r="13" spans="1:21" ht="15.75" x14ac:dyDescent="0.25">
      <c r="A13" s="5" t="s">
        <v>12</v>
      </c>
      <c r="B13" s="5">
        <v>2.2495661724327292</v>
      </c>
      <c r="C13" s="37">
        <v>0.67</v>
      </c>
      <c r="D13" s="37">
        <v>0.7</v>
      </c>
      <c r="E13" s="37">
        <v>0.8</v>
      </c>
      <c r="F13" s="37">
        <v>0.72</v>
      </c>
      <c r="G13" s="37">
        <v>0.83</v>
      </c>
      <c r="H13" s="37"/>
      <c r="I13" s="9" t="s">
        <v>118</v>
      </c>
      <c r="J13" s="53" t="s">
        <v>113</v>
      </c>
      <c r="K13" s="37">
        <f>SUMIFS(B$2:B$108,C2:C108,"&gt;=0.41",C2:C108,"&lt;=0.60")</f>
        <v>0</v>
      </c>
      <c r="L13" s="37">
        <f>SUMIFS(B$2:B$108,D2:D108,"&gt;=0.41",D2:D108,"&lt;=0.60")</f>
        <v>0</v>
      </c>
      <c r="M13" s="37">
        <f>SUMIFS(B$2:B$108,E2:E108,"&gt;=0.41",E2:E108,"&lt;=0.60")</f>
        <v>0</v>
      </c>
      <c r="N13" s="37">
        <f>SUMIFS(B$2:B$108,F2:F108,"&gt;=0.41",F2:F108,"&lt;=0.60")</f>
        <v>0</v>
      </c>
      <c r="O13" s="37">
        <f>SUMIFS(B$2:B$108,G2:G108,"&gt;=0.41",G2:G108,"&lt;=0.60")</f>
        <v>0</v>
      </c>
      <c r="Q13" s="37"/>
      <c r="R13" s="37"/>
      <c r="S13" s="37"/>
      <c r="T13" s="37"/>
      <c r="U13" s="37"/>
    </row>
    <row r="14" spans="1:21" ht="15.75" x14ac:dyDescent="0.25">
      <c r="A14" s="5" t="s">
        <v>13</v>
      </c>
      <c r="B14" s="5">
        <v>4.130164744645799</v>
      </c>
      <c r="C14" s="37">
        <v>0.67</v>
      </c>
      <c r="D14" s="37">
        <v>0.7</v>
      </c>
      <c r="E14" s="37">
        <v>0.8</v>
      </c>
      <c r="F14" s="37">
        <v>0.72</v>
      </c>
      <c r="G14" s="37">
        <v>0.83</v>
      </c>
      <c r="H14" s="37"/>
      <c r="I14" s="9" t="s">
        <v>117</v>
      </c>
      <c r="J14" s="53" t="s">
        <v>114</v>
      </c>
      <c r="K14" s="37">
        <f>SUMIFS(B$2:B$108,C2:C108,"&gt;=0.61",C2:C108,"&lt;=0.80")</f>
        <v>100.00002388797361</v>
      </c>
      <c r="L14" s="37">
        <f>SUMIFS(B$2:B$108,D2:D108,"&gt;=0.61",D2:D108,"&lt;=0.80")</f>
        <v>100.00002388797361</v>
      </c>
      <c r="M14" s="37">
        <f>SUMIFS(B$2:B$108,E2:E108,"&gt;=0.61",E2:E108,"&lt;=0.80")</f>
        <v>93.655478034047206</v>
      </c>
      <c r="N14" s="37">
        <f>SUMIFS(B$2:B$108,F2:F108,"&gt;=0.61",F2:F108,"&lt;=0.80")</f>
        <v>80.067144700713897</v>
      </c>
      <c r="O14" s="37">
        <f>SUMIFS(B$2:B$108,G2:G108,"&gt;=0.61",G2:G108,"&lt;=0.80")</f>
        <v>54.141842668863248</v>
      </c>
      <c r="Q14" s="37"/>
      <c r="R14" s="37"/>
      <c r="S14" s="37"/>
      <c r="T14" s="37"/>
      <c r="U14" s="37"/>
    </row>
    <row r="15" spans="1:21" ht="15.75" x14ac:dyDescent="0.25">
      <c r="A15" s="5" t="s">
        <v>14</v>
      </c>
      <c r="B15" s="5">
        <v>1.7387149917627676</v>
      </c>
      <c r="C15" s="37">
        <v>0.67</v>
      </c>
      <c r="D15" s="37">
        <v>0.7</v>
      </c>
      <c r="E15" s="37">
        <v>0.82</v>
      </c>
      <c r="F15" s="37">
        <v>0.82</v>
      </c>
      <c r="G15" s="37">
        <v>0.83</v>
      </c>
      <c r="H15" s="37"/>
      <c r="I15" s="9" t="s">
        <v>116</v>
      </c>
      <c r="J15" s="53" t="s">
        <v>115</v>
      </c>
      <c r="K15" s="37">
        <f>SUMIFS(B$2:B$108,C2:C108,"&gt;=0.81",C2:C108,"&lt;=1.00")</f>
        <v>0</v>
      </c>
      <c r="L15" s="37">
        <f>SUMIFS(B$2:B$108,D2:D108,"&gt;=0.81",D2:D108,"&lt;=1.00")</f>
        <v>0</v>
      </c>
      <c r="M15" s="37">
        <f>SUMIFS(B$2:B$108,E2:E108,"&gt;=0.81",E2:E108,"&lt;=1.00")</f>
        <v>6.3445458539264132</v>
      </c>
      <c r="N15" s="37">
        <f>SUMIFS(B$2:B$108,F2:F108,"&gt;=0.81",F2:F108,"&lt;=1.00")</f>
        <v>19.932879187259744</v>
      </c>
      <c r="O15" s="37">
        <f>SUMIFS(B$2:B$108,G2:G108,"&gt;=0.81",G2:G108,"&lt;=1.00")</f>
        <v>45.858181219110378</v>
      </c>
      <c r="Q15" s="37"/>
      <c r="R15" s="37"/>
      <c r="S15" s="37"/>
      <c r="T15" s="37"/>
      <c r="U15" s="37"/>
    </row>
    <row r="16" spans="1:21" x14ac:dyDescent="0.25">
      <c r="A16" s="5" t="s">
        <v>15</v>
      </c>
      <c r="B16" s="5">
        <v>0.7696046128500823</v>
      </c>
      <c r="C16" s="37">
        <v>0.67</v>
      </c>
      <c r="D16" s="37">
        <v>0.71</v>
      </c>
      <c r="E16" s="37">
        <v>0.79</v>
      </c>
      <c r="F16" s="37">
        <v>0.73</v>
      </c>
      <c r="G16" s="37">
        <v>0.83</v>
      </c>
      <c r="H16" s="37"/>
      <c r="K16" s="37">
        <f>SUM(K11:K15)</f>
        <v>100.00002388797361</v>
      </c>
      <c r="L16" s="37">
        <f t="shared" ref="L16:O16" si="2">SUM(L11:L15)</f>
        <v>100.00002388797361</v>
      </c>
      <c r="M16" s="37">
        <f t="shared" si="2"/>
        <v>100.00002388797363</v>
      </c>
      <c r="N16" s="37">
        <f t="shared" si="2"/>
        <v>100.00002388797364</v>
      </c>
      <c r="O16" s="37">
        <f t="shared" si="2"/>
        <v>100.00002388797363</v>
      </c>
      <c r="Q16" s="37"/>
      <c r="R16" s="37"/>
      <c r="S16" s="37"/>
      <c r="T16" s="37"/>
      <c r="U16" s="37"/>
    </row>
    <row r="17" spans="1:21" x14ac:dyDescent="0.25">
      <c r="A17" s="5" t="s">
        <v>16</v>
      </c>
      <c r="B17" s="5">
        <v>0.58074684239428886</v>
      </c>
      <c r="C17" s="37">
        <v>0.67</v>
      </c>
      <c r="D17" s="37">
        <v>0.71</v>
      </c>
      <c r="E17" s="37">
        <v>0.79</v>
      </c>
      <c r="F17" s="37">
        <v>0.73</v>
      </c>
      <c r="G17" s="37">
        <v>0.75</v>
      </c>
      <c r="H17" s="37"/>
      <c r="Q17" s="37"/>
      <c r="R17" s="37"/>
      <c r="S17" s="37"/>
      <c r="T17" s="37"/>
      <c r="U17" s="37"/>
    </row>
    <row r="18" spans="1:21" x14ac:dyDescent="0.25">
      <c r="A18" s="5" t="s">
        <v>17</v>
      </c>
      <c r="B18" s="5">
        <v>0.72908292147171894</v>
      </c>
      <c r="C18" s="37">
        <v>0.68</v>
      </c>
      <c r="D18" s="37">
        <v>0.7</v>
      </c>
      <c r="E18" s="37">
        <v>0.77</v>
      </c>
      <c r="F18" s="37">
        <v>0.71</v>
      </c>
      <c r="G18" s="37">
        <v>0.73</v>
      </c>
      <c r="H18" s="37"/>
      <c r="Q18" s="37"/>
      <c r="R18" s="37"/>
      <c r="S18" s="37"/>
      <c r="T18" s="37"/>
      <c r="U18" s="37"/>
    </row>
    <row r="19" spans="1:21" x14ac:dyDescent="0.25">
      <c r="A19" s="5" t="s">
        <v>18</v>
      </c>
      <c r="B19" s="5">
        <v>0.8368039538714992</v>
      </c>
      <c r="C19" s="37">
        <v>0.67</v>
      </c>
      <c r="D19" s="37">
        <v>0.7</v>
      </c>
      <c r="E19" s="37">
        <v>0.8</v>
      </c>
      <c r="F19" s="37">
        <v>0.82</v>
      </c>
      <c r="G19" s="37">
        <v>0.83</v>
      </c>
      <c r="H19" s="37"/>
      <c r="Q19" s="37"/>
      <c r="R19" s="37"/>
      <c r="S19" s="37"/>
      <c r="T19" s="37"/>
      <c r="U19" s="37"/>
    </row>
    <row r="20" spans="1:21" x14ac:dyDescent="0.25">
      <c r="A20" s="5" t="s">
        <v>19</v>
      </c>
      <c r="B20" s="5">
        <v>0.61298736957715538</v>
      </c>
      <c r="C20" s="37">
        <v>0.68</v>
      </c>
      <c r="D20" s="37">
        <v>0.7</v>
      </c>
      <c r="E20" s="37">
        <v>0.77</v>
      </c>
      <c r="F20" s="37">
        <v>0.71</v>
      </c>
      <c r="G20" s="37">
        <v>0.73</v>
      </c>
      <c r="H20" s="37"/>
      <c r="Q20" s="37"/>
      <c r="R20" s="37"/>
      <c r="S20" s="37"/>
      <c r="T20" s="37"/>
      <c r="U20" s="37"/>
    </row>
    <row r="21" spans="1:21" x14ac:dyDescent="0.25">
      <c r="A21" s="5" t="s">
        <v>2</v>
      </c>
      <c r="B21" s="5">
        <v>0.84135639758374514</v>
      </c>
      <c r="C21" s="37">
        <v>0.67</v>
      </c>
      <c r="D21" s="37">
        <v>0.7</v>
      </c>
      <c r="E21" s="37">
        <v>0.8</v>
      </c>
      <c r="F21" s="37">
        <v>0.82</v>
      </c>
      <c r="G21" s="37">
        <v>0.83</v>
      </c>
      <c r="H21" s="37"/>
      <c r="Q21" s="37"/>
      <c r="R21" s="37"/>
      <c r="S21" s="37"/>
      <c r="T21" s="37"/>
      <c r="U21" s="37"/>
    </row>
    <row r="22" spans="1:21" x14ac:dyDescent="0.25">
      <c r="A22" s="5" t="s">
        <v>20</v>
      </c>
      <c r="B22" s="5">
        <v>0.107331136738056</v>
      </c>
      <c r="C22" s="37">
        <v>0.67</v>
      </c>
      <c r="D22" s="37">
        <v>0.7</v>
      </c>
      <c r="E22" s="37">
        <v>0.8</v>
      </c>
      <c r="F22" s="37">
        <v>0.82</v>
      </c>
      <c r="G22" s="37">
        <v>0.83</v>
      </c>
      <c r="H22" s="37"/>
      <c r="Q22" s="37"/>
      <c r="R22" s="37"/>
      <c r="S22" s="37"/>
      <c r="T22" s="37"/>
      <c r="U22" s="37"/>
    </row>
    <row r="23" spans="1:21" x14ac:dyDescent="0.25">
      <c r="A23" s="5" t="s">
        <v>21</v>
      </c>
      <c r="B23" s="5">
        <v>1.7209335529928611</v>
      </c>
      <c r="C23" s="37">
        <v>0.67</v>
      </c>
      <c r="D23" s="37">
        <v>0.7</v>
      </c>
      <c r="E23" s="37">
        <v>0.8</v>
      </c>
      <c r="F23" s="37">
        <v>0.82</v>
      </c>
      <c r="G23" s="37">
        <v>0.83</v>
      </c>
      <c r="H23" s="37"/>
      <c r="Q23" s="37"/>
      <c r="R23" s="37"/>
      <c r="S23" s="37"/>
      <c r="T23" s="37"/>
      <c r="U23" s="37"/>
    </row>
    <row r="24" spans="1:21" x14ac:dyDescent="0.25">
      <c r="A24" s="5" t="s">
        <v>22</v>
      </c>
      <c r="B24" s="5">
        <v>0.65615046677649635</v>
      </c>
      <c r="C24" s="37">
        <v>0.67</v>
      </c>
      <c r="D24" s="37">
        <v>0.71</v>
      </c>
      <c r="E24" s="37">
        <v>0.79</v>
      </c>
      <c r="F24" s="37">
        <v>0.73</v>
      </c>
      <c r="G24" s="37">
        <v>0.83</v>
      </c>
      <c r="H24" s="37"/>
      <c r="Q24" s="37"/>
      <c r="R24" s="37"/>
      <c r="S24" s="37"/>
      <c r="T24" s="37"/>
      <c r="U24" s="37"/>
    </row>
    <row r="25" spans="1:21" x14ac:dyDescent="0.25">
      <c r="A25" s="5" t="s">
        <v>23</v>
      </c>
      <c r="B25" s="5">
        <v>1.1512959912136189</v>
      </c>
      <c r="C25" s="37">
        <v>0.67</v>
      </c>
      <c r="D25" s="37">
        <v>0.71</v>
      </c>
      <c r="E25" s="37">
        <v>0.79</v>
      </c>
      <c r="F25" s="37">
        <v>0.73</v>
      </c>
      <c r="G25" s="37">
        <v>0.83</v>
      </c>
      <c r="H25" s="37"/>
      <c r="Q25" s="37"/>
      <c r="R25" s="37"/>
      <c r="S25" s="37"/>
      <c r="T25" s="37"/>
      <c r="U25" s="37"/>
    </row>
    <row r="26" spans="1:21" x14ac:dyDescent="0.25">
      <c r="A26" s="5" t="s">
        <v>24</v>
      </c>
      <c r="B26" s="5">
        <v>0.56810543657331136</v>
      </c>
      <c r="C26" s="37">
        <v>0.67</v>
      </c>
      <c r="D26" s="37">
        <v>0.7</v>
      </c>
      <c r="E26" s="37">
        <v>0.82</v>
      </c>
      <c r="F26" s="37">
        <v>0.82</v>
      </c>
      <c r="G26" s="37">
        <v>0.83</v>
      </c>
      <c r="H26" s="37"/>
      <c r="Q26" s="37"/>
      <c r="R26" s="37"/>
      <c r="S26" s="37"/>
      <c r="T26" s="37"/>
      <c r="U26" s="37"/>
    </row>
    <row r="27" spans="1:21" x14ac:dyDescent="0.25">
      <c r="A27" s="5" t="s">
        <v>25</v>
      </c>
      <c r="B27" s="5">
        <v>0.30681383855024713</v>
      </c>
      <c r="C27" s="37">
        <v>0.68</v>
      </c>
      <c r="D27" s="37">
        <v>0.7</v>
      </c>
      <c r="E27" s="37">
        <v>0.77</v>
      </c>
      <c r="F27" s="37">
        <v>0.71</v>
      </c>
      <c r="G27" s="37">
        <v>0.73</v>
      </c>
      <c r="H27" s="37"/>
      <c r="Q27" s="37"/>
      <c r="R27" s="37"/>
      <c r="S27" s="37"/>
      <c r="T27" s="37"/>
      <c r="U27" s="37"/>
    </row>
    <row r="28" spans="1:21" x14ac:dyDescent="0.25">
      <c r="A28" s="5" t="s">
        <v>26</v>
      </c>
      <c r="B28" s="5">
        <v>1.5672103239978035</v>
      </c>
      <c r="C28" s="37">
        <v>0.67</v>
      </c>
      <c r="D28" s="37">
        <v>0.71</v>
      </c>
      <c r="E28" s="37">
        <v>0.79</v>
      </c>
      <c r="F28" s="37">
        <v>0.73</v>
      </c>
      <c r="G28" s="37">
        <v>0.83</v>
      </c>
      <c r="H28" s="37"/>
      <c r="Q28" s="37"/>
      <c r="R28" s="37"/>
      <c r="S28" s="37"/>
      <c r="T28" s="37"/>
      <c r="U28" s="37"/>
    </row>
    <row r="29" spans="1:21" x14ac:dyDescent="0.25">
      <c r="A29" s="5" t="s">
        <v>27</v>
      </c>
      <c r="B29" s="5">
        <v>0.67491488193300386</v>
      </c>
      <c r="C29" s="37">
        <v>0.67</v>
      </c>
      <c r="D29" s="37">
        <v>0.71</v>
      </c>
      <c r="E29" s="37">
        <v>0.79</v>
      </c>
      <c r="F29" s="37">
        <v>0.73</v>
      </c>
      <c r="G29" s="37">
        <v>0.83</v>
      </c>
      <c r="H29" s="37"/>
      <c r="Q29" s="37"/>
      <c r="R29" s="37"/>
      <c r="S29" s="37"/>
      <c r="T29" s="37"/>
      <c r="U29" s="37"/>
    </row>
    <row r="30" spans="1:21" x14ac:dyDescent="0.25">
      <c r="A30" s="5" t="s">
        <v>28</v>
      </c>
      <c r="B30" s="5">
        <v>0.25534486545853929</v>
      </c>
      <c r="C30" s="37">
        <v>0.67</v>
      </c>
      <c r="D30" s="37">
        <v>0.7</v>
      </c>
      <c r="E30" s="37">
        <v>0.8</v>
      </c>
      <c r="F30" s="37">
        <v>0.72</v>
      </c>
      <c r="G30" s="37">
        <v>0.83</v>
      </c>
      <c r="H30" s="37"/>
      <c r="Q30" s="37"/>
      <c r="R30" s="37"/>
      <c r="S30" s="37"/>
      <c r="T30" s="37"/>
      <c r="U30" s="37"/>
    </row>
    <row r="31" spans="1:21" x14ac:dyDescent="0.25">
      <c r="A31" s="5" t="s">
        <v>29</v>
      </c>
      <c r="B31" s="5">
        <v>1.303871499176277</v>
      </c>
      <c r="C31" s="37">
        <v>0.67</v>
      </c>
      <c r="D31" s="37">
        <v>0.7</v>
      </c>
      <c r="E31" s="37">
        <v>0.82</v>
      </c>
      <c r="F31" s="37">
        <v>0.82</v>
      </c>
      <c r="G31" s="37">
        <v>0.83</v>
      </c>
      <c r="H31" s="37"/>
      <c r="Q31" s="37"/>
      <c r="R31" s="37"/>
      <c r="S31" s="37"/>
      <c r="T31" s="37"/>
      <c r="U31" s="37"/>
    </row>
    <row r="32" spans="1:21" x14ac:dyDescent="0.25">
      <c r="A32" s="5" t="s">
        <v>3</v>
      </c>
      <c r="B32" s="5">
        <v>0.63083470620538162</v>
      </c>
      <c r="C32" s="37">
        <v>0.67</v>
      </c>
      <c r="D32" s="37">
        <v>0.7</v>
      </c>
      <c r="E32" s="37">
        <v>0.82</v>
      </c>
      <c r="F32" s="37">
        <v>0.82</v>
      </c>
      <c r="G32" s="37">
        <v>0.83</v>
      </c>
      <c r="H32" s="37"/>
      <c r="Q32" s="37"/>
      <c r="R32" s="37"/>
      <c r="S32" s="37"/>
      <c r="T32" s="37"/>
      <c r="U32" s="37"/>
    </row>
    <row r="33" spans="1:21" x14ac:dyDescent="0.25">
      <c r="A33" s="5" t="s">
        <v>30</v>
      </c>
      <c r="B33" s="5">
        <v>1.4241186161449753</v>
      </c>
      <c r="C33" s="37">
        <v>0.68</v>
      </c>
      <c r="D33" s="37">
        <v>0.7</v>
      </c>
      <c r="E33" s="37">
        <v>0.77</v>
      </c>
      <c r="F33" s="37">
        <v>0.71</v>
      </c>
      <c r="G33" s="37">
        <v>0.73</v>
      </c>
      <c r="H33" s="37"/>
      <c r="Q33" s="37"/>
      <c r="R33" s="37"/>
      <c r="S33" s="37"/>
      <c r="T33" s="37"/>
      <c r="U33" s="37"/>
    </row>
    <row r="34" spans="1:21" x14ac:dyDescent="0.25">
      <c r="A34" s="5" t="s">
        <v>31</v>
      </c>
      <c r="B34" s="5">
        <v>0.58200988467874792</v>
      </c>
      <c r="C34" s="37">
        <v>0.68</v>
      </c>
      <c r="D34" s="37">
        <v>0.7</v>
      </c>
      <c r="E34" s="37">
        <v>0.77</v>
      </c>
      <c r="F34" s="37">
        <v>0.71</v>
      </c>
      <c r="G34" s="37">
        <v>0.73</v>
      </c>
      <c r="H34" s="37"/>
      <c r="Q34" s="37"/>
      <c r="R34" s="37"/>
      <c r="S34" s="37"/>
      <c r="T34" s="37"/>
      <c r="U34" s="37"/>
    </row>
    <row r="35" spans="1:21" x14ac:dyDescent="0.25">
      <c r="A35" s="5" t="s">
        <v>32</v>
      </c>
      <c r="B35" s="5">
        <v>9.5446457990115322E-2</v>
      </c>
      <c r="C35" s="37">
        <v>0.68</v>
      </c>
      <c r="D35" s="37">
        <v>0.7</v>
      </c>
      <c r="E35" s="37">
        <v>0.77</v>
      </c>
      <c r="F35" s="37">
        <v>0.71</v>
      </c>
      <c r="G35" s="37">
        <v>0.73</v>
      </c>
      <c r="H35" s="37"/>
      <c r="Q35" s="37"/>
      <c r="R35" s="37"/>
      <c r="S35" s="37"/>
      <c r="T35" s="37"/>
      <c r="U35" s="37"/>
    </row>
    <row r="36" spans="1:21" x14ac:dyDescent="0.25">
      <c r="A36" s="5" t="s">
        <v>33</v>
      </c>
      <c r="B36" s="5">
        <v>2.6547721032399783</v>
      </c>
      <c r="C36" s="37">
        <v>0.67</v>
      </c>
      <c r="D36" s="37">
        <v>0.71</v>
      </c>
      <c r="E36" s="37">
        <v>0.79</v>
      </c>
      <c r="F36" s="37">
        <v>0.73</v>
      </c>
      <c r="G36" s="37">
        <v>0.83</v>
      </c>
      <c r="H36" s="37"/>
      <c r="Q36" s="37"/>
      <c r="R36" s="37"/>
      <c r="S36" s="37"/>
      <c r="T36" s="37"/>
      <c r="U36" s="37"/>
    </row>
    <row r="37" spans="1:21" x14ac:dyDescent="0.25">
      <c r="A37" s="5" t="s">
        <v>34</v>
      </c>
      <c r="B37" s="5">
        <v>0.9176331685886876</v>
      </c>
      <c r="C37" s="37">
        <v>0.67</v>
      </c>
      <c r="D37" s="37">
        <v>0.71</v>
      </c>
      <c r="E37" s="37">
        <v>0.79</v>
      </c>
      <c r="F37" s="37">
        <v>0.73</v>
      </c>
      <c r="G37" s="37">
        <v>0.83</v>
      </c>
      <c r="H37" s="37"/>
      <c r="Q37" s="37"/>
      <c r="R37" s="37"/>
      <c r="S37" s="37"/>
      <c r="T37" s="37"/>
      <c r="U37" s="37"/>
    </row>
    <row r="38" spans="1:21" x14ac:dyDescent="0.25">
      <c r="A38" s="5" t="s">
        <v>35</v>
      </c>
      <c r="B38" s="5">
        <v>1.0210159253157607</v>
      </c>
      <c r="C38" s="37">
        <v>0.68</v>
      </c>
      <c r="D38" s="37">
        <v>0.7</v>
      </c>
      <c r="E38" s="37">
        <v>0.77</v>
      </c>
      <c r="F38" s="37">
        <v>0.71</v>
      </c>
      <c r="G38" s="37">
        <v>0.73</v>
      </c>
      <c r="H38" s="37"/>
      <c r="Q38" s="37"/>
      <c r="R38" s="37"/>
      <c r="S38" s="37"/>
      <c r="T38" s="37"/>
      <c r="U38" s="37"/>
    </row>
    <row r="39" spans="1:21" x14ac:dyDescent="0.25">
      <c r="A39" s="5" t="s">
        <v>36</v>
      </c>
      <c r="B39" s="5">
        <v>1.6350356946732565</v>
      </c>
      <c r="C39" s="37">
        <v>0.68</v>
      </c>
      <c r="D39" s="37">
        <v>0.7</v>
      </c>
      <c r="E39" s="37">
        <v>0.77</v>
      </c>
      <c r="F39" s="37">
        <v>0.71</v>
      </c>
      <c r="G39" s="37">
        <v>0.73</v>
      </c>
      <c r="H39" s="37"/>
      <c r="Q39" s="37"/>
      <c r="R39" s="37"/>
      <c r="S39" s="37"/>
      <c r="T39" s="37"/>
      <c r="U39" s="37"/>
    </row>
    <row r="40" spans="1:21" x14ac:dyDescent="0.25">
      <c r="A40" s="5" t="s">
        <v>37</v>
      </c>
      <c r="B40" s="5">
        <v>1.1159692476661174</v>
      </c>
      <c r="C40" s="37">
        <v>0.68</v>
      </c>
      <c r="D40" s="37">
        <v>0.7</v>
      </c>
      <c r="E40" s="37">
        <v>0.77</v>
      </c>
      <c r="F40" s="37">
        <v>0.71</v>
      </c>
      <c r="G40" s="37">
        <v>0.73</v>
      </c>
      <c r="H40" s="37"/>
      <c r="Q40" s="37"/>
      <c r="R40" s="37"/>
      <c r="S40" s="37"/>
      <c r="T40" s="37"/>
      <c r="U40" s="37"/>
    </row>
    <row r="41" spans="1:21" x14ac:dyDescent="0.25">
      <c r="A41" s="5" t="s">
        <v>38</v>
      </c>
      <c r="B41" s="5">
        <v>1.0124437122460186</v>
      </c>
      <c r="C41" s="37">
        <v>0.67</v>
      </c>
      <c r="D41" s="37">
        <v>0.7</v>
      </c>
      <c r="E41" s="37">
        <v>0.8</v>
      </c>
      <c r="F41" s="37">
        <v>0.82</v>
      </c>
      <c r="G41" s="37">
        <v>0.83</v>
      </c>
      <c r="H41" s="37"/>
      <c r="Q41" s="37"/>
      <c r="R41" s="37"/>
      <c r="S41" s="37"/>
      <c r="T41" s="37"/>
      <c r="U41" s="37"/>
    </row>
    <row r="42" spans="1:21" x14ac:dyDescent="0.25">
      <c r="A42" s="5" t="s">
        <v>39</v>
      </c>
      <c r="B42" s="5">
        <v>0.73852278967600216</v>
      </c>
      <c r="C42" s="37">
        <v>0.67</v>
      </c>
      <c r="D42" s="37">
        <v>0.7</v>
      </c>
      <c r="E42" s="37">
        <v>0.8</v>
      </c>
      <c r="F42" s="37">
        <v>0.82</v>
      </c>
      <c r="G42" s="37">
        <v>0.83</v>
      </c>
      <c r="H42" s="37"/>
      <c r="Q42" s="37"/>
      <c r="R42" s="37"/>
      <c r="S42" s="37"/>
      <c r="T42" s="37"/>
      <c r="U42" s="37"/>
    </row>
    <row r="43" spans="1:21" x14ac:dyDescent="0.25">
      <c r="A43" s="5" t="s">
        <v>4</v>
      </c>
      <c r="B43" s="5">
        <v>0.57740252608456888</v>
      </c>
      <c r="C43" s="37">
        <v>0.67</v>
      </c>
      <c r="D43" s="37">
        <v>0.7</v>
      </c>
      <c r="E43" s="37">
        <v>0.82</v>
      </c>
      <c r="F43" s="37">
        <v>0.82</v>
      </c>
      <c r="G43" s="37">
        <v>0.83</v>
      </c>
      <c r="H43" s="37"/>
      <c r="Q43" s="37"/>
      <c r="R43" s="37"/>
      <c r="S43" s="37"/>
      <c r="T43" s="37"/>
      <c r="U43" s="37"/>
    </row>
    <row r="44" spans="1:21" x14ac:dyDescent="0.25">
      <c r="A44" s="5" t="s">
        <v>40</v>
      </c>
      <c r="B44" s="5">
        <v>0.15084129599121363</v>
      </c>
      <c r="C44" s="37">
        <v>0.67</v>
      </c>
      <c r="D44" s="37">
        <v>0.71</v>
      </c>
      <c r="E44" s="37">
        <v>0.79</v>
      </c>
      <c r="F44" s="37">
        <v>0.73</v>
      </c>
      <c r="G44" s="37">
        <v>0.83</v>
      </c>
      <c r="H44" s="37"/>
      <c r="Q44" s="37"/>
      <c r="R44" s="37"/>
      <c r="S44" s="37"/>
      <c r="T44" s="37"/>
      <c r="U44" s="37"/>
    </row>
    <row r="45" spans="1:21" x14ac:dyDescent="0.25">
      <c r="A45" s="5" t="s">
        <v>41</v>
      </c>
      <c r="B45" s="5">
        <v>0.59009884678747937</v>
      </c>
      <c r="C45" s="37">
        <v>0.67</v>
      </c>
      <c r="D45" s="37">
        <v>0.7</v>
      </c>
      <c r="E45" s="37">
        <v>0.8</v>
      </c>
      <c r="F45" s="37">
        <v>0.82</v>
      </c>
      <c r="G45" s="37">
        <v>0.83</v>
      </c>
      <c r="H45" s="37"/>
      <c r="Q45" s="37"/>
      <c r="R45" s="37"/>
      <c r="S45" s="37"/>
      <c r="T45" s="37"/>
      <c r="U45" s="37"/>
    </row>
    <row r="46" spans="1:21" x14ac:dyDescent="0.25">
      <c r="A46" s="5" t="s">
        <v>42</v>
      </c>
      <c r="B46" s="5">
        <v>0.58797913234486543</v>
      </c>
      <c r="C46" s="37">
        <v>0.67</v>
      </c>
      <c r="D46" s="37">
        <v>0.71</v>
      </c>
      <c r="E46" s="37">
        <v>0.79</v>
      </c>
      <c r="F46" s="37">
        <v>0.73</v>
      </c>
      <c r="G46" s="37">
        <v>0.75</v>
      </c>
      <c r="H46" s="37"/>
      <c r="Q46" s="37"/>
      <c r="R46" s="37"/>
      <c r="S46" s="37"/>
      <c r="T46" s="37"/>
      <c r="U46" s="37"/>
    </row>
    <row r="47" spans="1:21" x14ac:dyDescent="0.25">
      <c r="A47" s="5" t="s">
        <v>43</v>
      </c>
      <c r="B47" s="5">
        <v>1.9481109280615045</v>
      </c>
      <c r="C47" s="37">
        <v>0.67</v>
      </c>
      <c r="D47" s="37">
        <v>0.7</v>
      </c>
      <c r="E47" s="37">
        <v>0.8</v>
      </c>
      <c r="F47" s="37">
        <v>0.82</v>
      </c>
      <c r="G47" s="37">
        <v>0.83</v>
      </c>
      <c r="H47" s="37"/>
      <c r="Q47" s="37"/>
      <c r="R47" s="37"/>
      <c r="S47" s="37"/>
      <c r="T47" s="37"/>
      <c r="U47" s="37"/>
    </row>
    <row r="48" spans="1:21" x14ac:dyDescent="0.25">
      <c r="A48" s="5" t="s">
        <v>44</v>
      </c>
      <c r="B48" s="5">
        <v>0.4320895112575508</v>
      </c>
      <c r="C48" s="37">
        <v>0.67</v>
      </c>
      <c r="D48" s="37">
        <v>0.7</v>
      </c>
      <c r="E48" s="37">
        <v>0.8</v>
      </c>
      <c r="F48" s="37">
        <v>0.82</v>
      </c>
      <c r="G48" s="37">
        <v>0.83</v>
      </c>
      <c r="H48" s="37"/>
      <c r="Q48" s="37"/>
      <c r="R48" s="37"/>
      <c r="S48" s="37"/>
      <c r="T48" s="37"/>
      <c r="U48" s="37"/>
    </row>
    <row r="49" spans="1:21" x14ac:dyDescent="0.25">
      <c r="A49" s="5" t="s">
        <v>45</v>
      </c>
      <c r="B49" s="5">
        <v>0.51499560680944534</v>
      </c>
      <c r="C49" s="37">
        <v>0.67</v>
      </c>
      <c r="D49" s="37">
        <v>0.71</v>
      </c>
      <c r="E49" s="37">
        <v>0.79</v>
      </c>
      <c r="F49" s="37">
        <v>0.73</v>
      </c>
      <c r="G49" s="37">
        <v>0.75</v>
      </c>
      <c r="H49" s="37"/>
      <c r="Q49" s="37"/>
      <c r="R49" s="37"/>
      <c r="S49" s="37"/>
      <c r="T49" s="37"/>
      <c r="U49" s="37"/>
    </row>
    <row r="50" spans="1:21" x14ac:dyDescent="0.25">
      <c r="A50" s="5" t="s">
        <v>46</v>
      </c>
      <c r="B50" s="5">
        <v>1.2909719934102144</v>
      </c>
      <c r="C50" s="37">
        <v>0.67</v>
      </c>
      <c r="D50" s="37">
        <v>0.71</v>
      </c>
      <c r="E50" s="37">
        <v>0.79</v>
      </c>
      <c r="F50" s="37">
        <v>0.73</v>
      </c>
      <c r="G50" s="37">
        <v>0.75</v>
      </c>
      <c r="H50" s="37"/>
      <c r="Q50" s="37"/>
      <c r="R50" s="37"/>
      <c r="S50" s="37"/>
      <c r="T50" s="37"/>
      <c r="U50" s="37"/>
    </row>
    <row r="51" spans="1:21" x14ac:dyDescent="0.25">
      <c r="A51" s="5" t="s">
        <v>47</v>
      </c>
      <c r="B51" s="5">
        <v>1.5753651839648546</v>
      </c>
      <c r="C51" s="37">
        <v>0.67</v>
      </c>
      <c r="D51" s="37">
        <v>0.71</v>
      </c>
      <c r="E51" s="37">
        <v>0.79</v>
      </c>
      <c r="F51" s="37">
        <v>0.73</v>
      </c>
      <c r="G51" s="37">
        <v>0.83</v>
      </c>
      <c r="H51" s="37"/>
      <c r="Q51" s="37"/>
      <c r="R51" s="37"/>
      <c r="S51" s="37"/>
      <c r="T51" s="37"/>
      <c r="U51" s="37"/>
    </row>
    <row r="52" spans="1:21" x14ac:dyDescent="0.25">
      <c r="A52" s="5" t="s">
        <v>48</v>
      </c>
      <c r="B52" s="5">
        <v>1.7107907742998352</v>
      </c>
      <c r="C52" s="37">
        <v>0.67</v>
      </c>
      <c r="D52" s="37">
        <v>0.72</v>
      </c>
      <c r="E52" s="37">
        <v>0.78</v>
      </c>
      <c r="F52" s="37">
        <v>0.76</v>
      </c>
      <c r="G52" s="37">
        <v>0.72</v>
      </c>
      <c r="H52" s="37"/>
      <c r="Q52" s="37"/>
      <c r="R52" s="37"/>
      <c r="S52" s="37"/>
      <c r="T52" s="37"/>
      <c r="U52" s="37"/>
    </row>
    <row r="53" spans="1:21" x14ac:dyDescent="0.25">
      <c r="A53" s="5" t="s">
        <v>49</v>
      </c>
      <c r="B53" s="5">
        <v>0.22827292696320703</v>
      </c>
      <c r="C53" s="37">
        <v>0.67</v>
      </c>
      <c r="D53" s="37">
        <v>0.71</v>
      </c>
      <c r="E53" s="37">
        <v>0.79</v>
      </c>
      <c r="F53" s="37">
        <v>0.73</v>
      </c>
      <c r="G53" s="37">
        <v>0.75</v>
      </c>
      <c r="H53" s="37"/>
      <c r="Q53" s="37"/>
      <c r="R53" s="37"/>
      <c r="S53" s="37"/>
      <c r="T53" s="37"/>
      <c r="U53" s="37"/>
    </row>
    <row r="54" spans="1:21" x14ac:dyDescent="0.25">
      <c r="A54" s="5" t="s">
        <v>5</v>
      </c>
      <c r="B54" s="5">
        <v>1.1798077979132344</v>
      </c>
      <c r="C54" s="37">
        <v>0.67</v>
      </c>
      <c r="D54" s="37">
        <v>0.7</v>
      </c>
      <c r="E54" s="37">
        <v>0.8</v>
      </c>
      <c r="F54" s="37">
        <v>0.82</v>
      </c>
      <c r="G54" s="37">
        <v>0.83</v>
      </c>
      <c r="H54" s="37"/>
      <c r="Q54" s="37"/>
      <c r="R54" s="37"/>
      <c r="S54" s="37"/>
      <c r="T54" s="37"/>
      <c r="U54" s="37"/>
    </row>
    <row r="55" spans="1:21" x14ac:dyDescent="0.25">
      <c r="A55" s="5" t="s">
        <v>50</v>
      </c>
      <c r="B55" s="5">
        <v>4.2001647446457992E-2</v>
      </c>
      <c r="C55" s="37">
        <v>0.67</v>
      </c>
      <c r="D55" s="37">
        <v>0.71</v>
      </c>
      <c r="E55" s="37">
        <v>0.79</v>
      </c>
      <c r="F55" s="37">
        <v>0.73</v>
      </c>
      <c r="G55" s="37">
        <v>0.75</v>
      </c>
      <c r="H55" s="37"/>
      <c r="Q55" s="37"/>
      <c r="R55" s="37"/>
      <c r="S55" s="37"/>
      <c r="T55" s="37"/>
      <c r="U55" s="37"/>
    </row>
    <row r="56" spans="1:21" x14ac:dyDescent="0.25">
      <c r="A56" s="5" t="s">
        <v>51</v>
      </c>
      <c r="B56" s="5">
        <v>0.96074135090609558</v>
      </c>
      <c r="C56" s="37">
        <v>0.67</v>
      </c>
      <c r="D56" s="37">
        <v>0.71</v>
      </c>
      <c r="E56" s="37">
        <v>0.79</v>
      </c>
      <c r="F56" s="37">
        <v>0.73</v>
      </c>
      <c r="G56" s="37">
        <v>0.83</v>
      </c>
      <c r="H56" s="37"/>
      <c r="Q56" s="37"/>
      <c r="R56" s="37"/>
      <c r="S56" s="37"/>
      <c r="T56" s="37"/>
      <c r="U56" s="37"/>
    </row>
    <row r="57" spans="1:21" x14ac:dyDescent="0.25">
      <c r="A57" s="5" t="s">
        <v>52</v>
      </c>
      <c r="B57" s="5">
        <v>2.765431081823174</v>
      </c>
      <c r="C57" s="37">
        <v>0.67</v>
      </c>
      <c r="D57" s="37">
        <v>0.71</v>
      </c>
      <c r="E57" s="37">
        <v>0.79</v>
      </c>
      <c r="F57" s="37">
        <v>0.73</v>
      </c>
      <c r="G57" s="37">
        <v>0.83</v>
      </c>
      <c r="H57" s="37"/>
      <c r="Q57" s="37"/>
      <c r="R57" s="37"/>
      <c r="S57" s="37"/>
      <c r="T57" s="37"/>
      <c r="U57" s="37"/>
    </row>
    <row r="58" spans="1:21" x14ac:dyDescent="0.25">
      <c r="A58" s="5" t="s">
        <v>53</v>
      </c>
      <c r="B58" s="5">
        <v>0.70121361889071943</v>
      </c>
      <c r="C58" s="37">
        <v>0.67</v>
      </c>
      <c r="D58" s="37">
        <v>0.71</v>
      </c>
      <c r="E58" s="37">
        <v>0.7</v>
      </c>
      <c r="F58" s="37">
        <v>0.73</v>
      </c>
      <c r="G58" s="37">
        <v>0.75</v>
      </c>
      <c r="H58" s="37"/>
      <c r="Q58" s="37"/>
      <c r="R58" s="37"/>
      <c r="S58" s="37"/>
      <c r="T58" s="37"/>
      <c r="U58" s="37"/>
    </row>
    <row r="59" spans="1:21" x14ac:dyDescent="0.25">
      <c r="A59" s="5" t="s">
        <v>54</v>
      </c>
      <c r="B59" s="5">
        <v>0.31271169686985173</v>
      </c>
      <c r="C59" s="37">
        <v>0.67</v>
      </c>
      <c r="D59" s="37">
        <v>0.71</v>
      </c>
      <c r="E59" s="37">
        <v>0.7</v>
      </c>
      <c r="F59" s="37">
        <v>0.73</v>
      </c>
      <c r="G59" s="37">
        <v>0.75</v>
      </c>
      <c r="H59" s="37"/>
      <c r="Q59" s="37"/>
      <c r="R59" s="37"/>
      <c r="S59" s="37"/>
      <c r="T59" s="37"/>
      <c r="U59" s="37"/>
    </row>
    <row r="60" spans="1:21" x14ac:dyDescent="0.25">
      <c r="A60" s="5" t="s">
        <v>55</v>
      </c>
      <c r="B60" s="5">
        <v>2.3259088412959912</v>
      </c>
      <c r="C60" s="37">
        <v>0.67</v>
      </c>
      <c r="D60" s="37">
        <v>0.7</v>
      </c>
      <c r="E60" s="37">
        <v>0.8</v>
      </c>
      <c r="F60" s="37">
        <v>0.82</v>
      </c>
      <c r="G60" s="37">
        <v>0.83</v>
      </c>
      <c r="H60" s="37"/>
      <c r="Q60" s="37"/>
      <c r="R60" s="37"/>
      <c r="S60" s="37"/>
      <c r="T60" s="37"/>
      <c r="U60" s="37"/>
    </row>
    <row r="61" spans="1:21" x14ac:dyDescent="0.25">
      <c r="A61" s="5" t="s">
        <v>56</v>
      </c>
      <c r="B61" s="5">
        <v>1.0205107084019771</v>
      </c>
      <c r="C61" s="37">
        <v>0.67</v>
      </c>
      <c r="D61" s="37">
        <v>0.72</v>
      </c>
      <c r="E61" s="37">
        <v>0.78</v>
      </c>
      <c r="F61" s="37">
        <v>0.76</v>
      </c>
      <c r="G61" s="37">
        <v>0.72</v>
      </c>
      <c r="H61" s="37"/>
      <c r="Q61" s="37"/>
      <c r="R61" s="37"/>
      <c r="S61" s="37"/>
      <c r="T61" s="37"/>
      <c r="U61" s="37"/>
    </row>
    <row r="62" spans="1:21" x14ac:dyDescent="0.25">
      <c r="A62" s="5" t="s">
        <v>57</v>
      </c>
      <c r="B62" s="5">
        <v>1.8549258649093903</v>
      </c>
      <c r="C62" s="37">
        <v>0.67</v>
      </c>
      <c r="D62" s="37">
        <v>0.7</v>
      </c>
      <c r="E62" s="37">
        <v>0.8</v>
      </c>
      <c r="F62" s="37">
        <v>0.82</v>
      </c>
      <c r="G62" s="37">
        <v>0.83</v>
      </c>
      <c r="H62" s="37"/>
      <c r="Q62" s="37"/>
      <c r="R62" s="37"/>
      <c r="S62" s="37"/>
      <c r="T62" s="37"/>
      <c r="U62" s="37"/>
    </row>
    <row r="63" spans="1:21" x14ac:dyDescent="0.25">
      <c r="A63" s="5" t="s">
        <v>58</v>
      </c>
      <c r="B63" s="5">
        <v>0.65892915980230649</v>
      </c>
      <c r="C63" s="37">
        <v>0.67</v>
      </c>
      <c r="D63" s="37">
        <v>0.7</v>
      </c>
      <c r="E63" s="37">
        <v>0.82</v>
      </c>
      <c r="F63" s="37">
        <v>0.82</v>
      </c>
      <c r="G63" s="37">
        <v>0.83</v>
      </c>
      <c r="H63" s="37"/>
      <c r="Q63" s="37"/>
      <c r="R63" s="37"/>
      <c r="S63" s="37"/>
      <c r="T63" s="37"/>
      <c r="U63" s="37"/>
    </row>
    <row r="64" spans="1:21" x14ac:dyDescent="0.25">
      <c r="A64" s="5" t="s">
        <v>59</v>
      </c>
      <c r="B64" s="5">
        <v>0.47098297638660075</v>
      </c>
      <c r="C64" s="37">
        <v>0.67</v>
      </c>
      <c r="D64" s="37">
        <v>0.72</v>
      </c>
      <c r="E64" s="37">
        <v>0.78</v>
      </c>
      <c r="F64" s="37">
        <v>0.76</v>
      </c>
      <c r="G64" s="37">
        <v>0.72</v>
      </c>
      <c r="H64" s="37"/>
      <c r="Q64" s="37"/>
      <c r="R64" s="37"/>
      <c r="S64" s="37"/>
      <c r="T64" s="37"/>
      <c r="U64" s="37"/>
    </row>
    <row r="65" spans="1:21" x14ac:dyDescent="0.25">
      <c r="A65" s="5" t="s">
        <v>6</v>
      </c>
      <c r="B65" s="5">
        <v>0.35587863811092807</v>
      </c>
      <c r="C65" s="37">
        <v>0.67</v>
      </c>
      <c r="D65" s="37">
        <v>0.7</v>
      </c>
      <c r="E65" s="37">
        <v>0.8</v>
      </c>
      <c r="F65" s="37">
        <v>0.72</v>
      </c>
      <c r="G65" s="37">
        <v>0.83</v>
      </c>
      <c r="H65" s="37"/>
      <c r="Q65" s="37"/>
      <c r="R65" s="37"/>
      <c r="S65" s="37"/>
      <c r="T65" s="37"/>
      <c r="U65" s="37"/>
    </row>
    <row r="66" spans="1:21" x14ac:dyDescent="0.25">
      <c r="A66" s="5" t="s">
        <v>60</v>
      </c>
      <c r="B66" s="5">
        <v>1.8690389895661728</v>
      </c>
      <c r="C66" s="37">
        <v>0.67</v>
      </c>
      <c r="D66" s="37">
        <v>0.72</v>
      </c>
      <c r="E66" s="37">
        <v>0.78</v>
      </c>
      <c r="F66" s="37">
        <v>0.76</v>
      </c>
      <c r="G66" s="37">
        <v>0.72</v>
      </c>
      <c r="H66" s="37"/>
      <c r="Q66" s="37"/>
      <c r="R66" s="37"/>
      <c r="S66" s="37"/>
      <c r="T66" s="37"/>
      <c r="U66" s="37"/>
    </row>
    <row r="67" spans="1:21" x14ac:dyDescent="0.25">
      <c r="A67" s="5" t="s">
        <v>61</v>
      </c>
      <c r="B67" s="5">
        <v>1.9671279516749036</v>
      </c>
      <c r="C67" s="37">
        <v>0.68</v>
      </c>
      <c r="D67" s="37">
        <v>0.7</v>
      </c>
      <c r="E67" s="37">
        <v>0.77</v>
      </c>
      <c r="F67" s="37">
        <v>0.71</v>
      </c>
      <c r="G67" s="37">
        <v>0.73</v>
      </c>
      <c r="H67" s="37"/>
      <c r="Q67" s="37"/>
      <c r="R67" s="37"/>
      <c r="S67" s="37"/>
      <c r="T67" s="37"/>
      <c r="U67" s="37"/>
    </row>
    <row r="68" spans="1:21" x14ac:dyDescent="0.25">
      <c r="A68" s="5" t="s">
        <v>62</v>
      </c>
      <c r="B68" s="5">
        <v>2.2216639209225697</v>
      </c>
      <c r="C68" s="37">
        <v>0.67</v>
      </c>
      <c r="D68" s="37">
        <v>0.71</v>
      </c>
      <c r="E68" s="37">
        <v>0.7</v>
      </c>
      <c r="F68" s="37">
        <v>0.73</v>
      </c>
      <c r="G68" s="37">
        <v>0.75</v>
      </c>
      <c r="H68" s="37"/>
      <c r="Q68" s="37"/>
      <c r="R68" s="37"/>
      <c r="S68" s="37"/>
      <c r="T68" s="37"/>
      <c r="U68" s="37"/>
    </row>
    <row r="69" spans="1:21" x14ac:dyDescent="0.25">
      <c r="A69" s="5" t="s">
        <v>63</v>
      </c>
      <c r="B69" s="5">
        <v>1.8009280615046677</v>
      </c>
      <c r="C69" s="37">
        <v>0.67</v>
      </c>
      <c r="D69" s="37">
        <v>0.71</v>
      </c>
      <c r="E69" s="37">
        <v>0.7</v>
      </c>
      <c r="F69" s="37">
        <v>0.73</v>
      </c>
      <c r="G69" s="37">
        <v>0.75</v>
      </c>
      <c r="H69" s="37"/>
      <c r="Q69" s="37"/>
      <c r="R69" s="37"/>
      <c r="S69" s="37"/>
      <c r="T69" s="37"/>
      <c r="U69" s="37"/>
    </row>
    <row r="70" spans="1:21" x14ac:dyDescent="0.25">
      <c r="A70" s="5" t="s">
        <v>64</v>
      </c>
      <c r="B70" s="5">
        <v>0.96732564524986264</v>
      </c>
      <c r="C70" s="37">
        <v>0.67</v>
      </c>
      <c r="D70" s="37">
        <v>0.71</v>
      </c>
      <c r="E70" s="37">
        <v>0.7</v>
      </c>
      <c r="F70" s="37">
        <v>0.73</v>
      </c>
      <c r="G70" s="37">
        <v>0.75</v>
      </c>
      <c r="Q70" s="37"/>
      <c r="R70" s="37"/>
      <c r="S70" s="37"/>
      <c r="T70" s="37"/>
      <c r="U70" s="37"/>
    </row>
    <row r="71" spans="1:21" x14ac:dyDescent="0.25">
      <c r="A71" s="5" t="s">
        <v>65</v>
      </c>
      <c r="B71" s="5">
        <v>0.53447391543108191</v>
      </c>
      <c r="C71" s="37">
        <v>0.67</v>
      </c>
      <c r="D71" s="37">
        <v>0.71</v>
      </c>
      <c r="E71" s="37">
        <v>0.7</v>
      </c>
      <c r="F71" s="37">
        <v>0.73</v>
      </c>
      <c r="G71" s="37">
        <v>0.75</v>
      </c>
      <c r="Q71" s="37"/>
      <c r="R71" s="37"/>
      <c r="S71" s="37"/>
      <c r="T71" s="37"/>
      <c r="U71" s="37"/>
    </row>
    <row r="72" spans="1:21" x14ac:dyDescent="0.25">
      <c r="A72" s="5" t="s">
        <v>66</v>
      </c>
      <c r="B72" s="5">
        <v>0.6677265238879736</v>
      </c>
      <c r="C72" s="37">
        <v>0.67</v>
      </c>
      <c r="D72" s="37">
        <v>0.71</v>
      </c>
      <c r="E72" s="37">
        <v>0.7</v>
      </c>
      <c r="F72" s="37">
        <v>0.73</v>
      </c>
      <c r="G72" s="37">
        <v>0.75</v>
      </c>
      <c r="Q72" s="37"/>
      <c r="R72" s="37"/>
      <c r="S72" s="37"/>
      <c r="T72" s="37"/>
      <c r="U72" s="37"/>
    </row>
    <row r="73" spans="1:21" x14ac:dyDescent="0.25">
      <c r="A73" s="5" t="s">
        <v>67</v>
      </c>
      <c r="B73" s="5">
        <v>5.3706754530477765E-3</v>
      </c>
      <c r="C73" s="37">
        <v>0.67</v>
      </c>
      <c r="D73" s="37">
        <v>0.71</v>
      </c>
      <c r="E73" s="37">
        <v>0.7</v>
      </c>
      <c r="F73" s="37">
        <v>0.73</v>
      </c>
      <c r="G73" s="37">
        <v>0.75</v>
      </c>
      <c r="Q73" s="37"/>
      <c r="R73" s="37"/>
      <c r="S73" s="37"/>
      <c r="T73" s="37"/>
      <c r="U73" s="37"/>
    </row>
    <row r="74" spans="1:21" x14ac:dyDescent="0.25">
      <c r="A74" s="5" t="s">
        <v>68</v>
      </c>
      <c r="B74" s="5">
        <v>4.9023887973640858E-2</v>
      </c>
      <c r="C74" s="37">
        <v>0.67</v>
      </c>
      <c r="D74" s="37">
        <v>0.7</v>
      </c>
      <c r="E74" s="37">
        <v>0.77</v>
      </c>
      <c r="F74" s="37">
        <v>0.72</v>
      </c>
      <c r="G74" s="37">
        <v>0.73</v>
      </c>
      <c r="Q74" s="37"/>
      <c r="R74" s="37"/>
      <c r="S74" s="37"/>
      <c r="T74" s="37"/>
      <c r="U74" s="37"/>
    </row>
    <row r="75" spans="1:21" x14ac:dyDescent="0.25">
      <c r="A75" s="5" t="s">
        <v>69</v>
      </c>
      <c r="B75" s="5">
        <v>3.6974190005491493E-2</v>
      </c>
      <c r="C75" s="37">
        <v>0.67</v>
      </c>
      <c r="D75" s="37">
        <v>0.72</v>
      </c>
      <c r="E75" s="37">
        <v>0.78</v>
      </c>
      <c r="F75" s="37">
        <v>0.76</v>
      </c>
      <c r="G75" s="37">
        <v>0.72</v>
      </c>
      <c r="Q75" s="37"/>
      <c r="R75" s="37"/>
      <c r="S75" s="37"/>
      <c r="T75" s="37"/>
      <c r="U75" s="37"/>
    </row>
    <row r="76" spans="1:21" x14ac:dyDescent="0.25">
      <c r="A76" s="5" t="s">
        <v>7</v>
      </c>
      <c r="B76" s="5">
        <v>3.1258264689730919</v>
      </c>
      <c r="C76" s="37">
        <v>0.67</v>
      </c>
      <c r="D76" s="37">
        <v>0.7</v>
      </c>
      <c r="E76" s="37">
        <v>0.8</v>
      </c>
      <c r="F76" s="37">
        <v>0.72</v>
      </c>
      <c r="G76" s="37">
        <v>0.83</v>
      </c>
      <c r="Q76" s="37"/>
      <c r="R76" s="37"/>
      <c r="S76" s="37"/>
      <c r="T76" s="37"/>
      <c r="U76" s="37"/>
    </row>
    <row r="77" spans="1:21" x14ac:dyDescent="0.25">
      <c r="A77" s="5" t="s">
        <v>70</v>
      </c>
      <c r="B77" s="5">
        <v>0.19711147721032399</v>
      </c>
      <c r="C77" s="37">
        <v>0.67</v>
      </c>
      <c r="D77" s="37">
        <v>0.71</v>
      </c>
      <c r="E77" s="37">
        <v>0.7</v>
      </c>
      <c r="F77" s="37">
        <v>0.73</v>
      </c>
      <c r="G77" s="37">
        <v>0.75</v>
      </c>
      <c r="Q77" s="37"/>
      <c r="R77" s="37"/>
      <c r="S77" s="37"/>
      <c r="T77" s="37"/>
      <c r="U77" s="37"/>
    </row>
    <row r="78" spans="1:21" x14ac:dyDescent="0.25">
      <c r="A78" s="5" t="s">
        <v>71</v>
      </c>
      <c r="B78" s="5">
        <v>0.48227237781438775</v>
      </c>
      <c r="C78" s="37">
        <v>0.67</v>
      </c>
      <c r="D78" s="37">
        <v>0.71</v>
      </c>
      <c r="E78" s="37">
        <v>0.7</v>
      </c>
      <c r="F78" s="37">
        <v>0.73</v>
      </c>
      <c r="G78" s="37">
        <v>0.75</v>
      </c>
      <c r="Q78" s="37"/>
      <c r="R78" s="37"/>
      <c r="S78" s="37"/>
      <c r="T78" s="37"/>
      <c r="U78" s="37"/>
    </row>
    <row r="79" spans="1:21" x14ac:dyDescent="0.25">
      <c r="A79" s="5" t="s">
        <v>72</v>
      </c>
      <c r="B79" s="5">
        <v>0.26571114772103238</v>
      </c>
      <c r="C79" s="37">
        <v>0.67</v>
      </c>
      <c r="D79" s="37">
        <v>0.72</v>
      </c>
      <c r="E79" s="37">
        <v>0.78</v>
      </c>
      <c r="F79" s="37">
        <v>0.76</v>
      </c>
      <c r="G79" s="37">
        <v>0.72</v>
      </c>
      <c r="Q79" s="37"/>
      <c r="R79" s="37"/>
      <c r="S79" s="37"/>
      <c r="T79" s="37"/>
      <c r="U79" s="37"/>
    </row>
    <row r="80" spans="1:21" x14ac:dyDescent="0.25">
      <c r="A80" s="5" t="s">
        <v>73</v>
      </c>
      <c r="B80" s="5">
        <v>0.62406370126304234</v>
      </c>
      <c r="C80" s="37">
        <v>0.67</v>
      </c>
      <c r="D80" s="37">
        <v>0.72</v>
      </c>
      <c r="E80" s="37">
        <v>0.78</v>
      </c>
      <c r="F80" s="37">
        <v>0.73</v>
      </c>
      <c r="G80" s="37">
        <v>0.72</v>
      </c>
      <c r="Q80" s="37"/>
      <c r="R80" s="37"/>
      <c r="S80" s="37"/>
      <c r="T80" s="37"/>
      <c r="U80" s="37"/>
    </row>
    <row r="81" spans="1:21" x14ac:dyDescent="0.25">
      <c r="A81" s="5" t="s">
        <v>74</v>
      </c>
      <c r="B81" s="5">
        <v>0.71140032948929155</v>
      </c>
      <c r="C81" s="37">
        <v>0.67</v>
      </c>
      <c r="D81" s="37">
        <v>0.71</v>
      </c>
      <c r="E81" s="37">
        <v>0.7</v>
      </c>
      <c r="F81" s="37">
        <v>0.73</v>
      </c>
      <c r="G81" s="37">
        <v>0.75</v>
      </c>
      <c r="Q81" s="37"/>
      <c r="R81" s="37"/>
      <c r="S81" s="37"/>
      <c r="T81" s="37"/>
      <c r="U81" s="37"/>
    </row>
    <row r="82" spans="1:21" x14ac:dyDescent="0.25">
      <c r="A82" s="5" t="s">
        <v>75</v>
      </c>
      <c r="B82" s="5">
        <v>0.7417353102690829</v>
      </c>
      <c r="C82" s="37">
        <v>0.67</v>
      </c>
      <c r="D82" s="37">
        <v>0.71</v>
      </c>
      <c r="E82" s="37">
        <v>0.7</v>
      </c>
      <c r="F82" s="37">
        <v>0.73</v>
      </c>
      <c r="G82" s="37">
        <v>0.75</v>
      </c>
      <c r="Q82" s="37"/>
      <c r="R82" s="37"/>
      <c r="S82" s="37"/>
      <c r="T82" s="37"/>
      <c r="U82" s="37"/>
    </row>
    <row r="83" spans="1:21" x14ac:dyDescent="0.25">
      <c r="A83" s="5" t="s">
        <v>76</v>
      </c>
      <c r="B83" s="5">
        <v>0.65754530477759476</v>
      </c>
      <c r="C83" s="37">
        <v>0.67</v>
      </c>
      <c r="D83" s="37">
        <v>0.71</v>
      </c>
      <c r="E83" s="37">
        <v>0.7</v>
      </c>
      <c r="F83" s="37">
        <v>0.73</v>
      </c>
      <c r="G83" s="37">
        <v>0.75</v>
      </c>
      <c r="Q83" s="37"/>
      <c r="R83" s="37"/>
      <c r="S83" s="37"/>
      <c r="T83" s="37"/>
      <c r="U83" s="37"/>
    </row>
    <row r="84" spans="1:21" x14ac:dyDescent="0.25">
      <c r="A84" s="5" t="s">
        <v>77</v>
      </c>
      <c r="B84" s="5">
        <v>1.0225315760571114</v>
      </c>
      <c r="C84" s="37">
        <v>0.67</v>
      </c>
      <c r="D84" s="37">
        <v>0.71</v>
      </c>
      <c r="E84" s="37">
        <v>0.7</v>
      </c>
      <c r="F84" s="37">
        <v>0.73</v>
      </c>
      <c r="G84" s="37">
        <v>0.75</v>
      </c>
      <c r="Q84" s="37"/>
      <c r="R84" s="37"/>
      <c r="S84" s="37"/>
      <c r="T84" s="37"/>
      <c r="U84" s="37"/>
    </row>
    <row r="85" spans="1:21" x14ac:dyDescent="0.25">
      <c r="A85" s="5" t="s">
        <v>78</v>
      </c>
      <c r="B85" s="5">
        <v>1.0473860516199891</v>
      </c>
      <c r="C85" s="37">
        <v>0.67</v>
      </c>
      <c r="D85" s="37">
        <v>0.72</v>
      </c>
      <c r="E85" s="37">
        <v>0.78</v>
      </c>
      <c r="F85" s="37">
        <v>0.76</v>
      </c>
      <c r="G85" s="37">
        <v>0.72</v>
      </c>
      <c r="Q85" s="37"/>
      <c r="R85" s="37"/>
      <c r="S85" s="37"/>
      <c r="T85" s="37"/>
      <c r="U85" s="37"/>
    </row>
    <row r="86" spans="1:21" x14ac:dyDescent="0.25">
      <c r="A86" s="5" t="s">
        <v>79</v>
      </c>
      <c r="B86" s="5">
        <v>0.89382756727073021</v>
      </c>
      <c r="C86" s="37">
        <v>0.67</v>
      </c>
      <c r="D86" s="37">
        <v>0.72</v>
      </c>
      <c r="E86" s="37">
        <v>0.78</v>
      </c>
      <c r="F86" s="37">
        <v>0.76</v>
      </c>
      <c r="G86" s="37">
        <v>0.72</v>
      </c>
      <c r="Q86" s="37"/>
      <c r="R86" s="37"/>
      <c r="S86" s="37"/>
      <c r="T86" s="37"/>
      <c r="U86" s="37"/>
    </row>
    <row r="87" spans="1:21" x14ac:dyDescent="0.25">
      <c r="A87" s="5" t="s">
        <v>8</v>
      </c>
      <c r="B87" s="5">
        <v>1.7185612300933552E-2</v>
      </c>
      <c r="C87" s="37">
        <v>0.67</v>
      </c>
      <c r="D87" s="37">
        <v>0.7</v>
      </c>
      <c r="E87" s="37">
        <v>0.8</v>
      </c>
      <c r="F87" s="37">
        <v>0.72</v>
      </c>
      <c r="G87" s="37">
        <v>0.83</v>
      </c>
      <c r="Q87" s="37"/>
      <c r="R87" s="37"/>
      <c r="S87" s="37"/>
      <c r="T87" s="37"/>
      <c r="U87" s="37"/>
    </row>
    <row r="88" spans="1:21" x14ac:dyDescent="0.25">
      <c r="A88" s="5" t="s">
        <v>80</v>
      </c>
      <c r="B88" s="5">
        <v>0.97263591433278418</v>
      </c>
      <c r="C88" s="37">
        <v>0.67</v>
      </c>
      <c r="D88" s="37">
        <v>0.71</v>
      </c>
      <c r="E88" s="37">
        <v>0.7</v>
      </c>
      <c r="F88" s="37">
        <v>0.73</v>
      </c>
      <c r="G88" s="37">
        <v>0.75</v>
      </c>
      <c r="Q88" s="37"/>
      <c r="R88" s="37"/>
      <c r="S88" s="37"/>
      <c r="T88" s="37"/>
      <c r="U88" s="37"/>
    </row>
    <row r="89" spans="1:21" x14ac:dyDescent="0.25">
      <c r="A89" s="5" t="s">
        <v>81</v>
      </c>
      <c r="B89" s="5">
        <v>0.30554914881933004</v>
      </c>
      <c r="C89" s="37">
        <v>0.67</v>
      </c>
      <c r="D89" s="37">
        <v>0.71</v>
      </c>
      <c r="E89" s="37">
        <v>0.7</v>
      </c>
      <c r="F89" s="37">
        <v>0.73</v>
      </c>
      <c r="G89" s="37">
        <v>0.75</v>
      </c>
      <c r="Q89" s="37"/>
      <c r="R89" s="37"/>
      <c r="S89" s="37"/>
      <c r="T89" s="37"/>
      <c r="U89" s="37"/>
    </row>
    <row r="90" spans="1:21" x14ac:dyDescent="0.25">
      <c r="A90" s="5" t="s">
        <v>82</v>
      </c>
      <c r="B90" s="5">
        <v>0.59970895112575506</v>
      </c>
      <c r="C90" s="37">
        <v>0.67</v>
      </c>
      <c r="D90" s="37">
        <v>0.72</v>
      </c>
      <c r="E90" s="37">
        <v>0.78</v>
      </c>
      <c r="F90" s="37">
        <v>0.73</v>
      </c>
      <c r="G90" s="37">
        <v>0.72</v>
      </c>
      <c r="Q90" s="37"/>
      <c r="R90" s="37"/>
      <c r="S90" s="37"/>
      <c r="T90" s="37"/>
      <c r="U90" s="37"/>
    </row>
    <row r="91" spans="1:21" x14ac:dyDescent="0.25">
      <c r="A91" s="5" t="s">
        <v>83</v>
      </c>
      <c r="B91" s="5">
        <v>0.89012630422844585</v>
      </c>
      <c r="C91" s="37">
        <v>0.67</v>
      </c>
      <c r="D91" s="37">
        <v>0.72</v>
      </c>
      <c r="E91" s="37">
        <v>0.78</v>
      </c>
      <c r="F91" s="37">
        <v>0.76</v>
      </c>
      <c r="G91" s="37">
        <v>0.72</v>
      </c>
      <c r="Q91" s="37"/>
      <c r="R91" s="37"/>
      <c r="S91" s="37"/>
      <c r="T91" s="37"/>
      <c r="U91" s="37"/>
    </row>
    <row r="92" spans="1:21" x14ac:dyDescent="0.25">
      <c r="A92" s="5" t="s">
        <v>84</v>
      </c>
      <c r="B92" s="5">
        <v>1.2731191652937945</v>
      </c>
      <c r="C92" s="37">
        <v>0.67</v>
      </c>
      <c r="D92" s="37">
        <v>0.71</v>
      </c>
      <c r="E92" s="37">
        <v>0.7</v>
      </c>
      <c r="F92" s="37">
        <v>0.73</v>
      </c>
      <c r="G92" s="37">
        <v>0.75</v>
      </c>
      <c r="Q92" s="37"/>
      <c r="R92" s="37"/>
      <c r="S92" s="37"/>
      <c r="T92" s="37"/>
      <c r="U92" s="37"/>
    </row>
    <row r="93" spans="1:21" x14ac:dyDescent="0.25">
      <c r="A93" s="5" t="s">
        <v>85</v>
      </c>
      <c r="B93" s="5">
        <v>0.79337726523887975</v>
      </c>
      <c r="C93" s="37">
        <v>0.67</v>
      </c>
      <c r="D93" s="37">
        <v>0.71</v>
      </c>
      <c r="E93" s="37">
        <v>0.7</v>
      </c>
      <c r="F93" s="37">
        <v>0.73</v>
      </c>
      <c r="G93" s="37">
        <v>0.75</v>
      </c>
      <c r="Q93" s="37"/>
      <c r="R93" s="37"/>
      <c r="S93" s="37"/>
      <c r="T93" s="37"/>
      <c r="U93" s="37"/>
    </row>
    <row r="94" spans="1:21" x14ac:dyDescent="0.25">
      <c r="A94" s="5" t="s">
        <v>86</v>
      </c>
      <c r="B94" s="5">
        <v>1.6983141131246569</v>
      </c>
      <c r="C94" s="37">
        <v>0.67</v>
      </c>
      <c r="D94" s="37">
        <v>0.71</v>
      </c>
      <c r="E94" s="37">
        <v>0.7</v>
      </c>
      <c r="F94" s="37">
        <v>0.73</v>
      </c>
      <c r="G94" s="37">
        <v>0.75</v>
      </c>
      <c r="Q94" s="37"/>
      <c r="R94" s="37"/>
      <c r="S94" s="37"/>
      <c r="T94" s="37"/>
      <c r="U94" s="37"/>
    </row>
    <row r="95" spans="1:21" x14ac:dyDescent="0.25">
      <c r="A95" s="5" t="s">
        <v>87</v>
      </c>
      <c r="B95" s="5">
        <v>3.3168588687534327E-3</v>
      </c>
      <c r="C95" s="37">
        <v>0.67</v>
      </c>
      <c r="D95" s="37">
        <v>0.71</v>
      </c>
      <c r="E95" s="37">
        <v>0.7</v>
      </c>
      <c r="F95" s="37">
        <v>0.73</v>
      </c>
      <c r="G95" s="37">
        <v>0.75</v>
      </c>
      <c r="Q95" s="37"/>
      <c r="R95" s="37"/>
      <c r="S95" s="37"/>
      <c r="T95" s="37"/>
      <c r="U95" s="37"/>
    </row>
    <row r="96" spans="1:21" x14ac:dyDescent="0.25">
      <c r="A96" s="5" t="s">
        <v>88</v>
      </c>
      <c r="B96" s="5">
        <v>3.0793520043931901E-2</v>
      </c>
      <c r="C96" s="37">
        <v>0.67</v>
      </c>
      <c r="D96" s="37">
        <v>0.71</v>
      </c>
      <c r="E96" s="37">
        <v>0.7</v>
      </c>
      <c r="F96" s="37">
        <v>0.73</v>
      </c>
      <c r="G96" s="37">
        <v>0.75</v>
      </c>
      <c r="Q96" s="37"/>
      <c r="R96" s="37"/>
      <c r="S96" s="37"/>
      <c r="T96" s="37"/>
      <c r="U96" s="37"/>
    </row>
    <row r="97" spans="1:21" x14ac:dyDescent="0.25">
      <c r="A97" s="5" t="s">
        <v>89</v>
      </c>
      <c r="B97" s="5">
        <v>7.4437122460186715E-3</v>
      </c>
      <c r="C97" s="37">
        <v>0.67</v>
      </c>
      <c r="D97" s="37">
        <v>0.72</v>
      </c>
      <c r="E97" s="37">
        <v>0.78</v>
      </c>
      <c r="F97" s="37">
        <v>0.76</v>
      </c>
      <c r="G97" s="37">
        <v>0.72</v>
      </c>
      <c r="Q97" s="37"/>
      <c r="R97" s="37"/>
      <c r="S97" s="37"/>
      <c r="T97" s="37"/>
      <c r="U97" s="37"/>
    </row>
    <row r="98" spans="1:21" x14ac:dyDescent="0.25">
      <c r="A98" s="5" t="s">
        <v>9</v>
      </c>
      <c r="B98" s="5">
        <v>0.16925205930807249</v>
      </c>
      <c r="C98" s="37">
        <v>0.67</v>
      </c>
      <c r="D98" s="37">
        <v>0.7</v>
      </c>
      <c r="E98" s="37">
        <v>0.82</v>
      </c>
      <c r="F98" s="37">
        <v>0.82</v>
      </c>
      <c r="G98" s="37">
        <v>0.83</v>
      </c>
      <c r="Q98" s="37"/>
      <c r="R98" s="37"/>
      <c r="S98" s="37"/>
      <c r="T98" s="37"/>
      <c r="U98" s="37"/>
    </row>
    <row r="99" spans="1:21" x14ac:dyDescent="0.25">
      <c r="A99" s="5" t="s">
        <v>90</v>
      </c>
      <c r="B99" s="5">
        <v>0.14990389895661727</v>
      </c>
      <c r="C99" s="37">
        <v>0.67</v>
      </c>
      <c r="D99" s="37">
        <v>0.71</v>
      </c>
      <c r="E99" s="37">
        <v>0.7</v>
      </c>
      <c r="F99" s="37">
        <v>0.73</v>
      </c>
      <c r="G99" s="37">
        <v>0.75</v>
      </c>
      <c r="Q99" s="37"/>
      <c r="R99" s="37"/>
      <c r="S99" s="37"/>
      <c r="T99" s="37"/>
      <c r="U99" s="37"/>
    </row>
    <row r="100" spans="1:21" x14ac:dyDescent="0.25">
      <c r="A100" s="5" t="s">
        <v>91</v>
      </c>
      <c r="B100" s="5">
        <v>1.7600219659527733E-3</v>
      </c>
      <c r="C100" s="37">
        <v>0.67</v>
      </c>
      <c r="D100" s="37">
        <v>0.72</v>
      </c>
      <c r="E100" s="37">
        <v>0.78</v>
      </c>
      <c r="F100" s="37">
        <v>0.76</v>
      </c>
      <c r="G100" s="37">
        <v>0.72</v>
      </c>
      <c r="Q100" s="37"/>
      <c r="R100" s="37"/>
      <c r="S100" s="37"/>
      <c r="T100" s="37"/>
      <c r="U100" s="37"/>
    </row>
    <row r="101" spans="1:21" x14ac:dyDescent="0.25">
      <c r="A101" s="5" t="s">
        <v>92</v>
      </c>
      <c r="B101" s="5">
        <v>0.58234486545853925</v>
      </c>
      <c r="C101" s="37">
        <v>0.67</v>
      </c>
      <c r="D101" s="37">
        <v>0.72</v>
      </c>
      <c r="E101" s="37">
        <v>0.77</v>
      </c>
      <c r="F101" s="37">
        <v>0.71</v>
      </c>
      <c r="G101" s="37">
        <v>0.72</v>
      </c>
      <c r="Q101" s="37"/>
      <c r="R101" s="37"/>
      <c r="S101" s="37"/>
      <c r="T101" s="37"/>
      <c r="U101" s="37"/>
    </row>
    <row r="102" spans="1:21" x14ac:dyDescent="0.25">
      <c r="A102" s="5" t="s">
        <v>93</v>
      </c>
      <c r="B102" s="5">
        <v>0.19041735310269081</v>
      </c>
      <c r="C102" s="37">
        <v>0.67</v>
      </c>
      <c r="D102" s="37">
        <v>0.72</v>
      </c>
      <c r="E102" s="37">
        <v>0.78</v>
      </c>
      <c r="F102" s="37">
        <v>0.73</v>
      </c>
      <c r="G102" s="37">
        <v>0.72</v>
      </c>
      <c r="Q102" s="37"/>
      <c r="R102" s="37"/>
      <c r="S102" s="37"/>
      <c r="T102" s="37"/>
      <c r="U102" s="37"/>
    </row>
    <row r="103" spans="1:21" x14ac:dyDescent="0.25">
      <c r="A103" s="5" t="s">
        <v>94</v>
      </c>
      <c r="B103" s="5">
        <v>0.96820977484898396</v>
      </c>
      <c r="C103" s="37">
        <v>0.67</v>
      </c>
      <c r="D103" s="37">
        <v>0.71</v>
      </c>
      <c r="E103" s="37">
        <v>0.7</v>
      </c>
      <c r="F103" s="37">
        <v>0.73</v>
      </c>
      <c r="G103" s="37">
        <v>0.75</v>
      </c>
      <c r="Q103" s="37"/>
      <c r="R103" s="37"/>
      <c r="S103" s="37"/>
      <c r="T103" s="37"/>
      <c r="U103" s="37"/>
    </row>
    <row r="104" spans="1:21" x14ac:dyDescent="0.25">
      <c r="A104" s="5" t="s">
        <v>95</v>
      </c>
      <c r="B104" s="5">
        <v>1.3641460735859419</v>
      </c>
      <c r="C104" s="37">
        <v>0.67</v>
      </c>
      <c r="D104" s="37">
        <v>0.71</v>
      </c>
      <c r="E104" s="37">
        <v>0.7</v>
      </c>
      <c r="F104" s="37">
        <v>0.73</v>
      </c>
      <c r="G104" s="37">
        <v>0.75</v>
      </c>
      <c r="Q104" s="37"/>
      <c r="R104" s="37"/>
      <c r="S104" s="37"/>
      <c r="T104" s="37"/>
      <c r="U104" s="37"/>
    </row>
    <row r="105" spans="1:21" x14ac:dyDescent="0.25">
      <c r="A105" s="5" t="s">
        <v>96</v>
      </c>
      <c r="B105" s="5">
        <v>1.0709555189456341</v>
      </c>
      <c r="C105" s="37">
        <v>0.67</v>
      </c>
      <c r="D105" s="37">
        <v>0.71</v>
      </c>
      <c r="E105" s="37">
        <v>0.7</v>
      </c>
      <c r="F105" s="37">
        <v>0.73</v>
      </c>
      <c r="G105" s="37">
        <v>0.75</v>
      </c>
      <c r="Q105" s="37"/>
      <c r="R105" s="37"/>
      <c r="S105" s="37"/>
      <c r="T105" s="37"/>
      <c r="U105" s="37"/>
    </row>
    <row r="106" spans="1:21" x14ac:dyDescent="0.25">
      <c r="A106" s="5" t="s">
        <v>97</v>
      </c>
      <c r="B106" s="5">
        <v>2.0434761120263589</v>
      </c>
      <c r="C106" s="37">
        <v>0.67</v>
      </c>
      <c r="D106" s="37">
        <v>0.71</v>
      </c>
      <c r="E106" s="37">
        <v>0.7</v>
      </c>
      <c r="F106" s="37">
        <v>0.73</v>
      </c>
      <c r="G106" s="37">
        <v>0.75</v>
      </c>
      <c r="Q106" s="37"/>
      <c r="R106" s="37"/>
      <c r="S106" s="37"/>
      <c r="T106" s="37"/>
      <c r="U106" s="37"/>
    </row>
    <row r="107" spans="1:21" x14ac:dyDescent="0.25">
      <c r="A107" s="5" t="s">
        <v>98</v>
      </c>
      <c r="B107" s="5">
        <v>1.9236683141131246</v>
      </c>
      <c r="C107" s="37">
        <v>0.67</v>
      </c>
      <c r="D107" s="37">
        <v>0.71</v>
      </c>
      <c r="E107" s="37">
        <v>0.7</v>
      </c>
      <c r="F107" s="37">
        <v>0.73</v>
      </c>
      <c r="G107" s="37">
        <v>0.75</v>
      </c>
      <c r="Q107" s="37"/>
      <c r="R107" s="37"/>
      <c r="S107" s="37"/>
      <c r="T107" s="37"/>
      <c r="U107" s="37"/>
    </row>
    <row r="108" spans="1:21" x14ac:dyDescent="0.25">
      <c r="A108" s="5" t="s">
        <v>99</v>
      </c>
      <c r="B108" s="5">
        <v>1.9614332784184514</v>
      </c>
      <c r="C108" s="37">
        <v>0.67</v>
      </c>
      <c r="D108" s="37">
        <v>0.71</v>
      </c>
      <c r="E108" s="37">
        <v>0.7</v>
      </c>
      <c r="F108" s="37">
        <v>0.73</v>
      </c>
      <c r="G108" s="37">
        <v>0.75</v>
      </c>
      <c r="Q108" s="37"/>
      <c r="R108" s="37"/>
      <c r="S108" s="37"/>
      <c r="T108" s="37"/>
      <c r="U108" s="37"/>
    </row>
    <row r="109" spans="1:21" x14ac:dyDescent="0.25">
      <c r="B109" s="5" t="e">
        <v>#N/A</v>
      </c>
    </row>
    <row r="110" spans="1:21" x14ac:dyDescent="0.25">
      <c r="B110" s="5" t="e">
        <v>#N/A</v>
      </c>
    </row>
    <row r="111" spans="1:21" x14ac:dyDescent="0.25">
      <c r="B111" s="5" t="e">
        <v>#N/A</v>
      </c>
    </row>
    <row r="112" spans="1:21" x14ac:dyDescent="0.25">
      <c r="B112" s="5" t="e">
        <v>#N/A</v>
      </c>
    </row>
    <row r="113" spans="2:2" x14ac:dyDescent="0.25">
      <c r="B113" s="5" t="e">
        <v>#N/A</v>
      </c>
    </row>
    <row r="114" spans="2:2" x14ac:dyDescent="0.25">
      <c r="B114" s="5" t="e">
        <v>#N/A</v>
      </c>
    </row>
  </sheetData>
  <autoFilter ref="A1:O114" xr:uid="{00000000-0009-0000-0000-000002000000}"/>
  <sortState xmlns:xlrd2="http://schemas.microsoft.com/office/spreadsheetml/2017/richdata2" ref="A2:G114">
    <sortCondition ref="A1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1" max="1" width="17.7109375" customWidth="1"/>
    <col min="2" max="2" width="15.140625" style="78" customWidth="1"/>
    <col min="3" max="3" width="12.5703125" customWidth="1"/>
    <col min="4" max="6" width="9.140625" customWidth="1"/>
    <col min="9" max="9" width="15" customWidth="1"/>
    <col min="10" max="10" width="18.7109375" customWidth="1"/>
  </cols>
  <sheetData>
    <row r="1" spans="1:21" ht="47.25" x14ac:dyDescent="0.25">
      <c r="A1" s="1" t="s">
        <v>0</v>
      </c>
      <c r="B1" s="18" t="s">
        <v>108</v>
      </c>
      <c r="C1" s="18" t="s">
        <v>143</v>
      </c>
      <c r="D1" s="70" t="s">
        <v>139</v>
      </c>
      <c r="E1" s="70" t="s">
        <v>140</v>
      </c>
      <c r="F1" s="70" t="s">
        <v>141</v>
      </c>
      <c r="G1" s="70" t="s">
        <v>142</v>
      </c>
      <c r="J1" s="7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14" t="s">
        <v>1</v>
      </c>
      <c r="B2" s="20">
        <v>0.9176331685886876</v>
      </c>
      <c r="C2" s="37">
        <v>0.41</v>
      </c>
      <c r="D2" s="37">
        <v>0.3</v>
      </c>
      <c r="E2" s="37">
        <v>0.3</v>
      </c>
      <c r="F2" s="37">
        <v>0.27</v>
      </c>
      <c r="G2" s="37">
        <v>0.15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15" t="s">
        <v>10</v>
      </c>
      <c r="B3" s="20">
        <v>2.0434761120263589</v>
      </c>
      <c r="C3" s="37">
        <v>0.34</v>
      </c>
      <c r="D3" s="37">
        <v>0.24</v>
      </c>
      <c r="E3" s="37">
        <v>0.25</v>
      </c>
      <c r="F3" s="37">
        <v>0.09</v>
      </c>
      <c r="G3" s="37">
        <v>0.08</v>
      </c>
      <c r="I3" s="9" t="s">
        <v>117</v>
      </c>
      <c r="J3" s="6" t="s">
        <v>112</v>
      </c>
      <c r="K3" s="10">
        <f t="shared" ref="K3:O6" si="1">K12</f>
        <v>0</v>
      </c>
      <c r="L3" s="10">
        <f t="shared" si="1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Q3" s="37"/>
      <c r="R3" s="37"/>
      <c r="S3" s="37"/>
      <c r="T3" s="37"/>
      <c r="U3" s="37"/>
    </row>
    <row r="4" spans="1:21" x14ac:dyDescent="0.25">
      <c r="A4" s="14" t="s">
        <v>100</v>
      </c>
      <c r="B4" s="20">
        <v>7.4437122460186715E-3</v>
      </c>
      <c r="C4" s="37">
        <v>0.27</v>
      </c>
      <c r="D4" s="37">
        <v>0.18</v>
      </c>
      <c r="E4" s="37">
        <v>0.11</v>
      </c>
      <c r="F4" s="37">
        <v>0.03</v>
      </c>
      <c r="G4" s="37">
        <v>0.02</v>
      </c>
      <c r="I4" s="9" t="s">
        <v>118</v>
      </c>
      <c r="J4" s="6" t="s">
        <v>113</v>
      </c>
      <c r="K4" s="10">
        <f t="shared" si="1"/>
        <v>0.9176331685886876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Q4" s="37"/>
      <c r="R4" s="37"/>
      <c r="S4" s="37"/>
      <c r="T4" s="37"/>
      <c r="U4" s="37"/>
    </row>
    <row r="5" spans="1:21" ht="15.75" x14ac:dyDescent="0.25">
      <c r="A5" s="14" t="s">
        <v>101</v>
      </c>
      <c r="B5" s="20">
        <v>0.14990389895661727</v>
      </c>
      <c r="C5" s="37">
        <v>0.27</v>
      </c>
      <c r="D5" s="37">
        <v>0.18</v>
      </c>
      <c r="E5" s="37">
        <v>0.13</v>
      </c>
      <c r="F5" s="37">
        <v>0.03</v>
      </c>
      <c r="G5" s="37">
        <v>0.02</v>
      </c>
      <c r="I5" s="9" t="s">
        <v>119</v>
      </c>
      <c r="J5" s="8" t="s">
        <v>114</v>
      </c>
      <c r="K5" s="10">
        <f t="shared" si="1"/>
        <v>92.76682729269632</v>
      </c>
      <c r="L5" s="10">
        <f t="shared" si="1"/>
        <v>44.548514003294891</v>
      </c>
      <c r="M5" s="10">
        <f t="shared" si="1"/>
        <v>33.698358045030197</v>
      </c>
      <c r="N5" s="10">
        <f t="shared" si="1"/>
        <v>5.8835211422295437</v>
      </c>
      <c r="O5" s="10">
        <f t="shared" si="1"/>
        <v>0</v>
      </c>
      <c r="Q5" s="37"/>
      <c r="R5" s="37"/>
      <c r="S5" s="37"/>
      <c r="T5" s="37"/>
      <c r="U5" s="37"/>
    </row>
    <row r="6" spans="1:21" ht="15.75" x14ac:dyDescent="0.25">
      <c r="A6" s="14" t="s">
        <v>102</v>
      </c>
      <c r="B6" s="20">
        <v>1.7600219659527733E-3</v>
      </c>
      <c r="C6" s="37">
        <v>0.27</v>
      </c>
      <c r="D6" s="37">
        <v>0.18</v>
      </c>
      <c r="E6" s="37">
        <v>0.11</v>
      </c>
      <c r="F6" s="37">
        <v>0.03</v>
      </c>
      <c r="G6" s="37">
        <v>0.02</v>
      </c>
      <c r="I6" s="9" t="s">
        <v>120</v>
      </c>
      <c r="J6" s="8" t="s">
        <v>115</v>
      </c>
      <c r="K6" s="10">
        <f t="shared" si="1"/>
        <v>6.3155634266886338</v>
      </c>
      <c r="L6" s="10">
        <f t="shared" si="1"/>
        <v>55.451509884678764</v>
      </c>
      <c r="M6" s="10">
        <f t="shared" si="1"/>
        <v>66.301665842943436</v>
      </c>
      <c r="N6" s="10">
        <f t="shared" si="1"/>
        <v>94.1165027457441</v>
      </c>
      <c r="O6" s="10">
        <f t="shared" si="1"/>
        <v>100.00002388797364</v>
      </c>
      <c r="Q6" s="37"/>
      <c r="R6" s="37"/>
      <c r="S6" s="37"/>
      <c r="T6" s="37"/>
      <c r="U6" s="37"/>
    </row>
    <row r="7" spans="1:21" ht="15.75" x14ac:dyDescent="0.25">
      <c r="A7" s="14" t="s">
        <v>103</v>
      </c>
      <c r="B7" s="20">
        <v>0.58234486545853925</v>
      </c>
      <c r="C7" s="37">
        <v>0.27</v>
      </c>
      <c r="D7" s="37">
        <v>0.18</v>
      </c>
      <c r="E7" s="37">
        <v>0.11</v>
      </c>
      <c r="F7" s="37">
        <v>0.03</v>
      </c>
      <c r="G7" s="37">
        <v>0.02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14" t="s">
        <v>104</v>
      </c>
      <c r="B8" s="20">
        <v>0.19041735310269081</v>
      </c>
      <c r="C8" s="37">
        <v>0.27</v>
      </c>
      <c r="D8" s="37">
        <v>0.18</v>
      </c>
      <c r="E8" s="37">
        <v>0.11</v>
      </c>
      <c r="F8" s="37">
        <v>0.02</v>
      </c>
      <c r="G8" s="37">
        <v>0.02</v>
      </c>
      <c r="I8" s="75" t="s">
        <v>137</v>
      </c>
      <c r="J8" s="76"/>
      <c r="K8" s="10">
        <f>MIN(C2:C108)</f>
        <v>0.16</v>
      </c>
      <c r="L8" s="10">
        <f>MIN(D2:D108)</f>
        <v>0.09</v>
      </c>
      <c r="M8" s="10">
        <f>MIN(E2:E108)</f>
        <v>0.04</v>
      </c>
      <c r="N8" s="10">
        <f>MIN(F2:F108)</f>
        <v>0.02</v>
      </c>
      <c r="O8" s="10">
        <f>MIN(G2:G108)</f>
        <v>0.02</v>
      </c>
      <c r="Q8" s="37"/>
      <c r="R8" s="37"/>
      <c r="S8" s="37"/>
      <c r="T8" s="37"/>
      <c r="U8" s="37"/>
    </row>
    <row r="9" spans="1:21" x14ac:dyDescent="0.25">
      <c r="A9" s="14" t="s">
        <v>105</v>
      </c>
      <c r="B9" s="20">
        <v>2.2495661724327292</v>
      </c>
      <c r="C9" s="37">
        <v>0.32</v>
      </c>
      <c r="D9" s="37">
        <v>0.19</v>
      </c>
      <c r="E9" s="37">
        <v>0.21</v>
      </c>
      <c r="F9" s="37">
        <v>0.15</v>
      </c>
      <c r="G9" s="37">
        <v>0.09</v>
      </c>
      <c r="I9" s="75" t="s">
        <v>138</v>
      </c>
      <c r="J9" s="76"/>
      <c r="K9" s="10">
        <f>MAX(C2:C108)</f>
        <v>0.41</v>
      </c>
      <c r="L9" s="10">
        <f>MAX(D2:D108)</f>
        <v>0.3</v>
      </c>
      <c r="M9" s="10">
        <f>MAX(E2:E108)</f>
        <v>0.31</v>
      </c>
      <c r="N9" s="10">
        <f>MAX(F2:F108)</f>
        <v>0.27</v>
      </c>
      <c r="O9" s="10">
        <f>MAX(G2:G108)</f>
        <v>0.15</v>
      </c>
      <c r="Q9" s="37"/>
      <c r="R9" s="37"/>
      <c r="S9" s="37"/>
      <c r="T9" s="37"/>
      <c r="U9" s="37"/>
    </row>
    <row r="10" spans="1:21" x14ac:dyDescent="0.25">
      <c r="A10" s="14" t="s">
        <v>106</v>
      </c>
      <c r="B10" s="20">
        <v>0.96820977484898396</v>
      </c>
      <c r="C10" s="37">
        <v>0.27</v>
      </c>
      <c r="D10" s="37">
        <v>0.18</v>
      </c>
      <c r="E10" s="37">
        <v>0.04</v>
      </c>
      <c r="F10" s="37">
        <v>0.02</v>
      </c>
      <c r="G10" s="37">
        <v>0.02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14" t="s">
        <v>107</v>
      </c>
      <c r="B11" s="20">
        <v>4.130164744645799</v>
      </c>
      <c r="C11" s="37">
        <v>0.32</v>
      </c>
      <c r="D11" s="37">
        <v>0.19</v>
      </c>
      <c r="E11" s="37">
        <v>0.21</v>
      </c>
      <c r="F11" s="37">
        <v>0.14000000000000001</v>
      </c>
      <c r="G11" s="37">
        <v>0.08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14" t="s">
        <v>11</v>
      </c>
      <c r="B12" s="20">
        <v>0.4320895112575508</v>
      </c>
      <c r="C12" s="37">
        <v>0.38</v>
      </c>
      <c r="D12" s="37">
        <v>0.3</v>
      </c>
      <c r="E12" s="37">
        <v>0.18</v>
      </c>
      <c r="F12" s="37">
        <v>0.19</v>
      </c>
      <c r="G12" s="37">
        <v>0.11</v>
      </c>
      <c r="I12" s="9" t="s">
        <v>119</v>
      </c>
      <c r="J12" s="6" t="s">
        <v>112</v>
      </c>
      <c r="K12" s="37">
        <f>SUMIFS(B$2:B$108,C2:C108,"&gt;=0.61",C2:C108,"&lt;=0.80")</f>
        <v>0</v>
      </c>
      <c r="L12" s="37">
        <f>SUMIFS(B$2:B$108,D2:D108,"&gt;=0.61",D2:D108,"&lt;=0.80")</f>
        <v>0</v>
      </c>
      <c r="M12" s="37">
        <f>SUMIFS(B$2:B$108,E2:E108,"&gt;=0.61",E2:E108,"&lt;=0.80")</f>
        <v>0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7"/>
      <c r="R12" s="37"/>
      <c r="S12" s="37"/>
      <c r="T12" s="37"/>
      <c r="U12" s="37"/>
    </row>
    <row r="13" spans="1:21" x14ac:dyDescent="0.25">
      <c r="A13" s="14" t="s">
        <v>12</v>
      </c>
      <c r="B13" s="20">
        <v>1.6350356946732565</v>
      </c>
      <c r="C13" s="37">
        <v>0.27</v>
      </c>
      <c r="D13" s="37">
        <v>0.27</v>
      </c>
      <c r="E13" s="37">
        <v>0.06</v>
      </c>
      <c r="F13" s="37">
        <v>0.05</v>
      </c>
      <c r="G13" s="37">
        <v>0.03</v>
      </c>
      <c r="I13" s="9" t="s">
        <v>118</v>
      </c>
      <c r="J13" s="6" t="s">
        <v>113</v>
      </c>
      <c r="K13" s="37">
        <f>SUMIFS(B$2:B$108,C2:C108,"&gt;=0.41",C2:C108,"&lt;=0.60")</f>
        <v>0.9176331685886876</v>
      </c>
      <c r="L13" s="37">
        <f>SUMIFS(B$2:B$108,D2:D108,"&gt;=0.41",D2:D108,"&lt;=0.60")</f>
        <v>0</v>
      </c>
      <c r="M13" s="37">
        <f>SUMIFS(B$2:B$108,E2:E108,"&gt;=0.41",E2:E108,"&lt;=0.60")</f>
        <v>0</v>
      </c>
      <c r="N13" s="37">
        <f>SUMIFS(B$2:B$108,F2:F108,"&gt;=0.41",F2:F108,"&lt;=0.60")</f>
        <v>0</v>
      </c>
      <c r="O13" s="37">
        <f>SUMIFS(B$2:B$108,G2:G108,"&gt;=0.41",G2:G108,"&lt;=0.60")</f>
        <v>0</v>
      </c>
      <c r="Q13" s="37"/>
      <c r="R13" s="37"/>
      <c r="S13" s="37"/>
      <c r="T13" s="37"/>
      <c r="U13" s="37"/>
    </row>
    <row r="14" spans="1:21" ht="15.75" x14ac:dyDescent="0.25">
      <c r="A14" s="14" t="s">
        <v>13</v>
      </c>
      <c r="B14" s="20">
        <v>0.51499560680944534</v>
      </c>
      <c r="C14" s="37">
        <v>0.38</v>
      </c>
      <c r="D14" s="37">
        <v>0.3</v>
      </c>
      <c r="E14" s="37">
        <v>0.18</v>
      </c>
      <c r="F14" s="37">
        <v>0.14000000000000001</v>
      </c>
      <c r="G14" s="37">
        <v>0.1</v>
      </c>
      <c r="I14" s="9" t="s">
        <v>117</v>
      </c>
      <c r="J14" s="8" t="s">
        <v>114</v>
      </c>
      <c r="K14" s="37">
        <f>SUMIFS(B$2:B$108,C2:C108,"&gt;=0.21",C2:C108,"&lt;=0.40")</f>
        <v>92.76682729269632</v>
      </c>
      <c r="L14" s="37">
        <f>SUMIFS(B$2:B$108,D2:D108,"&gt;=0.21",D2:D108,"&lt;=0.40")</f>
        <v>44.548514003294891</v>
      </c>
      <c r="M14" s="37">
        <f>SUMIFS(B$2:B$108,E2:E108,"&gt;=0.21",E2:E108,"&lt;=0.40")</f>
        <v>33.698358045030197</v>
      </c>
      <c r="N14" s="37">
        <f>SUMIFS(B$2:B$108,F2:F108,"&gt;=0.21",F2:F108,"&lt;=0.40")</f>
        <v>5.8835211422295437</v>
      </c>
      <c r="O14" s="37">
        <f>SUMIFS(B$2:B$108,G2:G108,"&gt;=0.21",G2:G108,"&lt;=0.40")</f>
        <v>0</v>
      </c>
      <c r="Q14" s="37"/>
      <c r="R14" s="37"/>
      <c r="S14" s="37"/>
      <c r="T14" s="37"/>
      <c r="U14" s="37"/>
    </row>
    <row r="15" spans="1:21" ht="15.75" x14ac:dyDescent="0.25">
      <c r="A15" s="14" t="s">
        <v>14</v>
      </c>
      <c r="B15" s="20">
        <v>1.2909719934102144</v>
      </c>
      <c r="C15" s="37">
        <v>0.38</v>
      </c>
      <c r="D15" s="37">
        <v>0.3</v>
      </c>
      <c r="E15" s="37">
        <v>0.18</v>
      </c>
      <c r="F15" s="37">
        <v>0.16</v>
      </c>
      <c r="G15" s="37">
        <v>0.1</v>
      </c>
      <c r="I15" s="9" t="s">
        <v>116</v>
      </c>
      <c r="J15" s="8" t="s">
        <v>115</v>
      </c>
      <c r="K15" s="37">
        <f>SUMIFS(B$2:B$108,C2:C108,"&gt;=0.00",C2:C108,"&lt;=0.20")</f>
        <v>6.3155634266886338</v>
      </c>
      <c r="L15" s="37">
        <f>SUMIFS(B$2:B$108,D2:D108,"&gt;=0.00",D2:D108,"&lt;=0.20")</f>
        <v>55.451509884678764</v>
      </c>
      <c r="M15" s="37">
        <f>SUMIFS(B$2:B$108,E2:E108,"&gt;=0.00",E2:E108,"&lt;=0.20")</f>
        <v>66.301665842943436</v>
      </c>
      <c r="N15" s="37">
        <f>SUMIFS(B$2:B$108,F2:F108,"&gt;=0.00",F2:F108,"&lt;=0.20")</f>
        <v>94.1165027457441</v>
      </c>
      <c r="O15" s="37">
        <f>SUMIFS(B$2:B$108,G2:G108,"&gt;=0.00",G2:G108,"&lt;=0.20")</f>
        <v>100.00002388797364</v>
      </c>
      <c r="Q15" s="37"/>
      <c r="R15" s="37"/>
      <c r="S15" s="37"/>
      <c r="T15" s="37"/>
      <c r="U15" s="37"/>
    </row>
    <row r="16" spans="1:21" x14ac:dyDescent="0.25">
      <c r="A16" s="14" t="s">
        <v>15</v>
      </c>
      <c r="B16" s="20">
        <v>0.8368039538714992</v>
      </c>
      <c r="C16" s="37">
        <v>0.24</v>
      </c>
      <c r="D16" s="37">
        <v>0.15</v>
      </c>
      <c r="E16" s="37">
        <v>0.06</v>
      </c>
      <c r="F16" s="37">
        <v>0.05</v>
      </c>
      <c r="G16" s="37">
        <v>0.05</v>
      </c>
      <c r="K16" s="37">
        <f>SUM(K11:K15)</f>
        <v>100.00002388797364</v>
      </c>
      <c r="L16" s="37">
        <f t="shared" ref="L16:O16" si="2">SUM(L11:L15)</f>
        <v>100.00002388797365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14" t="s">
        <v>16</v>
      </c>
      <c r="B17" s="20">
        <v>1.5753651839648546</v>
      </c>
      <c r="C17" s="37">
        <v>0.25</v>
      </c>
      <c r="D17" s="37">
        <v>0.23</v>
      </c>
      <c r="E17" s="37">
        <v>0.06</v>
      </c>
      <c r="F17" s="37">
        <v>0.04</v>
      </c>
      <c r="G17" s="37">
        <v>0.05</v>
      </c>
      <c r="Q17" s="37"/>
      <c r="R17" s="37"/>
      <c r="S17" s="37"/>
      <c r="T17" s="37"/>
      <c r="U17" s="37"/>
    </row>
    <row r="18" spans="1:21" x14ac:dyDescent="0.25">
      <c r="A18" s="15" t="s">
        <v>17</v>
      </c>
      <c r="B18" s="20">
        <v>1.9236683141131246</v>
      </c>
      <c r="C18" s="37">
        <v>0.34</v>
      </c>
      <c r="D18" s="37">
        <v>0.24</v>
      </c>
      <c r="E18" s="37">
        <v>0.25</v>
      </c>
      <c r="F18" s="37">
        <v>0.09</v>
      </c>
      <c r="G18" s="37">
        <v>0.08</v>
      </c>
      <c r="Q18" s="37"/>
      <c r="R18" s="37"/>
      <c r="S18" s="37"/>
      <c r="T18" s="37"/>
      <c r="U18" s="37"/>
    </row>
    <row r="19" spans="1:21" x14ac:dyDescent="0.25">
      <c r="A19" s="14" t="s">
        <v>18</v>
      </c>
      <c r="B19" s="20">
        <v>1.7107907742998352</v>
      </c>
      <c r="C19" s="37">
        <v>0.38</v>
      </c>
      <c r="D19" s="37">
        <v>0.3</v>
      </c>
      <c r="E19" s="37">
        <v>0.18</v>
      </c>
      <c r="F19" s="37">
        <v>0.16</v>
      </c>
      <c r="G19" s="37">
        <v>0.1</v>
      </c>
      <c r="Q19" s="37"/>
      <c r="R19" s="37"/>
      <c r="S19" s="37"/>
      <c r="T19" s="37"/>
      <c r="U19" s="37"/>
    </row>
    <row r="20" spans="1:21" x14ac:dyDescent="0.25">
      <c r="A20" s="15" t="s">
        <v>19</v>
      </c>
      <c r="B20" s="20">
        <v>1.9614332784184514</v>
      </c>
      <c r="C20" s="37">
        <v>0.34</v>
      </c>
      <c r="D20" s="37">
        <v>0.24</v>
      </c>
      <c r="E20" s="37">
        <v>0.25</v>
      </c>
      <c r="F20" s="37">
        <v>0.09</v>
      </c>
      <c r="G20" s="37">
        <v>0.08</v>
      </c>
      <c r="Q20" s="37"/>
      <c r="R20" s="37"/>
      <c r="S20" s="37"/>
      <c r="T20" s="37"/>
      <c r="U20" s="37"/>
    </row>
    <row r="21" spans="1:21" x14ac:dyDescent="0.25">
      <c r="A21" s="14" t="s">
        <v>2</v>
      </c>
      <c r="B21" s="20">
        <v>1.1159692476661174</v>
      </c>
      <c r="C21" s="37">
        <v>0.38</v>
      </c>
      <c r="D21" s="37">
        <v>0.3</v>
      </c>
      <c r="E21" s="37">
        <v>0.3</v>
      </c>
      <c r="F21" s="37">
        <v>0.22</v>
      </c>
      <c r="G21" s="37">
        <v>0.15</v>
      </c>
      <c r="Q21" s="37"/>
      <c r="R21" s="37"/>
      <c r="S21" s="37"/>
      <c r="T21" s="37"/>
      <c r="U21" s="37"/>
    </row>
    <row r="22" spans="1:21" x14ac:dyDescent="0.25">
      <c r="A22" s="14" t="s">
        <v>20</v>
      </c>
      <c r="B22" s="20">
        <v>0.22827292696320703</v>
      </c>
      <c r="C22" s="37">
        <v>0.38</v>
      </c>
      <c r="D22" s="37">
        <v>0.3</v>
      </c>
      <c r="E22" s="37">
        <v>0.18</v>
      </c>
      <c r="F22" s="37">
        <v>0.16</v>
      </c>
      <c r="G22" s="37">
        <v>0.1</v>
      </c>
      <c r="Q22" s="37"/>
      <c r="R22" s="37"/>
      <c r="S22" s="37"/>
      <c r="T22" s="37"/>
      <c r="U22" s="37"/>
    </row>
    <row r="23" spans="1:21" x14ac:dyDescent="0.25">
      <c r="A23" s="14" t="s">
        <v>21</v>
      </c>
      <c r="B23" s="20">
        <v>4.2001647446457992E-2</v>
      </c>
      <c r="C23" s="37">
        <v>0.38</v>
      </c>
      <c r="D23" s="37">
        <v>0.3</v>
      </c>
      <c r="E23" s="37">
        <v>0.12</v>
      </c>
      <c r="F23" s="37">
        <v>0.12</v>
      </c>
      <c r="G23" s="37">
        <v>0.1</v>
      </c>
      <c r="Q23" s="37"/>
      <c r="R23" s="37"/>
      <c r="S23" s="37"/>
      <c r="T23" s="37"/>
      <c r="U23" s="37"/>
    </row>
    <row r="24" spans="1:21" x14ac:dyDescent="0.25">
      <c r="A24" s="14" t="s">
        <v>22</v>
      </c>
      <c r="B24" s="20">
        <v>0.61298736957715538</v>
      </c>
      <c r="C24" s="37">
        <v>0.24</v>
      </c>
      <c r="D24" s="37">
        <v>0.15</v>
      </c>
      <c r="E24" s="37">
        <v>0.06</v>
      </c>
      <c r="F24" s="37">
        <v>0.05</v>
      </c>
      <c r="G24" s="37">
        <v>0.05</v>
      </c>
      <c r="Q24" s="37"/>
      <c r="R24" s="37"/>
      <c r="S24" s="37"/>
      <c r="T24" s="37"/>
      <c r="U24" s="37"/>
    </row>
    <row r="25" spans="1:21" x14ac:dyDescent="0.25">
      <c r="A25" s="14" t="s">
        <v>23</v>
      </c>
      <c r="B25" s="20">
        <v>0.107331136738056</v>
      </c>
      <c r="C25" s="37">
        <v>0.24</v>
      </c>
      <c r="D25" s="37">
        <v>0.15</v>
      </c>
      <c r="E25" s="37">
        <v>0.06</v>
      </c>
      <c r="F25" s="37">
        <v>0.05</v>
      </c>
      <c r="G25" s="37">
        <v>0.05</v>
      </c>
      <c r="Q25" s="37"/>
      <c r="R25" s="37"/>
      <c r="S25" s="37"/>
      <c r="T25" s="37"/>
      <c r="U25" s="37"/>
    </row>
    <row r="26" spans="1:21" x14ac:dyDescent="0.25">
      <c r="A26" s="14" t="s">
        <v>24</v>
      </c>
      <c r="B26" s="20">
        <v>0.96074135090609558</v>
      </c>
      <c r="C26" s="37">
        <v>0.38</v>
      </c>
      <c r="D26" s="37">
        <v>0.3</v>
      </c>
      <c r="E26" s="37">
        <v>0.13</v>
      </c>
      <c r="F26" s="37">
        <v>0.12</v>
      </c>
      <c r="G26" s="37">
        <v>0.1</v>
      </c>
      <c r="Q26" s="37"/>
      <c r="R26" s="37"/>
      <c r="S26" s="37"/>
      <c r="T26" s="37"/>
      <c r="U26" s="37"/>
    </row>
    <row r="27" spans="1:21" x14ac:dyDescent="0.25">
      <c r="A27" s="15" t="s">
        <v>25</v>
      </c>
      <c r="B27" s="20">
        <v>0.42152498627127954</v>
      </c>
      <c r="C27" s="37">
        <v>0.34</v>
      </c>
      <c r="D27" s="37">
        <v>0.24</v>
      </c>
      <c r="E27" s="37">
        <v>0.25</v>
      </c>
      <c r="F27" s="37">
        <v>0.09</v>
      </c>
      <c r="G27" s="37">
        <v>0.08</v>
      </c>
      <c r="Q27" s="37"/>
      <c r="R27" s="37"/>
      <c r="S27" s="37"/>
      <c r="T27" s="37"/>
      <c r="U27" s="37"/>
    </row>
    <row r="28" spans="1:21" x14ac:dyDescent="0.25">
      <c r="A28" s="14" t="s">
        <v>26</v>
      </c>
      <c r="B28" s="20">
        <v>1.7209335529928611</v>
      </c>
      <c r="C28" s="37">
        <v>0.24</v>
      </c>
      <c r="D28" s="37">
        <v>0.15</v>
      </c>
      <c r="E28" s="37">
        <v>0.06</v>
      </c>
      <c r="F28" s="37">
        <v>0.05</v>
      </c>
      <c r="G28" s="37">
        <v>0.05</v>
      </c>
      <c r="Q28" s="37"/>
      <c r="R28" s="37"/>
      <c r="S28" s="37"/>
      <c r="T28" s="37"/>
      <c r="U28" s="37"/>
    </row>
    <row r="29" spans="1:21" x14ac:dyDescent="0.25">
      <c r="A29" s="14" t="s">
        <v>27</v>
      </c>
      <c r="B29" s="20">
        <v>0.65615046677649635</v>
      </c>
      <c r="C29" s="37">
        <v>0.24</v>
      </c>
      <c r="D29" s="37">
        <v>0.15</v>
      </c>
      <c r="E29" s="37">
        <v>0.06</v>
      </c>
      <c r="F29" s="37">
        <v>0.05</v>
      </c>
      <c r="G29" s="37">
        <v>0.05</v>
      </c>
      <c r="Q29" s="37"/>
      <c r="R29" s="37"/>
      <c r="S29" s="37"/>
      <c r="T29" s="37"/>
      <c r="U29" s="37"/>
    </row>
    <row r="30" spans="1:21" x14ac:dyDescent="0.25">
      <c r="A30" s="14" t="s">
        <v>28</v>
      </c>
      <c r="B30" s="20">
        <v>2.765431081823174</v>
      </c>
      <c r="C30" s="37">
        <v>0.38</v>
      </c>
      <c r="D30" s="37">
        <v>0.21</v>
      </c>
      <c r="E30" s="37">
        <v>0.12</v>
      </c>
      <c r="F30" s="37">
        <v>0.11</v>
      </c>
      <c r="G30" s="37">
        <v>0.09</v>
      </c>
      <c r="Q30" s="37"/>
      <c r="R30" s="37"/>
      <c r="S30" s="37"/>
      <c r="T30" s="37"/>
      <c r="U30" s="37"/>
    </row>
    <row r="31" spans="1:21" x14ac:dyDescent="0.25">
      <c r="A31" s="14" t="s">
        <v>29</v>
      </c>
      <c r="B31" s="20">
        <v>0.70121361889071943</v>
      </c>
      <c r="C31" s="37">
        <v>0.38</v>
      </c>
      <c r="D31" s="37">
        <v>0.21</v>
      </c>
      <c r="E31" s="37">
        <v>0.13</v>
      </c>
      <c r="F31" s="37">
        <v>0.12</v>
      </c>
      <c r="G31" s="37">
        <v>0.09</v>
      </c>
      <c r="Q31" s="37"/>
      <c r="R31" s="37"/>
      <c r="S31" s="37"/>
      <c r="T31" s="37"/>
      <c r="U31" s="37"/>
    </row>
    <row r="32" spans="1:21" x14ac:dyDescent="0.25">
      <c r="A32" s="14" t="s">
        <v>3</v>
      </c>
      <c r="B32" s="20">
        <v>1.0124437122460186</v>
      </c>
      <c r="C32" s="37">
        <v>0.38</v>
      </c>
      <c r="D32" s="37">
        <v>0.3</v>
      </c>
      <c r="E32" s="37">
        <v>0.31</v>
      </c>
      <c r="F32" s="37">
        <v>0.22</v>
      </c>
      <c r="G32" s="37">
        <v>0.15</v>
      </c>
      <c r="Q32" s="37"/>
      <c r="R32" s="37"/>
      <c r="S32" s="37"/>
      <c r="T32" s="37"/>
      <c r="U32" s="37"/>
    </row>
    <row r="33" spans="1:21" x14ac:dyDescent="0.25">
      <c r="A33" s="15" t="s">
        <v>30</v>
      </c>
      <c r="B33" s="20">
        <v>0.69743547501372882</v>
      </c>
      <c r="C33" s="37">
        <v>0.34</v>
      </c>
      <c r="D33" s="37">
        <v>0.24</v>
      </c>
      <c r="E33" s="37">
        <v>0.25</v>
      </c>
      <c r="F33" s="37">
        <v>7.0000000000000007E-2</v>
      </c>
      <c r="G33" s="37">
        <v>7.0000000000000007E-2</v>
      </c>
      <c r="Q33" s="37"/>
      <c r="R33" s="37"/>
      <c r="S33" s="37"/>
      <c r="T33" s="37"/>
      <c r="U33" s="37"/>
    </row>
    <row r="34" spans="1:21" x14ac:dyDescent="0.25">
      <c r="A34" s="15" t="s">
        <v>31</v>
      </c>
      <c r="B34" s="20">
        <v>0.5598242723778144</v>
      </c>
      <c r="C34" s="37">
        <v>0.34</v>
      </c>
      <c r="D34" s="37">
        <v>0.24</v>
      </c>
      <c r="E34" s="37">
        <v>0.25</v>
      </c>
      <c r="F34" s="37">
        <v>7.0000000000000007E-2</v>
      </c>
      <c r="G34" s="37">
        <v>7.0000000000000007E-2</v>
      </c>
      <c r="Q34" s="37"/>
      <c r="R34" s="37"/>
      <c r="S34" s="37"/>
      <c r="T34" s="37"/>
      <c r="U34" s="37"/>
    </row>
    <row r="35" spans="1:21" x14ac:dyDescent="0.25">
      <c r="A35" s="15" t="s">
        <v>32</v>
      </c>
      <c r="B35" s="20">
        <v>0.81814936847885777</v>
      </c>
      <c r="C35" s="37">
        <v>0.34</v>
      </c>
      <c r="D35" s="37">
        <v>0.24</v>
      </c>
      <c r="E35" s="37">
        <v>0.25</v>
      </c>
      <c r="F35" s="37">
        <v>7.0000000000000007E-2</v>
      </c>
      <c r="G35" s="37">
        <v>7.0000000000000007E-2</v>
      </c>
      <c r="Q35" s="37"/>
      <c r="R35" s="37"/>
      <c r="S35" s="37"/>
      <c r="T35" s="37"/>
      <c r="U35" s="37"/>
    </row>
    <row r="36" spans="1:21" x14ac:dyDescent="0.25">
      <c r="A36" s="14" t="s">
        <v>33</v>
      </c>
      <c r="B36" s="20">
        <v>1.1512959912136189</v>
      </c>
      <c r="C36" s="37">
        <v>0.24</v>
      </c>
      <c r="D36" s="37">
        <v>0.15</v>
      </c>
      <c r="E36" s="37">
        <v>0.06</v>
      </c>
      <c r="F36" s="37">
        <v>0.05</v>
      </c>
      <c r="G36" s="37">
        <v>0.05</v>
      </c>
      <c r="Q36" s="37"/>
      <c r="R36" s="37"/>
      <c r="S36" s="37"/>
      <c r="T36" s="37"/>
      <c r="U36" s="37"/>
    </row>
    <row r="37" spans="1:21" x14ac:dyDescent="0.25">
      <c r="A37" s="14" t="s">
        <v>34</v>
      </c>
      <c r="B37" s="20">
        <v>0.56810543657331136</v>
      </c>
      <c r="C37" s="37">
        <v>0.24</v>
      </c>
      <c r="D37" s="37">
        <v>0.15</v>
      </c>
      <c r="E37" s="37">
        <v>0.06</v>
      </c>
      <c r="F37" s="37">
        <v>0.05</v>
      </c>
      <c r="G37" s="37">
        <v>0.05</v>
      </c>
      <c r="Q37" s="37"/>
      <c r="R37" s="37"/>
      <c r="S37" s="37"/>
      <c r="T37" s="37"/>
      <c r="U37" s="37"/>
    </row>
    <row r="38" spans="1:21" x14ac:dyDescent="0.25">
      <c r="A38" s="15" t="s">
        <v>35</v>
      </c>
      <c r="B38" s="20">
        <v>1.3038879736408568</v>
      </c>
      <c r="C38" s="37">
        <v>0.34</v>
      </c>
      <c r="D38" s="37">
        <v>0.24</v>
      </c>
      <c r="E38" s="37">
        <v>0.25</v>
      </c>
      <c r="F38" s="37">
        <v>7.0000000000000007E-2</v>
      </c>
      <c r="G38" s="37">
        <v>7.0000000000000007E-2</v>
      </c>
      <c r="Q38" s="37"/>
      <c r="R38" s="37"/>
      <c r="S38" s="37"/>
      <c r="T38" s="37"/>
      <c r="U38" s="37"/>
    </row>
    <row r="39" spans="1:21" x14ac:dyDescent="0.25">
      <c r="A39" s="15" t="s">
        <v>36</v>
      </c>
      <c r="B39" s="20">
        <v>0.21569192751235586</v>
      </c>
      <c r="C39" s="37">
        <v>0.34</v>
      </c>
      <c r="D39" s="37">
        <v>0.24</v>
      </c>
      <c r="E39" s="37">
        <v>0.25</v>
      </c>
      <c r="F39" s="37">
        <v>7.0000000000000007E-2</v>
      </c>
      <c r="G39" s="37">
        <v>7.0000000000000007E-2</v>
      </c>
      <c r="Q39" s="37"/>
      <c r="R39" s="37"/>
      <c r="S39" s="37"/>
      <c r="T39" s="37"/>
      <c r="U39" s="37"/>
    </row>
    <row r="40" spans="1:21" x14ac:dyDescent="0.25">
      <c r="A40" s="15" t="s">
        <v>37</v>
      </c>
      <c r="B40" s="20">
        <v>0.60656781987918729</v>
      </c>
      <c r="C40" s="37">
        <v>0.34</v>
      </c>
      <c r="D40" s="37">
        <v>0.24</v>
      </c>
      <c r="E40" s="37">
        <v>0.22</v>
      </c>
      <c r="F40" s="37">
        <v>7.0000000000000007E-2</v>
      </c>
      <c r="G40" s="37">
        <v>0.08</v>
      </c>
      <c r="Q40" s="37"/>
      <c r="R40" s="37"/>
      <c r="S40" s="37"/>
      <c r="T40" s="37"/>
      <c r="U40" s="37"/>
    </row>
    <row r="41" spans="1:21" x14ac:dyDescent="0.25">
      <c r="A41" s="14" t="s">
        <v>38</v>
      </c>
      <c r="B41" s="20">
        <v>0.31271169686985173</v>
      </c>
      <c r="C41" s="37">
        <v>0.38</v>
      </c>
      <c r="D41" s="37">
        <v>0.21</v>
      </c>
      <c r="E41" s="37">
        <v>0.12</v>
      </c>
      <c r="F41" s="37">
        <v>0.12</v>
      </c>
      <c r="G41" s="37">
        <v>0.09</v>
      </c>
      <c r="Q41" s="37"/>
      <c r="R41" s="37"/>
      <c r="S41" s="37"/>
      <c r="T41" s="37"/>
      <c r="U41" s="37"/>
    </row>
    <row r="42" spans="1:21" x14ac:dyDescent="0.25">
      <c r="A42" s="14" t="s">
        <v>39</v>
      </c>
      <c r="B42" s="20">
        <v>2.3259088412959912</v>
      </c>
      <c r="C42" s="37">
        <v>0.38</v>
      </c>
      <c r="D42" s="37">
        <v>0.21</v>
      </c>
      <c r="E42" s="37">
        <v>0.12</v>
      </c>
      <c r="F42" s="37">
        <v>0.12</v>
      </c>
      <c r="G42" s="37">
        <v>0.09</v>
      </c>
      <c r="Q42" s="37"/>
      <c r="R42" s="37"/>
      <c r="S42" s="37"/>
      <c r="T42" s="37"/>
      <c r="U42" s="37"/>
    </row>
    <row r="43" spans="1:21" x14ac:dyDescent="0.25">
      <c r="A43" s="14" t="s">
        <v>4</v>
      </c>
      <c r="B43" s="20">
        <v>0.73852278967600216</v>
      </c>
      <c r="C43" s="37">
        <v>0.38</v>
      </c>
      <c r="D43" s="37">
        <v>0.3</v>
      </c>
      <c r="E43" s="37">
        <v>0.18</v>
      </c>
      <c r="F43" s="37">
        <v>0.22</v>
      </c>
      <c r="G43" s="37">
        <v>0.12</v>
      </c>
      <c r="Q43" s="37"/>
      <c r="R43" s="37"/>
      <c r="S43" s="37"/>
      <c r="T43" s="37"/>
      <c r="U43" s="37"/>
    </row>
    <row r="44" spans="1:21" x14ac:dyDescent="0.25">
      <c r="A44" s="14" t="s">
        <v>40</v>
      </c>
      <c r="B44" s="20">
        <v>0.30681383855024713</v>
      </c>
      <c r="C44" s="37">
        <v>0.24</v>
      </c>
      <c r="D44" s="37">
        <v>0.15</v>
      </c>
      <c r="E44" s="37">
        <v>0.06</v>
      </c>
      <c r="F44" s="37">
        <v>0.05</v>
      </c>
      <c r="G44" s="37">
        <v>0.05</v>
      </c>
      <c r="Q44" s="37"/>
      <c r="R44" s="37"/>
      <c r="S44" s="37"/>
      <c r="T44" s="37"/>
      <c r="U44" s="37"/>
    </row>
    <row r="45" spans="1:21" x14ac:dyDescent="0.25">
      <c r="A45" s="14" t="s">
        <v>41</v>
      </c>
      <c r="B45" s="20">
        <v>1.0205107084019771</v>
      </c>
      <c r="C45" s="37">
        <v>0.38</v>
      </c>
      <c r="D45" s="37">
        <v>0.21</v>
      </c>
      <c r="E45" s="37">
        <v>0.12</v>
      </c>
      <c r="F45" s="37">
        <v>0.12</v>
      </c>
      <c r="G45" s="37">
        <v>0.09</v>
      </c>
      <c r="Q45" s="37"/>
      <c r="R45" s="37"/>
      <c r="S45" s="37"/>
      <c r="T45" s="37"/>
      <c r="U45" s="37"/>
    </row>
    <row r="46" spans="1:21" x14ac:dyDescent="0.25">
      <c r="A46" s="14" t="s">
        <v>42</v>
      </c>
      <c r="B46" s="20">
        <v>1.5672103239978035</v>
      </c>
      <c r="C46" s="37">
        <v>0.24</v>
      </c>
      <c r="D46" s="37">
        <v>0.15</v>
      </c>
      <c r="E46" s="37">
        <v>0.06</v>
      </c>
      <c r="F46" s="37">
        <v>0.05</v>
      </c>
      <c r="G46" s="37">
        <v>0.05</v>
      </c>
      <c r="Q46" s="37"/>
      <c r="R46" s="37"/>
      <c r="S46" s="37"/>
      <c r="T46" s="37"/>
      <c r="U46" s="37"/>
    </row>
    <row r="47" spans="1:21" x14ac:dyDescent="0.25">
      <c r="A47" s="14" t="s">
        <v>43</v>
      </c>
      <c r="B47" s="20">
        <v>1.8549258649093903</v>
      </c>
      <c r="C47" s="37">
        <v>0.38</v>
      </c>
      <c r="D47" s="37">
        <v>0.21</v>
      </c>
      <c r="E47" s="37">
        <v>0.12</v>
      </c>
      <c r="F47" s="37">
        <v>0.12</v>
      </c>
      <c r="G47" s="37">
        <v>0.09</v>
      </c>
      <c r="Q47" s="37"/>
      <c r="R47" s="37"/>
      <c r="S47" s="37"/>
      <c r="T47" s="37"/>
      <c r="U47" s="37"/>
    </row>
    <row r="48" spans="1:21" x14ac:dyDescent="0.25">
      <c r="A48" s="14" t="s">
        <v>44</v>
      </c>
      <c r="B48" s="20">
        <v>0.65892915980230649</v>
      </c>
      <c r="C48" s="37">
        <v>0.38</v>
      </c>
      <c r="D48" s="37">
        <v>0.21</v>
      </c>
      <c r="E48" s="37">
        <v>0.12</v>
      </c>
      <c r="F48" s="37">
        <v>0.12</v>
      </c>
      <c r="G48" s="37">
        <v>0.09</v>
      </c>
      <c r="Q48" s="37"/>
      <c r="R48" s="37"/>
      <c r="S48" s="37"/>
      <c r="T48" s="37"/>
      <c r="U48" s="37"/>
    </row>
    <row r="49" spans="1:21" x14ac:dyDescent="0.25">
      <c r="A49" s="14" t="s">
        <v>45</v>
      </c>
      <c r="B49" s="20">
        <v>0.67491488193300386</v>
      </c>
      <c r="C49" s="37">
        <v>0.24</v>
      </c>
      <c r="D49" s="37">
        <v>0.15</v>
      </c>
      <c r="E49" s="37">
        <v>0.06</v>
      </c>
      <c r="F49" s="37">
        <v>0.05</v>
      </c>
      <c r="G49" s="37">
        <v>0.05</v>
      </c>
      <c r="Q49" s="37"/>
      <c r="R49" s="37"/>
      <c r="S49" s="37"/>
      <c r="T49" s="37"/>
      <c r="U49" s="37"/>
    </row>
    <row r="50" spans="1:21" x14ac:dyDescent="0.25">
      <c r="A50" s="14" t="s">
        <v>46</v>
      </c>
      <c r="B50" s="20">
        <v>0.25534486545853929</v>
      </c>
      <c r="C50" s="37">
        <v>0.16</v>
      </c>
      <c r="D50" s="37">
        <v>0.15</v>
      </c>
      <c r="E50" s="37">
        <v>0.06</v>
      </c>
      <c r="F50" s="37">
        <v>0.05</v>
      </c>
      <c r="G50" s="37">
        <v>0.05</v>
      </c>
      <c r="Q50" s="37"/>
      <c r="R50" s="37"/>
      <c r="S50" s="37"/>
      <c r="T50" s="37"/>
      <c r="U50" s="37"/>
    </row>
    <row r="51" spans="1:21" x14ac:dyDescent="0.25">
      <c r="A51" s="14" t="s">
        <v>47</v>
      </c>
      <c r="B51" s="20">
        <v>1.303871499176277</v>
      </c>
      <c r="C51" s="37">
        <v>0.16</v>
      </c>
      <c r="D51" s="37">
        <v>0.15</v>
      </c>
      <c r="E51" s="37">
        <v>0.06</v>
      </c>
      <c r="F51" s="37">
        <v>0.05</v>
      </c>
      <c r="G51" s="37">
        <v>0.05</v>
      </c>
      <c r="Q51" s="37"/>
      <c r="R51" s="37"/>
      <c r="S51" s="37"/>
      <c r="T51" s="37"/>
      <c r="U51" s="37"/>
    </row>
    <row r="52" spans="1:21" x14ac:dyDescent="0.25">
      <c r="A52" s="14" t="s">
        <v>48</v>
      </c>
      <c r="B52" s="20">
        <v>0.55185063152114222</v>
      </c>
      <c r="C52" s="37">
        <v>0.4</v>
      </c>
      <c r="D52" s="37">
        <v>0.19</v>
      </c>
      <c r="E52" s="37">
        <v>0.21</v>
      </c>
      <c r="F52" s="37">
        <v>0.15</v>
      </c>
      <c r="G52" s="37">
        <v>0.11</v>
      </c>
      <c r="Q52" s="37"/>
      <c r="R52" s="37"/>
      <c r="S52" s="37"/>
      <c r="T52" s="37"/>
      <c r="U52" s="37"/>
    </row>
    <row r="53" spans="1:21" x14ac:dyDescent="0.25">
      <c r="A53" s="14" t="s">
        <v>49</v>
      </c>
      <c r="B53" s="20">
        <v>1.4241186161449753</v>
      </c>
      <c r="C53" s="37">
        <v>0.16</v>
      </c>
      <c r="D53" s="37">
        <v>0.15</v>
      </c>
      <c r="E53" s="37">
        <v>0.06</v>
      </c>
      <c r="F53" s="37">
        <v>0.05</v>
      </c>
      <c r="G53" s="37">
        <v>0.05</v>
      </c>
      <c r="Q53" s="37"/>
      <c r="R53" s="37"/>
      <c r="S53" s="37"/>
      <c r="T53" s="37"/>
      <c r="U53" s="37"/>
    </row>
    <row r="54" spans="1:21" x14ac:dyDescent="0.25">
      <c r="A54" s="14" t="s">
        <v>5</v>
      </c>
      <c r="B54" s="20">
        <v>0.15084129599121363</v>
      </c>
      <c r="C54" s="37">
        <v>0.38</v>
      </c>
      <c r="D54" s="37">
        <v>0.3</v>
      </c>
      <c r="E54" s="37">
        <v>0.18</v>
      </c>
      <c r="F54" s="37">
        <v>0.22</v>
      </c>
      <c r="G54" s="37">
        <v>0.12</v>
      </c>
      <c r="Q54" s="37"/>
      <c r="R54" s="37"/>
      <c r="S54" s="37"/>
      <c r="T54" s="37"/>
      <c r="U54" s="37"/>
    </row>
    <row r="55" spans="1:21" x14ac:dyDescent="0.25">
      <c r="A55" s="14" t="s">
        <v>50</v>
      </c>
      <c r="B55" s="20">
        <v>0.58200988467874792</v>
      </c>
      <c r="C55" s="37">
        <v>0.16</v>
      </c>
      <c r="D55" s="37">
        <v>0.09</v>
      </c>
      <c r="E55" s="37">
        <v>0.06</v>
      </c>
      <c r="F55" s="37">
        <v>0.05</v>
      </c>
      <c r="G55" s="37">
        <v>0.04</v>
      </c>
      <c r="Q55" s="37"/>
      <c r="R55" s="37"/>
      <c r="S55" s="37"/>
      <c r="T55" s="37"/>
      <c r="U55" s="37"/>
    </row>
    <row r="56" spans="1:21" x14ac:dyDescent="0.25">
      <c r="A56" s="14" t="s">
        <v>51</v>
      </c>
      <c r="B56" s="20">
        <v>9.5446457990115322E-2</v>
      </c>
      <c r="C56" s="37">
        <v>0.16</v>
      </c>
      <c r="D56" s="37">
        <v>0.09</v>
      </c>
      <c r="E56" s="37">
        <v>0.06</v>
      </c>
      <c r="F56" s="37">
        <v>0.05</v>
      </c>
      <c r="G56" s="37">
        <v>0.04</v>
      </c>
      <c r="Q56" s="37"/>
      <c r="R56" s="37"/>
      <c r="S56" s="37"/>
      <c r="T56" s="37"/>
      <c r="U56" s="37"/>
    </row>
    <row r="57" spans="1:21" x14ac:dyDescent="0.25">
      <c r="A57" s="14" t="s">
        <v>52</v>
      </c>
      <c r="B57" s="20">
        <v>2.6547721032399783</v>
      </c>
      <c r="C57" s="37">
        <v>0.16</v>
      </c>
      <c r="D57" s="37">
        <v>0.09</v>
      </c>
      <c r="E57" s="37">
        <v>0.06</v>
      </c>
      <c r="F57" s="37">
        <v>0.05</v>
      </c>
      <c r="G57" s="37">
        <v>0.04</v>
      </c>
      <c r="Q57" s="37"/>
      <c r="R57" s="37"/>
      <c r="S57" s="37"/>
      <c r="T57" s="37"/>
      <c r="U57" s="37"/>
    </row>
    <row r="58" spans="1:21" x14ac:dyDescent="0.25">
      <c r="A58" s="14" t="s">
        <v>53</v>
      </c>
      <c r="B58" s="20">
        <v>0.47098297638660075</v>
      </c>
      <c r="C58" s="37">
        <v>0.27</v>
      </c>
      <c r="D58" s="37">
        <v>0.18</v>
      </c>
      <c r="E58" s="37">
        <v>0.11</v>
      </c>
      <c r="F58" s="37">
        <v>7.0000000000000007E-2</v>
      </c>
      <c r="G58" s="37">
        <v>0.05</v>
      </c>
      <c r="Q58" s="37"/>
      <c r="R58" s="37"/>
      <c r="S58" s="37"/>
      <c r="T58" s="37"/>
      <c r="U58" s="37"/>
    </row>
    <row r="59" spans="1:21" x14ac:dyDescent="0.25">
      <c r="A59" s="14" t="s">
        <v>54</v>
      </c>
      <c r="B59" s="20">
        <v>1.8690389895661728</v>
      </c>
      <c r="C59" s="37">
        <v>0.27</v>
      </c>
      <c r="D59" s="37">
        <v>0.18</v>
      </c>
      <c r="E59" s="37">
        <v>0.11</v>
      </c>
      <c r="F59" s="37">
        <v>7.0000000000000007E-2</v>
      </c>
      <c r="G59" s="37">
        <v>0.05</v>
      </c>
      <c r="Q59" s="37"/>
      <c r="R59" s="37"/>
      <c r="S59" s="37"/>
      <c r="T59" s="37"/>
      <c r="U59" s="37"/>
    </row>
    <row r="60" spans="1:21" x14ac:dyDescent="0.25">
      <c r="A60" s="14" t="s">
        <v>55</v>
      </c>
      <c r="B60" s="20">
        <v>1.9671279516749036</v>
      </c>
      <c r="C60" s="37">
        <v>0.38</v>
      </c>
      <c r="D60" s="37">
        <v>0.21</v>
      </c>
      <c r="E60" s="37">
        <v>0.16</v>
      </c>
      <c r="F60" s="37">
        <v>0.12</v>
      </c>
      <c r="G60" s="37">
        <v>0.08</v>
      </c>
      <c r="Q60" s="37"/>
      <c r="R60" s="37"/>
      <c r="S60" s="37"/>
      <c r="T60" s="37"/>
      <c r="U60" s="37"/>
    </row>
    <row r="61" spans="1:21" x14ac:dyDescent="0.25">
      <c r="A61" s="14" t="s">
        <v>56</v>
      </c>
      <c r="B61" s="20">
        <v>0.84135639758374514</v>
      </c>
      <c r="C61" s="37">
        <v>0.4</v>
      </c>
      <c r="D61" s="37">
        <v>0.19</v>
      </c>
      <c r="E61" s="37">
        <v>0.21</v>
      </c>
      <c r="F61" s="37">
        <v>0.15</v>
      </c>
      <c r="G61" s="37">
        <v>0.11</v>
      </c>
      <c r="Q61" s="37"/>
      <c r="R61" s="37"/>
      <c r="S61" s="37"/>
      <c r="T61" s="37"/>
      <c r="U61" s="37"/>
    </row>
    <row r="62" spans="1:21" x14ac:dyDescent="0.25">
      <c r="A62" s="14" t="s">
        <v>57</v>
      </c>
      <c r="B62" s="20">
        <v>2.2216639209225697</v>
      </c>
      <c r="C62" s="37">
        <v>0.38</v>
      </c>
      <c r="D62" s="37">
        <v>0.21</v>
      </c>
      <c r="E62" s="37">
        <v>0.16</v>
      </c>
      <c r="F62" s="37">
        <v>0.12</v>
      </c>
      <c r="G62" s="37">
        <v>0.05</v>
      </c>
      <c r="Q62" s="37"/>
      <c r="R62" s="37"/>
      <c r="S62" s="37"/>
      <c r="T62" s="37"/>
      <c r="U62" s="37"/>
    </row>
    <row r="63" spans="1:21" x14ac:dyDescent="0.25">
      <c r="A63" s="14" t="s">
        <v>58</v>
      </c>
      <c r="B63" s="20">
        <v>1.8009280615046677</v>
      </c>
      <c r="C63" s="37">
        <v>0.38</v>
      </c>
      <c r="D63" s="37">
        <v>0.21</v>
      </c>
      <c r="E63" s="37">
        <v>0.17</v>
      </c>
      <c r="F63" s="37">
        <v>0.05</v>
      </c>
      <c r="G63" s="37">
        <v>0.05</v>
      </c>
      <c r="Q63" s="37"/>
      <c r="R63" s="37"/>
      <c r="S63" s="37"/>
      <c r="T63" s="37"/>
      <c r="U63" s="37"/>
    </row>
    <row r="64" spans="1:21" x14ac:dyDescent="0.25">
      <c r="A64" s="14" t="s">
        <v>59</v>
      </c>
      <c r="B64" s="20">
        <v>0.63083470620538162</v>
      </c>
      <c r="C64" s="37">
        <v>0.4</v>
      </c>
      <c r="D64" s="37">
        <v>0.19</v>
      </c>
      <c r="E64" s="37">
        <v>0.21</v>
      </c>
      <c r="F64" s="37">
        <v>0.15</v>
      </c>
      <c r="G64" s="37">
        <v>0.11</v>
      </c>
      <c r="Q64" s="37"/>
      <c r="R64" s="37"/>
      <c r="S64" s="37"/>
      <c r="T64" s="37"/>
      <c r="U64" s="37"/>
    </row>
    <row r="65" spans="1:21" x14ac:dyDescent="0.25">
      <c r="A65" s="14" t="s">
        <v>6</v>
      </c>
      <c r="B65" s="20">
        <v>0.59009884678747937</v>
      </c>
      <c r="C65" s="37">
        <v>0.38</v>
      </c>
      <c r="D65" s="37">
        <v>0.3</v>
      </c>
      <c r="E65" s="37">
        <v>0.18</v>
      </c>
      <c r="F65" s="37">
        <v>0.19</v>
      </c>
      <c r="G65" s="37">
        <v>0.11</v>
      </c>
      <c r="Q65" s="37"/>
      <c r="R65" s="37"/>
      <c r="S65" s="37"/>
      <c r="T65" s="37"/>
      <c r="U65" s="37"/>
    </row>
    <row r="66" spans="1:21" x14ac:dyDescent="0.25">
      <c r="A66" s="14" t="s">
        <v>60</v>
      </c>
      <c r="B66" s="20">
        <v>0.57740252608456888</v>
      </c>
      <c r="C66" s="37">
        <v>0.4</v>
      </c>
      <c r="D66" s="37">
        <v>0.19</v>
      </c>
      <c r="E66" s="37">
        <v>0.21</v>
      </c>
      <c r="F66" s="37">
        <v>0.15</v>
      </c>
      <c r="G66" s="37">
        <v>0.11</v>
      </c>
      <c r="Q66" s="37"/>
      <c r="R66" s="37"/>
      <c r="S66" s="37"/>
      <c r="T66" s="37"/>
      <c r="U66" s="37"/>
    </row>
    <row r="67" spans="1:21" x14ac:dyDescent="0.25">
      <c r="A67" s="15" t="s">
        <v>61</v>
      </c>
      <c r="B67" s="20">
        <v>0.82366831411312469</v>
      </c>
      <c r="C67" s="37">
        <v>0.34</v>
      </c>
      <c r="D67" s="37">
        <v>0.24</v>
      </c>
      <c r="E67" s="37">
        <v>0.22</v>
      </c>
      <c r="F67" s="37">
        <v>7.0000000000000007E-2</v>
      </c>
      <c r="G67" s="37">
        <v>0.08</v>
      </c>
      <c r="Q67" s="37"/>
      <c r="R67" s="37"/>
      <c r="S67" s="37"/>
      <c r="T67" s="37"/>
      <c r="U67" s="37"/>
    </row>
    <row r="68" spans="1:21" x14ac:dyDescent="0.25">
      <c r="A68" s="14" t="s">
        <v>62</v>
      </c>
      <c r="B68" s="20">
        <v>0.96732564524986264</v>
      </c>
      <c r="C68" s="37">
        <v>0.27</v>
      </c>
      <c r="D68" s="37">
        <v>0.18</v>
      </c>
      <c r="E68" s="37">
        <v>0.11</v>
      </c>
      <c r="F68" s="37">
        <v>0.03</v>
      </c>
      <c r="G68" s="37">
        <v>0.03</v>
      </c>
      <c r="Q68" s="37"/>
      <c r="R68" s="37"/>
      <c r="S68" s="37"/>
      <c r="T68" s="37"/>
      <c r="U68" s="37"/>
    </row>
    <row r="69" spans="1:21" x14ac:dyDescent="0.25">
      <c r="A69" s="14" t="s">
        <v>63</v>
      </c>
      <c r="B69" s="20">
        <v>0.53447391543108191</v>
      </c>
      <c r="C69" s="37">
        <v>0.27</v>
      </c>
      <c r="D69" s="37">
        <v>0.18</v>
      </c>
      <c r="E69" s="37">
        <v>0.11</v>
      </c>
      <c r="F69" s="37">
        <v>0.03</v>
      </c>
      <c r="G69" s="37">
        <v>0.03</v>
      </c>
      <c r="Q69" s="37"/>
      <c r="R69" s="37"/>
      <c r="S69" s="37"/>
      <c r="T69" s="37"/>
      <c r="U69" s="37"/>
    </row>
    <row r="70" spans="1:21" x14ac:dyDescent="0.25">
      <c r="A70" s="14" t="s">
        <v>64</v>
      </c>
      <c r="B70" s="20">
        <v>0.6677265238879736</v>
      </c>
      <c r="C70" s="37">
        <v>0.27</v>
      </c>
      <c r="D70" s="37">
        <v>0.18</v>
      </c>
      <c r="E70" s="37">
        <v>0.11</v>
      </c>
      <c r="F70" s="37">
        <v>0.03</v>
      </c>
      <c r="G70" s="37">
        <v>0.03</v>
      </c>
      <c r="Q70" s="37"/>
      <c r="R70" s="37"/>
      <c r="S70" s="37"/>
      <c r="T70" s="37"/>
      <c r="U70" s="37"/>
    </row>
    <row r="71" spans="1:21" x14ac:dyDescent="0.25">
      <c r="A71" s="14" t="s">
        <v>65</v>
      </c>
      <c r="B71" s="20">
        <v>5.3706754530477765E-3</v>
      </c>
      <c r="C71" s="37">
        <v>0.27</v>
      </c>
      <c r="D71" s="37">
        <v>0.18</v>
      </c>
      <c r="E71" s="37">
        <v>0.11</v>
      </c>
      <c r="F71" s="37">
        <v>0.03</v>
      </c>
      <c r="G71" s="37">
        <v>0.03</v>
      </c>
      <c r="Q71" s="37"/>
      <c r="R71" s="37"/>
      <c r="S71" s="37"/>
      <c r="T71" s="37"/>
      <c r="U71" s="37"/>
    </row>
    <row r="72" spans="1:21" x14ac:dyDescent="0.25">
      <c r="A72" s="14" t="s">
        <v>66</v>
      </c>
      <c r="B72" s="20">
        <v>4.9023887973640858E-2</v>
      </c>
      <c r="C72" s="37">
        <v>0.27</v>
      </c>
      <c r="D72" s="37">
        <v>0.18</v>
      </c>
      <c r="E72" s="37">
        <v>0.11</v>
      </c>
      <c r="F72" s="37">
        <v>0.03</v>
      </c>
      <c r="G72" s="37">
        <v>0.03</v>
      </c>
      <c r="Q72" s="37"/>
      <c r="R72" s="37"/>
      <c r="S72" s="37"/>
      <c r="T72" s="37"/>
      <c r="U72" s="37"/>
    </row>
    <row r="73" spans="1:21" x14ac:dyDescent="0.25">
      <c r="A73" s="14" t="s">
        <v>67</v>
      </c>
      <c r="B73" s="20">
        <v>3.6974190005491493E-2</v>
      </c>
      <c r="C73" s="37">
        <v>0.27</v>
      </c>
      <c r="D73" s="37">
        <v>0.18</v>
      </c>
      <c r="E73" s="37">
        <v>0.11</v>
      </c>
      <c r="F73" s="37">
        <v>0.03</v>
      </c>
      <c r="G73" s="37">
        <v>0.03</v>
      </c>
      <c r="Q73" s="37"/>
      <c r="R73" s="37"/>
      <c r="S73" s="37"/>
      <c r="T73" s="37"/>
      <c r="U73" s="37"/>
    </row>
    <row r="74" spans="1:21" x14ac:dyDescent="0.25">
      <c r="A74" s="14" t="s">
        <v>68</v>
      </c>
      <c r="B74" s="20">
        <v>1.3641460735859419</v>
      </c>
      <c r="C74" s="37">
        <v>0.35</v>
      </c>
      <c r="D74" s="37">
        <v>0.2</v>
      </c>
      <c r="E74" s="37">
        <v>0.14000000000000001</v>
      </c>
      <c r="F74" s="37">
        <v>0.03</v>
      </c>
      <c r="G74" s="37">
        <v>0.04</v>
      </c>
      <c r="Q74" s="37"/>
      <c r="R74" s="37"/>
      <c r="S74" s="37"/>
      <c r="T74" s="37"/>
      <c r="U74" s="37"/>
    </row>
    <row r="75" spans="1:21" x14ac:dyDescent="0.25">
      <c r="A75" s="14" t="s">
        <v>69</v>
      </c>
      <c r="B75" s="20">
        <v>1.1798077979132344</v>
      </c>
      <c r="C75" s="37">
        <v>0.4</v>
      </c>
      <c r="D75" s="37">
        <v>0.19</v>
      </c>
      <c r="E75" s="37">
        <v>0.21</v>
      </c>
      <c r="F75" s="37">
        <v>0.15</v>
      </c>
      <c r="G75" s="37">
        <v>0.11</v>
      </c>
      <c r="Q75" s="37"/>
      <c r="R75" s="37"/>
      <c r="S75" s="37"/>
      <c r="T75" s="37"/>
      <c r="U75" s="37"/>
    </row>
    <row r="76" spans="1:21" x14ac:dyDescent="0.25">
      <c r="A76" s="14" t="s">
        <v>7</v>
      </c>
      <c r="B76" s="20">
        <v>0.58797913234486543</v>
      </c>
      <c r="C76" s="37">
        <v>0.38</v>
      </c>
      <c r="D76" s="37">
        <v>0.3</v>
      </c>
      <c r="E76" s="37">
        <v>0.18</v>
      </c>
      <c r="F76" s="37">
        <v>0.19</v>
      </c>
      <c r="G76" s="37">
        <v>0.11</v>
      </c>
      <c r="Q76" s="37"/>
      <c r="R76" s="37"/>
      <c r="S76" s="37"/>
      <c r="T76" s="37"/>
      <c r="U76" s="37"/>
    </row>
    <row r="77" spans="1:21" x14ac:dyDescent="0.25">
      <c r="A77" s="14" t="s">
        <v>70</v>
      </c>
      <c r="B77" s="20">
        <v>0.19711147721032399</v>
      </c>
      <c r="C77" s="37">
        <v>0.27</v>
      </c>
      <c r="D77" s="37">
        <v>0.18</v>
      </c>
      <c r="E77" s="37">
        <v>0.11</v>
      </c>
      <c r="F77" s="37">
        <v>0.03</v>
      </c>
      <c r="G77" s="37">
        <v>0.03</v>
      </c>
      <c r="Q77" s="37"/>
      <c r="R77" s="37"/>
      <c r="S77" s="37"/>
      <c r="T77" s="37"/>
      <c r="U77" s="37"/>
    </row>
    <row r="78" spans="1:21" x14ac:dyDescent="0.25">
      <c r="A78" s="14" t="s">
        <v>71</v>
      </c>
      <c r="B78" s="20">
        <v>1.0709555189456341</v>
      </c>
      <c r="C78" s="37">
        <v>0.35</v>
      </c>
      <c r="D78" s="37">
        <v>0.21</v>
      </c>
      <c r="E78" s="37">
        <v>0.13</v>
      </c>
      <c r="F78" s="37">
        <v>0.03</v>
      </c>
      <c r="G78" s="37">
        <v>0.04</v>
      </c>
      <c r="Q78" s="37"/>
      <c r="R78" s="37"/>
      <c r="S78" s="37"/>
      <c r="T78" s="37"/>
      <c r="U78" s="37"/>
    </row>
    <row r="79" spans="1:21" x14ac:dyDescent="0.25">
      <c r="A79" s="14" t="s">
        <v>72</v>
      </c>
      <c r="B79" s="20">
        <v>0.35587863811092807</v>
      </c>
      <c r="C79" s="37">
        <v>0.4</v>
      </c>
      <c r="D79" s="37">
        <v>0.19</v>
      </c>
      <c r="E79" s="37">
        <v>0.21</v>
      </c>
      <c r="F79" s="37">
        <v>0.15</v>
      </c>
      <c r="G79" s="37">
        <v>0.11</v>
      </c>
      <c r="Q79" s="37"/>
      <c r="R79" s="37"/>
      <c r="S79" s="37"/>
      <c r="T79" s="37"/>
      <c r="U79" s="37"/>
    </row>
    <row r="80" spans="1:21" x14ac:dyDescent="0.25">
      <c r="A80" s="14" t="s">
        <v>73</v>
      </c>
      <c r="B80" s="20">
        <v>1.7387149917627676</v>
      </c>
      <c r="C80" s="37">
        <v>0.4</v>
      </c>
      <c r="D80" s="37">
        <v>0.19</v>
      </c>
      <c r="E80" s="37">
        <v>0.21</v>
      </c>
      <c r="F80" s="37">
        <v>0.14000000000000001</v>
      </c>
      <c r="G80" s="37">
        <v>0.11</v>
      </c>
      <c r="Q80" s="37"/>
      <c r="R80" s="37"/>
      <c r="S80" s="37"/>
      <c r="T80" s="37"/>
      <c r="U80" s="37"/>
    </row>
    <row r="81" spans="1:21" x14ac:dyDescent="0.25">
      <c r="A81" s="14" t="s">
        <v>74</v>
      </c>
      <c r="B81" s="20">
        <v>0.48227237781438775</v>
      </c>
      <c r="C81" s="37">
        <v>0.27</v>
      </c>
      <c r="D81" s="37">
        <v>0.18</v>
      </c>
      <c r="E81" s="37">
        <v>0.11</v>
      </c>
      <c r="F81" s="37">
        <v>0.03</v>
      </c>
      <c r="G81" s="37">
        <v>0.03</v>
      </c>
      <c r="Q81" s="37"/>
      <c r="R81" s="37"/>
      <c r="S81" s="37"/>
      <c r="T81" s="37"/>
      <c r="U81" s="37"/>
    </row>
    <row r="82" spans="1:21" x14ac:dyDescent="0.25">
      <c r="A82" s="14" t="s">
        <v>75</v>
      </c>
      <c r="B82" s="20">
        <v>0.26571114772103238</v>
      </c>
      <c r="C82" s="37">
        <v>0.27</v>
      </c>
      <c r="D82" s="37">
        <v>0.18</v>
      </c>
      <c r="E82" s="37">
        <v>0.11</v>
      </c>
      <c r="F82" s="37">
        <v>0.03</v>
      </c>
      <c r="G82" s="37">
        <v>0.03</v>
      </c>
      <c r="Q82" s="37"/>
      <c r="R82" s="37"/>
      <c r="S82" s="37"/>
      <c r="T82" s="37"/>
      <c r="U82" s="37"/>
    </row>
    <row r="83" spans="1:21" x14ac:dyDescent="0.25">
      <c r="A83" s="14" t="s">
        <v>76</v>
      </c>
      <c r="B83" s="20">
        <v>0.62406370126304234</v>
      </c>
      <c r="C83" s="37">
        <v>0.27</v>
      </c>
      <c r="D83" s="37">
        <v>0.18</v>
      </c>
      <c r="E83" s="37">
        <v>0.11</v>
      </c>
      <c r="F83" s="37">
        <v>0.03</v>
      </c>
      <c r="G83" s="37">
        <v>0.03</v>
      </c>
      <c r="Q83" s="37"/>
      <c r="R83" s="37"/>
      <c r="S83" s="37"/>
      <c r="T83" s="37"/>
      <c r="U83" s="37"/>
    </row>
    <row r="84" spans="1:21" x14ac:dyDescent="0.25">
      <c r="A84" s="14" t="s">
        <v>77</v>
      </c>
      <c r="B84" s="20">
        <v>0.71140032948929155</v>
      </c>
      <c r="C84" s="37">
        <v>0.27</v>
      </c>
      <c r="D84" s="37">
        <v>0.18</v>
      </c>
      <c r="E84" s="37">
        <v>0.11</v>
      </c>
      <c r="F84" s="37">
        <v>0.03</v>
      </c>
      <c r="G84" s="37">
        <v>0.03</v>
      </c>
      <c r="Q84" s="37"/>
      <c r="R84" s="37"/>
      <c r="S84" s="37"/>
      <c r="T84" s="37"/>
      <c r="U84" s="37"/>
    </row>
    <row r="85" spans="1:21" x14ac:dyDescent="0.25">
      <c r="A85" s="14" t="s">
        <v>78</v>
      </c>
      <c r="B85" s="20">
        <v>3.1258264689730919</v>
      </c>
      <c r="C85" s="37">
        <v>0.4</v>
      </c>
      <c r="D85" s="37">
        <v>0.19</v>
      </c>
      <c r="E85" s="37">
        <v>0.21</v>
      </c>
      <c r="F85" s="37">
        <v>0.15</v>
      </c>
      <c r="G85" s="37">
        <v>0.11</v>
      </c>
      <c r="Q85" s="37"/>
      <c r="R85" s="37"/>
      <c r="S85" s="37"/>
      <c r="T85" s="37"/>
      <c r="U85" s="37"/>
    </row>
    <row r="86" spans="1:21" x14ac:dyDescent="0.25">
      <c r="A86" s="14" t="s">
        <v>79</v>
      </c>
      <c r="B86" s="20">
        <v>1.71856123009336E-2</v>
      </c>
      <c r="C86" s="37">
        <v>0.32</v>
      </c>
      <c r="D86" s="37">
        <v>0.19</v>
      </c>
      <c r="E86" s="37">
        <v>0.21</v>
      </c>
      <c r="F86" s="37">
        <v>0.15</v>
      </c>
      <c r="G86" s="37">
        <v>0.11</v>
      </c>
      <c r="Q86" s="37"/>
      <c r="R86" s="37"/>
      <c r="S86" s="37"/>
      <c r="T86" s="37"/>
      <c r="U86" s="37"/>
    </row>
    <row r="87" spans="1:21" x14ac:dyDescent="0.25">
      <c r="A87" s="14" t="s">
        <v>8</v>
      </c>
      <c r="B87" s="20">
        <v>1.0210159253157607</v>
      </c>
      <c r="C87" s="37">
        <v>0.27</v>
      </c>
      <c r="D87" s="37">
        <v>0.27</v>
      </c>
      <c r="E87" s="37">
        <v>0.06</v>
      </c>
      <c r="F87" s="37">
        <v>0.05</v>
      </c>
      <c r="G87" s="37">
        <v>0.03</v>
      </c>
      <c r="Q87" s="37"/>
      <c r="R87" s="37"/>
      <c r="S87" s="37"/>
      <c r="T87" s="37"/>
      <c r="U87" s="37"/>
    </row>
    <row r="88" spans="1:21" x14ac:dyDescent="0.25">
      <c r="A88" s="14" t="s">
        <v>80</v>
      </c>
      <c r="B88" s="20">
        <v>0.7417353102690829</v>
      </c>
      <c r="C88" s="37">
        <v>0.27</v>
      </c>
      <c r="D88" s="37">
        <v>0.18</v>
      </c>
      <c r="E88" s="37">
        <v>0.11</v>
      </c>
      <c r="F88" s="37">
        <v>0.03</v>
      </c>
      <c r="G88" s="37">
        <v>0.03</v>
      </c>
      <c r="Q88" s="37"/>
      <c r="R88" s="37"/>
      <c r="S88" s="37"/>
      <c r="T88" s="37"/>
      <c r="U88" s="37"/>
    </row>
    <row r="89" spans="1:21" x14ac:dyDescent="0.25">
      <c r="A89" s="14" t="s">
        <v>81</v>
      </c>
      <c r="B89" s="20">
        <v>0.65754530477759476</v>
      </c>
      <c r="C89" s="37">
        <v>0.27</v>
      </c>
      <c r="D89" s="37">
        <v>0.18</v>
      </c>
      <c r="E89" s="37">
        <v>0.11</v>
      </c>
      <c r="F89" s="37">
        <v>0.03</v>
      </c>
      <c r="G89" s="37">
        <v>0.03</v>
      </c>
      <c r="Q89" s="37"/>
      <c r="R89" s="37"/>
      <c r="S89" s="37"/>
      <c r="T89" s="37"/>
      <c r="U89" s="37"/>
    </row>
    <row r="90" spans="1:21" x14ac:dyDescent="0.25">
      <c r="A90" s="14" t="s">
        <v>82</v>
      </c>
      <c r="B90" s="20">
        <v>0.7696046128500823</v>
      </c>
      <c r="C90" s="37">
        <v>0.4</v>
      </c>
      <c r="D90" s="37">
        <v>0.19</v>
      </c>
      <c r="E90" s="37">
        <v>0.21</v>
      </c>
      <c r="F90" s="37">
        <v>0.14000000000000001</v>
      </c>
      <c r="G90" s="37">
        <v>0.11</v>
      </c>
      <c r="Q90" s="37"/>
      <c r="R90" s="37"/>
      <c r="S90" s="37"/>
      <c r="T90" s="37"/>
      <c r="U90" s="37"/>
    </row>
    <row r="91" spans="1:21" x14ac:dyDescent="0.25">
      <c r="A91" s="14" t="s">
        <v>83</v>
      </c>
      <c r="B91" s="20">
        <v>0.16925205930807249</v>
      </c>
      <c r="C91" s="37">
        <v>0.32</v>
      </c>
      <c r="D91" s="37">
        <v>0.19</v>
      </c>
      <c r="E91" s="37">
        <v>0.21</v>
      </c>
      <c r="F91" s="37">
        <v>0.15</v>
      </c>
      <c r="G91" s="37">
        <v>0.1</v>
      </c>
      <c r="Q91" s="37"/>
      <c r="R91" s="37"/>
      <c r="S91" s="37"/>
      <c r="T91" s="37"/>
      <c r="U91" s="37"/>
    </row>
    <row r="92" spans="1:21" x14ac:dyDescent="0.25">
      <c r="A92" s="14" t="s">
        <v>84</v>
      </c>
      <c r="B92" s="20">
        <v>1.0225315760571114</v>
      </c>
      <c r="C92" s="37">
        <v>0.27</v>
      </c>
      <c r="D92" s="37">
        <v>0.18</v>
      </c>
      <c r="E92" s="37">
        <v>0.11</v>
      </c>
      <c r="F92" s="37">
        <v>0.03</v>
      </c>
      <c r="G92" s="37">
        <v>0.03</v>
      </c>
      <c r="Q92" s="37"/>
      <c r="R92" s="37"/>
      <c r="S92" s="37"/>
      <c r="T92" s="37"/>
      <c r="U92" s="37"/>
    </row>
    <row r="93" spans="1:21" x14ac:dyDescent="0.25">
      <c r="A93" s="14" t="s">
        <v>85</v>
      </c>
      <c r="B93" s="20">
        <v>1.0473860516199891</v>
      </c>
      <c r="C93" s="37">
        <v>0.27</v>
      </c>
      <c r="D93" s="37">
        <v>0.18</v>
      </c>
      <c r="E93" s="37">
        <v>0.11</v>
      </c>
      <c r="F93" s="37">
        <v>0.03</v>
      </c>
      <c r="G93" s="37">
        <v>0.03</v>
      </c>
      <c r="Q93" s="37"/>
      <c r="R93" s="37"/>
      <c r="S93" s="37"/>
      <c r="T93" s="37"/>
      <c r="U93" s="37"/>
    </row>
    <row r="94" spans="1:21" x14ac:dyDescent="0.25">
      <c r="A94" s="14" t="s">
        <v>86</v>
      </c>
      <c r="B94" s="20">
        <v>0.89382756727073021</v>
      </c>
      <c r="C94" s="37">
        <v>0.27</v>
      </c>
      <c r="D94" s="37">
        <v>0.18</v>
      </c>
      <c r="E94" s="37">
        <v>0.11</v>
      </c>
      <c r="F94" s="37">
        <v>0.03</v>
      </c>
      <c r="G94" s="37">
        <v>0.03</v>
      </c>
      <c r="Q94" s="37"/>
      <c r="R94" s="37"/>
      <c r="S94" s="37"/>
      <c r="T94" s="37"/>
      <c r="U94" s="37"/>
    </row>
    <row r="95" spans="1:21" x14ac:dyDescent="0.25">
      <c r="A95" s="14" t="s">
        <v>87</v>
      </c>
      <c r="B95" s="20">
        <v>0.97263591433278418</v>
      </c>
      <c r="C95" s="37">
        <v>0.27</v>
      </c>
      <c r="D95" s="37">
        <v>0.18</v>
      </c>
      <c r="E95" s="37">
        <v>0.11</v>
      </c>
      <c r="F95" s="37">
        <v>0.03</v>
      </c>
      <c r="G95" s="37">
        <v>0.03</v>
      </c>
      <c r="Q95" s="37"/>
      <c r="R95" s="37"/>
      <c r="S95" s="37"/>
      <c r="T95" s="37"/>
      <c r="U95" s="37"/>
    </row>
    <row r="96" spans="1:21" x14ac:dyDescent="0.25">
      <c r="A96" s="14" t="s">
        <v>88</v>
      </c>
      <c r="B96" s="20">
        <v>0.30554914881933004</v>
      </c>
      <c r="C96" s="37">
        <v>0.27</v>
      </c>
      <c r="D96" s="37">
        <v>0.18</v>
      </c>
      <c r="E96" s="37">
        <v>0.11</v>
      </c>
      <c r="F96" s="37">
        <v>0.03</v>
      </c>
      <c r="G96" s="37">
        <v>0.03</v>
      </c>
      <c r="Q96" s="37"/>
      <c r="R96" s="37"/>
      <c r="S96" s="37"/>
      <c r="T96" s="37"/>
      <c r="U96" s="37"/>
    </row>
    <row r="97" spans="1:21" x14ac:dyDescent="0.25">
      <c r="A97" s="14" t="s">
        <v>89</v>
      </c>
      <c r="B97" s="20">
        <v>0.81493135639758385</v>
      </c>
      <c r="C97" s="37">
        <v>0.32</v>
      </c>
      <c r="D97" s="37">
        <v>0.19</v>
      </c>
      <c r="E97" s="37">
        <v>0.21</v>
      </c>
      <c r="F97" s="37">
        <v>0.15</v>
      </c>
      <c r="G97" s="37">
        <v>0.1</v>
      </c>
      <c r="Q97" s="37"/>
      <c r="R97" s="37"/>
      <c r="S97" s="37"/>
      <c r="T97" s="37"/>
      <c r="U97" s="37"/>
    </row>
    <row r="98" spans="1:21" x14ac:dyDescent="0.25">
      <c r="A98" s="14" t="s">
        <v>9</v>
      </c>
      <c r="B98" s="20">
        <v>1.9481109280615045</v>
      </c>
      <c r="C98" s="37">
        <v>0.38</v>
      </c>
      <c r="D98" s="37">
        <v>0.3</v>
      </c>
      <c r="E98" s="37">
        <v>0.18</v>
      </c>
      <c r="F98" s="37">
        <v>0.22</v>
      </c>
      <c r="G98" s="37">
        <v>0.11</v>
      </c>
      <c r="Q98" s="37"/>
      <c r="R98" s="37"/>
      <c r="S98" s="37"/>
      <c r="T98" s="37"/>
      <c r="U98" s="37"/>
    </row>
    <row r="99" spans="1:21" x14ac:dyDescent="0.25">
      <c r="A99" s="14" t="s">
        <v>90</v>
      </c>
      <c r="B99" s="20">
        <v>0.59970895112575506</v>
      </c>
      <c r="C99" s="37">
        <v>0.27</v>
      </c>
      <c r="D99" s="37">
        <v>0.18</v>
      </c>
      <c r="E99" s="37">
        <v>0.11</v>
      </c>
      <c r="F99" s="37">
        <v>0.03</v>
      </c>
      <c r="G99" s="37">
        <v>0.03</v>
      </c>
      <c r="Q99" s="37"/>
      <c r="R99" s="37"/>
      <c r="S99" s="37"/>
      <c r="T99" s="37"/>
      <c r="U99" s="37"/>
    </row>
    <row r="100" spans="1:21" x14ac:dyDescent="0.25">
      <c r="A100" s="14" t="s">
        <v>91</v>
      </c>
      <c r="B100" s="20">
        <v>1.3955244371224604</v>
      </c>
      <c r="C100" s="37">
        <v>0.32</v>
      </c>
      <c r="D100" s="37">
        <v>0.19</v>
      </c>
      <c r="E100" s="37">
        <v>0.21</v>
      </c>
      <c r="F100" s="37">
        <v>0.15</v>
      </c>
      <c r="G100" s="37">
        <v>0.1</v>
      </c>
      <c r="Q100" s="37"/>
      <c r="R100" s="37"/>
      <c r="S100" s="37"/>
      <c r="T100" s="37"/>
      <c r="U100" s="37"/>
    </row>
    <row r="101" spans="1:21" x14ac:dyDescent="0.25">
      <c r="A101" s="14" t="s">
        <v>92</v>
      </c>
      <c r="B101" s="20">
        <v>0.58074684239428886</v>
      </c>
      <c r="C101" s="37">
        <v>0.28000000000000003</v>
      </c>
      <c r="D101" s="37">
        <v>0.19</v>
      </c>
      <c r="E101" s="37">
        <v>0.06</v>
      </c>
      <c r="F101" s="37">
        <v>0.05</v>
      </c>
      <c r="G101" s="37">
        <v>0.04</v>
      </c>
      <c r="Q101" s="37"/>
      <c r="R101" s="37"/>
      <c r="S101" s="37"/>
      <c r="T101" s="37"/>
      <c r="U101" s="37"/>
    </row>
    <row r="102" spans="1:21" x14ac:dyDescent="0.25">
      <c r="A102" s="14" t="s">
        <v>93</v>
      </c>
      <c r="B102" s="20">
        <v>0.72908292147171894</v>
      </c>
      <c r="C102" s="37">
        <v>0.4</v>
      </c>
      <c r="D102" s="37">
        <v>0.19</v>
      </c>
      <c r="E102" s="37">
        <v>0.21</v>
      </c>
      <c r="F102" s="37">
        <v>0.14000000000000001</v>
      </c>
      <c r="G102" s="37">
        <v>0.11</v>
      </c>
      <c r="Q102" s="37"/>
      <c r="R102" s="37"/>
      <c r="S102" s="37"/>
      <c r="T102" s="37"/>
      <c r="U102" s="37"/>
    </row>
    <row r="103" spans="1:21" x14ac:dyDescent="0.25">
      <c r="A103" s="14" t="s">
        <v>94</v>
      </c>
      <c r="B103" s="20">
        <v>0.89012630422844585</v>
      </c>
      <c r="C103" s="37">
        <v>0.27</v>
      </c>
      <c r="D103" s="37">
        <v>0.18</v>
      </c>
      <c r="E103" s="37">
        <v>0.11</v>
      </c>
      <c r="F103" s="37">
        <v>0.03</v>
      </c>
      <c r="G103" s="37">
        <v>0.03</v>
      </c>
      <c r="Q103" s="37"/>
      <c r="R103" s="37"/>
      <c r="S103" s="37"/>
      <c r="T103" s="37"/>
      <c r="U103" s="37"/>
    </row>
    <row r="104" spans="1:21" x14ac:dyDescent="0.25">
      <c r="A104" s="14" t="s">
        <v>95</v>
      </c>
      <c r="B104" s="20">
        <v>1.2731191652937945</v>
      </c>
      <c r="C104" s="37">
        <v>0.27</v>
      </c>
      <c r="D104" s="37">
        <v>0.18</v>
      </c>
      <c r="E104" s="37">
        <v>0.11</v>
      </c>
      <c r="F104" s="37">
        <v>0.03</v>
      </c>
      <c r="G104" s="37">
        <v>0.03</v>
      </c>
      <c r="Q104" s="37"/>
      <c r="R104" s="37"/>
      <c r="S104" s="37"/>
      <c r="T104" s="37"/>
      <c r="U104" s="37"/>
    </row>
    <row r="105" spans="1:21" x14ac:dyDescent="0.25">
      <c r="A105" s="14" t="s">
        <v>96</v>
      </c>
      <c r="B105" s="20">
        <v>0.79337726523887975</v>
      </c>
      <c r="C105" s="37">
        <v>0.27</v>
      </c>
      <c r="D105" s="37">
        <v>0.18</v>
      </c>
      <c r="E105" s="37">
        <v>0.11</v>
      </c>
      <c r="F105" s="37">
        <v>0.03</v>
      </c>
      <c r="G105" s="37">
        <v>0.03</v>
      </c>
      <c r="Q105" s="37"/>
      <c r="R105" s="37"/>
      <c r="S105" s="37"/>
      <c r="T105" s="37"/>
      <c r="U105" s="37"/>
    </row>
    <row r="106" spans="1:21" x14ac:dyDescent="0.25">
      <c r="A106" s="14" t="s">
        <v>97</v>
      </c>
      <c r="B106" s="20">
        <v>1.6983141131246569</v>
      </c>
      <c r="C106" s="37">
        <v>0.27</v>
      </c>
      <c r="D106" s="37">
        <v>0.18</v>
      </c>
      <c r="E106" s="37">
        <v>0.11</v>
      </c>
      <c r="F106" s="37">
        <v>0.03</v>
      </c>
      <c r="G106" s="37">
        <v>0.03</v>
      </c>
      <c r="Q106" s="37"/>
      <c r="R106" s="37"/>
      <c r="S106" s="37"/>
      <c r="T106" s="37"/>
      <c r="U106" s="37"/>
    </row>
    <row r="107" spans="1:21" x14ac:dyDescent="0.25">
      <c r="A107" s="14" t="s">
        <v>98</v>
      </c>
      <c r="B107" s="20">
        <v>3.3168588687534327E-3</v>
      </c>
      <c r="C107" s="37">
        <v>0.27</v>
      </c>
      <c r="D107" s="37">
        <v>0.18</v>
      </c>
      <c r="E107" s="37">
        <v>0.11</v>
      </c>
      <c r="F107" s="37">
        <v>0.03</v>
      </c>
      <c r="G107" s="37">
        <v>0.02</v>
      </c>
      <c r="Q107" s="37"/>
      <c r="R107" s="37"/>
      <c r="S107" s="37"/>
      <c r="T107" s="37"/>
      <c r="U107" s="37"/>
    </row>
    <row r="108" spans="1:21" x14ac:dyDescent="0.25">
      <c r="A108" s="79" t="s">
        <v>99</v>
      </c>
      <c r="B108" s="20">
        <v>3.0793520043931901E-2</v>
      </c>
      <c r="C108" s="37">
        <v>0.27</v>
      </c>
      <c r="D108" s="37">
        <v>0.18</v>
      </c>
      <c r="E108" s="37">
        <v>0.11</v>
      </c>
      <c r="F108" s="37">
        <v>0.03</v>
      </c>
      <c r="G108" s="37">
        <v>0.02</v>
      </c>
      <c r="Q108" s="37"/>
      <c r="R108" s="37"/>
      <c r="S108" s="37"/>
      <c r="T108" s="37"/>
      <c r="U108" s="37"/>
    </row>
    <row r="115" spans="1:3" x14ac:dyDescent="0.25">
      <c r="B115" s="77"/>
    </row>
    <row r="116" spans="1:3" x14ac:dyDescent="0.25">
      <c r="B116" s="77"/>
    </row>
    <row r="117" spans="1:3" ht="15.75" thickBot="1" x14ac:dyDescent="0.3">
      <c r="B117" s="77"/>
    </row>
    <row r="118" spans="1:3" ht="15.75" thickBot="1" x14ac:dyDescent="0.3">
      <c r="A118" s="6"/>
      <c r="B118" s="11"/>
      <c r="C118" s="7"/>
    </row>
    <row r="119" spans="1:3" ht="16.5" thickBot="1" x14ac:dyDescent="0.3">
      <c r="A119" s="8"/>
      <c r="B119" s="11"/>
      <c r="C119" s="9"/>
    </row>
    <row r="120" spans="1:3" ht="15.75" thickBot="1" x14ac:dyDescent="0.3">
      <c r="A120" s="6"/>
      <c r="B120" s="11"/>
      <c r="C120" s="10"/>
    </row>
    <row r="121" spans="1:3" ht="15.75" thickBot="1" x14ac:dyDescent="0.3">
      <c r="A121" s="6"/>
      <c r="B121" s="11"/>
      <c r="C121" s="10"/>
    </row>
    <row r="122" spans="1:3" ht="16.5" thickBot="1" x14ac:dyDescent="0.3">
      <c r="A122" s="8"/>
      <c r="B122" s="11"/>
      <c r="C122" s="10"/>
    </row>
    <row r="123" spans="1:3" ht="16.5" thickBot="1" x14ac:dyDescent="0.3">
      <c r="A123" s="8"/>
      <c r="B123" s="11"/>
      <c r="C12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2" max="2" width="15.140625" style="13" customWidth="1"/>
    <col min="3" max="4" width="9.140625" customWidth="1"/>
    <col min="5" max="6" width="8.85546875" customWidth="1"/>
    <col min="7" max="7" width="15.7109375" bestFit="1" customWidth="1"/>
    <col min="8" max="8" width="15.7109375" customWidth="1"/>
    <col min="9" max="9" width="15" customWidth="1"/>
  </cols>
  <sheetData>
    <row r="1" spans="1:21" ht="48" thickBot="1" x14ac:dyDescent="0.3">
      <c r="A1" s="38" t="s">
        <v>0</v>
      </c>
      <c r="B1" s="39" t="s">
        <v>108</v>
      </c>
      <c r="C1" s="39" t="s">
        <v>110</v>
      </c>
      <c r="D1" s="59" t="s">
        <v>132</v>
      </c>
      <c r="E1" s="59" t="s">
        <v>133</v>
      </c>
      <c r="F1" s="59" t="s">
        <v>134</v>
      </c>
      <c r="G1" s="59" t="s">
        <v>135</v>
      </c>
      <c r="H1" s="19"/>
      <c r="I1" s="54" t="s">
        <v>109</v>
      </c>
      <c r="J1" s="22" t="s">
        <v>109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6.5" thickBot="1" x14ac:dyDescent="0.3">
      <c r="A2" s="42" t="s">
        <v>1</v>
      </c>
      <c r="B2" s="40">
        <v>0.55185063152114222</v>
      </c>
      <c r="C2" s="31">
        <v>0.57999999999999996</v>
      </c>
      <c r="D2" s="31">
        <v>0.41</v>
      </c>
      <c r="E2" s="31">
        <v>0.35</v>
      </c>
      <c r="F2" s="31">
        <v>0.3</v>
      </c>
      <c r="G2" s="31">
        <v>0.35</v>
      </c>
      <c r="H2" s="35"/>
      <c r="I2" s="56" t="s">
        <v>111</v>
      </c>
      <c r="J2" s="11" t="s">
        <v>116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Q2" s="31"/>
      <c r="R2" s="31"/>
      <c r="S2" s="31"/>
      <c r="T2" s="31"/>
      <c r="U2" s="31"/>
    </row>
    <row r="3" spans="1:21" ht="15.75" thickBot="1" x14ac:dyDescent="0.3">
      <c r="A3" s="42" t="s">
        <v>10</v>
      </c>
      <c r="B3" s="40">
        <v>0.81493135639758385</v>
      </c>
      <c r="C3" s="31">
        <v>0.6</v>
      </c>
      <c r="D3" s="31">
        <v>0.3</v>
      </c>
      <c r="E3" s="31">
        <v>0.2</v>
      </c>
      <c r="F3" s="31">
        <v>0.25</v>
      </c>
      <c r="G3" s="31">
        <v>0.25</v>
      </c>
      <c r="H3" s="35"/>
      <c r="I3" s="54" t="s">
        <v>112</v>
      </c>
      <c r="J3" s="11" t="s">
        <v>117</v>
      </c>
      <c r="K3" s="51">
        <v>59.43</v>
      </c>
      <c r="L3" s="51">
        <v>46.93</v>
      </c>
      <c r="M3" s="51">
        <v>0</v>
      </c>
      <c r="N3" s="51">
        <v>0</v>
      </c>
      <c r="O3" s="51">
        <v>0</v>
      </c>
      <c r="Q3" s="31"/>
      <c r="R3" s="31"/>
      <c r="S3" s="31"/>
      <c r="T3" s="31"/>
      <c r="U3" s="31"/>
    </row>
    <row r="4" spans="1:21" ht="15.75" thickBot="1" x14ac:dyDescent="0.3">
      <c r="A4" s="42" t="s">
        <v>100</v>
      </c>
      <c r="B4" s="40">
        <v>0.42152498627127954</v>
      </c>
      <c r="C4" s="31">
        <v>0.55000000000000004</v>
      </c>
      <c r="D4" s="31">
        <v>0.3</v>
      </c>
      <c r="E4" s="31">
        <v>0.25</v>
      </c>
      <c r="F4" s="31">
        <v>0.25</v>
      </c>
      <c r="G4" s="31">
        <v>0.25</v>
      </c>
      <c r="H4" s="35"/>
      <c r="I4" s="54" t="s">
        <v>113</v>
      </c>
      <c r="J4" s="11" t="s">
        <v>118</v>
      </c>
      <c r="K4" s="51">
        <v>40.57</v>
      </c>
      <c r="L4" s="51">
        <v>35.25</v>
      </c>
      <c r="M4" s="51">
        <v>34.920971970456897</v>
      </c>
      <c r="N4" s="51">
        <v>31.444597197045599</v>
      </c>
      <c r="O4" s="51">
        <v>15.93</v>
      </c>
      <c r="Q4" s="31"/>
      <c r="R4" s="31"/>
      <c r="S4" s="31"/>
      <c r="T4" s="31"/>
      <c r="U4" s="31"/>
    </row>
    <row r="5" spans="1:21" ht="16.5" thickBot="1" x14ac:dyDescent="0.3">
      <c r="A5" s="42" t="s">
        <v>101</v>
      </c>
      <c r="B5" s="40">
        <v>0.69743547501372882</v>
      </c>
      <c r="C5" s="31">
        <v>0.45</v>
      </c>
      <c r="D5" s="31">
        <v>0.3</v>
      </c>
      <c r="E5" s="31">
        <v>0.1</v>
      </c>
      <c r="F5" s="31">
        <v>0</v>
      </c>
      <c r="G5" s="31">
        <v>0</v>
      </c>
      <c r="H5" s="35"/>
      <c r="I5" s="56" t="s">
        <v>114</v>
      </c>
      <c r="J5" s="11" t="s">
        <v>119</v>
      </c>
      <c r="K5" s="51">
        <v>0</v>
      </c>
      <c r="L5" s="51">
        <v>17.809999999999999</v>
      </c>
      <c r="M5" s="51">
        <v>62.420803677674897</v>
      </c>
      <c r="N5" s="51">
        <v>63.980433610871103</v>
      </c>
      <c r="O5" s="51">
        <v>74.94</v>
      </c>
      <c r="Q5" s="31"/>
      <c r="R5" s="31"/>
      <c r="S5" s="31"/>
      <c r="T5" s="31"/>
      <c r="U5" s="31"/>
    </row>
    <row r="6" spans="1:21" ht="16.5" thickBot="1" x14ac:dyDescent="0.3">
      <c r="A6" s="42" t="s">
        <v>102</v>
      </c>
      <c r="B6" s="40">
        <v>0.5598242723778144</v>
      </c>
      <c r="C6" s="31">
        <v>0.55000000000000004</v>
      </c>
      <c r="D6" s="31">
        <v>0.3</v>
      </c>
      <c r="E6" s="31">
        <v>0.25</v>
      </c>
      <c r="F6" s="31">
        <v>0.25</v>
      </c>
      <c r="G6" s="31">
        <v>0.25</v>
      </c>
      <c r="H6" s="35"/>
      <c r="I6" s="56" t="s">
        <v>115</v>
      </c>
      <c r="J6" s="11" t="s">
        <v>120</v>
      </c>
      <c r="K6" s="51">
        <v>0</v>
      </c>
      <c r="L6" s="51">
        <v>0</v>
      </c>
      <c r="M6" s="51">
        <v>2.6605991252793602</v>
      </c>
      <c r="N6" s="5">
        <v>4.5803084668455796</v>
      </c>
      <c r="O6" s="5">
        <v>9.1299999999999955</v>
      </c>
      <c r="Q6" s="31"/>
      <c r="R6" s="31"/>
      <c r="S6" s="31"/>
      <c r="T6" s="31"/>
      <c r="U6" s="31"/>
    </row>
    <row r="7" spans="1:21" ht="15.75" x14ac:dyDescent="0.25">
      <c r="A7" s="42" t="s">
        <v>103</v>
      </c>
      <c r="B7" s="40">
        <v>0.81814936847885777</v>
      </c>
      <c r="C7" s="31">
        <v>0.57999999999999996</v>
      </c>
      <c r="D7" s="31">
        <v>0.41</v>
      </c>
      <c r="E7" s="31">
        <v>0.25</v>
      </c>
      <c r="F7" s="31">
        <v>0.25</v>
      </c>
      <c r="G7" s="31">
        <v>0.25</v>
      </c>
      <c r="H7" s="57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1"/>
      <c r="R7" s="31"/>
      <c r="S7" s="31"/>
      <c r="T7" s="31"/>
      <c r="U7" s="31"/>
    </row>
    <row r="8" spans="1:21" ht="15.75" thickBot="1" x14ac:dyDescent="0.3">
      <c r="A8" s="42" t="s">
        <v>104</v>
      </c>
      <c r="B8" s="40">
        <v>1.3038879736408568</v>
      </c>
      <c r="C8" s="31">
        <v>0.57999999999999996</v>
      </c>
      <c r="D8" s="31">
        <v>0.41</v>
      </c>
      <c r="E8" s="31">
        <v>0.25</v>
      </c>
      <c r="F8" s="31">
        <v>0.25</v>
      </c>
      <c r="G8" s="31">
        <v>0.25</v>
      </c>
      <c r="H8" s="57"/>
      <c r="I8" s="22" t="s">
        <v>137</v>
      </c>
      <c r="J8" s="37">
        <f t="shared" ref="J8:O8" si="0">MIN(B2:B108)</f>
        <v>1.7600219659527733E-3</v>
      </c>
      <c r="K8" s="37">
        <f t="shared" si="0"/>
        <v>0.45</v>
      </c>
      <c r="L8" s="37">
        <f t="shared" si="0"/>
        <v>0.3</v>
      </c>
      <c r="M8" s="37">
        <f t="shared" si="0"/>
        <v>0.1</v>
      </c>
      <c r="N8" s="37">
        <f t="shared" si="0"/>
        <v>0</v>
      </c>
      <c r="O8" s="37">
        <f t="shared" si="0"/>
        <v>0</v>
      </c>
      <c r="Q8" s="31"/>
      <c r="R8" s="31"/>
      <c r="S8" s="31"/>
      <c r="T8" s="31"/>
      <c r="U8" s="31"/>
    </row>
    <row r="9" spans="1:21" x14ac:dyDescent="0.25">
      <c r="A9" s="42" t="s">
        <v>105</v>
      </c>
      <c r="B9" s="40">
        <v>0.21569192751235586</v>
      </c>
      <c r="C9" s="31">
        <v>0.75</v>
      </c>
      <c r="D9" s="31">
        <v>0.51</v>
      </c>
      <c r="E9" s="31">
        <v>0.35</v>
      </c>
      <c r="F9" s="31">
        <v>0.35</v>
      </c>
      <c r="G9" s="31">
        <v>0.4</v>
      </c>
      <c r="H9" s="57"/>
      <c r="I9" s="72" t="s">
        <v>138</v>
      </c>
      <c r="J9" s="37">
        <f t="shared" ref="J9:O9" si="1">MAX(B2:B108)</f>
        <v>4.130164744645799</v>
      </c>
      <c r="K9" s="37">
        <f t="shared" si="1"/>
        <v>0.8</v>
      </c>
      <c r="L9" s="37">
        <f t="shared" si="1"/>
        <v>0.8</v>
      </c>
      <c r="M9" s="37">
        <f t="shared" si="1"/>
        <v>0.55000000000000004</v>
      </c>
      <c r="N9" s="37">
        <f t="shared" si="1"/>
        <v>0.5</v>
      </c>
      <c r="O9" s="37">
        <f t="shared" si="1"/>
        <v>0.5</v>
      </c>
      <c r="Q9" s="31"/>
      <c r="R9" s="31"/>
      <c r="S9" s="31"/>
      <c r="T9" s="31"/>
      <c r="U9" s="31"/>
    </row>
    <row r="10" spans="1:21" x14ac:dyDescent="0.25">
      <c r="A10" s="42" t="s">
        <v>106</v>
      </c>
      <c r="B10" s="40">
        <v>0.60656781987918729</v>
      </c>
      <c r="C10" s="31">
        <v>0.75</v>
      </c>
      <c r="D10" s="31">
        <v>0.45</v>
      </c>
      <c r="E10" s="31">
        <v>0.35</v>
      </c>
      <c r="F10" s="31">
        <v>0.35</v>
      </c>
      <c r="G10" s="31">
        <v>0.4</v>
      </c>
      <c r="H10" s="57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1"/>
      <c r="R10" s="31"/>
      <c r="S10" s="31"/>
      <c r="T10" s="31"/>
      <c r="U10" s="31"/>
    </row>
    <row r="11" spans="1:21" ht="15.75" x14ac:dyDescent="0.25">
      <c r="A11" s="42" t="s">
        <v>107</v>
      </c>
      <c r="B11" s="40">
        <v>0.82366831411312469</v>
      </c>
      <c r="C11" s="31">
        <v>0.75</v>
      </c>
      <c r="D11" s="31">
        <v>0.45</v>
      </c>
      <c r="E11" s="31">
        <v>0.35</v>
      </c>
      <c r="F11" s="31">
        <v>0.3</v>
      </c>
      <c r="G11" s="31">
        <v>0.4</v>
      </c>
      <c r="H11" s="57"/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1"/>
      <c r="R11" s="31"/>
      <c r="S11" s="31"/>
      <c r="T11" s="31"/>
      <c r="U11" s="31"/>
    </row>
    <row r="12" spans="1:21" x14ac:dyDescent="0.25">
      <c r="A12" s="42" t="s">
        <v>11</v>
      </c>
      <c r="B12" s="40">
        <v>1.3955244371224604</v>
      </c>
      <c r="C12" s="31">
        <v>0.78</v>
      </c>
      <c r="D12" s="31">
        <v>0.7</v>
      </c>
      <c r="E12" s="31">
        <v>0.5</v>
      </c>
      <c r="F12" s="31">
        <v>0.45</v>
      </c>
      <c r="G12" s="31">
        <v>0.4</v>
      </c>
      <c r="H12" s="57"/>
      <c r="I12" s="9" t="s">
        <v>119</v>
      </c>
      <c r="J12" s="6" t="s">
        <v>112</v>
      </c>
      <c r="K12" s="37">
        <f>SUMIFS(B$2:B$108,C2:C108,"&gt;=0.61",C2:C108,"&lt;=0.80")</f>
        <v>59.425966501922019</v>
      </c>
      <c r="L12" s="37">
        <f>SUMIFS(B$2:B$108,D2:D108,"&gt;=0.61",D2:D108,"&lt;=0.80")</f>
        <v>46.933010433827562</v>
      </c>
      <c r="M12" s="37">
        <f>SUMIFS(B$2:B$108,E2:E108,"&gt;=0.61",E2:E108,"&lt;=0.80")</f>
        <v>0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31"/>
      <c r="R12" s="31"/>
      <c r="S12" s="31"/>
      <c r="T12" s="31"/>
      <c r="U12" s="31"/>
    </row>
    <row r="13" spans="1:21" x14ac:dyDescent="0.25">
      <c r="A13" s="42" t="s">
        <v>12</v>
      </c>
      <c r="B13" s="40">
        <v>2.2495661724327292</v>
      </c>
      <c r="C13" s="31">
        <v>0.73</v>
      </c>
      <c r="D13" s="31">
        <v>0.45</v>
      </c>
      <c r="E13" s="31">
        <v>0.35</v>
      </c>
      <c r="F13" s="31">
        <v>0.3</v>
      </c>
      <c r="G13" s="31">
        <v>0.4</v>
      </c>
      <c r="H13" s="57"/>
      <c r="I13" s="9" t="s">
        <v>118</v>
      </c>
      <c r="J13" s="6" t="s">
        <v>113</v>
      </c>
      <c r="K13" s="37">
        <f>SUMIFS(B$2:B$108,C2:C108,"&gt;=0.41",C2:C108,"&lt;=0.60")</f>
        <v>40.574057386051621</v>
      </c>
      <c r="L13" s="37">
        <f>SUMIFS(B$2:B$108,D2:D108,"&gt;=0.41",D2:D108,"&lt;=0.60")</f>
        <v>35.253694947830859</v>
      </c>
      <c r="M13" s="37">
        <f>SUMIFS(B$2:B$108,E2:E108,"&gt;=0.41",E2:E108,"&lt;=0.60")</f>
        <v>34.921608456891811</v>
      </c>
      <c r="N13" s="37">
        <f>SUMIFS(B$2:B$108,F2:F108,"&gt;=0.41",F2:F108,"&lt;=0.60")</f>
        <v>31.439903349807796</v>
      </c>
      <c r="O13" s="37">
        <f>SUMIFS(B$2:B$108,G2:G108,"&gt;=0.41",G2:G108,"&lt;=0.60")</f>
        <v>15.927970345963757</v>
      </c>
      <c r="Q13" s="31"/>
      <c r="R13" s="31"/>
      <c r="S13" s="31"/>
      <c r="T13" s="31"/>
      <c r="U13" s="31"/>
    </row>
    <row r="14" spans="1:21" ht="31.5" x14ac:dyDescent="0.25">
      <c r="A14" s="42" t="s">
        <v>13</v>
      </c>
      <c r="B14" s="40">
        <v>4.130164744645799</v>
      </c>
      <c r="C14" s="31">
        <v>0.75</v>
      </c>
      <c r="D14" s="31">
        <v>0.7</v>
      </c>
      <c r="E14" s="31">
        <v>0.35</v>
      </c>
      <c r="F14" s="31">
        <v>0.4</v>
      </c>
      <c r="G14" s="31">
        <v>0.4</v>
      </c>
      <c r="H14" s="57"/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17.813318506315209</v>
      </c>
      <c r="M14" s="37">
        <f>SUMIFS(B$2:B$108,E2:E108,"&gt;=0.21",E2:E108,"&lt;=0.40")</f>
        <v>61.604615321252062</v>
      </c>
      <c r="N14" s="37">
        <f>SUMIFS(B$2:B$108,F2:F108,"&gt;=0.21",F2:F108,"&lt;=0.40")</f>
        <v>63.977583470620537</v>
      </c>
      <c r="O14" s="37">
        <f>SUMIFS(B$2:B$108,G2:G108,"&gt;=0.21",G2:G108,"&lt;=0.40")</f>
        <v>74.944142504118631</v>
      </c>
      <c r="Q14" s="31"/>
      <c r="R14" s="31"/>
      <c r="S14" s="31"/>
      <c r="T14" s="31"/>
      <c r="U14" s="31"/>
    </row>
    <row r="15" spans="1:21" ht="31.5" x14ac:dyDescent="0.25">
      <c r="A15" s="42" t="s">
        <v>14</v>
      </c>
      <c r="B15" s="40">
        <v>1.7387149917627676</v>
      </c>
      <c r="C15" s="31">
        <v>0.75</v>
      </c>
      <c r="D15" s="31">
        <v>0.7</v>
      </c>
      <c r="E15" s="31">
        <v>0.35</v>
      </c>
      <c r="F15" s="31">
        <v>0.4</v>
      </c>
      <c r="G15" s="31">
        <v>0.4</v>
      </c>
      <c r="H15" s="57"/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3.4738001098297642</v>
      </c>
      <c r="N15" s="37">
        <f>SUMIFS(B$2:B$108,F2:F108,"&gt;=0.00",F2:F108,"&lt;=0.20")</f>
        <v>4.5825370675453048</v>
      </c>
      <c r="O15" s="37">
        <f>SUMIFS(B$2:B$108,G2:G108,"&gt;=0.00",G2:G108,"&lt;=0.20")</f>
        <v>9.1279110378912698</v>
      </c>
      <c r="Q15" s="31"/>
      <c r="R15" s="31"/>
      <c r="S15" s="31"/>
      <c r="T15" s="31"/>
      <c r="U15" s="31"/>
    </row>
    <row r="16" spans="1:21" x14ac:dyDescent="0.25">
      <c r="A16" s="42" t="s">
        <v>15</v>
      </c>
      <c r="B16" s="40">
        <v>0.7696046128500823</v>
      </c>
      <c r="C16" s="31">
        <v>0.8</v>
      </c>
      <c r="D16" s="31">
        <v>0.8</v>
      </c>
      <c r="E16" s="31">
        <v>0.55000000000000004</v>
      </c>
      <c r="F16" s="31">
        <v>0.5</v>
      </c>
      <c r="G16" s="31">
        <v>0.5</v>
      </c>
      <c r="H16" s="57"/>
      <c r="K16" s="37">
        <f>SUM(K11:K15)</f>
        <v>100.00002388797364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100.00002388797365</v>
      </c>
      <c r="Q16" s="31"/>
      <c r="R16" s="31"/>
      <c r="S16" s="31"/>
      <c r="T16" s="31"/>
      <c r="U16" s="31"/>
    </row>
    <row r="17" spans="1:21" x14ac:dyDescent="0.25">
      <c r="A17" s="42" t="s">
        <v>16</v>
      </c>
      <c r="B17" s="40">
        <v>0.58074684239428886</v>
      </c>
      <c r="C17" s="31">
        <v>0.55000000000000004</v>
      </c>
      <c r="D17" s="31">
        <v>0.3</v>
      </c>
      <c r="E17" s="31">
        <v>0.25</v>
      </c>
      <c r="F17" s="31">
        <v>0.25</v>
      </c>
      <c r="G17" s="31">
        <v>0.25</v>
      </c>
      <c r="H17" s="57"/>
      <c r="Q17" s="31"/>
      <c r="R17" s="31"/>
      <c r="S17" s="31"/>
      <c r="T17" s="31"/>
      <c r="U17" s="31"/>
    </row>
    <row r="18" spans="1:21" x14ac:dyDescent="0.25">
      <c r="A18" s="42" t="s">
        <v>17</v>
      </c>
      <c r="B18" s="40">
        <v>0.72908292147171894</v>
      </c>
      <c r="C18" s="31">
        <v>0.6</v>
      </c>
      <c r="D18" s="31">
        <v>0.3</v>
      </c>
      <c r="E18" s="31">
        <v>0.22</v>
      </c>
      <c r="F18" s="31">
        <v>0.25</v>
      </c>
      <c r="G18" s="31">
        <v>0.25</v>
      </c>
      <c r="H18" s="57"/>
      <c r="Q18" s="31"/>
      <c r="R18" s="31"/>
      <c r="S18" s="31"/>
      <c r="T18" s="31"/>
      <c r="U18" s="31"/>
    </row>
    <row r="19" spans="1:21" x14ac:dyDescent="0.25">
      <c r="A19" s="42" t="s">
        <v>18</v>
      </c>
      <c r="B19" s="40">
        <v>0.8368039538714992</v>
      </c>
      <c r="C19" s="31">
        <v>0.75</v>
      </c>
      <c r="D19" s="31">
        <v>0.7</v>
      </c>
      <c r="E19" s="31">
        <v>0.35</v>
      </c>
      <c r="F19" s="31">
        <v>0.4</v>
      </c>
      <c r="G19" s="31">
        <v>0.4</v>
      </c>
      <c r="H19" s="57"/>
      <c r="Q19" s="31"/>
      <c r="R19" s="31"/>
      <c r="S19" s="31"/>
      <c r="T19" s="31"/>
      <c r="U19" s="31"/>
    </row>
    <row r="20" spans="1:21" x14ac:dyDescent="0.25">
      <c r="A20" s="42" t="s">
        <v>19</v>
      </c>
      <c r="B20" s="40">
        <v>0.61298736957715538</v>
      </c>
      <c r="C20" s="31">
        <v>0.6</v>
      </c>
      <c r="D20" s="31">
        <v>0.3</v>
      </c>
      <c r="E20" s="31">
        <v>0.22</v>
      </c>
      <c r="F20" s="31">
        <v>0.25</v>
      </c>
      <c r="G20" s="31">
        <v>0.21</v>
      </c>
      <c r="H20" s="57"/>
      <c r="Q20" s="31"/>
      <c r="R20" s="31"/>
      <c r="S20" s="31"/>
      <c r="T20" s="31"/>
      <c r="U20" s="31"/>
    </row>
    <row r="21" spans="1:21" x14ac:dyDescent="0.25">
      <c r="A21" s="42" t="s">
        <v>2</v>
      </c>
      <c r="B21" s="40">
        <v>0.84135639758374514</v>
      </c>
      <c r="C21" s="31">
        <v>0.7</v>
      </c>
      <c r="D21" s="31">
        <v>0.41</v>
      </c>
      <c r="E21" s="31">
        <v>0.35</v>
      </c>
      <c r="F21" s="31">
        <v>0.3</v>
      </c>
      <c r="G21" s="31">
        <v>0.35</v>
      </c>
      <c r="H21" s="57"/>
      <c r="Q21" s="31"/>
      <c r="R21" s="31"/>
      <c r="S21" s="31"/>
      <c r="T21" s="31"/>
      <c r="U21" s="31"/>
    </row>
    <row r="22" spans="1:21" x14ac:dyDescent="0.25">
      <c r="A22" s="42" t="s">
        <v>20</v>
      </c>
      <c r="B22" s="40">
        <v>0.107331136738056</v>
      </c>
      <c r="C22" s="31">
        <v>0.78</v>
      </c>
      <c r="D22" s="31">
        <v>0.7</v>
      </c>
      <c r="E22" s="31">
        <v>0.5</v>
      </c>
      <c r="F22" s="31">
        <v>0.45</v>
      </c>
      <c r="G22" s="31">
        <v>0.4</v>
      </c>
      <c r="H22" s="57"/>
      <c r="Q22" s="31"/>
      <c r="R22" s="31"/>
      <c r="S22" s="31"/>
      <c r="T22" s="31"/>
      <c r="U22" s="31"/>
    </row>
    <row r="23" spans="1:21" x14ac:dyDescent="0.25">
      <c r="A23" s="42" t="s">
        <v>21</v>
      </c>
      <c r="B23" s="40">
        <v>1.7209335529928611</v>
      </c>
      <c r="C23" s="31">
        <v>0.78</v>
      </c>
      <c r="D23" s="31">
        <v>0.7</v>
      </c>
      <c r="E23" s="31">
        <v>0.5</v>
      </c>
      <c r="F23" s="31">
        <v>0.45</v>
      </c>
      <c r="G23" s="31">
        <v>0.4</v>
      </c>
      <c r="H23" s="57"/>
      <c r="Q23" s="31"/>
      <c r="R23" s="31"/>
      <c r="S23" s="31"/>
      <c r="T23" s="31"/>
      <c r="U23" s="31"/>
    </row>
    <row r="24" spans="1:21" x14ac:dyDescent="0.25">
      <c r="A24" s="42" t="s">
        <v>22</v>
      </c>
      <c r="B24" s="40">
        <v>0.65615046677649635</v>
      </c>
      <c r="C24" s="31">
        <v>0.78</v>
      </c>
      <c r="D24" s="31">
        <v>0.7</v>
      </c>
      <c r="E24" s="31">
        <v>0.5</v>
      </c>
      <c r="F24" s="31">
        <v>0.45</v>
      </c>
      <c r="G24" s="31">
        <v>0.4</v>
      </c>
      <c r="H24" s="57"/>
      <c r="Q24" s="31"/>
      <c r="R24" s="31"/>
      <c r="S24" s="31"/>
      <c r="T24" s="31"/>
      <c r="U24" s="31"/>
    </row>
    <row r="25" spans="1:21" x14ac:dyDescent="0.25">
      <c r="A25" s="42" t="s">
        <v>23</v>
      </c>
      <c r="B25" s="40">
        <v>1.1512959912136189</v>
      </c>
      <c r="C25" s="31">
        <v>0.8</v>
      </c>
      <c r="D25" s="31">
        <v>0.75</v>
      </c>
      <c r="E25" s="31">
        <v>0.55000000000000004</v>
      </c>
      <c r="F25" s="31">
        <v>0.5</v>
      </c>
      <c r="G25" s="31">
        <v>0.5</v>
      </c>
      <c r="H25" s="57"/>
      <c r="Q25" s="31"/>
      <c r="R25" s="31"/>
      <c r="S25" s="31"/>
      <c r="T25" s="31"/>
      <c r="U25" s="31"/>
    </row>
    <row r="26" spans="1:21" x14ac:dyDescent="0.25">
      <c r="A26" s="42" t="s">
        <v>24</v>
      </c>
      <c r="B26" s="40">
        <v>0.56810543657331136</v>
      </c>
      <c r="C26" s="31">
        <v>0.75</v>
      </c>
      <c r="D26" s="31">
        <v>0.7</v>
      </c>
      <c r="E26" s="31">
        <v>0.35</v>
      </c>
      <c r="F26" s="31">
        <v>0.4</v>
      </c>
      <c r="G26" s="31">
        <v>0.4</v>
      </c>
      <c r="H26" s="57"/>
      <c r="Q26" s="31"/>
      <c r="R26" s="31"/>
      <c r="S26" s="31"/>
      <c r="T26" s="31"/>
      <c r="U26" s="31"/>
    </row>
    <row r="27" spans="1:21" x14ac:dyDescent="0.25">
      <c r="A27" s="42" t="s">
        <v>25</v>
      </c>
      <c r="B27" s="40">
        <v>0.30681383855024713</v>
      </c>
      <c r="C27" s="31">
        <v>0.6</v>
      </c>
      <c r="D27" s="31">
        <v>0.3</v>
      </c>
      <c r="E27" s="31">
        <v>0.22</v>
      </c>
      <c r="F27" s="31">
        <v>0.25</v>
      </c>
      <c r="G27" s="31">
        <v>0.1</v>
      </c>
      <c r="H27" s="57"/>
      <c r="Q27" s="31"/>
      <c r="R27" s="31"/>
      <c r="S27" s="31"/>
      <c r="T27" s="31"/>
      <c r="U27" s="31"/>
    </row>
    <row r="28" spans="1:21" x14ac:dyDescent="0.25">
      <c r="A28" s="42" t="s">
        <v>26</v>
      </c>
      <c r="B28" s="40">
        <v>1.5672103239978035</v>
      </c>
      <c r="C28" s="31">
        <v>0.8</v>
      </c>
      <c r="D28" s="31">
        <v>0.75</v>
      </c>
      <c r="E28" s="31">
        <v>0.55000000000000004</v>
      </c>
      <c r="F28" s="31">
        <v>0.5</v>
      </c>
      <c r="G28" s="31">
        <v>0.5</v>
      </c>
      <c r="H28" s="57"/>
      <c r="Q28" s="31"/>
      <c r="R28" s="31"/>
      <c r="S28" s="31"/>
      <c r="T28" s="31"/>
      <c r="U28" s="31"/>
    </row>
    <row r="29" spans="1:21" x14ac:dyDescent="0.25">
      <c r="A29" s="42" t="s">
        <v>27</v>
      </c>
      <c r="B29" s="40">
        <v>0.67491488193300386</v>
      </c>
      <c r="C29" s="31">
        <v>0.8</v>
      </c>
      <c r="D29" s="31">
        <v>0.75</v>
      </c>
      <c r="E29" s="31">
        <v>0.55000000000000004</v>
      </c>
      <c r="F29" s="31">
        <v>0.5</v>
      </c>
      <c r="G29" s="31">
        <v>0.5</v>
      </c>
      <c r="H29" s="57"/>
      <c r="Q29" s="31"/>
      <c r="R29" s="31"/>
      <c r="S29" s="31"/>
      <c r="T29" s="31"/>
      <c r="U29" s="31"/>
    </row>
    <row r="30" spans="1:21" x14ac:dyDescent="0.25">
      <c r="A30" s="42" t="s">
        <v>28</v>
      </c>
      <c r="B30" s="40">
        <v>0.25534486545853929</v>
      </c>
      <c r="C30" s="31">
        <v>0.75</v>
      </c>
      <c r="D30" s="31">
        <v>0.7</v>
      </c>
      <c r="E30" s="31">
        <v>0.35</v>
      </c>
      <c r="F30" s="31">
        <v>0.4</v>
      </c>
      <c r="G30" s="31">
        <v>0.4</v>
      </c>
      <c r="H30" s="57"/>
      <c r="Q30" s="31"/>
      <c r="R30" s="31"/>
      <c r="S30" s="31"/>
      <c r="T30" s="31"/>
      <c r="U30" s="31"/>
    </row>
    <row r="31" spans="1:21" x14ac:dyDescent="0.25">
      <c r="A31" s="42" t="s">
        <v>29</v>
      </c>
      <c r="B31" s="40">
        <v>1.303871499176277</v>
      </c>
      <c r="C31" s="31">
        <v>0.78</v>
      </c>
      <c r="D31" s="31">
        <v>0.7</v>
      </c>
      <c r="E31" s="31">
        <v>0.5</v>
      </c>
      <c r="F31" s="31">
        <v>0.45</v>
      </c>
      <c r="G31" s="31">
        <v>0.4</v>
      </c>
      <c r="H31" s="57"/>
      <c r="Q31" s="31"/>
      <c r="R31" s="31"/>
      <c r="S31" s="31"/>
      <c r="T31" s="31"/>
      <c r="U31" s="31"/>
    </row>
    <row r="32" spans="1:21" x14ac:dyDescent="0.25">
      <c r="A32" s="42" t="s">
        <v>3</v>
      </c>
      <c r="B32" s="40">
        <v>0.63083470620538162</v>
      </c>
      <c r="C32" s="31">
        <v>0.7</v>
      </c>
      <c r="D32" s="31">
        <v>0.41</v>
      </c>
      <c r="E32" s="31">
        <v>0.35</v>
      </c>
      <c r="F32" s="31">
        <v>0.3</v>
      </c>
      <c r="G32" s="31">
        <v>0.35</v>
      </c>
      <c r="H32" s="57"/>
      <c r="Q32" s="31"/>
      <c r="R32" s="31"/>
      <c r="S32" s="31"/>
      <c r="T32" s="31"/>
      <c r="U32" s="31"/>
    </row>
    <row r="33" spans="1:21" x14ac:dyDescent="0.25">
      <c r="A33" s="42" t="s">
        <v>30</v>
      </c>
      <c r="B33" s="40">
        <v>1.4241186161449753</v>
      </c>
      <c r="C33" s="31">
        <v>0.6</v>
      </c>
      <c r="D33" s="31">
        <v>0.3</v>
      </c>
      <c r="E33" s="31">
        <v>0.22</v>
      </c>
      <c r="F33" s="31">
        <v>0.25</v>
      </c>
      <c r="G33" s="31">
        <v>0.1</v>
      </c>
      <c r="H33" s="57"/>
      <c r="Q33" s="31"/>
      <c r="R33" s="31"/>
      <c r="S33" s="31"/>
      <c r="T33" s="31"/>
      <c r="U33" s="31"/>
    </row>
    <row r="34" spans="1:21" x14ac:dyDescent="0.25">
      <c r="A34" s="42" t="s">
        <v>31</v>
      </c>
      <c r="B34" s="40">
        <v>0.58200988467874792</v>
      </c>
      <c r="C34" s="31">
        <v>0.6</v>
      </c>
      <c r="D34" s="31">
        <v>0.3</v>
      </c>
      <c r="E34" s="31">
        <v>0.22</v>
      </c>
      <c r="F34" s="31">
        <v>0.25</v>
      </c>
      <c r="G34" s="31">
        <v>0.05</v>
      </c>
      <c r="H34" s="57"/>
      <c r="Q34" s="31"/>
      <c r="R34" s="31"/>
      <c r="S34" s="31"/>
      <c r="T34" s="31"/>
      <c r="U34" s="31"/>
    </row>
    <row r="35" spans="1:21" x14ac:dyDescent="0.25">
      <c r="A35" s="42" t="s">
        <v>32</v>
      </c>
      <c r="B35" s="40">
        <v>9.5446457990115322E-2</v>
      </c>
      <c r="C35" s="31">
        <v>0.6</v>
      </c>
      <c r="D35" s="31">
        <v>0.3</v>
      </c>
      <c r="E35" s="31">
        <v>0.22</v>
      </c>
      <c r="F35" s="31">
        <v>0.25</v>
      </c>
      <c r="G35" s="31">
        <v>0.05</v>
      </c>
      <c r="H35" s="57"/>
      <c r="Q35" s="31"/>
      <c r="R35" s="31"/>
      <c r="S35" s="31"/>
      <c r="T35" s="31"/>
      <c r="U35" s="31"/>
    </row>
    <row r="36" spans="1:21" x14ac:dyDescent="0.25">
      <c r="A36" s="42" t="s">
        <v>33</v>
      </c>
      <c r="B36" s="40">
        <v>2.6547721032399783</v>
      </c>
      <c r="C36" s="31">
        <v>0.78</v>
      </c>
      <c r="D36" s="31">
        <v>0.7</v>
      </c>
      <c r="E36" s="31">
        <v>0.5</v>
      </c>
      <c r="F36" s="31">
        <v>0.45</v>
      </c>
      <c r="G36" s="31">
        <v>0.4</v>
      </c>
      <c r="H36" s="57"/>
      <c r="Q36" s="31"/>
      <c r="R36" s="31"/>
      <c r="S36" s="31"/>
      <c r="T36" s="31"/>
      <c r="U36" s="31"/>
    </row>
    <row r="37" spans="1:21" x14ac:dyDescent="0.25">
      <c r="A37" s="42" t="s">
        <v>34</v>
      </c>
      <c r="B37" s="40">
        <v>0.9176331685886876</v>
      </c>
      <c r="C37" s="31">
        <v>0.8</v>
      </c>
      <c r="D37" s="31">
        <v>0.75</v>
      </c>
      <c r="E37" s="31">
        <v>0.55000000000000004</v>
      </c>
      <c r="F37" s="31">
        <v>0.5</v>
      </c>
      <c r="G37" s="31">
        <v>0.5</v>
      </c>
      <c r="H37" s="57"/>
      <c r="Q37" s="31"/>
      <c r="R37" s="31"/>
      <c r="S37" s="31"/>
      <c r="T37" s="31"/>
      <c r="U37" s="31"/>
    </row>
    <row r="38" spans="1:21" x14ac:dyDescent="0.25">
      <c r="A38" s="42" t="s">
        <v>35</v>
      </c>
      <c r="B38" s="40">
        <v>1.0210159253157607</v>
      </c>
      <c r="C38" s="31">
        <v>0.6</v>
      </c>
      <c r="D38" s="31">
        <v>0.3</v>
      </c>
      <c r="E38" s="31">
        <v>0.22</v>
      </c>
      <c r="F38" s="31">
        <v>0.25</v>
      </c>
      <c r="G38" s="31">
        <v>0</v>
      </c>
      <c r="H38" s="57"/>
      <c r="Q38" s="31"/>
      <c r="R38" s="31"/>
      <c r="S38" s="31"/>
      <c r="T38" s="31"/>
      <c r="U38" s="31"/>
    </row>
    <row r="39" spans="1:21" x14ac:dyDescent="0.25">
      <c r="A39" s="42" t="s">
        <v>36</v>
      </c>
      <c r="B39" s="40">
        <v>1.6350356946732565</v>
      </c>
      <c r="C39" s="31">
        <v>0.55000000000000004</v>
      </c>
      <c r="D39" s="31">
        <v>0.3</v>
      </c>
      <c r="E39" s="31">
        <v>0.25</v>
      </c>
      <c r="F39" s="31">
        <v>0.25</v>
      </c>
      <c r="G39" s="31">
        <v>0.25</v>
      </c>
      <c r="H39" s="57"/>
      <c r="Q39" s="31"/>
      <c r="R39" s="31"/>
      <c r="S39" s="31"/>
      <c r="T39" s="31"/>
      <c r="U39" s="31"/>
    </row>
    <row r="40" spans="1:21" x14ac:dyDescent="0.25">
      <c r="A40" s="42" t="s">
        <v>37</v>
      </c>
      <c r="B40" s="40">
        <v>1.1159692476661174</v>
      </c>
      <c r="C40" s="31">
        <v>0.6</v>
      </c>
      <c r="D40" s="31">
        <v>0.3</v>
      </c>
      <c r="E40" s="31">
        <v>0.22</v>
      </c>
      <c r="F40" s="31">
        <v>0.25</v>
      </c>
      <c r="G40" s="31">
        <v>0</v>
      </c>
      <c r="H40" s="57"/>
      <c r="Q40" s="31"/>
      <c r="R40" s="31"/>
      <c r="S40" s="31"/>
      <c r="T40" s="31"/>
      <c r="U40" s="31"/>
    </row>
    <row r="41" spans="1:21" x14ac:dyDescent="0.25">
      <c r="A41" s="42" t="s">
        <v>38</v>
      </c>
      <c r="B41" s="40">
        <v>1.0124437122460186</v>
      </c>
      <c r="C41" s="31">
        <v>0.75</v>
      </c>
      <c r="D41" s="31">
        <v>0.7</v>
      </c>
      <c r="E41" s="31">
        <v>0.35</v>
      </c>
      <c r="F41" s="31">
        <v>0.4</v>
      </c>
      <c r="G41" s="31">
        <v>0.4</v>
      </c>
      <c r="H41" s="57"/>
      <c r="Q41" s="31"/>
      <c r="R41" s="31"/>
      <c r="S41" s="31"/>
      <c r="T41" s="31"/>
      <c r="U41" s="31"/>
    </row>
    <row r="42" spans="1:21" x14ac:dyDescent="0.25">
      <c r="A42" s="42" t="s">
        <v>39</v>
      </c>
      <c r="B42" s="40">
        <v>0.73852278967600216</v>
      </c>
      <c r="C42" s="31">
        <v>0.75</v>
      </c>
      <c r="D42" s="31">
        <v>0.7</v>
      </c>
      <c r="E42" s="31">
        <v>0.35</v>
      </c>
      <c r="F42" s="31">
        <v>0.4</v>
      </c>
      <c r="G42" s="31">
        <v>0.4</v>
      </c>
      <c r="H42" s="57"/>
      <c r="Q42" s="31"/>
      <c r="R42" s="31"/>
      <c r="S42" s="31"/>
      <c r="T42" s="31"/>
      <c r="U42" s="31"/>
    </row>
    <row r="43" spans="1:21" x14ac:dyDescent="0.25">
      <c r="A43" s="42" t="s">
        <v>4</v>
      </c>
      <c r="B43" s="40">
        <v>0.57740252608456888</v>
      </c>
      <c r="C43" s="31">
        <v>0.7</v>
      </c>
      <c r="D43" s="31">
        <v>0.41</v>
      </c>
      <c r="E43" s="31">
        <v>0.35</v>
      </c>
      <c r="F43" s="31">
        <v>0.3</v>
      </c>
      <c r="G43" s="31">
        <v>0.35</v>
      </c>
      <c r="H43" s="57"/>
      <c r="Q43" s="31"/>
      <c r="R43" s="31"/>
      <c r="S43" s="31"/>
      <c r="T43" s="31"/>
      <c r="U43" s="31"/>
    </row>
    <row r="44" spans="1:21" x14ac:dyDescent="0.25">
      <c r="A44" s="42" t="s">
        <v>40</v>
      </c>
      <c r="B44" s="40">
        <v>0.15084129599121363</v>
      </c>
      <c r="C44" s="31">
        <v>0.8</v>
      </c>
      <c r="D44" s="31">
        <v>0.75</v>
      </c>
      <c r="E44" s="31">
        <v>0.55000000000000004</v>
      </c>
      <c r="F44" s="31">
        <v>0.5</v>
      </c>
      <c r="G44" s="31">
        <v>0.5</v>
      </c>
      <c r="H44" s="57"/>
      <c r="Q44" s="31"/>
      <c r="R44" s="31"/>
      <c r="S44" s="31"/>
      <c r="T44" s="31"/>
      <c r="U44" s="31"/>
    </row>
    <row r="45" spans="1:21" x14ac:dyDescent="0.25">
      <c r="A45" s="42" t="s">
        <v>41</v>
      </c>
      <c r="B45" s="40">
        <v>0.59009884678747937</v>
      </c>
      <c r="C45" s="31">
        <v>0.78</v>
      </c>
      <c r="D45" s="31">
        <v>0.7</v>
      </c>
      <c r="E45" s="31">
        <v>0.5</v>
      </c>
      <c r="F45" s="31">
        <v>0.45</v>
      </c>
      <c r="G45" s="31">
        <v>0.4</v>
      </c>
      <c r="H45" s="57"/>
      <c r="Q45" s="31"/>
      <c r="R45" s="31"/>
      <c r="S45" s="31"/>
      <c r="T45" s="31"/>
      <c r="U45" s="31"/>
    </row>
    <row r="46" spans="1:21" x14ac:dyDescent="0.25">
      <c r="A46" s="42" t="s">
        <v>42</v>
      </c>
      <c r="B46" s="40">
        <v>0.58797913234486543</v>
      </c>
      <c r="C46" s="31">
        <v>0.78</v>
      </c>
      <c r="D46" s="31">
        <v>0.7</v>
      </c>
      <c r="E46" s="31">
        <v>0.5</v>
      </c>
      <c r="F46" s="31">
        <v>0.45</v>
      </c>
      <c r="G46" s="31">
        <v>0.4</v>
      </c>
      <c r="H46" s="57"/>
      <c r="Q46" s="31"/>
      <c r="R46" s="31"/>
      <c r="S46" s="31"/>
      <c r="T46" s="31"/>
      <c r="U46" s="31"/>
    </row>
    <row r="47" spans="1:21" x14ac:dyDescent="0.25">
      <c r="A47" s="42" t="s">
        <v>43</v>
      </c>
      <c r="B47" s="40">
        <v>1.9481109280615045</v>
      </c>
      <c r="C47" s="31">
        <v>0.8</v>
      </c>
      <c r="D47" s="31">
        <v>0.75</v>
      </c>
      <c r="E47" s="31">
        <v>0.55000000000000004</v>
      </c>
      <c r="F47" s="31">
        <v>0.5</v>
      </c>
      <c r="G47" s="31">
        <v>0.5</v>
      </c>
      <c r="H47" s="57"/>
      <c r="Q47" s="31"/>
      <c r="R47" s="31"/>
      <c r="S47" s="31"/>
      <c r="T47" s="31"/>
      <c r="U47" s="31"/>
    </row>
    <row r="48" spans="1:21" x14ac:dyDescent="0.25">
      <c r="A48" s="42" t="s">
        <v>44</v>
      </c>
      <c r="B48" s="40">
        <v>0.4320895112575508</v>
      </c>
      <c r="C48" s="31">
        <v>0.8</v>
      </c>
      <c r="D48" s="31">
        <v>0.75</v>
      </c>
      <c r="E48" s="31">
        <v>0.5</v>
      </c>
      <c r="F48" s="31">
        <v>0.5</v>
      </c>
      <c r="G48" s="31">
        <v>0.5</v>
      </c>
      <c r="H48" s="57"/>
      <c r="Q48" s="31"/>
      <c r="R48" s="31"/>
      <c r="S48" s="31"/>
      <c r="T48" s="31"/>
      <c r="U48" s="31"/>
    </row>
    <row r="49" spans="1:21" x14ac:dyDescent="0.25">
      <c r="A49" s="42" t="s">
        <v>45</v>
      </c>
      <c r="B49" s="40">
        <v>0.51499560680944534</v>
      </c>
      <c r="C49" s="31">
        <v>0.8</v>
      </c>
      <c r="D49" s="31">
        <v>0.75</v>
      </c>
      <c r="E49" s="31">
        <v>0.5</v>
      </c>
      <c r="F49" s="31">
        <v>0.5</v>
      </c>
      <c r="G49" s="31">
        <v>0.5</v>
      </c>
      <c r="H49" s="57"/>
      <c r="Q49" s="31"/>
      <c r="R49" s="31"/>
      <c r="S49" s="31"/>
      <c r="T49" s="31"/>
      <c r="U49" s="31"/>
    </row>
    <row r="50" spans="1:21" x14ac:dyDescent="0.25">
      <c r="A50" s="42" t="s">
        <v>46</v>
      </c>
      <c r="B50" s="40">
        <v>1.2909719934102144</v>
      </c>
      <c r="C50" s="31">
        <v>0.8</v>
      </c>
      <c r="D50" s="31">
        <v>0.75</v>
      </c>
      <c r="E50" s="31">
        <v>0.5</v>
      </c>
      <c r="F50" s="31">
        <v>0.5</v>
      </c>
      <c r="G50" s="31">
        <v>0.5</v>
      </c>
      <c r="H50" s="57"/>
      <c r="Q50" s="31"/>
      <c r="R50" s="31"/>
      <c r="S50" s="31"/>
      <c r="T50" s="31"/>
      <c r="U50" s="31"/>
    </row>
    <row r="51" spans="1:21" x14ac:dyDescent="0.25">
      <c r="A51" s="42" t="s">
        <v>47</v>
      </c>
      <c r="B51" s="40">
        <v>1.5753651839648546</v>
      </c>
      <c r="C51" s="31">
        <v>0.78</v>
      </c>
      <c r="D51" s="31">
        <v>0.7</v>
      </c>
      <c r="E51" s="31">
        <v>0.5</v>
      </c>
      <c r="F51" s="31">
        <v>0.45</v>
      </c>
      <c r="G51" s="31">
        <v>0.4</v>
      </c>
      <c r="H51" s="57"/>
      <c r="Q51" s="31"/>
      <c r="R51" s="31"/>
      <c r="S51" s="31"/>
      <c r="T51" s="31"/>
      <c r="U51" s="31"/>
    </row>
    <row r="52" spans="1:21" x14ac:dyDescent="0.25">
      <c r="A52" s="42" t="s">
        <v>48</v>
      </c>
      <c r="B52" s="40">
        <v>1.7107907742998352</v>
      </c>
      <c r="C52" s="31">
        <v>0.75</v>
      </c>
      <c r="D52" s="31">
        <v>0.7</v>
      </c>
      <c r="E52" s="31">
        <v>0.35</v>
      </c>
      <c r="F52" s="31">
        <v>0.4</v>
      </c>
      <c r="G52" s="31">
        <v>0.4</v>
      </c>
      <c r="H52" s="57"/>
      <c r="Q52" s="31"/>
      <c r="R52" s="31"/>
      <c r="S52" s="31"/>
      <c r="T52" s="31"/>
      <c r="U52" s="31"/>
    </row>
    <row r="53" spans="1:21" x14ac:dyDescent="0.25">
      <c r="A53" s="42" t="s">
        <v>49</v>
      </c>
      <c r="B53" s="40">
        <v>0.22827292696320703</v>
      </c>
      <c r="C53" s="31">
        <v>0.8</v>
      </c>
      <c r="D53" s="31">
        <v>0.75</v>
      </c>
      <c r="E53" s="31">
        <v>0.5</v>
      </c>
      <c r="F53" s="31">
        <v>0.5</v>
      </c>
      <c r="G53" s="31">
        <v>0.5</v>
      </c>
      <c r="H53" s="57"/>
      <c r="Q53" s="31"/>
      <c r="R53" s="31"/>
      <c r="S53" s="31"/>
      <c r="T53" s="31"/>
      <c r="U53" s="31"/>
    </row>
    <row r="54" spans="1:21" x14ac:dyDescent="0.25">
      <c r="A54" s="42" t="s">
        <v>5</v>
      </c>
      <c r="B54" s="40">
        <v>1.1798077979132344</v>
      </c>
      <c r="C54" s="31">
        <v>0.75</v>
      </c>
      <c r="D54" s="31">
        <v>0.7</v>
      </c>
      <c r="E54" s="31">
        <v>0.45</v>
      </c>
      <c r="F54" s="31">
        <v>0.41</v>
      </c>
      <c r="G54" s="31">
        <v>0.4</v>
      </c>
      <c r="H54" s="57"/>
      <c r="Q54" s="31"/>
      <c r="R54" s="31"/>
      <c r="S54" s="31"/>
      <c r="T54" s="31"/>
      <c r="U54" s="31"/>
    </row>
    <row r="55" spans="1:21" x14ac:dyDescent="0.25">
      <c r="A55" s="42" t="s">
        <v>50</v>
      </c>
      <c r="B55" s="40">
        <v>4.2001647446457992E-2</v>
      </c>
      <c r="C55" s="31">
        <v>0.8</v>
      </c>
      <c r="D55" s="31">
        <v>0.7</v>
      </c>
      <c r="E55" s="31">
        <v>0.5</v>
      </c>
      <c r="F55" s="31">
        <v>0.5</v>
      </c>
      <c r="G55" s="31">
        <v>0.5</v>
      </c>
      <c r="H55" s="57"/>
      <c r="Q55" s="31"/>
      <c r="R55" s="31"/>
      <c r="S55" s="31"/>
      <c r="T55" s="31"/>
      <c r="U55" s="31"/>
    </row>
    <row r="56" spans="1:21" x14ac:dyDescent="0.25">
      <c r="A56" s="42" t="s">
        <v>51</v>
      </c>
      <c r="B56" s="40">
        <v>0.96074135090609558</v>
      </c>
      <c r="C56" s="31">
        <v>0.8</v>
      </c>
      <c r="D56" s="31">
        <v>0.7</v>
      </c>
      <c r="E56" s="31">
        <v>0.5</v>
      </c>
      <c r="F56" s="31">
        <v>0.45</v>
      </c>
      <c r="G56" s="31">
        <v>0.45</v>
      </c>
      <c r="H56" s="57"/>
      <c r="Q56" s="31"/>
      <c r="R56" s="31"/>
      <c r="S56" s="31"/>
      <c r="T56" s="31"/>
      <c r="U56" s="31"/>
    </row>
    <row r="57" spans="1:21" x14ac:dyDescent="0.25">
      <c r="A57" s="42" t="s">
        <v>52</v>
      </c>
      <c r="B57" s="40">
        <v>2.765431081823174</v>
      </c>
      <c r="C57" s="31">
        <v>0.8</v>
      </c>
      <c r="D57" s="31">
        <v>0.7</v>
      </c>
      <c r="E57" s="31">
        <v>0.5</v>
      </c>
      <c r="F57" s="31">
        <v>0.45</v>
      </c>
      <c r="G57" s="31">
        <v>0.45</v>
      </c>
      <c r="H57" s="57"/>
      <c r="Q57" s="31"/>
      <c r="R57" s="31"/>
      <c r="S57" s="31"/>
      <c r="T57" s="31"/>
      <c r="U57" s="31"/>
    </row>
    <row r="58" spans="1:21" x14ac:dyDescent="0.25">
      <c r="A58" s="42" t="s">
        <v>53</v>
      </c>
      <c r="B58" s="40">
        <v>0.70121361889071943</v>
      </c>
      <c r="C58" s="31">
        <v>0.57999999999999996</v>
      </c>
      <c r="D58" s="31">
        <v>0.41</v>
      </c>
      <c r="E58" s="31">
        <v>0.3</v>
      </c>
      <c r="F58" s="31">
        <v>0.3</v>
      </c>
      <c r="G58" s="31">
        <v>0.35</v>
      </c>
      <c r="H58" s="57"/>
      <c r="Q58" s="31"/>
      <c r="R58" s="31"/>
      <c r="S58" s="31"/>
      <c r="T58" s="31"/>
      <c r="U58" s="31"/>
    </row>
    <row r="59" spans="1:21" x14ac:dyDescent="0.25">
      <c r="A59" s="42" t="s">
        <v>54</v>
      </c>
      <c r="B59" s="40">
        <v>0.31271169686985173</v>
      </c>
      <c r="C59" s="31">
        <v>0.57999999999999996</v>
      </c>
      <c r="D59" s="31">
        <v>0.41</v>
      </c>
      <c r="E59" s="31">
        <v>0.3</v>
      </c>
      <c r="F59" s="31">
        <v>0.3</v>
      </c>
      <c r="G59" s="31">
        <v>0.35</v>
      </c>
      <c r="H59" s="57"/>
      <c r="Q59" s="31"/>
      <c r="R59" s="31"/>
      <c r="S59" s="31"/>
      <c r="T59" s="31"/>
      <c r="U59" s="31"/>
    </row>
    <row r="60" spans="1:21" x14ac:dyDescent="0.25">
      <c r="A60" s="42" t="s">
        <v>55</v>
      </c>
      <c r="B60" s="40">
        <v>2.3259088412959912</v>
      </c>
      <c r="C60" s="31">
        <v>0.78</v>
      </c>
      <c r="D60" s="31">
        <v>0.7</v>
      </c>
      <c r="E60" s="31">
        <v>0.5</v>
      </c>
      <c r="F60" s="31">
        <v>0.45</v>
      </c>
      <c r="G60" s="31">
        <v>0.4</v>
      </c>
      <c r="H60" s="57"/>
      <c r="Q60" s="31"/>
      <c r="R60" s="31"/>
      <c r="S60" s="31"/>
      <c r="T60" s="31"/>
      <c r="U60" s="31"/>
    </row>
    <row r="61" spans="1:21" x14ac:dyDescent="0.25">
      <c r="A61" s="42" t="s">
        <v>56</v>
      </c>
      <c r="B61" s="40">
        <v>1.0205107084019771</v>
      </c>
      <c r="C61" s="31">
        <v>0.75</v>
      </c>
      <c r="D61" s="31">
        <v>0.7</v>
      </c>
      <c r="E61" s="31">
        <v>0.35</v>
      </c>
      <c r="F61" s="31">
        <v>0.4</v>
      </c>
      <c r="G61" s="31">
        <v>0.4</v>
      </c>
      <c r="H61" s="57"/>
      <c r="Q61" s="31"/>
      <c r="R61" s="31"/>
      <c r="S61" s="31"/>
      <c r="T61" s="31"/>
      <c r="U61" s="31"/>
    </row>
    <row r="62" spans="1:21" x14ac:dyDescent="0.25">
      <c r="A62" s="42" t="s">
        <v>57</v>
      </c>
      <c r="B62" s="40">
        <v>1.8549258649093903</v>
      </c>
      <c r="C62" s="31">
        <v>0.8</v>
      </c>
      <c r="D62" s="31">
        <v>0.7</v>
      </c>
      <c r="E62" s="31">
        <v>0.5</v>
      </c>
      <c r="F62" s="31">
        <v>0.45</v>
      </c>
      <c r="G62" s="31">
        <v>0.45</v>
      </c>
      <c r="H62" s="57"/>
      <c r="Q62" s="31"/>
      <c r="R62" s="31"/>
      <c r="S62" s="31"/>
      <c r="T62" s="31"/>
      <c r="U62" s="31"/>
    </row>
    <row r="63" spans="1:21" x14ac:dyDescent="0.25">
      <c r="A63" s="42" t="s">
        <v>58</v>
      </c>
      <c r="B63" s="40">
        <v>0.65892915980230649</v>
      </c>
      <c r="C63" s="31">
        <v>0.8</v>
      </c>
      <c r="D63" s="31">
        <v>0.7</v>
      </c>
      <c r="E63" s="31">
        <v>0.5</v>
      </c>
      <c r="F63" s="31">
        <v>0.45</v>
      </c>
      <c r="G63" s="31">
        <v>0.45</v>
      </c>
      <c r="H63" s="57"/>
      <c r="Q63" s="31"/>
      <c r="R63" s="31"/>
      <c r="S63" s="31"/>
      <c r="T63" s="31"/>
      <c r="U63" s="31"/>
    </row>
    <row r="64" spans="1:21" x14ac:dyDescent="0.25">
      <c r="A64" s="42" t="s">
        <v>59</v>
      </c>
      <c r="B64" s="40">
        <v>0.47098297638660075</v>
      </c>
      <c r="C64" s="31">
        <v>0.75</v>
      </c>
      <c r="D64" s="31">
        <v>0.6</v>
      </c>
      <c r="E64" s="31">
        <v>0.35</v>
      </c>
      <c r="F64" s="31">
        <v>0.4</v>
      </c>
      <c r="G64" s="31">
        <v>0.4</v>
      </c>
      <c r="H64" s="57"/>
      <c r="Q64" s="31"/>
      <c r="R64" s="31"/>
      <c r="S64" s="31"/>
      <c r="T64" s="31"/>
      <c r="U64" s="31"/>
    </row>
    <row r="65" spans="1:21" x14ac:dyDescent="0.25">
      <c r="A65" s="42" t="s">
        <v>6</v>
      </c>
      <c r="B65" s="40">
        <v>0.35587863811092807</v>
      </c>
      <c r="C65" s="31">
        <v>0.75</v>
      </c>
      <c r="D65" s="31">
        <v>0.7</v>
      </c>
      <c r="E65" s="31">
        <v>0.45</v>
      </c>
      <c r="F65" s="31">
        <v>0.4</v>
      </c>
      <c r="G65" s="31">
        <v>0.4</v>
      </c>
      <c r="H65" s="57"/>
      <c r="Q65" s="31"/>
      <c r="R65" s="31"/>
      <c r="S65" s="31"/>
      <c r="T65" s="31"/>
      <c r="U65" s="31"/>
    </row>
    <row r="66" spans="1:21" x14ac:dyDescent="0.25">
      <c r="A66" s="42" t="s">
        <v>60</v>
      </c>
      <c r="B66" s="40">
        <v>1.8690389895661728</v>
      </c>
      <c r="C66" s="31">
        <v>0.75</v>
      </c>
      <c r="D66" s="31">
        <v>0.6</v>
      </c>
      <c r="E66" s="31">
        <v>0.35</v>
      </c>
      <c r="F66" s="31">
        <v>0.4</v>
      </c>
      <c r="G66" s="31">
        <v>0.4</v>
      </c>
      <c r="H66" s="57"/>
      <c r="Q66" s="31"/>
      <c r="R66" s="31"/>
      <c r="S66" s="31"/>
      <c r="T66" s="31"/>
      <c r="U66" s="31"/>
    </row>
    <row r="67" spans="1:21" x14ac:dyDescent="0.25">
      <c r="A67" s="42" t="s">
        <v>61</v>
      </c>
      <c r="B67" s="40">
        <v>1.9671279516749036</v>
      </c>
      <c r="C67" s="31">
        <v>0.55000000000000004</v>
      </c>
      <c r="D67" s="31">
        <v>0.3</v>
      </c>
      <c r="E67" s="31">
        <v>0.25</v>
      </c>
      <c r="F67" s="31">
        <v>0.25</v>
      </c>
      <c r="G67" s="31">
        <v>0.25</v>
      </c>
      <c r="H67" s="57"/>
      <c r="Q67" s="31"/>
      <c r="R67" s="31"/>
      <c r="S67" s="31"/>
      <c r="T67" s="31"/>
      <c r="U67" s="31"/>
    </row>
    <row r="68" spans="1:21" x14ac:dyDescent="0.25">
      <c r="A68" s="42" t="s">
        <v>62</v>
      </c>
      <c r="B68" s="40">
        <v>2.2216639209225697</v>
      </c>
      <c r="C68" s="31">
        <v>0.57999999999999996</v>
      </c>
      <c r="D68" s="31">
        <v>0.41</v>
      </c>
      <c r="E68" s="31">
        <v>0.3</v>
      </c>
      <c r="F68" s="31">
        <v>0.3</v>
      </c>
      <c r="G68" s="31">
        <v>0.35</v>
      </c>
      <c r="H68" s="57"/>
      <c r="Q68" s="31"/>
      <c r="R68" s="31"/>
      <c r="S68" s="31"/>
      <c r="T68" s="31"/>
      <c r="U68" s="31"/>
    </row>
    <row r="69" spans="1:21" x14ac:dyDescent="0.25">
      <c r="A69" s="42" t="s">
        <v>63</v>
      </c>
      <c r="B69" s="40">
        <v>1.8009280615046677</v>
      </c>
      <c r="C69" s="31">
        <v>0.57999999999999996</v>
      </c>
      <c r="D69" s="31">
        <v>0.41</v>
      </c>
      <c r="E69" s="31">
        <v>0.3</v>
      </c>
      <c r="F69" s="31">
        <v>0.3</v>
      </c>
      <c r="G69" s="31">
        <v>0.35</v>
      </c>
      <c r="H69" s="57"/>
      <c r="Q69" s="31"/>
      <c r="R69" s="31"/>
      <c r="S69" s="31"/>
      <c r="T69" s="31"/>
      <c r="U69" s="31"/>
    </row>
    <row r="70" spans="1:21" x14ac:dyDescent="0.25">
      <c r="A70" s="42" t="s">
        <v>64</v>
      </c>
      <c r="B70" s="40">
        <v>0.96732564524986264</v>
      </c>
      <c r="C70" s="31">
        <v>0.57999999999999996</v>
      </c>
      <c r="D70" s="31">
        <v>0.41</v>
      </c>
      <c r="E70" s="31">
        <v>0.3</v>
      </c>
      <c r="F70" s="31">
        <v>0.3</v>
      </c>
      <c r="G70" s="31">
        <v>0.35</v>
      </c>
      <c r="H70" s="57"/>
      <c r="Q70" s="31"/>
      <c r="R70" s="31"/>
      <c r="S70" s="31"/>
      <c r="T70" s="31"/>
      <c r="U70" s="31"/>
    </row>
    <row r="71" spans="1:21" x14ac:dyDescent="0.25">
      <c r="A71" s="42" t="s">
        <v>65</v>
      </c>
      <c r="B71" s="40">
        <v>0.53447391543108191</v>
      </c>
      <c r="C71" s="31">
        <v>0.57999999999999996</v>
      </c>
      <c r="D71" s="31">
        <v>0.41</v>
      </c>
      <c r="E71" s="31">
        <v>0.3</v>
      </c>
      <c r="F71" s="31">
        <v>0.3</v>
      </c>
      <c r="G71" s="31">
        <v>0.35</v>
      </c>
      <c r="H71" s="57"/>
      <c r="Q71" s="31"/>
      <c r="R71" s="31"/>
      <c r="S71" s="31"/>
      <c r="T71" s="31"/>
      <c r="U71" s="31"/>
    </row>
    <row r="72" spans="1:21" x14ac:dyDescent="0.25">
      <c r="A72" s="42" t="s">
        <v>66</v>
      </c>
      <c r="B72" s="40">
        <v>0.6677265238879736</v>
      </c>
      <c r="C72" s="31">
        <v>0.57999999999999996</v>
      </c>
      <c r="D72" s="31">
        <v>0.41</v>
      </c>
      <c r="E72" s="31">
        <v>0.3</v>
      </c>
      <c r="F72" s="31">
        <v>0.3</v>
      </c>
      <c r="G72" s="31">
        <v>0.35</v>
      </c>
      <c r="H72" s="57"/>
      <c r="Q72" s="31"/>
      <c r="R72" s="31"/>
      <c r="S72" s="31"/>
      <c r="T72" s="31"/>
      <c r="U72" s="31"/>
    </row>
    <row r="73" spans="1:21" x14ac:dyDescent="0.25">
      <c r="A73" s="42" t="s">
        <v>67</v>
      </c>
      <c r="B73" s="40">
        <v>5.3706754530477765E-3</v>
      </c>
      <c r="C73" s="31">
        <v>0.57999999999999996</v>
      </c>
      <c r="D73" s="31">
        <v>0.41</v>
      </c>
      <c r="E73" s="31">
        <v>0.3</v>
      </c>
      <c r="F73" s="31">
        <v>0.3</v>
      </c>
      <c r="G73" s="31">
        <v>0.35</v>
      </c>
      <c r="H73" s="57"/>
      <c r="Q73" s="31"/>
      <c r="R73" s="31"/>
      <c r="S73" s="31"/>
      <c r="T73" s="31"/>
      <c r="U73" s="31"/>
    </row>
    <row r="74" spans="1:21" x14ac:dyDescent="0.25">
      <c r="A74" s="42" t="s">
        <v>68</v>
      </c>
      <c r="B74" s="40">
        <v>4.9023887973640858E-2</v>
      </c>
      <c r="C74" s="31">
        <v>0.6</v>
      </c>
      <c r="D74" s="31">
        <v>0.41</v>
      </c>
      <c r="E74" s="31">
        <v>0.35</v>
      </c>
      <c r="F74" s="31">
        <v>0.3</v>
      </c>
      <c r="G74" s="31">
        <v>0.35</v>
      </c>
      <c r="H74" s="57"/>
      <c r="Q74" s="31"/>
      <c r="R74" s="31"/>
      <c r="S74" s="31"/>
      <c r="T74" s="31"/>
      <c r="U74" s="31"/>
    </row>
    <row r="75" spans="1:21" x14ac:dyDescent="0.25">
      <c r="A75" s="42" t="s">
        <v>69</v>
      </c>
      <c r="B75" s="40">
        <v>3.6974190005491493E-2</v>
      </c>
      <c r="C75" s="31">
        <v>0.75</v>
      </c>
      <c r="D75" s="31">
        <v>0.6</v>
      </c>
      <c r="E75" s="31">
        <v>0.35</v>
      </c>
      <c r="F75" s="31">
        <v>0.4</v>
      </c>
      <c r="G75" s="31">
        <v>0.4</v>
      </c>
      <c r="H75" s="57"/>
      <c r="Q75" s="31"/>
      <c r="R75" s="31"/>
      <c r="S75" s="31"/>
      <c r="T75" s="31"/>
      <c r="U75" s="31"/>
    </row>
    <row r="76" spans="1:21" x14ac:dyDescent="0.25">
      <c r="A76" s="42" t="s">
        <v>7</v>
      </c>
      <c r="B76" s="40">
        <v>3.1258264689730919</v>
      </c>
      <c r="C76" s="31">
        <v>0.75</v>
      </c>
      <c r="D76" s="31">
        <v>0.7</v>
      </c>
      <c r="E76" s="31">
        <v>0.45</v>
      </c>
      <c r="F76" s="31">
        <v>0.4</v>
      </c>
      <c r="G76" s="31">
        <v>0.4</v>
      </c>
      <c r="H76" s="57"/>
      <c r="Q76" s="31"/>
      <c r="R76" s="31"/>
      <c r="S76" s="31"/>
      <c r="T76" s="31"/>
      <c r="U76" s="31"/>
    </row>
    <row r="77" spans="1:21" x14ac:dyDescent="0.25">
      <c r="A77" s="42" t="s">
        <v>70</v>
      </c>
      <c r="B77" s="40">
        <v>0.19711147721032399</v>
      </c>
      <c r="C77" s="31">
        <v>0.57999999999999996</v>
      </c>
      <c r="D77" s="31">
        <v>0.41</v>
      </c>
      <c r="E77" s="31">
        <v>0.3</v>
      </c>
      <c r="F77" s="31">
        <v>0.3</v>
      </c>
      <c r="G77" s="31">
        <v>0.35</v>
      </c>
      <c r="H77" s="57"/>
      <c r="Q77" s="31"/>
      <c r="R77" s="31"/>
      <c r="S77" s="31"/>
      <c r="T77" s="31"/>
      <c r="U77" s="31"/>
    </row>
    <row r="78" spans="1:21" x14ac:dyDescent="0.25">
      <c r="A78" s="42" t="s">
        <v>71</v>
      </c>
      <c r="B78" s="40">
        <v>0.48227237781438775</v>
      </c>
      <c r="C78" s="31">
        <v>0.73</v>
      </c>
      <c r="D78" s="31">
        <v>0.45</v>
      </c>
      <c r="E78" s="31">
        <v>0.35</v>
      </c>
      <c r="F78" s="31">
        <v>0.3</v>
      </c>
      <c r="G78" s="31">
        <v>0.4</v>
      </c>
      <c r="H78" s="57"/>
      <c r="Q78" s="31"/>
      <c r="R78" s="31"/>
      <c r="S78" s="31"/>
      <c r="T78" s="31"/>
      <c r="U78" s="31"/>
    </row>
    <row r="79" spans="1:21" x14ac:dyDescent="0.25">
      <c r="A79" s="42" t="s">
        <v>72</v>
      </c>
      <c r="B79" s="40">
        <v>0.26571114772103238</v>
      </c>
      <c r="C79" s="31">
        <v>0.75</v>
      </c>
      <c r="D79" s="31">
        <v>0.51</v>
      </c>
      <c r="E79" s="31">
        <v>0.35</v>
      </c>
      <c r="F79" s="31">
        <v>0.4</v>
      </c>
      <c r="G79" s="31">
        <v>0.4</v>
      </c>
      <c r="H79" s="57"/>
      <c r="Q79" s="31"/>
      <c r="R79" s="31"/>
      <c r="S79" s="31"/>
      <c r="T79" s="31"/>
      <c r="U79" s="31"/>
    </row>
    <row r="80" spans="1:21" x14ac:dyDescent="0.25">
      <c r="A80" s="42" t="s">
        <v>73</v>
      </c>
      <c r="B80" s="40">
        <v>0.62406370126304234</v>
      </c>
      <c r="C80" s="31">
        <v>0.78</v>
      </c>
      <c r="D80" s="31">
        <v>0.7</v>
      </c>
      <c r="E80" s="31">
        <v>0.5</v>
      </c>
      <c r="F80" s="31">
        <v>0.45</v>
      </c>
      <c r="G80" s="31">
        <v>0.4</v>
      </c>
      <c r="H80" s="57"/>
      <c r="Q80" s="31"/>
      <c r="R80" s="31"/>
      <c r="S80" s="31"/>
      <c r="T80" s="31"/>
      <c r="U80" s="31"/>
    </row>
    <row r="81" spans="1:21" x14ac:dyDescent="0.25">
      <c r="A81" s="42" t="s">
        <v>74</v>
      </c>
      <c r="B81" s="40">
        <v>0.71140032948929155</v>
      </c>
      <c r="C81" s="31">
        <v>0.57999999999999996</v>
      </c>
      <c r="D81" s="31">
        <v>0.41</v>
      </c>
      <c r="E81" s="31">
        <v>0.25</v>
      </c>
      <c r="F81" s="31">
        <v>0.25</v>
      </c>
      <c r="G81" s="31">
        <v>0.35</v>
      </c>
      <c r="H81" s="57"/>
      <c r="Q81" s="31"/>
      <c r="R81" s="31"/>
      <c r="S81" s="31"/>
      <c r="T81" s="31"/>
      <c r="U81" s="31"/>
    </row>
    <row r="82" spans="1:21" x14ac:dyDescent="0.25">
      <c r="A82" s="42" t="s">
        <v>75</v>
      </c>
      <c r="B82" s="40">
        <v>0.7417353102690829</v>
      </c>
      <c r="C82" s="31">
        <v>0.57999999999999996</v>
      </c>
      <c r="D82" s="31">
        <v>0.41</v>
      </c>
      <c r="E82" s="31">
        <v>0.25</v>
      </c>
      <c r="F82" s="31">
        <v>0.25</v>
      </c>
      <c r="G82" s="31">
        <v>0.35</v>
      </c>
      <c r="H82" s="57"/>
      <c r="Q82" s="31"/>
      <c r="R82" s="31"/>
      <c r="S82" s="31"/>
      <c r="T82" s="31"/>
      <c r="U82" s="31"/>
    </row>
    <row r="83" spans="1:21" x14ac:dyDescent="0.25">
      <c r="A83" s="42" t="s">
        <v>76</v>
      </c>
      <c r="B83" s="40">
        <v>0.65754530477759476</v>
      </c>
      <c r="C83" s="31">
        <v>0.57999999999999996</v>
      </c>
      <c r="D83" s="31">
        <v>0.41</v>
      </c>
      <c r="E83" s="31">
        <v>0.25</v>
      </c>
      <c r="F83" s="31">
        <v>0.25</v>
      </c>
      <c r="G83" s="31">
        <v>0.35</v>
      </c>
      <c r="H83" s="57"/>
      <c r="Q83" s="31"/>
      <c r="R83" s="31"/>
      <c r="S83" s="31"/>
      <c r="T83" s="31"/>
      <c r="U83" s="31"/>
    </row>
    <row r="84" spans="1:21" x14ac:dyDescent="0.25">
      <c r="A84" s="42" t="s">
        <v>77</v>
      </c>
      <c r="B84" s="40">
        <v>1.0225315760571114</v>
      </c>
      <c r="C84" s="31">
        <v>0.57999999999999996</v>
      </c>
      <c r="D84" s="31">
        <v>0.41</v>
      </c>
      <c r="E84" s="31">
        <v>0.25</v>
      </c>
      <c r="F84" s="31">
        <v>0.25</v>
      </c>
      <c r="G84" s="31">
        <v>0.35</v>
      </c>
      <c r="H84" s="57"/>
      <c r="Q84" s="31"/>
      <c r="R84" s="31"/>
      <c r="S84" s="31"/>
      <c r="T84" s="31"/>
      <c r="U84" s="31"/>
    </row>
    <row r="85" spans="1:21" x14ac:dyDescent="0.25">
      <c r="A85" s="42" t="s">
        <v>78</v>
      </c>
      <c r="B85" s="40">
        <v>1.0473860516199891</v>
      </c>
      <c r="C85" s="31">
        <v>0.75</v>
      </c>
      <c r="D85" s="31">
        <v>0.51</v>
      </c>
      <c r="E85" s="31">
        <v>0.35</v>
      </c>
      <c r="F85" s="31">
        <v>0.4</v>
      </c>
      <c r="G85" s="31">
        <v>0.4</v>
      </c>
      <c r="H85" s="57"/>
      <c r="Q85" s="31"/>
      <c r="R85" s="31"/>
      <c r="S85" s="31"/>
      <c r="T85" s="31"/>
      <c r="U85" s="31"/>
    </row>
    <row r="86" spans="1:21" x14ac:dyDescent="0.25">
      <c r="A86" s="42" t="s">
        <v>79</v>
      </c>
      <c r="B86" s="40">
        <v>0.89382756727073021</v>
      </c>
      <c r="C86" s="31">
        <v>0.73</v>
      </c>
      <c r="D86" s="31">
        <v>0.45</v>
      </c>
      <c r="E86" s="31">
        <v>0.35</v>
      </c>
      <c r="F86" s="31">
        <v>0.3</v>
      </c>
      <c r="G86" s="31">
        <v>0.35</v>
      </c>
      <c r="H86" s="57"/>
      <c r="Q86" s="31"/>
      <c r="R86" s="31"/>
      <c r="S86" s="31"/>
      <c r="T86" s="31"/>
      <c r="U86" s="31"/>
    </row>
    <row r="87" spans="1:21" x14ac:dyDescent="0.25">
      <c r="A87" s="42" t="s">
        <v>8</v>
      </c>
      <c r="B87" s="40">
        <v>1.7185612300933552E-2</v>
      </c>
      <c r="C87" s="31">
        <v>0.6</v>
      </c>
      <c r="D87" s="31">
        <v>0.41</v>
      </c>
      <c r="E87" s="31">
        <v>0.35</v>
      </c>
      <c r="F87" s="31">
        <v>0.3</v>
      </c>
      <c r="G87" s="31">
        <v>0.35</v>
      </c>
      <c r="H87" s="57"/>
      <c r="Q87" s="31"/>
      <c r="R87" s="31"/>
      <c r="S87" s="31"/>
      <c r="T87" s="31"/>
      <c r="U87" s="31"/>
    </row>
    <row r="88" spans="1:21" x14ac:dyDescent="0.25">
      <c r="A88" s="42" t="s">
        <v>80</v>
      </c>
      <c r="B88" s="40">
        <v>0.97263591433278418</v>
      </c>
      <c r="C88" s="31">
        <v>0.57999999999999996</v>
      </c>
      <c r="D88" s="31">
        <v>0.41</v>
      </c>
      <c r="E88" s="31">
        <v>0.25</v>
      </c>
      <c r="F88" s="31">
        <v>0.25</v>
      </c>
      <c r="G88" s="31">
        <v>0.35</v>
      </c>
      <c r="H88" s="57"/>
      <c r="Q88" s="31"/>
      <c r="R88" s="31"/>
      <c r="S88" s="31"/>
      <c r="T88" s="31"/>
      <c r="U88" s="31"/>
    </row>
    <row r="89" spans="1:21" x14ac:dyDescent="0.25">
      <c r="A89" s="42" t="s">
        <v>81</v>
      </c>
      <c r="B89" s="40">
        <v>0.30554914881933004</v>
      </c>
      <c r="C89" s="31">
        <v>0.57999999999999996</v>
      </c>
      <c r="D89" s="31">
        <v>0.41</v>
      </c>
      <c r="E89" s="31">
        <v>0.25</v>
      </c>
      <c r="F89" s="31">
        <v>0.25</v>
      </c>
      <c r="G89" s="31">
        <v>0.35</v>
      </c>
      <c r="H89" s="57"/>
      <c r="Q89" s="31"/>
      <c r="R89" s="31"/>
      <c r="S89" s="31"/>
      <c r="T89" s="31"/>
      <c r="U89" s="31"/>
    </row>
    <row r="90" spans="1:21" x14ac:dyDescent="0.25">
      <c r="A90" s="42" t="s">
        <v>82</v>
      </c>
      <c r="B90" s="40">
        <v>0.59970895112575506</v>
      </c>
      <c r="C90" s="31">
        <v>0.78</v>
      </c>
      <c r="D90" s="31">
        <v>0.7</v>
      </c>
      <c r="E90" s="31">
        <v>0.5</v>
      </c>
      <c r="F90" s="31">
        <v>0.45</v>
      </c>
      <c r="G90" s="31">
        <v>0.4</v>
      </c>
      <c r="H90" s="57"/>
      <c r="Q90" s="31"/>
      <c r="R90" s="31"/>
      <c r="S90" s="31"/>
      <c r="T90" s="31"/>
      <c r="U90" s="31"/>
    </row>
    <row r="91" spans="1:21" x14ac:dyDescent="0.25">
      <c r="A91" s="42" t="s">
        <v>83</v>
      </c>
      <c r="B91" s="40">
        <v>0.89012630422844585</v>
      </c>
      <c r="C91" s="31">
        <v>0.75</v>
      </c>
      <c r="D91" s="31">
        <v>0.51</v>
      </c>
      <c r="E91" s="31">
        <v>0.35</v>
      </c>
      <c r="F91" s="31">
        <v>0.4</v>
      </c>
      <c r="G91" s="31">
        <v>0.4</v>
      </c>
      <c r="H91" s="57"/>
      <c r="Q91" s="31"/>
      <c r="R91" s="31"/>
      <c r="S91" s="31"/>
      <c r="T91" s="31"/>
      <c r="U91" s="31"/>
    </row>
    <row r="92" spans="1:21" x14ac:dyDescent="0.25">
      <c r="A92" s="42" t="s">
        <v>84</v>
      </c>
      <c r="B92" s="40">
        <v>1.2731191652937945</v>
      </c>
      <c r="C92" s="31">
        <v>0.57999999999999996</v>
      </c>
      <c r="D92" s="31">
        <v>0.41</v>
      </c>
      <c r="E92" s="31">
        <v>0.25</v>
      </c>
      <c r="F92" s="31">
        <v>0.25</v>
      </c>
      <c r="G92" s="31">
        <v>0.35</v>
      </c>
      <c r="H92" s="57"/>
      <c r="Q92" s="31"/>
      <c r="R92" s="31"/>
      <c r="S92" s="31"/>
      <c r="T92" s="31"/>
      <c r="U92" s="31"/>
    </row>
    <row r="93" spans="1:21" x14ac:dyDescent="0.25">
      <c r="A93" s="42" t="s">
        <v>85</v>
      </c>
      <c r="B93" s="40">
        <v>0.79337726523887975</v>
      </c>
      <c r="C93" s="31">
        <v>0.57999999999999996</v>
      </c>
      <c r="D93" s="31">
        <v>0.41</v>
      </c>
      <c r="E93" s="31">
        <v>0.25</v>
      </c>
      <c r="F93" s="31">
        <v>0.25</v>
      </c>
      <c r="G93" s="31">
        <v>0.35</v>
      </c>
      <c r="H93" s="57"/>
      <c r="Q93" s="31"/>
      <c r="R93" s="31"/>
      <c r="S93" s="31"/>
      <c r="T93" s="31"/>
      <c r="U93" s="31"/>
    </row>
    <row r="94" spans="1:21" x14ac:dyDescent="0.25">
      <c r="A94" s="42" t="s">
        <v>86</v>
      </c>
      <c r="B94" s="40">
        <v>1.6983141131246569</v>
      </c>
      <c r="C94" s="31">
        <v>0.57999999999999996</v>
      </c>
      <c r="D94" s="31">
        <v>0.41</v>
      </c>
      <c r="E94" s="31">
        <v>0.25</v>
      </c>
      <c r="F94" s="31">
        <v>0.25</v>
      </c>
      <c r="G94" s="31">
        <v>0.35</v>
      </c>
      <c r="H94" s="57"/>
      <c r="Q94" s="31"/>
      <c r="R94" s="31"/>
      <c r="S94" s="31"/>
      <c r="T94" s="31"/>
      <c r="U94" s="31"/>
    </row>
    <row r="95" spans="1:21" x14ac:dyDescent="0.25">
      <c r="A95" s="42" t="s">
        <v>87</v>
      </c>
      <c r="B95" s="40">
        <v>3.3168588687534327E-3</v>
      </c>
      <c r="C95" s="31">
        <v>0.57999999999999996</v>
      </c>
      <c r="D95" s="31">
        <v>0.41</v>
      </c>
      <c r="E95" s="31">
        <v>0.25</v>
      </c>
      <c r="F95" s="31">
        <v>0.25</v>
      </c>
      <c r="G95" s="31">
        <v>0.35</v>
      </c>
      <c r="H95" s="57"/>
      <c r="Q95" s="31"/>
      <c r="R95" s="31"/>
      <c r="S95" s="31"/>
      <c r="T95" s="31"/>
      <c r="U95" s="31"/>
    </row>
    <row r="96" spans="1:21" x14ac:dyDescent="0.25">
      <c r="A96" s="42" t="s">
        <v>88</v>
      </c>
      <c r="B96" s="40">
        <v>3.0793520043931901E-2</v>
      </c>
      <c r="C96" s="31">
        <v>0.57999999999999996</v>
      </c>
      <c r="D96" s="31">
        <v>0.41</v>
      </c>
      <c r="E96" s="31">
        <v>0.25</v>
      </c>
      <c r="F96" s="31">
        <v>0.25</v>
      </c>
      <c r="G96" s="31">
        <v>0.35</v>
      </c>
      <c r="H96" s="57"/>
      <c r="Q96" s="31"/>
      <c r="R96" s="31"/>
      <c r="S96" s="31"/>
      <c r="T96" s="31"/>
      <c r="U96" s="31"/>
    </row>
    <row r="97" spans="1:21" x14ac:dyDescent="0.25">
      <c r="A97" s="42" t="s">
        <v>89</v>
      </c>
      <c r="B97" s="40">
        <v>7.4437122460186715E-3</v>
      </c>
      <c r="C97" s="31">
        <v>0.75</v>
      </c>
      <c r="D97" s="31">
        <v>0.51</v>
      </c>
      <c r="E97" s="31">
        <v>0.35</v>
      </c>
      <c r="F97" s="31">
        <v>0.35</v>
      </c>
      <c r="G97" s="31">
        <v>0.4</v>
      </c>
      <c r="H97" s="57"/>
      <c r="Q97" s="31"/>
      <c r="R97" s="31"/>
      <c r="S97" s="31"/>
      <c r="T97" s="31"/>
      <c r="U97" s="31"/>
    </row>
    <row r="98" spans="1:21" x14ac:dyDescent="0.25">
      <c r="A98" s="42" t="s">
        <v>9</v>
      </c>
      <c r="B98" s="40">
        <v>0.16925205930807249</v>
      </c>
      <c r="C98" s="31">
        <v>0.6</v>
      </c>
      <c r="D98" s="31">
        <v>0.41</v>
      </c>
      <c r="E98" s="31">
        <v>0.35</v>
      </c>
      <c r="F98" s="31">
        <v>0.3</v>
      </c>
      <c r="G98" s="31">
        <v>0.35</v>
      </c>
      <c r="H98" s="57"/>
      <c r="Q98" s="31"/>
      <c r="R98" s="31"/>
      <c r="S98" s="31"/>
      <c r="T98" s="31"/>
      <c r="U98" s="31"/>
    </row>
    <row r="99" spans="1:21" x14ac:dyDescent="0.25">
      <c r="A99" s="42" t="s">
        <v>90</v>
      </c>
      <c r="B99" s="40">
        <v>0.14990389895661727</v>
      </c>
      <c r="C99" s="31">
        <v>0.57999999999999996</v>
      </c>
      <c r="D99" s="31">
        <v>0.41</v>
      </c>
      <c r="E99" s="31">
        <v>0.25</v>
      </c>
      <c r="F99" s="31">
        <v>0.25</v>
      </c>
      <c r="G99" s="31">
        <v>0.35</v>
      </c>
      <c r="H99" s="57"/>
      <c r="Q99" s="31"/>
      <c r="R99" s="31"/>
      <c r="S99" s="31"/>
      <c r="T99" s="31"/>
      <c r="U99" s="31"/>
    </row>
    <row r="100" spans="1:21" x14ac:dyDescent="0.25">
      <c r="A100" s="42" t="s">
        <v>91</v>
      </c>
      <c r="B100" s="40">
        <v>1.7600219659527733E-3</v>
      </c>
      <c r="C100" s="31">
        <v>0.75</v>
      </c>
      <c r="D100" s="31">
        <v>0.51</v>
      </c>
      <c r="E100" s="31">
        <v>0.35</v>
      </c>
      <c r="F100" s="31">
        <v>0.35</v>
      </c>
      <c r="G100" s="31">
        <v>0.4</v>
      </c>
      <c r="H100" s="58"/>
      <c r="Q100" s="31"/>
      <c r="R100" s="31"/>
      <c r="S100" s="31"/>
      <c r="T100" s="31"/>
      <c r="U100" s="31"/>
    </row>
    <row r="101" spans="1:21" x14ac:dyDescent="0.25">
      <c r="A101" s="42" t="s">
        <v>92</v>
      </c>
      <c r="B101" s="40">
        <v>0.58234486545853925</v>
      </c>
      <c r="C101" s="31">
        <v>0.75</v>
      </c>
      <c r="D101" s="31">
        <v>0.51</v>
      </c>
      <c r="E101" s="31">
        <v>0.35</v>
      </c>
      <c r="F101" s="31">
        <v>0.35</v>
      </c>
      <c r="G101" s="31">
        <v>0.4</v>
      </c>
      <c r="H101" s="57"/>
      <c r="Q101" s="31"/>
      <c r="R101" s="31"/>
      <c r="S101" s="31"/>
      <c r="T101" s="31"/>
      <c r="U101" s="31"/>
    </row>
    <row r="102" spans="1:21" x14ac:dyDescent="0.25">
      <c r="A102" s="42" t="s">
        <v>93</v>
      </c>
      <c r="B102" s="40">
        <v>0.19041735310269081</v>
      </c>
      <c r="C102" s="31">
        <v>0.78</v>
      </c>
      <c r="D102" s="31">
        <v>0.7</v>
      </c>
      <c r="E102" s="31">
        <v>0.5</v>
      </c>
      <c r="F102" s="31">
        <v>0.45</v>
      </c>
      <c r="G102" s="31">
        <v>0.4</v>
      </c>
      <c r="H102" s="57"/>
      <c r="Q102" s="31"/>
      <c r="R102" s="31"/>
      <c r="S102" s="31"/>
      <c r="T102" s="31"/>
      <c r="U102" s="31"/>
    </row>
    <row r="103" spans="1:21" x14ac:dyDescent="0.25">
      <c r="A103" s="42" t="s">
        <v>94</v>
      </c>
      <c r="B103" s="40">
        <v>0.96820977484898396</v>
      </c>
      <c r="C103" s="31">
        <v>0.57999999999999996</v>
      </c>
      <c r="D103" s="31">
        <v>0.41</v>
      </c>
      <c r="E103" s="31">
        <v>0.25</v>
      </c>
      <c r="F103" s="31">
        <v>0.25</v>
      </c>
      <c r="G103" s="31">
        <v>0.25</v>
      </c>
      <c r="H103" s="57"/>
      <c r="Q103" s="31"/>
      <c r="R103" s="31"/>
      <c r="S103" s="31"/>
      <c r="T103" s="31"/>
      <c r="U103" s="31"/>
    </row>
    <row r="104" spans="1:21" x14ac:dyDescent="0.25">
      <c r="A104" s="42" t="s">
        <v>95</v>
      </c>
      <c r="B104" s="40">
        <v>1.3641460735859419</v>
      </c>
      <c r="C104" s="31">
        <v>0.55000000000000004</v>
      </c>
      <c r="D104" s="31">
        <v>0.3</v>
      </c>
      <c r="E104" s="31">
        <v>0.25</v>
      </c>
      <c r="F104" s="31">
        <v>0.25</v>
      </c>
      <c r="G104" s="31">
        <v>0.25</v>
      </c>
      <c r="H104" s="57"/>
      <c r="Q104" s="31"/>
      <c r="R104" s="31"/>
      <c r="S104" s="31"/>
      <c r="T104" s="31"/>
      <c r="U104" s="31"/>
    </row>
    <row r="105" spans="1:21" x14ac:dyDescent="0.25">
      <c r="A105" s="42" t="s">
        <v>96</v>
      </c>
      <c r="B105" s="40">
        <v>1.0709555189456341</v>
      </c>
      <c r="C105" s="31">
        <v>0.57999999999999996</v>
      </c>
      <c r="D105" s="31">
        <v>0.41</v>
      </c>
      <c r="E105" s="31">
        <v>0.25</v>
      </c>
      <c r="F105" s="31">
        <v>0.25</v>
      </c>
      <c r="G105" s="31">
        <v>0.25</v>
      </c>
      <c r="H105" s="57"/>
      <c r="Q105" s="31"/>
      <c r="R105" s="31"/>
      <c r="S105" s="31"/>
      <c r="T105" s="31"/>
      <c r="U105" s="31"/>
    </row>
    <row r="106" spans="1:21" x14ac:dyDescent="0.25">
      <c r="A106" s="42" t="s">
        <v>97</v>
      </c>
      <c r="B106" s="40">
        <v>2.0434761120263589</v>
      </c>
      <c r="C106" s="31">
        <v>0.6</v>
      </c>
      <c r="D106" s="31">
        <v>0.41</v>
      </c>
      <c r="E106" s="31">
        <v>0.35</v>
      </c>
      <c r="F106" s="31">
        <v>0.3</v>
      </c>
      <c r="G106" s="31">
        <v>0.35</v>
      </c>
      <c r="H106" s="57"/>
      <c r="Q106" s="31"/>
      <c r="R106" s="31"/>
      <c r="S106" s="31"/>
      <c r="T106" s="31"/>
      <c r="U106" s="31"/>
    </row>
    <row r="107" spans="1:21" x14ac:dyDescent="0.25">
      <c r="A107" s="42" t="s">
        <v>98</v>
      </c>
      <c r="B107" s="40">
        <v>1.9236683141131246</v>
      </c>
      <c r="C107" s="31">
        <v>0.57999999999999996</v>
      </c>
      <c r="D107" s="31">
        <v>0.3</v>
      </c>
      <c r="E107" s="31">
        <v>0.22</v>
      </c>
      <c r="F107" s="31">
        <v>0</v>
      </c>
      <c r="G107" s="31">
        <v>0</v>
      </c>
      <c r="H107" s="57"/>
      <c r="Q107" s="31"/>
      <c r="R107" s="31"/>
      <c r="S107" s="31"/>
      <c r="T107" s="31"/>
      <c r="U107" s="31"/>
    </row>
    <row r="108" spans="1:21" x14ac:dyDescent="0.25">
      <c r="A108" s="44" t="s">
        <v>99</v>
      </c>
      <c r="B108" s="40">
        <v>1.9614332784184514</v>
      </c>
      <c r="C108" s="31">
        <v>0.57999999999999996</v>
      </c>
      <c r="D108" s="31">
        <v>0.3</v>
      </c>
      <c r="E108" s="31">
        <v>0.1</v>
      </c>
      <c r="F108" s="31">
        <v>0</v>
      </c>
      <c r="G108" s="31">
        <v>0</v>
      </c>
      <c r="H108" s="57"/>
      <c r="Q108" s="31"/>
      <c r="R108" s="31"/>
      <c r="S108" s="31"/>
      <c r="T108" s="31"/>
      <c r="U108" s="31"/>
    </row>
    <row r="109" spans="1:21" x14ac:dyDescent="0.25">
      <c r="B109" s="20" t="e">
        <v>#N/A</v>
      </c>
    </row>
    <row r="110" spans="1:21" x14ac:dyDescent="0.25">
      <c r="B110" s="20" t="e">
        <v>#N/A</v>
      </c>
    </row>
    <row r="111" spans="1:21" x14ac:dyDescent="0.25">
      <c r="B111" s="20" t="e">
        <v>#N/A</v>
      </c>
    </row>
    <row r="112" spans="1:21" x14ac:dyDescent="0.25">
      <c r="B112" s="20" t="e">
        <v>#N/A</v>
      </c>
    </row>
    <row r="113" spans="2:2" x14ac:dyDescent="0.25">
      <c r="B113" s="20" t="e">
        <v>#N/A</v>
      </c>
    </row>
    <row r="114" spans="2:2" x14ac:dyDescent="0.25">
      <c r="B114" s="20" t="e">
        <v>#N/A</v>
      </c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sortState xmlns:xlrd2="http://schemas.microsoft.com/office/spreadsheetml/2017/richdata2" ref="A2:G12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8"/>
  <sheetViews>
    <sheetView topLeftCell="K1" workbookViewId="0">
      <selection activeCell="Q1" sqref="Q1:U1048576"/>
    </sheetView>
  </sheetViews>
  <sheetFormatPr defaultRowHeight="15" x14ac:dyDescent="0.25"/>
  <cols>
    <col min="2" max="2" width="15.140625" style="5" customWidth="1"/>
    <col min="3" max="3" width="9.140625" style="5" customWidth="1"/>
    <col min="4" max="4" width="16.140625" style="5" customWidth="1"/>
    <col min="5" max="5" width="18.7109375" style="5" customWidth="1"/>
    <col min="6" max="6" width="16.28515625" style="5" customWidth="1"/>
    <col min="7" max="7" width="15.7109375" style="5" bestFit="1" customWidth="1"/>
    <col min="9" max="9" width="21.7109375" customWidth="1"/>
    <col min="10" max="10" width="17" customWidth="1"/>
    <col min="11" max="12" width="9.140625" customWidth="1"/>
  </cols>
  <sheetData>
    <row r="1" spans="1:21" ht="15.75" x14ac:dyDescent="0.25">
      <c r="A1" s="1" t="s">
        <v>0</v>
      </c>
      <c r="B1" s="5" t="s">
        <v>108</v>
      </c>
      <c r="C1" s="5" t="s">
        <v>110</v>
      </c>
      <c r="D1" s="5" t="s">
        <v>132</v>
      </c>
      <c r="E1" s="5" t="s">
        <v>133</v>
      </c>
      <c r="F1" s="5" t="s">
        <v>134</v>
      </c>
      <c r="G1" s="5" t="s">
        <v>135</v>
      </c>
      <c r="I1" s="27" t="s">
        <v>131</v>
      </c>
      <c r="J1" s="8" t="s">
        <v>131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2" t="s">
        <v>1</v>
      </c>
      <c r="B2" s="5">
        <v>0.55185063152114222</v>
      </c>
      <c r="C2" s="37">
        <v>0.66</v>
      </c>
      <c r="D2" s="37">
        <v>0.8</v>
      </c>
      <c r="E2" s="37">
        <v>0.75</v>
      </c>
      <c r="F2" s="37">
        <v>0.62</v>
      </c>
      <c r="G2" s="37">
        <v>0.61</v>
      </c>
      <c r="I2" s="27" t="s">
        <v>116</v>
      </c>
      <c r="J2" s="8" t="s">
        <v>111</v>
      </c>
      <c r="K2" s="10">
        <v>0.7</v>
      </c>
      <c r="L2" s="10">
        <v>0</v>
      </c>
      <c r="M2" s="10">
        <v>0</v>
      </c>
      <c r="N2" s="10">
        <v>0</v>
      </c>
      <c r="O2" s="10">
        <v>0</v>
      </c>
      <c r="Q2" s="37"/>
      <c r="R2" s="37"/>
      <c r="S2" s="37"/>
      <c r="T2" s="37"/>
      <c r="U2" s="37"/>
    </row>
    <row r="3" spans="1:21" x14ac:dyDescent="0.25">
      <c r="A3" s="2" t="s">
        <v>10</v>
      </c>
      <c r="B3" s="5">
        <v>0.81493135639758385</v>
      </c>
      <c r="C3" s="37">
        <v>0.71</v>
      </c>
      <c r="D3" s="37">
        <v>0.8</v>
      </c>
      <c r="E3" s="37">
        <v>0.75</v>
      </c>
      <c r="F3" s="37">
        <v>0.62</v>
      </c>
      <c r="G3" s="37">
        <v>0.61</v>
      </c>
      <c r="I3" s="27" t="s">
        <v>117</v>
      </c>
      <c r="J3" s="6" t="s">
        <v>112</v>
      </c>
      <c r="K3" s="10">
        <v>32.22</v>
      </c>
      <c r="L3" s="10">
        <v>32.920719704569898</v>
      </c>
      <c r="M3" s="10">
        <v>27.908339297019452</v>
      </c>
      <c r="N3" s="10">
        <v>11.31</v>
      </c>
      <c r="O3" s="10">
        <v>9.67</v>
      </c>
      <c r="Q3" s="37"/>
      <c r="R3" s="37"/>
      <c r="S3" s="37"/>
      <c r="T3" s="37"/>
      <c r="U3" s="37"/>
    </row>
    <row r="4" spans="1:21" x14ac:dyDescent="0.25">
      <c r="A4" s="2" t="s">
        <v>100</v>
      </c>
      <c r="B4" s="5">
        <v>0.42152498627127954</v>
      </c>
      <c r="C4" s="37">
        <v>0.41</v>
      </c>
      <c r="D4" s="37">
        <v>0.56000000000000005</v>
      </c>
      <c r="E4" s="37">
        <v>0.24</v>
      </c>
      <c r="F4" s="37">
        <v>0.33</v>
      </c>
      <c r="G4" s="37">
        <v>0.36</v>
      </c>
      <c r="I4" s="27" t="s">
        <v>118</v>
      </c>
      <c r="J4" s="6" t="s">
        <v>113</v>
      </c>
      <c r="K4" s="10">
        <v>49.61</v>
      </c>
      <c r="L4" s="10">
        <v>45.59</v>
      </c>
      <c r="M4" s="10">
        <v>44.82</v>
      </c>
      <c r="N4" s="10">
        <v>46.86</v>
      </c>
      <c r="O4" s="10">
        <v>43.88</v>
      </c>
      <c r="Q4" s="37"/>
      <c r="R4" s="37"/>
      <c r="S4" s="37"/>
      <c r="T4" s="37"/>
      <c r="U4" s="37"/>
    </row>
    <row r="5" spans="1:21" ht="15.75" x14ac:dyDescent="0.25">
      <c r="A5" s="2" t="s">
        <v>101</v>
      </c>
      <c r="B5" s="5">
        <v>0.69743547501372882</v>
      </c>
      <c r="C5" s="37">
        <v>0.93</v>
      </c>
      <c r="D5" s="37">
        <v>0.8</v>
      </c>
      <c r="E5" s="37">
        <v>0.75</v>
      </c>
      <c r="F5" s="37">
        <v>0.62</v>
      </c>
      <c r="G5" s="37">
        <v>0.61</v>
      </c>
      <c r="I5" s="27" t="s">
        <v>119</v>
      </c>
      <c r="J5" s="8" t="s">
        <v>114</v>
      </c>
      <c r="K5" s="10">
        <v>17.4704810246626</v>
      </c>
      <c r="L5" s="10">
        <v>17.61</v>
      </c>
      <c r="M5" s="10">
        <v>21.813677674931501</v>
      </c>
      <c r="N5" s="10">
        <v>37.130000000000003</v>
      </c>
      <c r="O5" s="10">
        <v>39.71</v>
      </c>
      <c r="Q5" s="37"/>
      <c r="R5" s="37"/>
      <c r="S5" s="37"/>
      <c r="T5" s="37"/>
      <c r="U5" s="37"/>
    </row>
    <row r="6" spans="1:21" ht="15.75" x14ac:dyDescent="0.25">
      <c r="A6" s="2" t="s">
        <v>102</v>
      </c>
      <c r="B6" s="5">
        <v>0.5598242723778144</v>
      </c>
      <c r="C6" s="37">
        <v>0.41</v>
      </c>
      <c r="D6" s="37">
        <v>0.56000000000000005</v>
      </c>
      <c r="E6" s="37">
        <v>0.24</v>
      </c>
      <c r="F6" s="37">
        <v>0.33</v>
      </c>
      <c r="G6" s="37">
        <v>0.36</v>
      </c>
      <c r="I6" s="27" t="s">
        <v>120</v>
      </c>
      <c r="J6" s="8" t="s">
        <v>115</v>
      </c>
      <c r="K6" s="10">
        <v>0</v>
      </c>
      <c r="L6" s="10">
        <v>3.89</v>
      </c>
      <c r="M6" s="10">
        <v>4.3084668455886455</v>
      </c>
      <c r="N6" s="10">
        <v>4.7030846684558796</v>
      </c>
      <c r="O6" s="16">
        <v>6.74</v>
      </c>
      <c r="Q6" s="37"/>
      <c r="R6" s="37"/>
      <c r="S6" s="37"/>
      <c r="T6" s="37"/>
      <c r="U6" s="37"/>
    </row>
    <row r="7" spans="1:21" ht="15.75" x14ac:dyDescent="0.25">
      <c r="A7" s="2" t="s">
        <v>103</v>
      </c>
      <c r="B7" s="5">
        <v>0.81814936847885777</v>
      </c>
      <c r="C7" s="37">
        <v>0.38</v>
      </c>
      <c r="D7" s="37">
        <v>0.25</v>
      </c>
      <c r="E7" s="37">
        <v>0.05</v>
      </c>
      <c r="F7" s="37">
        <v>0.05</v>
      </c>
      <c r="G7" s="37">
        <v>0.05</v>
      </c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2" t="s">
        <v>104</v>
      </c>
      <c r="B8" s="5">
        <v>1.3038879736408568</v>
      </c>
      <c r="C8" s="37">
        <v>0.42</v>
      </c>
      <c r="D8" s="37">
        <v>0.5</v>
      </c>
      <c r="E8" s="37">
        <v>0.33</v>
      </c>
      <c r="F8" s="37">
        <v>0.36</v>
      </c>
      <c r="G8" s="37">
        <v>0.38</v>
      </c>
      <c r="I8" s="22" t="s">
        <v>137</v>
      </c>
      <c r="J8" s="37">
        <f t="shared" ref="J8:O8" si="0">MIN(B2:B108)</f>
        <v>1.7600219659527733E-3</v>
      </c>
      <c r="K8" s="37">
        <f t="shared" si="0"/>
        <v>0.34</v>
      </c>
      <c r="L8" s="37">
        <f t="shared" si="0"/>
        <v>0.13</v>
      </c>
      <c r="M8" s="37">
        <f t="shared" si="0"/>
        <v>0.05</v>
      </c>
      <c r="N8" s="37">
        <f t="shared" si="0"/>
        <v>0.05</v>
      </c>
      <c r="O8" s="37">
        <f t="shared" si="0"/>
        <v>0.05</v>
      </c>
      <c r="Q8" s="37"/>
      <c r="R8" s="37"/>
      <c r="S8" s="37"/>
      <c r="T8" s="37"/>
      <c r="U8" s="37"/>
    </row>
    <row r="9" spans="1:21" x14ac:dyDescent="0.25">
      <c r="A9" s="2" t="s">
        <v>105</v>
      </c>
      <c r="B9" s="5">
        <v>0.21569192751235586</v>
      </c>
      <c r="C9" s="37">
        <v>0.42</v>
      </c>
      <c r="D9" s="37">
        <v>0.5</v>
      </c>
      <c r="E9" s="37">
        <v>0.25</v>
      </c>
      <c r="F9" s="37">
        <v>0.36</v>
      </c>
      <c r="G9" s="37">
        <v>0.38</v>
      </c>
      <c r="I9" s="72" t="s">
        <v>138</v>
      </c>
      <c r="J9" s="37">
        <f t="shared" ref="J9:O9" si="1">MAX(B2:B108)</f>
        <v>4.130164744645799</v>
      </c>
      <c r="K9" s="37">
        <f t="shared" si="1"/>
        <v>0.93</v>
      </c>
      <c r="L9" s="37">
        <f t="shared" si="1"/>
        <v>0.8</v>
      </c>
      <c r="M9" s="37">
        <f t="shared" si="1"/>
        <v>0.75</v>
      </c>
      <c r="N9" s="37">
        <f t="shared" si="1"/>
        <v>0.62</v>
      </c>
      <c r="O9" s="37">
        <f t="shared" si="1"/>
        <v>0.61</v>
      </c>
      <c r="Q9" s="37"/>
      <c r="R9" s="37"/>
      <c r="S9" s="37"/>
      <c r="T9" s="37"/>
      <c r="U9" s="37"/>
    </row>
    <row r="10" spans="1:21" x14ac:dyDescent="0.25">
      <c r="A10" s="2" t="s">
        <v>106</v>
      </c>
      <c r="B10" s="5">
        <v>0.60656781987918729</v>
      </c>
      <c r="C10" s="37">
        <v>0.42</v>
      </c>
      <c r="D10" s="37">
        <v>0.5</v>
      </c>
      <c r="E10" s="37">
        <v>0.25</v>
      </c>
      <c r="F10" s="37">
        <v>0.36</v>
      </c>
      <c r="G10" s="37">
        <v>0.38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2" t="s">
        <v>107</v>
      </c>
      <c r="B11" s="5">
        <v>0.82366831411312469</v>
      </c>
      <c r="C11" s="37">
        <v>0.42</v>
      </c>
      <c r="D11" s="37">
        <v>0.56000000000000005</v>
      </c>
      <c r="E11" s="37">
        <v>0.24</v>
      </c>
      <c r="F11" s="37">
        <v>0.33</v>
      </c>
      <c r="G11" s="37">
        <v>0.38</v>
      </c>
      <c r="I11" s="9" t="s">
        <v>120</v>
      </c>
      <c r="J11" s="8" t="s">
        <v>111</v>
      </c>
      <c r="K11" s="37">
        <f>SUMIFS(B$2:B$108,C2:C108,"&gt;=0.81",C2:C108,"&lt;=1.00")</f>
        <v>0.69743547501372882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2" t="s">
        <v>11</v>
      </c>
      <c r="B12" s="5">
        <v>1.3955244371224604</v>
      </c>
      <c r="C12" s="37">
        <v>0.65</v>
      </c>
      <c r="D12" s="37">
        <v>0.6</v>
      </c>
      <c r="E12" s="37">
        <v>0.33</v>
      </c>
      <c r="F12" s="37">
        <v>0.5</v>
      </c>
      <c r="G12" s="37">
        <v>0.45</v>
      </c>
      <c r="I12" s="9" t="s">
        <v>119</v>
      </c>
      <c r="J12" s="6" t="s">
        <v>112</v>
      </c>
      <c r="K12" s="37">
        <f>SUMIFS(B$2:B$108,C2:C108,"&gt;=0.61",C2:C108,"&lt;=0.80")</f>
        <v>32.217845689181765</v>
      </c>
      <c r="L12" s="37">
        <f>SUMIFS(B$2:B$108,D2:D108,"&gt;=0.61",D2:D108,"&lt;=0.80")</f>
        <v>31.519756727073034</v>
      </c>
      <c r="M12" s="37">
        <f>SUMIFS(B$2:B$108,E2:E108,"&gt;=0.61",E2:E108,"&lt;=0.80")</f>
        <v>25.465405820977484</v>
      </c>
      <c r="N12" s="37">
        <f>SUMIFS(B$2:B$108,F2:F108,"&gt;=0.61",F2:F108,"&lt;=0.80")</f>
        <v>11.30763097199341</v>
      </c>
      <c r="O12" s="37">
        <f>SUMIFS(B$2:B$108,G2:G108,"&gt;=0.61",G2:G108,"&lt;=0.80")</f>
        <v>9.6725952773201538</v>
      </c>
      <c r="Q12" s="37"/>
      <c r="R12" s="37"/>
      <c r="S12" s="37"/>
      <c r="T12" s="37"/>
      <c r="U12" s="37"/>
    </row>
    <row r="13" spans="1:21" x14ac:dyDescent="0.25">
      <c r="A13" s="2" t="s">
        <v>12</v>
      </c>
      <c r="B13" s="5">
        <v>2.2495661724327292</v>
      </c>
      <c r="C13" s="37">
        <v>0.51</v>
      </c>
      <c r="D13" s="37">
        <v>0.56000000000000005</v>
      </c>
      <c r="E13" s="37">
        <v>0.33</v>
      </c>
      <c r="F13" s="37">
        <v>0.45</v>
      </c>
      <c r="G13" s="37">
        <v>0.45</v>
      </c>
      <c r="I13" s="9" t="s">
        <v>118</v>
      </c>
      <c r="J13" s="6" t="s">
        <v>113</v>
      </c>
      <c r="K13" s="37">
        <f>SUMIFS(B$2:B$108,C2:C108,"&gt;=0.41",C2:C108,"&lt;=0.60")</f>
        <v>49.610095826468978</v>
      </c>
      <c r="L13" s="37">
        <f>SUMIFS(B$2:B$108,D2:D108,"&gt;=0.41",D2:D108,"&lt;=0.60")</f>
        <v>46.983028281164195</v>
      </c>
      <c r="M13" s="37">
        <f>SUMIFS(B$2:B$108,E2:E108,"&gt;=0.41",E2:E108,"&lt;=0.60")</f>
        <v>3.986997803404722</v>
      </c>
      <c r="N13" s="37">
        <f>SUMIFS(B$2:B$108,F2:F108,"&gt;=0.41",F2:F108,"&lt;=0.60")</f>
        <v>46.860381658429432</v>
      </c>
      <c r="O13" s="37">
        <f>SUMIFS(B$2:B$108,G2:G108,"&gt;=0.41",G2:G108,"&lt;=0.60")</f>
        <v>43.875060406370125</v>
      </c>
      <c r="Q13" s="37"/>
      <c r="R13" s="37"/>
      <c r="S13" s="37"/>
      <c r="T13" s="37"/>
      <c r="U13" s="37"/>
    </row>
    <row r="14" spans="1:21" ht="15.75" x14ac:dyDescent="0.25">
      <c r="A14" s="2" t="s">
        <v>13</v>
      </c>
      <c r="B14" s="5">
        <v>4.130164744645799</v>
      </c>
      <c r="C14" s="37">
        <v>0.65</v>
      </c>
      <c r="D14" s="37">
        <v>0.8</v>
      </c>
      <c r="E14" s="37">
        <v>0.63</v>
      </c>
      <c r="F14" s="37">
        <v>0.57999999999999996</v>
      </c>
      <c r="G14" s="37">
        <v>0.5</v>
      </c>
      <c r="I14" s="9" t="s">
        <v>117</v>
      </c>
      <c r="J14" s="8" t="s">
        <v>114</v>
      </c>
      <c r="K14" s="37">
        <f>SUMIFS(B$2:B$108,C2:C108,"&gt;=0.21",C2:C108,"&lt;=0.40")</f>
        <v>17.474646897309171</v>
      </c>
      <c r="L14" s="37">
        <f>SUMIFS(B$2:B$108,D2:D108,"&gt;=0.21",D2:D108,"&lt;=0.40")</f>
        <v>17.612137287204831</v>
      </c>
      <c r="M14" s="37">
        <f>SUMIFS(B$2:B$108,E2:E108,"&gt;=0.21",E2:E108,"&lt;=0.40")</f>
        <v>59.550830038440409</v>
      </c>
      <c r="N14" s="37">
        <f>SUMIFS(B$2:B$108,F2:F108,"&gt;=0.21",F2:F108,"&lt;=0.40")</f>
        <v>37.128760296540364</v>
      </c>
      <c r="O14" s="37">
        <f>SUMIFS(B$2:B$108,G2:G108,"&gt;=0.21",G2:G108,"&lt;=0.40")</f>
        <v>39.709951949478295</v>
      </c>
      <c r="Q14" s="37"/>
      <c r="R14" s="37"/>
      <c r="S14" s="37"/>
      <c r="T14" s="37"/>
      <c r="U14" s="37"/>
    </row>
    <row r="15" spans="1:21" ht="15.75" x14ac:dyDescent="0.25">
      <c r="A15" s="2" t="s">
        <v>14</v>
      </c>
      <c r="B15" s="5">
        <v>1.7387149917627676</v>
      </c>
      <c r="C15" s="37">
        <v>0.65</v>
      </c>
      <c r="D15" s="37">
        <v>0.8</v>
      </c>
      <c r="E15" s="37">
        <v>0.63</v>
      </c>
      <c r="F15" s="37">
        <v>0.5</v>
      </c>
      <c r="G15" s="37">
        <v>0.5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3.8851015925315759</v>
      </c>
      <c r="M15" s="37">
        <f>SUMIFS(B$2:B$108,E2:E108,"&gt;=0.00",E2:E108,"&lt;=0.20")</f>
        <v>10.996790225151013</v>
      </c>
      <c r="N15" s="37">
        <f>SUMIFS(B$2:B$108,F2:F108,"&gt;=0.00",F2:F108,"&lt;=0.20")</f>
        <v>4.7032509610104336</v>
      </c>
      <c r="O15" s="37">
        <f>SUMIFS(B$2:B$108,G2:G108,"&gt;=0.00",G2:G108,"&lt;=0.20")</f>
        <v>6.7424162548050512</v>
      </c>
      <c r="Q15" s="37"/>
      <c r="R15" s="37"/>
      <c r="S15" s="37"/>
      <c r="T15" s="37"/>
      <c r="U15" s="37"/>
    </row>
    <row r="16" spans="1:21" x14ac:dyDescent="0.25">
      <c r="A16" s="2" t="s">
        <v>15</v>
      </c>
      <c r="B16" s="5">
        <v>0.7696046128500823</v>
      </c>
      <c r="C16" s="37">
        <v>0.5</v>
      </c>
      <c r="D16" s="37">
        <v>0.56000000000000005</v>
      </c>
      <c r="E16" s="37">
        <v>0.33</v>
      </c>
      <c r="F16" s="37">
        <v>0.45</v>
      </c>
      <c r="G16" s="37">
        <v>0.45</v>
      </c>
      <c r="K16" s="37">
        <f>SUM(K11:K15)</f>
        <v>100.00002388797364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100.00002388797363</v>
      </c>
      <c r="Q16" s="37"/>
      <c r="R16" s="37"/>
      <c r="S16" s="37"/>
      <c r="T16" s="37"/>
      <c r="U16" s="37"/>
    </row>
    <row r="17" spans="1:21" x14ac:dyDescent="0.25">
      <c r="A17" s="2" t="s">
        <v>16</v>
      </c>
      <c r="B17" s="5">
        <v>0.58074684239428886</v>
      </c>
      <c r="C17" s="37">
        <v>0.48</v>
      </c>
      <c r="D17" s="37">
        <v>0.5</v>
      </c>
      <c r="E17" s="37">
        <v>0.33</v>
      </c>
      <c r="F17" s="37">
        <v>0.36</v>
      </c>
      <c r="G17" s="37">
        <v>0.38</v>
      </c>
      <c r="Q17" s="37"/>
      <c r="R17" s="37"/>
      <c r="S17" s="37"/>
      <c r="T17" s="37"/>
      <c r="U17" s="37"/>
    </row>
    <row r="18" spans="1:21" x14ac:dyDescent="0.25">
      <c r="A18" s="2" t="s">
        <v>17</v>
      </c>
      <c r="B18" s="5">
        <v>0.72908292147171894</v>
      </c>
      <c r="C18" s="37">
        <v>0.71</v>
      </c>
      <c r="D18" s="37">
        <v>0.8</v>
      </c>
      <c r="E18" s="37">
        <v>0.75</v>
      </c>
      <c r="F18" s="37">
        <v>0.62</v>
      </c>
      <c r="G18" s="37">
        <v>0.61</v>
      </c>
      <c r="Q18" s="37"/>
      <c r="R18" s="37"/>
      <c r="S18" s="37"/>
      <c r="T18" s="37"/>
      <c r="U18" s="37"/>
    </row>
    <row r="19" spans="1:21" x14ac:dyDescent="0.25">
      <c r="A19" s="2" t="s">
        <v>18</v>
      </c>
      <c r="B19" s="5">
        <v>0.8368039538714992</v>
      </c>
      <c r="C19" s="37">
        <v>0.65</v>
      </c>
      <c r="D19" s="37">
        <v>0.8</v>
      </c>
      <c r="E19" s="37">
        <v>0.63</v>
      </c>
      <c r="F19" s="37">
        <v>0.5</v>
      </c>
      <c r="G19" s="37">
        <v>0.5</v>
      </c>
      <c r="Q19" s="37"/>
      <c r="R19" s="37"/>
      <c r="S19" s="37"/>
      <c r="T19" s="37"/>
      <c r="U19" s="37"/>
    </row>
    <row r="20" spans="1:21" x14ac:dyDescent="0.25">
      <c r="A20" s="2" t="s">
        <v>19</v>
      </c>
      <c r="B20" s="5">
        <v>0.61298736957715538</v>
      </c>
      <c r="C20" s="37">
        <v>0.71</v>
      </c>
      <c r="D20" s="37">
        <v>0.8</v>
      </c>
      <c r="E20" s="37">
        <v>0.75</v>
      </c>
      <c r="F20" s="37">
        <v>0.62</v>
      </c>
      <c r="G20" s="37">
        <v>0.61</v>
      </c>
      <c r="Q20" s="37"/>
      <c r="R20" s="37"/>
      <c r="S20" s="37"/>
      <c r="T20" s="37"/>
      <c r="U20" s="37"/>
    </row>
    <row r="21" spans="1:21" x14ac:dyDescent="0.25">
      <c r="A21" s="2" t="s">
        <v>2</v>
      </c>
      <c r="B21" s="5">
        <v>0.84135639758374514</v>
      </c>
      <c r="C21" s="37">
        <v>0.65</v>
      </c>
      <c r="D21" s="37">
        <v>0.8</v>
      </c>
      <c r="E21" s="37">
        <v>0.44</v>
      </c>
      <c r="F21" s="37">
        <v>0.5</v>
      </c>
      <c r="G21" s="37">
        <v>0.45</v>
      </c>
      <c r="Q21" s="37"/>
      <c r="R21" s="37"/>
      <c r="S21" s="37"/>
      <c r="T21" s="37"/>
      <c r="U21" s="37"/>
    </row>
    <row r="22" spans="1:21" x14ac:dyDescent="0.25">
      <c r="A22" s="2" t="s">
        <v>20</v>
      </c>
      <c r="B22" s="5">
        <v>0.107331136738056</v>
      </c>
      <c r="C22" s="37">
        <v>0.65</v>
      </c>
      <c r="D22" s="37">
        <v>0.66</v>
      </c>
      <c r="E22" s="37">
        <v>0.33</v>
      </c>
      <c r="F22" s="37">
        <v>0.46</v>
      </c>
      <c r="G22" s="37">
        <v>0.45</v>
      </c>
      <c r="Q22" s="37"/>
      <c r="R22" s="37"/>
      <c r="S22" s="37"/>
      <c r="T22" s="37"/>
      <c r="U22" s="37"/>
    </row>
    <row r="23" spans="1:21" x14ac:dyDescent="0.25">
      <c r="A23" s="2" t="s">
        <v>21</v>
      </c>
      <c r="B23" s="5">
        <v>1.7209335529928611</v>
      </c>
      <c r="C23" s="37">
        <v>0.67</v>
      </c>
      <c r="D23" s="37">
        <v>0.8</v>
      </c>
      <c r="E23" s="37">
        <v>0.75</v>
      </c>
      <c r="F23" s="37">
        <v>0.62</v>
      </c>
      <c r="G23" s="37">
        <v>0.61</v>
      </c>
      <c r="Q23" s="37"/>
      <c r="R23" s="37"/>
      <c r="S23" s="37"/>
      <c r="T23" s="37"/>
      <c r="U23" s="37"/>
    </row>
    <row r="24" spans="1:21" x14ac:dyDescent="0.25">
      <c r="A24" s="2" t="s">
        <v>22</v>
      </c>
      <c r="B24" s="5">
        <v>0.65615046677649635</v>
      </c>
      <c r="C24" s="37">
        <v>0.65</v>
      </c>
      <c r="D24" s="37">
        <v>0.66</v>
      </c>
      <c r="E24" s="37">
        <v>0.33</v>
      </c>
      <c r="F24" s="37">
        <v>0.46</v>
      </c>
      <c r="G24" s="37">
        <v>0.45</v>
      </c>
      <c r="Q24" s="37"/>
      <c r="R24" s="37"/>
      <c r="S24" s="37"/>
      <c r="T24" s="37"/>
      <c r="U24" s="37"/>
    </row>
    <row r="25" spans="1:21" x14ac:dyDescent="0.25">
      <c r="A25" s="2" t="s">
        <v>23</v>
      </c>
      <c r="B25" s="5">
        <v>1.1512959912136189</v>
      </c>
      <c r="C25" s="37">
        <v>0.5</v>
      </c>
      <c r="D25" s="37">
        <v>0.5</v>
      </c>
      <c r="E25" s="37">
        <v>0.33</v>
      </c>
      <c r="F25" s="37">
        <v>0.45</v>
      </c>
      <c r="G25" s="37">
        <v>0.45</v>
      </c>
      <c r="Q25" s="37"/>
      <c r="R25" s="37"/>
      <c r="S25" s="37"/>
      <c r="T25" s="37"/>
      <c r="U25" s="37"/>
    </row>
    <row r="26" spans="1:21" x14ac:dyDescent="0.25">
      <c r="A26" s="2" t="s">
        <v>24</v>
      </c>
      <c r="B26" s="5">
        <v>0.56810543657331136</v>
      </c>
      <c r="C26" s="37">
        <v>0.65</v>
      </c>
      <c r="D26" s="37">
        <v>0.8</v>
      </c>
      <c r="E26" s="37">
        <v>0.63</v>
      </c>
      <c r="F26" s="37">
        <v>0.5</v>
      </c>
      <c r="G26" s="37">
        <v>0.5</v>
      </c>
      <c r="Q26" s="37"/>
      <c r="R26" s="37"/>
      <c r="S26" s="37"/>
      <c r="T26" s="37"/>
      <c r="U26" s="37"/>
    </row>
    <row r="27" spans="1:21" x14ac:dyDescent="0.25">
      <c r="A27" s="2" t="s">
        <v>25</v>
      </c>
      <c r="B27" s="5">
        <v>0.30681383855024713</v>
      </c>
      <c r="C27" s="37">
        <v>0.71</v>
      </c>
      <c r="D27" s="37">
        <v>0.8</v>
      </c>
      <c r="E27" s="37">
        <v>0.75</v>
      </c>
      <c r="F27" s="37">
        <v>0.62</v>
      </c>
      <c r="G27" s="37">
        <v>0.61</v>
      </c>
      <c r="Q27" s="37"/>
      <c r="R27" s="37"/>
      <c r="S27" s="37"/>
      <c r="T27" s="37"/>
      <c r="U27" s="37"/>
    </row>
    <row r="28" spans="1:21" x14ac:dyDescent="0.25">
      <c r="A28" s="2" t="s">
        <v>26</v>
      </c>
      <c r="B28" s="5">
        <v>1.5672103239978035</v>
      </c>
      <c r="C28" s="37">
        <v>0.5</v>
      </c>
      <c r="D28" s="37">
        <v>0.5</v>
      </c>
      <c r="E28" s="37">
        <v>0.33</v>
      </c>
      <c r="F28" s="37">
        <v>0.45</v>
      </c>
      <c r="G28" s="37">
        <v>0.45</v>
      </c>
      <c r="Q28" s="37"/>
      <c r="R28" s="37"/>
      <c r="S28" s="37"/>
      <c r="T28" s="37"/>
      <c r="U28" s="37"/>
    </row>
    <row r="29" spans="1:21" x14ac:dyDescent="0.25">
      <c r="A29" s="2" t="s">
        <v>27</v>
      </c>
      <c r="B29" s="5">
        <v>0.67491488193300386</v>
      </c>
      <c r="C29" s="37">
        <v>0.5</v>
      </c>
      <c r="D29" s="37">
        <v>0.5</v>
      </c>
      <c r="E29" s="37">
        <v>0.33</v>
      </c>
      <c r="F29" s="37">
        <v>0.45</v>
      </c>
      <c r="G29" s="37">
        <v>0.45</v>
      </c>
      <c r="Q29" s="37"/>
      <c r="R29" s="37"/>
      <c r="S29" s="37"/>
      <c r="T29" s="37"/>
      <c r="U29" s="37"/>
    </row>
    <row r="30" spans="1:21" x14ac:dyDescent="0.25">
      <c r="A30" s="2" t="s">
        <v>28</v>
      </c>
      <c r="B30" s="5">
        <v>0.25534486545853929</v>
      </c>
      <c r="C30" s="37">
        <v>0.65</v>
      </c>
      <c r="D30" s="37">
        <v>0.8</v>
      </c>
      <c r="E30" s="37">
        <v>0.63</v>
      </c>
      <c r="F30" s="37">
        <v>0.5</v>
      </c>
      <c r="G30" s="37">
        <v>0.5</v>
      </c>
      <c r="Q30" s="37"/>
      <c r="R30" s="37"/>
      <c r="S30" s="37"/>
      <c r="T30" s="37"/>
      <c r="U30" s="37"/>
    </row>
    <row r="31" spans="1:21" x14ac:dyDescent="0.25">
      <c r="A31" s="2" t="s">
        <v>29</v>
      </c>
      <c r="B31" s="5">
        <v>1.303871499176277</v>
      </c>
      <c r="C31" s="37">
        <v>0.65</v>
      </c>
      <c r="D31" s="37">
        <v>0.66</v>
      </c>
      <c r="E31" s="37">
        <v>0.33</v>
      </c>
      <c r="F31" s="37">
        <v>0.46</v>
      </c>
      <c r="G31" s="37">
        <v>0.45</v>
      </c>
      <c r="Q31" s="37"/>
      <c r="R31" s="37"/>
      <c r="S31" s="37"/>
      <c r="T31" s="37"/>
      <c r="U31" s="37"/>
    </row>
    <row r="32" spans="1:21" x14ac:dyDescent="0.25">
      <c r="A32" s="2" t="s">
        <v>3</v>
      </c>
      <c r="B32" s="5">
        <v>0.63083470620538162</v>
      </c>
      <c r="C32" s="37">
        <v>0.65</v>
      </c>
      <c r="D32" s="37">
        <v>0.8</v>
      </c>
      <c r="E32" s="37">
        <v>0.44</v>
      </c>
      <c r="F32" s="37">
        <v>0.5</v>
      </c>
      <c r="G32" s="37">
        <v>0.45</v>
      </c>
      <c r="Q32" s="37"/>
      <c r="R32" s="37"/>
      <c r="S32" s="37"/>
      <c r="T32" s="37"/>
      <c r="U32" s="37"/>
    </row>
    <row r="33" spans="1:21" x14ac:dyDescent="0.25">
      <c r="A33" s="2" t="s">
        <v>30</v>
      </c>
      <c r="B33" s="5">
        <v>1.4241186161449753</v>
      </c>
      <c r="C33" s="37">
        <v>0.71</v>
      </c>
      <c r="D33" s="37">
        <v>0.8</v>
      </c>
      <c r="E33" s="37">
        <v>0.75</v>
      </c>
      <c r="F33" s="37">
        <v>0.62</v>
      </c>
      <c r="G33" s="37">
        <v>0.61</v>
      </c>
      <c r="Q33" s="37"/>
      <c r="R33" s="37"/>
      <c r="S33" s="37"/>
      <c r="T33" s="37"/>
      <c r="U33" s="37"/>
    </row>
    <row r="34" spans="1:21" x14ac:dyDescent="0.25">
      <c r="A34" s="2" t="s">
        <v>31</v>
      </c>
      <c r="B34" s="5">
        <v>0.58200988467874792</v>
      </c>
      <c r="C34" s="37">
        <v>0.71</v>
      </c>
      <c r="D34" s="37">
        <v>0.8</v>
      </c>
      <c r="E34" s="37">
        <v>0.75</v>
      </c>
      <c r="F34" s="37">
        <v>0.62</v>
      </c>
      <c r="G34" s="37">
        <v>0.61</v>
      </c>
      <c r="Q34" s="37"/>
      <c r="R34" s="37"/>
      <c r="S34" s="37"/>
      <c r="T34" s="37"/>
      <c r="U34" s="37"/>
    </row>
    <row r="35" spans="1:21" x14ac:dyDescent="0.25">
      <c r="A35" s="2" t="s">
        <v>32</v>
      </c>
      <c r="B35" s="5">
        <v>9.5446457990115322E-2</v>
      </c>
      <c r="C35" s="37">
        <v>0.71</v>
      </c>
      <c r="D35" s="37">
        <v>0.8</v>
      </c>
      <c r="E35" s="37">
        <v>0.75</v>
      </c>
      <c r="F35" s="37">
        <v>0.62</v>
      </c>
      <c r="G35" s="37">
        <v>0.61</v>
      </c>
      <c r="Q35" s="37"/>
      <c r="R35" s="37"/>
      <c r="S35" s="37"/>
      <c r="T35" s="37"/>
      <c r="U35" s="37"/>
    </row>
    <row r="36" spans="1:21" x14ac:dyDescent="0.25">
      <c r="A36" s="2" t="s">
        <v>33</v>
      </c>
      <c r="B36" s="5">
        <v>2.6547721032399783</v>
      </c>
      <c r="C36" s="37">
        <v>0.52</v>
      </c>
      <c r="D36" s="37">
        <v>0.56000000000000005</v>
      </c>
      <c r="E36" s="37">
        <v>0.33</v>
      </c>
      <c r="F36" s="37">
        <v>0.46</v>
      </c>
      <c r="G36" s="37">
        <v>0.45</v>
      </c>
      <c r="Q36" s="37"/>
      <c r="R36" s="37"/>
      <c r="S36" s="37"/>
      <c r="T36" s="37"/>
      <c r="U36" s="37"/>
    </row>
    <row r="37" spans="1:21" x14ac:dyDescent="0.25">
      <c r="A37" s="2" t="s">
        <v>34</v>
      </c>
      <c r="B37" s="5">
        <v>0.9176331685886876</v>
      </c>
      <c r="C37" s="37">
        <v>0.5</v>
      </c>
      <c r="D37" s="37">
        <v>0.5</v>
      </c>
      <c r="E37" s="37">
        <v>0.33</v>
      </c>
      <c r="F37" s="37">
        <v>0.45</v>
      </c>
      <c r="G37" s="37">
        <v>0.45</v>
      </c>
      <c r="Q37" s="37"/>
      <c r="R37" s="37"/>
      <c r="S37" s="37"/>
      <c r="T37" s="37"/>
      <c r="U37" s="37"/>
    </row>
    <row r="38" spans="1:21" x14ac:dyDescent="0.25">
      <c r="A38" s="2" t="s">
        <v>35</v>
      </c>
      <c r="B38" s="5">
        <v>1.0210159253157607</v>
      </c>
      <c r="C38" s="37">
        <v>0.71</v>
      </c>
      <c r="D38" s="37">
        <v>0.8</v>
      </c>
      <c r="E38" s="37">
        <v>0.75</v>
      </c>
      <c r="F38" s="37">
        <v>0.62</v>
      </c>
      <c r="G38" s="37">
        <v>0.61</v>
      </c>
      <c r="Q38" s="37"/>
      <c r="R38" s="37"/>
      <c r="S38" s="37"/>
      <c r="T38" s="37"/>
      <c r="U38" s="37"/>
    </row>
    <row r="39" spans="1:21" x14ac:dyDescent="0.25">
      <c r="A39" s="2" t="s">
        <v>36</v>
      </c>
      <c r="B39" s="5">
        <v>1.6350356946732565</v>
      </c>
      <c r="C39" s="37">
        <v>0.66</v>
      </c>
      <c r="D39" s="37">
        <v>0.8</v>
      </c>
      <c r="E39" s="37">
        <v>0.75</v>
      </c>
      <c r="F39" s="37">
        <v>0.62</v>
      </c>
      <c r="G39" s="37">
        <v>0.5</v>
      </c>
      <c r="Q39" s="37"/>
      <c r="R39" s="37"/>
      <c r="S39" s="37"/>
      <c r="T39" s="37"/>
      <c r="U39" s="37"/>
    </row>
    <row r="40" spans="1:21" x14ac:dyDescent="0.25">
      <c r="A40" s="2" t="s">
        <v>37</v>
      </c>
      <c r="B40" s="5">
        <v>1.1159692476661174</v>
      </c>
      <c r="C40" s="37">
        <v>0.71</v>
      </c>
      <c r="D40" s="37">
        <v>0.8</v>
      </c>
      <c r="E40" s="37">
        <v>0.75</v>
      </c>
      <c r="F40" s="37">
        <v>0.62</v>
      </c>
      <c r="G40" s="37">
        <v>0.61</v>
      </c>
      <c r="Q40" s="37"/>
      <c r="R40" s="37"/>
      <c r="S40" s="37"/>
      <c r="T40" s="37"/>
      <c r="U40" s="37"/>
    </row>
    <row r="41" spans="1:21" x14ac:dyDescent="0.25">
      <c r="A41" s="2" t="s">
        <v>38</v>
      </c>
      <c r="B41" s="5">
        <v>1.0124437122460186</v>
      </c>
      <c r="C41" s="37">
        <v>0.65</v>
      </c>
      <c r="D41" s="37">
        <v>0.8</v>
      </c>
      <c r="E41" s="37">
        <v>0.45</v>
      </c>
      <c r="F41" s="37">
        <v>0.5</v>
      </c>
      <c r="G41" s="37">
        <v>0.5</v>
      </c>
      <c r="Q41" s="37"/>
      <c r="R41" s="37"/>
      <c r="S41" s="37"/>
      <c r="T41" s="37"/>
      <c r="U41" s="37"/>
    </row>
    <row r="42" spans="1:21" x14ac:dyDescent="0.25">
      <c r="A42" s="2" t="s">
        <v>39</v>
      </c>
      <c r="B42" s="5">
        <v>0.73852278967600216</v>
      </c>
      <c r="C42" s="37">
        <v>0.65</v>
      </c>
      <c r="D42" s="37">
        <v>0.8</v>
      </c>
      <c r="E42" s="37">
        <v>0.44</v>
      </c>
      <c r="F42" s="37">
        <v>0.5</v>
      </c>
      <c r="G42" s="37">
        <v>0.5</v>
      </c>
      <c r="Q42" s="37"/>
      <c r="R42" s="37"/>
      <c r="S42" s="37"/>
      <c r="T42" s="37"/>
      <c r="U42" s="37"/>
    </row>
    <row r="43" spans="1:21" x14ac:dyDescent="0.25">
      <c r="A43" s="2" t="s">
        <v>4</v>
      </c>
      <c r="B43" s="5">
        <v>0.57740252608456888</v>
      </c>
      <c r="C43" s="37">
        <v>0.65</v>
      </c>
      <c r="D43" s="37">
        <v>0.8</v>
      </c>
      <c r="E43" s="37">
        <v>0.44</v>
      </c>
      <c r="F43" s="37">
        <v>0.5</v>
      </c>
      <c r="G43" s="37">
        <v>0.45</v>
      </c>
      <c r="Q43" s="37"/>
      <c r="R43" s="37"/>
      <c r="S43" s="37"/>
      <c r="T43" s="37"/>
      <c r="U43" s="37"/>
    </row>
    <row r="44" spans="1:21" x14ac:dyDescent="0.25">
      <c r="A44" s="2" t="s">
        <v>40</v>
      </c>
      <c r="B44" s="5">
        <v>0.15084129599121363</v>
      </c>
      <c r="C44" s="37">
        <v>0.5</v>
      </c>
      <c r="D44" s="37">
        <v>0.5</v>
      </c>
      <c r="E44" s="37">
        <v>0.33</v>
      </c>
      <c r="F44" s="37">
        <v>0.45</v>
      </c>
      <c r="G44" s="37">
        <v>0.45</v>
      </c>
      <c r="Q44" s="37"/>
      <c r="R44" s="37"/>
      <c r="S44" s="37"/>
      <c r="T44" s="37"/>
      <c r="U44" s="37"/>
    </row>
    <row r="45" spans="1:21" x14ac:dyDescent="0.25">
      <c r="A45" s="2" t="s">
        <v>41</v>
      </c>
      <c r="B45" s="5">
        <v>0.59009884678747937</v>
      </c>
      <c r="C45" s="37">
        <v>0.52</v>
      </c>
      <c r="D45" s="37">
        <v>0.56000000000000005</v>
      </c>
      <c r="E45" s="37">
        <v>0.33</v>
      </c>
      <c r="F45" s="37">
        <v>0.46</v>
      </c>
      <c r="G45" s="37">
        <v>0.45</v>
      </c>
      <c r="Q45" s="37"/>
      <c r="R45" s="37"/>
      <c r="S45" s="37"/>
      <c r="T45" s="37"/>
      <c r="U45" s="37"/>
    </row>
    <row r="46" spans="1:21" x14ac:dyDescent="0.25">
      <c r="A46" s="2" t="s">
        <v>42</v>
      </c>
      <c r="B46" s="5">
        <v>0.58797913234486543</v>
      </c>
      <c r="C46" s="37">
        <v>0.52</v>
      </c>
      <c r="D46" s="37">
        <v>0.56000000000000005</v>
      </c>
      <c r="E46" s="37">
        <v>0.33</v>
      </c>
      <c r="F46" s="37">
        <v>0.45</v>
      </c>
      <c r="G46" s="37">
        <v>0.45</v>
      </c>
      <c r="Q46" s="37"/>
      <c r="R46" s="37"/>
      <c r="S46" s="37"/>
      <c r="T46" s="37"/>
      <c r="U46" s="37"/>
    </row>
    <row r="47" spans="1:21" x14ac:dyDescent="0.25">
      <c r="A47" s="2" t="s">
        <v>43</v>
      </c>
      <c r="B47" s="5">
        <v>1.9481109280615045</v>
      </c>
      <c r="C47" s="37">
        <v>0.5</v>
      </c>
      <c r="D47" s="37">
        <v>0.5</v>
      </c>
      <c r="E47" s="37">
        <v>0.33</v>
      </c>
      <c r="F47" s="37">
        <v>0.45</v>
      </c>
      <c r="G47" s="37">
        <v>0.45</v>
      </c>
      <c r="Q47" s="37"/>
      <c r="R47" s="37"/>
      <c r="S47" s="37"/>
      <c r="T47" s="37"/>
      <c r="U47" s="37"/>
    </row>
    <row r="48" spans="1:21" x14ac:dyDescent="0.25">
      <c r="A48" s="2" t="s">
        <v>44</v>
      </c>
      <c r="B48" s="5">
        <v>0.4320895112575508</v>
      </c>
      <c r="C48" s="37">
        <v>0.5</v>
      </c>
      <c r="D48" s="37">
        <v>0.5</v>
      </c>
      <c r="E48" s="37">
        <v>0.33</v>
      </c>
      <c r="F48" s="37">
        <v>0.45</v>
      </c>
      <c r="G48" s="37">
        <v>0.45</v>
      </c>
      <c r="Q48" s="37"/>
      <c r="R48" s="37"/>
      <c r="S48" s="37"/>
      <c r="T48" s="37"/>
      <c r="U48" s="37"/>
    </row>
    <row r="49" spans="1:21" x14ac:dyDescent="0.25">
      <c r="A49" s="2" t="s">
        <v>45</v>
      </c>
      <c r="B49" s="5">
        <v>0.51499560680944534</v>
      </c>
      <c r="C49" s="37">
        <v>0.5</v>
      </c>
      <c r="D49" s="37">
        <v>0.5</v>
      </c>
      <c r="E49" s="37">
        <v>0.33</v>
      </c>
      <c r="F49" s="37">
        <v>0.45</v>
      </c>
      <c r="G49" s="37">
        <v>0.45</v>
      </c>
      <c r="Q49" s="37"/>
      <c r="R49" s="37"/>
      <c r="S49" s="37"/>
      <c r="T49" s="37"/>
      <c r="U49" s="37"/>
    </row>
    <row r="50" spans="1:21" x14ac:dyDescent="0.25">
      <c r="A50" s="2" t="s">
        <v>46</v>
      </c>
      <c r="B50" s="5">
        <v>1.2909719934102144</v>
      </c>
      <c r="C50" s="37">
        <v>0.5</v>
      </c>
      <c r="D50" s="37">
        <v>0.5</v>
      </c>
      <c r="E50" s="37">
        <v>0.33</v>
      </c>
      <c r="F50" s="37">
        <v>0.45</v>
      </c>
      <c r="G50" s="37">
        <v>0.45</v>
      </c>
      <c r="Q50" s="37"/>
      <c r="R50" s="37"/>
      <c r="S50" s="37"/>
      <c r="T50" s="37"/>
      <c r="U50" s="37"/>
    </row>
    <row r="51" spans="1:21" x14ac:dyDescent="0.25">
      <c r="A51" s="2" t="s">
        <v>47</v>
      </c>
      <c r="B51" s="5">
        <v>1.5753651839648546</v>
      </c>
      <c r="C51" s="37">
        <v>0.52</v>
      </c>
      <c r="D51" s="37">
        <v>0.56000000000000005</v>
      </c>
      <c r="E51" s="37">
        <v>0.33</v>
      </c>
      <c r="F51" s="37">
        <v>0.45</v>
      </c>
      <c r="G51" s="37">
        <v>0.45</v>
      </c>
      <c r="Q51" s="37"/>
      <c r="R51" s="37"/>
      <c r="S51" s="37"/>
      <c r="T51" s="37"/>
      <c r="U51" s="37"/>
    </row>
    <row r="52" spans="1:21" x14ac:dyDescent="0.25">
      <c r="A52" s="2" t="s">
        <v>48</v>
      </c>
      <c r="B52" s="5">
        <v>1.7107907742998352</v>
      </c>
      <c r="C52" s="37">
        <v>0.42</v>
      </c>
      <c r="D52" s="37">
        <v>0.5</v>
      </c>
      <c r="E52" s="37">
        <v>0.33</v>
      </c>
      <c r="F52" s="37">
        <v>0.36</v>
      </c>
      <c r="G52" s="37">
        <v>0.38</v>
      </c>
      <c r="Q52" s="37"/>
      <c r="R52" s="37"/>
      <c r="S52" s="37"/>
      <c r="T52" s="37"/>
      <c r="U52" s="37"/>
    </row>
    <row r="53" spans="1:21" x14ac:dyDescent="0.25">
      <c r="A53" s="2" t="s">
        <v>49</v>
      </c>
      <c r="B53" s="5">
        <v>0.22827292696320703</v>
      </c>
      <c r="C53" s="37">
        <v>0.5</v>
      </c>
      <c r="D53" s="37">
        <v>0.5</v>
      </c>
      <c r="E53" s="37">
        <v>0.33</v>
      </c>
      <c r="F53" s="37">
        <v>0.45</v>
      </c>
      <c r="G53" s="37">
        <v>0.45</v>
      </c>
      <c r="Q53" s="37"/>
      <c r="R53" s="37"/>
      <c r="S53" s="37"/>
      <c r="T53" s="37"/>
      <c r="U53" s="37"/>
    </row>
    <row r="54" spans="1:21" x14ac:dyDescent="0.25">
      <c r="A54" s="2" t="s">
        <v>5</v>
      </c>
      <c r="B54" s="5">
        <v>1.1798077979132344</v>
      </c>
      <c r="C54" s="37">
        <v>0.65</v>
      </c>
      <c r="D54" s="37">
        <v>0.8</v>
      </c>
      <c r="E54" s="37">
        <v>0.75</v>
      </c>
      <c r="F54" s="37">
        <v>0.57999999999999996</v>
      </c>
      <c r="G54" s="37">
        <v>0.5</v>
      </c>
      <c r="Q54" s="37"/>
      <c r="R54" s="37"/>
      <c r="S54" s="37"/>
      <c r="T54" s="37"/>
      <c r="U54" s="37"/>
    </row>
    <row r="55" spans="1:21" x14ac:dyDescent="0.25">
      <c r="A55" s="2" t="s">
        <v>50</v>
      </c>
      <c r="B55" s="5">
        <v>4.2001647446457992E-2</v>
      </c>
      <c r="C55" s="37">
        <v>0.5</v>
      </c>
      <c r="D55" s="37">
        <v>0.5</v>
      </c>
      <c r="E55" s="37">
        <v>0.33</v>
      </c>
      <c r="F55" s="37">
        <v>0.45</v>
      </c>
      <c r="G55" s="37">
        <v>0.45</v>
      </c>
      <c r="Q55" s="37"/>
      <c r="R55" s="37"/>
      <c r="S55" s="37"/>
      <c r="T55" s="37"/>
      <c r="U55" s="37"/>
    </row>
    <row r="56" spans="1:21" x14ac:dyDescent="0.25">
      <c r="A56" s="2" t="s">
        <v>51</v>
      </c>
      <c r="B56" s="5">
        <v>0.96074135090609558</v>
      </c>
      <c r="C56" s="37">
        <v>0.5</v>
      </c>
      <c r="D56" s="37">
        <v>0.5</v>
      </c>
      <c r="E56" s="37">
        <v>0.33</v>
      </c>
      <c r="F56" s="37">
        <v>0.45</v>
      </c>
      <c r="G56" s="37">
        <v>0.45</v>
      </c>
      <c r="Q56" s="37"/>
      <c r="R56" s="37"/>
      <c r="S56" s="37"/>
      <c r="T56" s="37"/>
      <c r="U56" s="37"/>
    </row>
    <row r="57" spans="1:21" x14ac:dyDescent="0.25">
      <c r="A57" s="2" t="s">
        <v>52</v>
      </c>
      <c r="B57" s="5">
        <v>2.765431081823174</v>
      </c>
      <c r="C57" s="37">
        <v>0.5</v>
      </c>
      <c r="D57" s="37">
        <v>0.5</v>
      </c>
      <c r="E57" s="37">
        <v>0.33</v>
      </c>
      <c r="F57" s="37">
        <v>0.45</v>
      </c>
      <c r="G57" s="37">
        <v>0.38</v>
      </c>
      <c r="Q57" s="37"/>
      <c r="R57" s="37"/>
      <c r="S57" s="37"/>
      <c r="T57" s="37"/>
      <c r="U57" s="37"/>
    </row>
    <row r="58" spans="1:21" x14ac:dyDescent="0.25">
      <c r="A58" s="2" t="s">
        <v>53</v>
      </c>
      <c r="B58" s="5">
        <v>0.70121361889071943</v>
      </c>
      <c r="C58" s="37">
        <v>0.41</v>
      </c>
      <c r="D58" s="37">
        <v>0.56000000000000005</v>
      </c>
      <c r="E58" s="37">
        <v>0.24</v>
      </c>
      <c r="F58" s="37">
        <v>0.33</v>
      </c>
      <c r="G58" s="37">
        <v>0.33</v>
      </c>
      <c r="Q58" s="37"/>
      <c r="R58" s="37"/>
      <c r="S58" s="37"/>
      <c r="T58" s="37"/>
      <c r="U58" s="37"/>
    </row>
    <row r="59" spans="1:21" x14ac:dyDescent="0.25">
      <c r="A59" s="2" t="s">
        <v>54</v>
      </c>
      <c r="B59" s="5">
        <v>0.31271169686985173</v>
      </c>
      <c r="C59" s="37">
        <v>0.41</v>
      </c>
      <c r="D59" s="37">
        <v>0.56000000000000005</v>
      </c>
      <c r="E59" s="37">
        <v>0.24</v>
      </c>
      <c r="F59" s="37">
        <v>0.33</v>
      </c>
      <c r="G59" s="37">
        <v>0.33</v>
      </c>
      <c r="Q59" s="37"/>
      <c r="R59" s="37"/>
      <c r="S59" s="37"/>
      <c r="T59" s="37"/>
      <c r="U59" s="37"/>
    </row>
    <row r="60" spans="1:21" x14ac:dyDescent="0.25">
      <c r="A60" s="2" t="s">
        <v>55</v>
      </c>
      <c r="B60" s="5">
        <v>2.3259088412959912</v>
      </c>
      <c r="C60" s="37">
        <v>0.52</v>
      </c>
      <c r="D60" s="37">
        <v>0.56000000000000005</v>
      </c>
      <c r="E60" s="37">
        <v>0.33</v>
      </c>
      <c r="F60" s="37">
        <v>0.45</v>
      </c>
      <c r="G60" s="37">
        <v>0.45</v>
      </c>
      <c r="Q60" s="37"/>
      <c r="R60" s="37"/>
      <c r="S60" s="37"/>
      <c r="T60" s="37"/>
      <c r="U60" s="37"/>
    </row>
    <row r="61" spans="1:21" x14ac:dyDescent="0.25">
      <c r="A61" s="2" t="s">
        <v>56</v>
      </c>
      <c r="B61" s="5">
        <v>1.0205107084019771</v>
      </c>
      <c r="C61" s="37">
        <v>0.42</v>
      </c>
      <c r="D61" s="37">
        <v>0.5</v>
      </c>
      <c r="E61" s="37">
        <v>0.33</v>
      </c>
      <c r="F61" s="37">
        <v>0.36</v>
      </c>
      <c r="G61" s="37">
        <v>0.38</v>
      </c>
      <c r="Q61" s="37"/>
      <c r="R61" s="37"/>
      <c r="S61" s="37"/>
      <c r="T61" s="37"/>
      <c r="U61" s="37"/>
    </row>
    <row r="62" spans="1:21" x14ac:dyDescent="0.25">
      <c r="A62" s="2" t="s">
        <v>57</v>
      </c>
      <c r="B62" s="5">
        <v>1.8549258649093903</v>
      </c>
      <c r="C62" s="37">
        <v>0.5</v>
      </c>
      <c r="D62" s="37">
        <v>0.5</v>
      </c>
      <c r="E62" s="37">
        <v>0.33</v>
      </c>
      <c r="F62" s="37">
        <v>0.45</v>
      </c>
      <c r="G62" s="37">
        <v>0.38</v>
      </c>
      <c r="Q62" s="37"/>
      <c r="R62" s="37"/>
      <c r="S62" s="37"/>
      <c r="T62" s="37"/>
      <c r="U62" s="37"/>
    </row>
    <row r="63" spans="1:21" x14ac:dyDescent="0.25">
      <c r="A63" s="2" t="s">
        <v>58</v>
      </c>
      <c r="B63" s="5">
        <v>0.65892915980230649</v>
      </c>
      <c r="C63" s="37">
        <v>0.5</v>
      </c>
      <c r="D63" s="37">
        <v>0.5</v>
      </c>
      <c r="E63" s="37">
        <v>0.33</v>
      </c>
      <c r="F63" s="37">
        <v>0.36</v>
      </c>
      <c r="G63" s="37">
        <v>0.38</v>
      </c>
      <c r="Q63" s="37"/>
      <c r="R63" s="37"/>
      <c r="S63" s="37"/>
      <c r="T63" s="37"/>
      <c r="U63" s="37"/>
    </row>
    <row r="64" spans="1:21" x14ac:dyDescent="0.25">
      <c r="A64" s="2" t="s">
        <v>59</v>
      </c>
      <c r="B64" s="5">
        <v>0.47098297638660075</v>
      </c>
      <c r="C64" s="37">
        <v>0.42</v>
      </c>
      <c r="D64" s="37">
        <v>0.5</v>
      </c>
      <c r="E64" s="37">
        <v>0.33</v>
      </c>
      <c r="F64" s="37">
        <v>0.36</v>
      </c>
      <c r="G64" s="37">
        <v>0.38</v>
      </c>
      <c r="Q64" s="37"/>
      <c r="R64" s="37"/>
      <c r="S64" s="37"/>
      <c r="T64" s="37"/>
      <c r="U64" s="37"/>
    </row>
    <row r="65" spans="1:21" x14ac:dyDescent="0.25">
      <c r="A65" s="2" t="s">
        <v>6</v>
      </c>
      <c r="B65" s="5">
        <v>0.35587863811092807</v>
      </c>
      <c r="C65" s="37">
        <v>0.65</v>
      </c>
      <c r="D65" s="37">
        <v>0.8</v>
      </c>
      <c r="E65" s="37">
        <v>0.75</v>
      </c>
      <c r="F65" s="37">
        <v>0.57999999999999996</v>
      </c>
      <c r="G65" s="37">
        <v>0.5</v>
      </c>
      <c r="Q65" s="37"/>
      <c r="R65" s="37"/>
      <c r="S65" s="37"/>
      <c r="T65" s="37"/>
      <c r="U65" s="37"/>
    </row>
    <row r="66" spans="1:21" x14ac:dyDescent="0.25">
      <c r="A66" s="2" t="s">
        <v>60</v>
      </c>
      <c r="B66" s="5">
        <v>1.8690389895661728</v>
      </c>
      <c r="C66" s="37">
        <v>0.42</v>
      </c>
      <c r="D66" s="37">
        <v>0.5</v>
      </c>
      <c r="E66" s="37">
        <v>0.33</v>
      </c>
      <c r="F66" s="37">
        <v>0.36</v>
      </c>
      <c r="G66" s="37">
        <v>0.38</v>
      </c>
      <c r="Q66" s="37"/>
      <c r="R66" s="37"/>
      <c r="S66" s="37"/>
      <c r="T66" s="37"/>
      <c r="U66" s="37"/>
    </row>
    <row r="67" spans="1:21" x14ac:dyDescent="0.25">
      <c r="A67" s="2" t="s">
        <v>61</v>
      </c>
      <c r="B67" s="5">
        <v>1.9671279516749036</v>
      </c>
      <c r="C67" s="37">
        <v>0.66</v>
      </c>
      <c r="D67" s="37">
        <v>0.8</v>
      </c>
      <c r="E67" s="37">
        <v>0.75</v>
      </c>
      <c r="F67" s="37">
        <v>0.57999999999999996</v>
      </c>
      <c r="G67" s="37">
        <v>0.5</v>
      </c>
      <c r="Q67" s="37"/>
      <c r="R67" s="37"/>
      <c r="S67" s="37"/>
      <c r="T67" s="37"/>
      <c r="U67" s="37"/>
    </row>
    <row r="68" spans="1:21" x14ac:dyDescent="0.25">
      <c r="A68" s="2" t="s">
        <v>62</v>
      </c>
      <c r="B68" s="5">
        <v>2.2216639209225697</v>
      </c>
      <c r="C68" s="37">
        <v>0.41</v>
      </c>
      <c r="D68" s="37">
        <v>0.4</v>
      </c>
      <c r="E68" s="37">
        <v>0.24</v>
      </c>
      <c r="F68" s="37">
        <v>0.33</v>
      </c>
      <c r="G68" s="37">
        <v>0.33</v>
      </c>
      <c r="Q68" s="37"/>
      <c r="R68" s="37"/>
      <c r="S68" s="37"/>
      <c r="T68" s="37"/>
      <c r="U68" s="37"/>
    </row>
    <row r="69" spans="1:21" x14ac:dyDescent="0.25">
      <c r="A69" s="2" t="s">
        <v>63</v>
      </c>
      <c r="B69" s="5">
        <v>1.8009280615046677</v>
      </c>
      <c r="C69" s="37">
        <v>0.41</v>
      </c>
      <c r="D69" s="37">
        <v>0.25</v>
      </c>
      <c r="E69" s="37">
        <v>0.24</v>
      </c>
      <c r="F69" s="37">
        <v>0.33</v>
      </c>
      <c r="G69" s="37">
        <v>0.33</v>
      </c>
      <c r="Q69" s="37"/>
      <c r="R69" s="37"/>
      <c r="S69" s="37"/>
      <c r="T69" s="37"/>
      <c r="U69" s="37"/>
    </row>
    <row r="70" spans="1:21" x14ac:dyDescent="0.25">
      <c r="A70" s="2" t="s">
        <v>64</v>
      </c>
      <c r="B70" s="5">
        <v>0.96732564524986264</v>
      </c>
      <c r="C70" s="37">
        <v>0.38</v>
      </c>
      <c r="D70" s="37">
        <v>0.33</v>
      </c>
      <c r="E70" s="37">
        <v>0.24</v>
      </c>
      <c r="F70" s="37">
        <v>0.33</v>
      </c>
      <c r="G70" s="37">
        <v>0.33</v>
      </c>
      <c r="Q70" s="37"/>
      <c r="R70" s="37"/>
      <c r="S70" s="37"/>
      <c r="T70" s="37"/>
      <c r="U70" s="37"/>
    </row>
    <row r="71" spans="1:21" x14ac:dyDescent="0.25">
      <c r="A71" s="2" t="s">
        <v>65</v>
      </c>
      <c r="B71" s="5">
        <v>0.53447391543108191</v>
      </c>
      <c r="C71" s="37">
        <v>0.38</v>
      </c>
      <c r="D71" s="37">
        <v>0.33</v>
      </c>
      <c r="E71" s="37">
        <v>0.24</v>
      </c>
      <c r="F71" s="37">
        <v>0.33</v>
      </c>
      <c r="G71" s="37">
        <v>0.33</v>
      </c>
      <c r="Q71" s="37"/>
      <c r="R71" s="37"/>
      <c r="S71" s="37"/>
      <c r="T71" s="37"/>
      <c r="U71" s="37"/>
    </row>
    <row r="72" spans="1:21" x14ac:dyDescent="0.25">
      <c r="A72" s="2" t="s">
        <v>66</v>
      </c>
      <c r="B72" s="5">
        <v>0.6677265238879736</v>
      </c>
      <c r="C72" s="37">
        <v>0.38</v>
      </c>
      <c r="D72" s="37">
        <v>0.33</v>
      </c>
      <c r="E72" s="37">
        <v>0.24</v>
      </c>
      <c r="F72" s="37">
        <v>0.33</v>
      </c>
      <c r="G72" s="37">
        <v>0.33</v>
      </c>
      <c r="Q72" s="37"/>
      <c r="R72" s="37"/>
      <c r="S72" s="37"/>
      <c r="T72" s="37"/>
      <c r="U72" s="37"/>
    </row>
    <row r="73" spans="1:21" x14ac:dyDescent="0.25">
      <c r="A73" s="2" t="s">
        <v>67</v>
      </c>
      <c r="B73" s="5">
        <v>5.3706754530477765E-3</v>
      </c>
      <c r="C73" s="37">
        <v>0.38</v>
      </c>
      <c r="D73" s="37">
        <v>0.33</v>
      </c>
      <c r="E73" s="37">
        <v>0.24</v>
      </c>
      <c r="F73" s="37">
        <v>0.33</v>
      </c>
      <c r="G73" s="37">
        <v>0.33</v>
      </c>
      <c r="Q73" s="37"/>
      <c r="R73" s="37"/>
      <c r="S73" s="37"/>
      <c r="T73" s="37"/>
      <c r="U73" s="37"/>
    </row>
    <row r="74" spans="1:21" x14ac:dyDescent="0.25">
      <c r="A74" s="2" t="s">
        <v>68</v>
      </c>
      <c r="B74" s="5">
        <v>4.9023887973640858E-2</v>
      </c>
      <c r="C74" s="37">
        <v>0.41</v>
      </c>
      <c r="D74" s="37">
        <v>0.56000000000000005</v>
      </c>
      <c r="E74" s="37">
        <v>0.24</v>
      </c>
      <c r="F74" s="37">
        <v>0.33</v>
      </c>
      <c r="G74" s="37">
        <v>0.36</v>
      </c>
      <c r="Q74" s="37"/>
      <c r="R74" s="37"/>
      <c r="S74" s="37"/>
      <c r="T74" s="37"/>
      <c r="U74" s="37"/>
    </row>
    <row r="75" spans="1:21" x14ac:dyDescent="0.25">
      <c r="A75" s="2" t="s">
        <v>69</v>
      </c>
      <c r="B75" s="5">
        <v>3.6974190005491493E-2</v>
      </c>
      <c r="C75" s="37">
        <v>0.42</v>
      </c>
      <c r="D75" s="37">
        <v>0.5</v>
      </c>
      <c r="E75" s="37">
        <v>0.25</v>
      </c>
      <c r="F75" s="37">
        <v>0.36</v>
      </c>
      <c r="G75" s="37">
        <v>0.38</v>
      </c>
      <c r="Q75" s="37"/>
      <c r="R75" s="37"/>
      <c r="S75" s="37"/>
      <c r="T75" s="37"/>
      <c r="U75" s="37"/>
    </row>
    <row r="76" spans="1:21" x14ac:dyDescent="0.25">
      <c r="A76" s="2" t="s">
        <v>7</v>
      </c>
      <c r="B76" s="5">
        <v>3.1258264689730919</v>
      </c>
      <c r="C76" s="37">
        <v>0.65</v>
      </c>
      <c r="D76" s="37">
        <v>0.8</v>
      </c>
      <c r="E76" s="37">
        <v>0.75</v>
      </c>
      <c r="F76" s="37">
        <v>0.57999999999999996</v>
      </c>
      <c r="G76" s="37">
        <v>0.5</v>
      </c>
      <c r="Q76" s="37"/>
      <c r="R76" s="37"/>
      <c r="S76" s="37"/>
      <c r="T76" s="37"/>
      <c r="U76" s="37"/>
    </row>
    <row r="77" spans="1:21" x14ac:dyDescent="0.25">
      <c r="A77" s="2" t="s">
        <v>70</v>
      </c>
      <c r="B77" s="5">
        <v>0.19711147721032399</v>
      </c>
      <c r="C77" s="37">
        <v>0.38</v>
      </c>
      <c r="D77" s="37">
        <v>0.33</v>
      </c>
      <c r="E77" s="37">
        <v>0.24</v>
      </c>
      <c r="F77" s="37">
        <v>0.33</v>
      </c>
      <c r="G77" s="37">
        <v>0.33</v>
      </c>
      <c r="Q77" s="37"/>
      <c r="R77" s="37"/>
      <c r="S77" s="37"/>
      <c r="T77" s="37"/>
      <c r="U77" s="37"/>
    </row>
    <row r="78" spans="1:21" x14ac:dyDescent="0.25">
      <c r="A78" s="2" t="s">
        <v>71</v>
      </c>
      <c r="B78" s="5">
        <v>0.48227237781438775</v>
      </c>
      <c r="C78" s="37">
        <v>0.41</v>
      </c>
      <c r="D78" s="37">
        <v>0.56000000000000005</v>
      </c>
      <c r="E78" s="37">
        <v>0.24</v>
      </c>
      <c r="F78" s="37">
        <v>0.33</v>
      </c>
      <c r="G78" s="37">
        <v>0.36</v>
      </c>
      <c r="Q78" s="37"/>
      <c r="R78" s="37"/>
      <c r="S78" s="37"/>
      <c r="T78" s="37"/>
      <c r="U78" s="37"/>
    </row>
    <row r="79" spans="1:21" x14ac:dyDescent="0.25">
      <c r="A79" s="2" t="s">
        <v>72</v>
      </c>
      <c r="B79" s="5">
        <v>0.26571114772103238</v>
      </c>
      <c r="C79" s="37">
        <v>0.42</v>
      </c>
      <c r="D79" s="37">
        <v>0.5</v>
      </c>
      <c r="E79" s="37">
        <v>0.25</v>
      </c>
      <c r="F79" s="37">
        <v>0.36</v>
      </c>
      <c r="G79" s="37">
        <v>0.38</v>
      </c>
      <c r="Q79" s="37"/>
      <c r="R79" s="37"/>
      <c r="S79" s="37"/>
      <c r="T79" s="37"/>
      <c r="U79" s="37"/>
    </row>
    <row r="80" spans="1:21" x14ac:dyDescent="0.25">
      <c r="A80" s="2" t="s">
        <v>73</v>
      </c>
      <c r="B80" s="5">
        <v>0.62406370126304234</v>
      </c>
      <c r="C80" s="37">
        <v>0.43</v>
      </c>
      <c r="D80" s="37">
        <v>0.5</v>
      </c>
      <c r="E80" s="37">
        <v>0.33</v>
      </c>
      <c r="F80" s="37">
        <v>0.36</v>
      </c>
      <c r="G80" s="37">
        <v>0.38</v>
      </c>
      <c r="Q80" s="37"/>
      <c r="R80" s="37"/>
      <c r="S80" s="37"/>
      <c r="T80" s="37"/>
      <c r="U80" s="37"/>
    </row>
    <row r="81" spans="1:21" x14ac:dyDescent="0.25">
      <c r="A81" s="2" t="s">
        <v>74</v>
      </c>
      <c r="B81" s="5">
        <v>0.71140032948929155</v>
      </c>
      <c r="C81" s="37">
        <v>0.38</v>
      </c>
      <c r="D81" s="37">
        <v>0.33</v>
      </c>
      <c r="E81" s="37">
        <v>0.24</v>
      </c>
      <c r="F81" s="37">
        <v>0.33</v>
      </c>
      <c r="G81" s="37">
        <v>0.33</v>
      </c>
      <c r="Q81" s="37"/>
      <c r="R81" s="37"/>
      <c r="S81" s="37"/>
      <c r="T81" s="37"/>
      <c r="U81" s="37"/>
    </row>
    <row r="82" spans="1:21" x14ac:dyDescent="0.25">
      <c r="A82" s="2" t="s">
        <v>75</v>
      </c>
      <c r="B82" s="5">
        <v>0.7417353102690829</v>
      </c>
      <c r="C82" s="37">
        <v>0.38</v>
      </c>
      <c r="D82" s="37">
        <v>0.33</v>
      </c>
      <c r="E82" s="37">
        <v>0.24</v>
      </c>
      <c r="F82" s="37">
        <v>0.33</v>
      </c>
      <c r="G82" s="37">
        <v>0.27</v>
      </c>
      <c r="Q82" s="37"/>
      <c r="R82" s="37"/>
      <c r="S82" s="37"/>
      <c r="T82" s="37"/>
      <c r="U82" s="37"/>
    </row>
    <row r="83" spans="1:21" x14ac:dyDescent="0.25">
      <c r="A83" s="2" t="s">
        <v>76</v>
      </c>
      <c r="B83" s="5">
        <v>0.65754530477759476</v>
      </c>
      <c r="C83" s="37">
        <v>0.38</v>
      </c>
      <c r="D83" s="37">
        <v>0.33</v>
      </c>
      <c r="E83" s="37">
        <v>0.24</v>
      </c>
      <c r="F83" s="37">
        <v>0.33</v>
      </c>
      <c r="G83" s="37">
        <v>0.27</v>
      </c>
      <c r="Q83" s="37"/>
      <c r="R83" s="37"/>
      <c r="S83" s="37"/>
      <c r="T83" s="37"/>
      <c r="U83" s="37"/>
    </row>
    <row r="84" spans="1:21" x14ac:dyDescent="0.25">
      <c r="A84" s="2" t="s">
        <v>77</v>
      </c>
      <c r="B84" s="5">
        <v>1.0225315760571114</v>
      </c>
      <c r="C84" s="37">
        <v>0.38</v>
      </c>
      <c r="D84" s="37">
        <v>0.33</v>
      </c>
      <c r="E84" s="37">
        <v>0.24</v>
      </c>
      <c r="F84" s="37">
        <v>0.33</v>
      </c>
      <c r="G84" s="37">
        <v>0.27</v>
      </c>
      <c r="Q84" s="37"/>
      <c r="R84" s="37"/>
      <c r="S84" s="37"/>
      <c r="T84" s="37"/>
      <c r="U84" s="37"/>
    </row>
    <row r="85" spans="1:21" x14ac:dyDescent="0.25">
      <c r="A85" s="2" t="s">
        <v>78</v>
      </c>
      <c r="B85" s="5">
        <v>1.0473860516199891</v>
      </c>
      <c r="C85" s="37">
        <v>0.42</v>
      </c>
      <c r="D85" s="37">
        <v>0.5</v>
      </c>
      <c r="E85" s="37">
        <v>0.25</v>
      </c>
      <c r="F85" s="37">
        <v>0.36</v>
      </c>
      <c r="G85" s="37">
        <v>0.38</v>
      </c>
      <c r="Q85" s="37"/>
      <c r="R85" s="37"/>
      <c r="S85" s="37"/>
      <c r="T85" s="37"/>
      <c r="U85" s="37"/>
    </row>
    <row r="86" spans="1:21" x14ac:dyDescent="0.25">
      <c r="A86" s="2" t="s">
        <v>79</v>
      </c>
      <c r="B86" s="5">
        <v>0.89382756727073021</v>
      </c>
      <c r="C86" s="37">
        <v>0.41</v>
      </c>
      <c r="D86" s="37">
        <v>0.56000000000000005</v>
      </c>
      <c r="E86" s="37">
        <v>0.24</v>
      </c>
      <c r="F86" s="37">
        <v>0.33</v>
      </c>
      <c r="G86" s="37">
        <v>0.36</v>
      </c>
      <c r="Q86" s="37"/>
      <c r="R86" s="37"/>
      <c r="S86" s="37"/>
      <c r="T86" s="37"/>
      <c r="U86" s="37"/>
    </row>
    <row r="87" spans="1:21" x14ac:dyDescent="0.25">
      <c r="A87" s="2" t="s">
        <v>8</v>
      </c>
      <c r="B87" s="5">
        <v>1.7185612300933552E-2</v>
      </c>
      <c r="C87" s="37">
        <v>0.65</v>
      </c>
      <c r="D87" s="37">
        <v>0.75</v>
      </c>
      <c r="E87" s="37">
        <v>0.44</v>
      </c>
      <c r="F87" s="37">
        <v>0.5</v>
      </c>
      <c r="G87" s="37">
        <v>0.45</v>
      </c>
      <c r="Q87" s="37"/>
      <c r="R87" s="37"/>
      <c r="S87" s="37"/>
      <c r="T87" s="37"/>
      <c r="U87" s="37"/>
    </row>
    <row r="88" spans="1:21" x14ac:dyDescent="0.25">
      <c r="A88" s="2" t="s">
        <v>80</v>
      </c>
      <c r="B88" s="5">
        <v>0.97263591433278418</v>
      </c>
      <c r="C88" s="37">
        <v>0.38</v>
      </c>
      <c r="D88" s="37">
        <v>0.33</v>
      </c>
      <c r="E88" s="37">
        <v>0.24</v>
      </c>
      <c r="F88" s="37">
        <v>0.33</v>
      </c>
      <c r="G88" s="37">
        <v>0.27</v>
      </c>
      <c r="Q88" s="37"/>
      <c r="R88" s="37"/>
      <c r="S88" s="37"/>
      <c r="T88" s="37"/>
      <c r="U88" s="37"/>
    </row>
    <row r="89" spans="1:21" x14ac:dyDescent="0.25">
      <c r="A89" s="2" t="s">
        <v>81</v>
      </c>
      <c r="B89" s="5">
        <v>0.30554914881933004</v>
      </c>
      <c r="C89" s="37">
        <v>0.38</v>
      </c>
      <c r="D89" s="37">
        <v>0.33</v>
      </c>
      <c r="E89" s="37">
        <v>0.17</v>
      </c>
      <c r="F89" s="37">
        <v>0.33</v>
      </c>
      <c r="G89" s="37">
        <v>0.27</v>
      </c>
      <c r="Q89" s="37"/>
      <c r="R89" s="37"/>
      <c r="S89" s="37"/>
      <c r="T89" s="37"/>
      <c r="U89" s="37"/>
    </row>
    <row r="90" spans="1:21" x14ac:dyDescent="0.25">
      <c r="A90" s="2" t="s">
        <v>82</v>
      </c>
      <c r="B90" s="5">
        <v>0.59970895112575506</v>
      </c>
      <c r="C90" s="37">
        <v>0.43</v>
      </c>
      <c r="D90" s="37">
        <v>0.5</v>
      </c>
      <c r="E90" s="37">
        <v>0.33</v>
      </c>
      <c r="F90" s="37">
        <v>0.36</v>
      </c>
      <c r="G90" s="37">
        <v>0.38</v>
      </c>
      <c r="Q90" s="37"/>
      <c r="R90" s="37"/>
      <c r="S90" s="37"/>
      <c r="T90" s="37"/>
      <c r="U90" s="37"/>
    </row>
    <row r="91" spans="1:21" x14ac:dyDescent="0.25">
      <c r="A91" s="2" t="s">
        <v>83</v>
      </c>
      <c r="B91" s="5">
        <v>0.89012630422844585</v>
      </c>
      <c r="C91" s="37">
        <v>0.42</v>
      </c>
      <c r="D91" s="37">
        <v>0.5</v>
      </c>
      <c r="E91" s="37">
        <v>0.25</v>
      </c>
      <c r="F91" s="37">
        <v>0.36</v>
      </c>
      <c r="G91" s="37">
        <v>0.38</v>
      </c>
      <c r="Q91" s="37"/>
      <c r="R91" s="37"/>
      <c r="S91" s="37"/>
      <c r="T91" s="37"/>
      <c r="U91" s="37"/>
    </row>
    <row r="92" spans="1:21" x14ac:dyDescent="0.25">
      <c r="A92" s="2" t="s">
        <v>84</v>
      </c>
      <c r="B92" s="5">
        <v>1.2731191652937945</v>
      </c>
      <c r="C92" s="37">
        <v>0.38</v>
      </c>
      <c r="D92" s="37">
        <v>0.33</v>
      </c>
      <c r="E92" s="37">
        <v>0.11</v>
      </c>
      <c r="F92" s="37">
        <v>0.33</v>
      </c>
      <c r="G92" s="37">
        <v>0.27</v>
      </c>
      <c r="Q92" s="37"/>
      <c r="R92" s="37"/>
      <c r="S92" s="37"/>
      <c r="T92" s="37"/>
      <c r="U92" s="37"/>
    </row>
    <row r="93" spans="1:21" x14ac:dyDescent="0.25">
      <c r="A93" s="2" t="s">
        <v>85</v>
      </c>
      <c r="B93" s="5">
        <v>0.79337726523887975</v>
      </c>
      <c r="C93" s="37">
        <v>0.38</v>
      </c>
      <c r="D93" s="37">
        <v>0.31</v>
      </c>
      <c r="E93" s="37">
        <v>0.05</v>
      </c>
      <c r="F93" s="37">
        <v>0.21</v>
      </c>
      <c r="G93" s="37">
        <v>0.21</v>
      </c>
      <c r="Q93" s="37"/>
      <c r="R93" s="37"/>
      <c r="S93" s="37"/>
      <c r="T93" s="37"/>
      <c r="U93" s="37"/>
    </row>
    <row r="94" spans="1:21" x14ac:dyDescent="0.25">
      <c r="A94" s="2" t="s">
        <v>86</v>
      </c>
      <c r="B94" s="5">
        <v>1.6983141131246569</v>
      </c>
      <c r="C94" s="37">
        <v>0.38</v>
      </c>
      <c r="D94" s="37">
        <v>0.31</v>
      </c>
      <c r="E94" s="37">
        <v>0.05</v>
      </c>
      <c r="F94" s="37">
        <v>0.21</v>
      </c>
      <c r="G94" s="37">
        <v>0.21</v>
      </c>
      <c r="Q94" s="37"/>
      <c r="R94" s="37"/>
      <c r="S94" s="37"/>
      <c r="T94" s="37"/>
      <c r="U94" s="37"/>
    </row>
    <row r="95" spans="1:21" x14ac:dyDescent="0.25">
      <c r="A95" s="2" t="s">
        <v>87</v>
      </c>
      <c r="B95" s="5">
        <v>3.3168588687534327E-3</v>
      </c>
      <c r="C95" s="37">
        <v>0.38</v>
      </c>
      <c r="D95" s="37">
        <v>0.31</v>
      </c>
      <c r="E95" s="37">
        <v>0.05</v>
      </c>
      <c r="F95" s="37">
        <v>0.21</v>
      </c>
      <c r="G95" s="37">
        <v>0.21</v>
      </c>
      <c r="Q95" s="37"/>
      <c r="R95" s="37"/>
      <c r="S95" s="37"/>
      <c r="T95" s="37"/>
      <c r="U95" s="37"/>
    </row>
    <row r="96" spans="1:21" x14ac:dyDescent="0.25">
      <c r="A96" s="2" t="s">
        <v>88</v>
      </c>
      <c r="B96" s="5">
        <v>3.0793520043931901E-2</v>
      </c>
      <c r="C96" s="37">
        <v>0.38</v>
      </c>
      <c r="D96" s="37">
        <v>0.25</v>
      </c>
      <c r="E96" s="37">
        <v>0.05</v>
      </c>
      <c r="F96" s="37">
        <v>0.21</v>
      </c>
      <c r="G96" s="37">
        <v>0.21</v>
      </c>
      <c r="Q96" s="37"/>
      <c r="R96" s="37"/>
      <c r="S96" s="37"/>
      <c r="T96" s="37"/>
      <c r="U96" s="37"/>
    </row>
    <row r="97" spans="1:21" x14ac:dyDescent="0.25">
      <c r="A97" s="2" t="s">
        <v>89</v>
      </c>
      <c r="B97" s="5">
        <v>7.4437122460186715E-3</v>
      </c>
      <c r="C97" s="37">
        <v>0.42</v>
      </c>
      <c r="D97" s="37">
        <v>0.5</v>
      </c>
      <c r="E97" s="37">
        <v>0.25</v>
      </c>
      <c r="F97" s="37">
        <v>0.36</v>
      </c>
      <c r="G97" s="37">
        <v>0.38</v>
      </c>
      <c r="Q97" s="37"/>
      <c r="R97" s="37"/>
      <c r="S97" s="37"/>
      <c r="T97" s="37"/>
      <c r="U97" s="37"/>
    </row>
    <row r="98" spans="1:21" x14ac:dyDescent="0.25">
      <c r="A98" s="2" t="s">
        <v>9</v>
      </c>
      <c r="B98" s="5">
        <v>0.16925205930807249</v>
      </c>
      <c r="C98" s="37">
        <v>0.65</v>
      </c>
      <c r="D98" s="37">
        <v>0.75</v>
      </c>
      <c r="E98" s="37">
        <v>0.44</v>
      </c>
      <c r="F98" s="37">
        <v>0.5</v>
      </c>
      <c r="G98" s="37">
        <v>0.45</v>
      </c>
      <c r="Q98" s="37"/>
      <c r="R98" s="37"/>
      <c r="S98" s="37"/>
      <c r="T98" s="37"/>
      <c r="U98" s="37"/>
    </row>
    <row r="99" spans="1:21" x14ac:dyDescent="0.25">
      <c r="A99" s="2" t="s">
        <v>90</v>
      </c>
      <c r="B99" s="5">
        <v>0.14990389895661727</v>
      </c>
      <c r="C99" s="37">
        <v>0.38</v>
      </c>
      <c r="D99" s="37">
        <v>0.25</v>
      </c>
      <c r="E99" s="37">
        <v>0.05</v>
      </c>
      <c r="F99" s="37">
        <v>0.21</v>
      </c>
      <c r="G99" s="37">
        <v>0.21</v>
      </c>
      <c r="Q99" s="37"/>
      <c r="R99" s="37"/>
      <c r="S99" s="37"/>
      <c r="T99" s="37"/>
      <c r="U99" s="37"/>
    </row>
    <row r="100" spans="1:21" x14ac:dyDescent="0.25">
      <c r="A100" s="2" t="s">
        <v>91</v>
      </c>
      <c r="B100" s="5">
        <v>1.7600219659527733E-3</v>
      </c>
      <c r="C100" s="37">
        <v>0.42</v>
      </c>
      <c r="D100" s="37">
        <v>0.5</v>
      </c>
      <c r="E100" s="37">
        <v>0.25</v>
      </c>
      <c r="F100" s="37">
        <v>0.36</v>
      </c>
      <c r="G100" s="37">
        <v>0.38</v>
      </c>
      <c r="Q100" s="37"/>
      <c r="R100" s="37"/>
      <c r="S100" s="37"/>
      <c r="T100" s="37"/>
      <c r="U100" s="37"/>
    </row>
    <row r="101" spans="1:21" x14ac:dyDescent="0.25">
      <c r="A101" s="2" t="s">
        <v>92</v>
      </c>
      <c r="B101" s="5">
        <v>0.58234486545853925</v>
      </c>
      <c r="C101" s="37">
        <v>0.42</v>
      </c>
      <c r="D101" s="37">
        <v>0.5</v>
      </c>
      <c r="E101" s="37">
        <v>0.25</v>
      </c>
      <c r="F101" s="37">
        <v>0.36</v>
      </c>
      <c r="G101" s="37">
        <v>0.38</v>
      </c>
      <c r="Q101" s="37"/>
      <c r="R101" s="37"/>
      <c r="S101" s="37"/>
      <c r="T101" s="37"/>
      <c r="U101" s="37"/>
    </row>
    <row r="102" spans="1:21" x14ac:dyDescent="0.25">
      <c r="A102" s="2" t="s">
        <v>93</v>
      </c>
      <c r="B102" s="5">
        <v>0.19041735310269081</v>
      </c>
      <c r="C102" s="37">
        <v>0.43</v>
      </c>
      <c r="D102" s="37">
        <v>0.5</v>
      </c>
      <c r="E102" s="37">
        <v>0.33</v>
      </c>
      <c r="F102" s="37">
        <v>0.36</v>
      </c>
      <c r="G102" s="37">
        <v>0.38</v>
      </c>
      <c r="Q102" s="37"/>
      <c r="R102" s="37"/>
      <c r="S102" s="37"/>
      <c r="T102" s="37"/>
      <c r="U102" s="37"/>
    </row>
    <row r="103" spans="1:21" x14ac:dyDescent="0.25">
      <c r="A103" s="2" t="s">
        <v>94</v>
      </c>
      <c r="B103" s="5">
        <v>0.96820977484898396</v>
      </c>
      <c r="C103" s="37">
        <v>0.38</v>
      </c>
      <c r="D103" s="37">
        <v>0.25</v>
      </c>
      <c r="E103" s="37">
        <v>0.05</v>
      </c>
      <c r="F103" s="37">
        <v>0.21</v>
      </c>
      <c r="G103" s="37">
        <v>0.05</v>
      </c>
      <c r="Q103" s="37"/>
      <c r="R103" s="37"/>
      <c r="S103" s="37"/>
      <c r="T103" s="37"/>
      <c r="U103" s="37"/>
    </row>
    <row r="104" spans="1:21" x14ac:dyDescent="0.25">
      <c r="A104" s="2" t="s">
        <v>95</v>
      </c>
      <c r="B104" s="5">
        <v>1.3641460735859419</v>
      </c>
      <c r="C104" s="37">
        <v>0.41</v>
      </c>
      <c r="D104" s="37">
        <v>0.56000000000000005</v>
      </c>
      <c r="E104" s="37">
        <v>0.24</v>
      </c>
      <c r="F104" s="37">
        <v>0.33</v>
      </c>
      <c r="G104" s="37">
        <v>0.38</v>
      </c>
      <c r="Q104" s="37"/>
      <c r="R104" s="37"/>
      <c r="S104" s="37"/>
      <c r="T104" s="37"/>
      <c r="U104" s="37"/>
    </row>
    <row r="105" spans="1:21" x14ac:dyDescent="0.25">
      <c r="A105" s="2" t="s">
        <v>96</v>
      </c>
      <c r="B105" s="5">
        <v>1.0709555189456341</v>
      </c>
      <c r="C105" s="37">
        <v>0.38</v>
      </c>
      <c r="D105" s="37">
        <v>0.25</v>
      </c>
      <c r="E105" s="37">
        <v>0.05</v>
      </c>
      <c r="F105" s="37">
        <v>0.21</v>
      </c>
      <c r="G105" s="37">
        <v>0.05</v>
      </c>
      <c r="Q105" s="37"/>
      <c r="R105" s="37"/>
      <c r="S105" s="37"/>
      <c r="T105" s="37"/>
      <c r="U105" s="37"/>
    </row>
    <row r="106" spans="1:21" x14ac:dyDescent="0.25">
      <c r="A106" s="2" t="s">
        <v>97</v>
      </c>
      <c r="B106" s="5">
        <v>2.0434761120263589</v>
      </c>
      <c r="C106" s="37">
        <v>0.41</v>
      </c>
      <c r="D106" s="37">
        <v>0.56000000000000005</v>
      </c>
      <c r="E106" s="37">
        <v>0.24</v>
      </c>
      <c r="F106" s="37">
        <v>0.33</v>
      </c>
      <c r="G106" s="37">
        <v>0.33</v>
      </c>
      <c r="Q106" s="37"/>
      <c r="R106" s="37"/>
      <c r="S106" s="37"/>
      <c r="T106" s="37"/>
      <c r="U106" s="37"/>
    </row>
    <row r="107" spans="1:21" x14ac:dyDescent="0.25">
      <c r="A107" s="2" t="s">
        <v>98</v>
      </c>
      <c r="B107" s="5">
        <v>1.9236683141131246</v>
      </c>
      <c r="C107" s="37">
        <v>0.34</v>
      </c>
      <c r="D107" s="37">
        <v>0.13</v>
      </c>
      <c r="E107" s="37">
        <v>0.05</v>
      </c>
      <c r="F107" s="37">
        <v>0.05</v>
      </c>
      <c r="G107" s="37">
        <v>0.05</v>
      </c>
      <c r="Q107" s="37"/>
      <c r="R107" s="37"/>
      <c r="S107" s="37"/>
      <c r="T107" s="37"/>
      <c r="U107" s="37"/>
    </row>
    <row r="108" spans="1:21" x14ac:dyDescent="0.25">
      <c r="A108" s="3" t="s">
        <v>99</v>
      </c>
      <c r="B108" s="5">
        <v>1.9614332784184514</v>
      </c>
      <c r="C108" s="37">
        <v>0.34</v>
      </c>
      <c r="D108" s="37">
        <v>0.13</v>
      </c>
      <c r="E108" s="37">
        <v>0.05</v>
      </c>
      <c r="F108" s="37">
        <v>0.05</v>
      </c>
      <c r="G108" s="37">
        <v>0.05</v>
      </c>
      <c r="Q108" s="37"/>
      <c r="R108" s="37"/>
      <c r="S108" s="37"/>
      <c r="T108" s="37"/>
      <c r="U108" s="37"/>
    </row>
  </sheetData>
  <sortState xmlns:xlrd2="http://schemas.microsoft.com/office/spreadsheetml/2017/richdata2" ref="A2:G108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2" max="2" width="15.140625" style="13" customWidth="1"/>
    <col min="3" max="4" width="9.140625" customWidth="1"/>
    <col min="5" max="5" width="9" style="4" customWidth="1"/>
    <col min="6" max="6" width="9" bestFit="1" customWidth="1"/>
    <col min="7" max="7" width="15.42578125" bestFit="1" customWidth="1"/>
    <col min="9" max="9" width="12.5703125" bestFit="1" customWidth="1"/>
    <col min="10" max="10" width="15" bestFit="1" customWidth="1"/>
  </cols>
  <sheetData>
    <row r="1" spans="1:21" ht="47.25" x14ac:dyDescent="0.25">
      <c r="A1" s="1" t="s">
        <v>0</v>
      </c>
      <c r="B1" s="18" t="s">
        <v>108</v>
      </c>
      <c r="C1" s="18" t="s">
        <v>110</v>
      </c>
      <c r="D1" s="19" t="s">
        <v>132</v>
      </c>
      <c r="E1" s="19" t="s">
        <v>133</v>
      </c>
      <c r="F1" s="19" t="s">
        <v>134</v>
      </c>
      <c r="G1" s="19" t="s">
        <v>135</v>
      </c>
      <c r="I1" t="s">
        <v>136</v>
      </c>
      <c r="J1" s="56" t="s">
        <v>136</v>
      </c>
      <c r="K1" s="55" t="s">
        <v>110</v>
      </c>
      <c r="L1" s="55" t="s">
        <v>1</v>
      </c>
      <c r="M1" s="55" t="s">
        <v>2</v>
      </c>
      <c r="N1" s="55" t="s">
        <v>3</v>
      </c>
      <c r="O1" s="55" t="s">
        <v>4</v>
      </c>
    </row>
    <row r="2" spans="1:21" ht="15.75" x14ac:dyDescent="0.25">
      <c r="A2" s="2" t="s">
        <v>1</v>
      </c>
      <c r="B2" s="20">
        <v>0.55185063152114222</v>
      </c>
      <c r="C2" s="37">
        <v>0.54</v>
      </c>
      <c r="D2" s="37">
        <v>0.76</v>
      </c>
      <c r="E2" s="37">
        <v>0.74</v>
      </c>
      <c r="F2" s="37">
        <v>0.74</v>
      </c>
      <c r="G2" s="37">
        <v>0.75</v>
      </c>
      <c r="H2" s="31"/>
      <c r="I2" t="s">
        <v>120</v>
      </c>
      <c r="J2" s="53" t="s">
        <v>111</v>
      </c>
      <c r="K2" s="51">
        <v>20.23</v>
      </c>
      <c r="L2" s="51">
        <v>0</v>
      </c>
      <c r="M2" s="51">
        <v>0</v>
      </c>
      <c r="N2" s="51">
        <v>0</v>
      </c>
      <c r="O2" s="51">
        <v>0</v>
      </c>
      <c r="Q2" s="37"/>
      <c r="R2" s="37"/>
      <c r="S2" s="37"/>
      <c r="T2" s="37"/>
      <c r="U2" s="37"/>
    </row>
    <row r="3" spans="1:21" ht="15.75" x14ac:dyDescent="0.25">
      <c r="A3" s="2" t="s">
        <v>10</v>
      </c>
      <c r="B3" s="20">
        <v>0.81493135639758385</v>
      </c>
      <c r="C3" s="37">
        <v>0.54</v>
      </c>
      <c r="D3" s="37">
        <v>0.76</v>
      </c>
      <c r="E3" s="37">
        <v>0.74</v>
      </c>
      <c r="F3" s="37">
        <v>0.74</v>
      </c>
      <c r="G3" s="37">
        <v>0.76</v>
      </c>
      <c r="H3" s="31"/>
      <c r="I3" t="s">
        <v>119</v>
      </c>
      <c r="J3" s="53" t="s">
        <v>112</v>
      </c>
      <c r="K3" s="51">
        <v>16.54</v>
      </c>
      <c r="L3" s="51">
        <v>0.03</v>
      </c>
      <c r="M3" s="51">
        <v>0.03</v>
      </c>
      <c r="N3" s="51">
        <v>0.03</v>
      </c>
      <c r="O3" s="51">
        <v>0</v>
      </c>
      <c r="Q3" s="37"/>
      <c r="R3" s="37"/>
      <c r="S3" s="37"/>
      <c r="T3" s="37"/>
      <c r="U3" s="37"/>
    </row>
    <row r="4" spans="1:21" ht="15.75" x14ac:dyDescent="0.25">
      <c r="A4" s="2" t="s">
        <v>100</v>
      </c>
      <c r="B4" s="20">
        <v>0.42152498627127954</v>
      </c>
      <c r="C4" s="37">
        <v>0.24</v>
      </c>
      <c r="D4" s="37">
        <v>0.75</v>
      </c>
      <c r="E4" s="37">
        <v>0.73</v>
      </c>
      <c r="F4" s="37">
        <v>0.73</v>
      </c>
      <c r="G4" s="37">
        <v>0.72</v>
      </c>
      <c r="H4" s="31"/>
      <c r="I4" t="s">
        <v>118</v>
      </c>
      <c r="J4" s="53" t="s">
        <v>113</v>
      </c>
      <c r="K4" s="51">
        <v>58.85</v>
      </c>
      <c r="L4" s="51">
        <v>2.15</v>
      </c>
      <c r="M4" s="51">
        <v>1.6200000000000045</v>
      </c>
      <c r="N4" s="51">
        <v>1.61</v>
      </c>
      <c r="O4" s="51">
        <v>0.03</v>
      </c>
      <c r="Q4" s="37"/>
      <c r="R4" s="37"/>
      <c r="S4" s="37"/>
      <c r="T4" s="37"/>
      <c r="U4" s="37"/>
    </row>
    <row r="5" spans="1:21" ht="15.75" x14ac:dyDescent="0.25">
      <c r="A5" s="2" t="s">
        <v>101</v>
      </c>
      <c r="B5" s="20">
        <v>0.69743547501372882</v>
      </c>
      <c r="C5" s="37">
        <v>0.75</v>
      </c>
      <c r="D5" s="37">
        <v>0.78</v>
      </c>
      <c r="E5" s="37">
        <v>0.78</v>
      </c>
      <c r="F5" s="37">
        <v>0.79</v>
      </c>
      <c r="G5" s="37">
        <v>0.91</v>
      </c>
      <c r="H5" s="31"/>
      <c r="I5" t="s">
        <v>117</v>
      </c>
      <c r="J5" s="53" t="s">
        <v>114</v>
      </c>
      <c r="K5" s="51">
        <v>4.38</v>
      </c>
      <c r="L5" s="51">
        <v>97.82</v>
      </c>
      <c r="M5" s="51">
        <v>98.35</v>
      </c>
      <c r="N5" s="51">
        <v>95.696610034033299</v>
      </c>
      <c r="O5" s="51">
        <v>97.55</v>
      </c>
      <c r="Q5" s="37"/>
      <c r="R5" s="37"/>
      <c r="S5" s="37"/>
      <c r="T5" s="37"/>
      <c r="U5" s="37"/>
    </row>
    <row r="6" spans="1:21" ht="15.75" x14ac:dyDescent="0.25">
      <c r="A6" s="2" t="s">
        <v>102</v>
      </c>
      <c r="B6" s="20">
        <v>0.5598242723778144</v>
      </c>
      <c r="C6" s="37">
        <v>0.54</v>
      </c>
      <c r="D6" s="37">
        <v>0.76</v>
      </c>
      <c r="E6" s="37">
        <v>0.74</v>
      </c>
      <c r="F6" s="37">
        <v>0.74</v>
      </c>
      <c r="G6" s="37">
        <v>0.75</v>
      </c>
      <c r="H6" s="31"/>
      <c r="I6" t="s">
        <v>116</v>
      </c>
      <c r="J6" s="53" t="s">
        <v>115</v>
      </c>
      <c r="K6" s="51">
        <v>0</v>
      </c>
      <c r="L6" s="51">
        <v>0</v>
      </c>
      <c r="M6" s="51">
        <v>0</v>
      </c>
      <c r="N6" s="51">
        <v>0</v>
      </c>
      <c r="O6" s="51">
        <v>2.42</v>
      </c>
      <c r="Q6" s="37"/>
      <c r="R6" s="37"/>
      <c r="S6" s="37"/>
      <c r="T6" s="37"/>
      <c r="U6" s="37"/>
    </row>
    <row r="7" spans="1:21" ht="15.75" x14ac:dyDescent="0.25">
      <c r="A7" s="2" t="s">
        <v>103</v>
      </c>
      <c r="B7" s="20">
        <v>0.81814936847885777</v>
      </c>
      <c r="C7" s="37">
        <v>0.18</v>
      </c>
      <c r="D7" s="37">
        <v>0.71</v>
      </c>
      <c r="E7" s="37">
        <v>0.71</v>
      </c>
      <c r="F7" s="37">
        <v>0.65</v>
      </c>
      <c r="G7" s="37">
        <v>0.79</v>
      </c>
      <c r="H7" s="31"/>
      <c r="J7" s="61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37"/>
      <c r="R7" s="37"/>
      <c r="S7" s="37"/>
      <c r="T7" s="37"/>
      <c r="U7" s="37"/>
    </row>
    <row r="8" spans="1:21" ht="15.75" thickBot="1" x14ac:dyDescent="0.3">
      <c r="A8" s="2" t="s">
        <v>104</v>
      </c>
      <c r="B8" s="20">
        <v>1.3038879736408568</v>
      </c>
      <c r="C8" s="37">
        <v>0.24</v>
      </c>
      <c r="D8" s="37">
        <v>0.75</v>
      </c>
      <c r="E8" s="37">
        <v>0.73</v>
      </c>
      <c r="F8" s="37">
        <v>0.73</v>
      </c>
      <c r="G8" s="37">
        <v>0.72</v>
      </c>
      <c r="H8" s="31"/>
      <c r="I8" s="22" t="s">
        <v>137</v>
      </c>
      <c r="J8" s="37">
        <f t="shared" ref="J8:O8" si="0">MIN(B2:B108)</f>
        <v>1.7600219659527733E-3</v>
      </c>
      <c r="K8" s="37">
        <f t="shared" si="0"/>
        <v>0.18</v>
      </c>
      <c r="L8" s="37">
        <f t="shared" si="0"/>
        <v>0.33</v>
      </c>
      <c r="M8" s="37">
        <f t="shared" si="0"/>
        <v>0.33</v>
      </c>
      <c r="N8" s="37">
        <f t="shared" si="0"/>
        <v>0.33</v>
      </c>
      <c r="O8" s="37">
        <f t="shared" si="0"/>
        <v>0.48</v>
      </c>
      <c r="Q8" s="37"/>
      <c r="R8" s="37"/>
      <c r="S8" s="37"/>
      <c r="T8" s="37"/>
      <c r="U8" s="37"/>
    </row>
    <row r="9" spans="1:21" x14ac:dyDescent="0.25">
      <c r="A9" s="2" t="s">
        <v>105</v>
      </c>
      <c r="B9" s="20">
        <v>0.21569192751235586</v>
      </c>
      <c r="C9" s="37">
        <v>0.24</v>
      </c>
      <c r="D9" s="37">
        <v>0.75</v>
      </c>
      <c r="E9" s="37">
        <v>0.73</v>
      </c>
      <c r="F9" s="37">
        <v>0.73</v>
      </c>
      <c r="G9" s="37">
        <v>0.72</v>
      </c>
      <c r="H9" s="31"/>
      <c r="I9" s="72" t="s">
        <v>138</v>
      </c>
      <c r="J9" s="37">
        <f t="shared" ref="J9:O9" si="1">MAX(B2:B108)</f>
        <v>4.130164744645799</v>
      </c>
      <c r="K9" s="37">
        <f t="shared" si="1"/>
        <v>0.75</v>
      </c>
      <c r="L9" s="37">
        <f t="shared" si="1"/>
        <v>0.78</v>
      </c>
      <c r="M9" s="37">
        <f t="shared" si="1"/>
        <v>0.78</v>
      </c>
      <c r="N9" s="37">
        <f t="shared" si="1"/>
        <v>0.79</v>
      </c>
      <c r="O9" s="37">
        <f t="shared" si="1"/>
        <v>0.92</v>
      </c>
      <c r="Q9" s="37"/>
      <c r="R9" s="37"/>
      <c r="S9" s="37"/>
      <c r="T9" s="37"/>
      <c r="U9" s="37"/>
    </row>
    <row r="10" spans="1:21" ht="15.75" x14ac:dyDescent="0.25">
      <c r="A10" s="2" t="s">
        <v>106</v>
      </c>
      <c r="B10" s="20">
        <v>0.60656781987918729</v>
      </c>
      <c r="C10" s="37">
        <v>0.54</v>
      </c>
      <c r="D10" s="37">
        <v>0.78</v>
      </c>
      <c r="E10" s="37">
        <v>0.78</v>
      </c>
      <c r="F10" s="37">
        <v>0.79</v>
      </c>
      <c r="G10" s="37">
        <v>0.77</v>
      </c>
      <c r="H10" s="31"/>
      <c r="J10" s="8" t="s">
        <v>136</v>
      </c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2" t="s">
        <v>107</v>
      </c>
      <c r="B11" s="20">
        <v>0.82366831411312469</v>
      </c>
      <c r="C11" s="37">
        <v>0.24</v>
      </c>
      <c r="D11" s="37">
        <v>0.75</v>
      </c>
      <c r="E11" s="37">
        <v>0.73</v>
      </c>
      <c r="F11" s="37">
        <v>0.73</v>
      </c>
      <c r="G11" s="37">
        <v>0.72</v>
      </c>
      <c r="H11" s="31"/>
      <c r="I11" s="9" t="s">
        <v>120</v>
      </c>
      <c r="J11" s="53" t="s">
        <v>111</v>
      </c>
      <c r="K11" s="37">
        <f>SUMIFS(B$2:B$108,C2:C108,"&gt;=0.00",C2:C108,"&lt;=0.20")</f>
        <v>20.232625205930805</v>
      </c>
      <c r="L11" s="37">
        <f>SUMIFS(B$2:B$108,D2:D108,"&gt;=0.00",D2:D108,"&lt;=0.20")</f>
        <v>0</v>
      </c>
      <c r="M11" s="37">
        <f>SUMIFS(B$2:B$108,E2:E108,"&gt;=0.00",E2:E108,"&lt;=0.20")</f>
        <v>0</v>
      </c>
      <c r="N11" s="37">
        <f>SUMIFS(B$2:B$108,F2:F108,"&gt;=0.00",F2:F108,"&lt;=0.20")</f>
        <v>0</v>
      </c>
      <c r="O11" s="37">
        <f>SUMIFS(B$2:B$108,G2:G108,"&gt;=0.00",G2:G108,"&lt;=0.20")</f>
        <v>0</v>
      </c>
      <c r="Q11" s="37"/>
      <c r="R11" s="37"/>
      <c r="S11" s="37"/>
      <c r="T11" s="37"/>
      <c r="U11" s="37"/>
    </row>
    <row r="12" spans="1:21" ht="15.75" x14ac:dyDescent="0.25">
      <c r="A12" s="2" t="s">
        <v>11</v>
      </c>
      <c r="B12" s="20">
        <v>1.3955244371224604</v>
      </c>
      <c r="C12" s="37">
        <v>0.54</v>
      </c>
      <c r="D12" s="37">
        <v>0.76</v>
      </c>
      <c r="E12" s="37">
        <v>0.76</v>
      </c>
      <c r="F12" s="37">
        <v>0.74</v>
      </c>
      <c r="G12" s="37">
        <v>0.76</v>
      </c>
      <c r="H12" s="31"/>
      <c r="I12" s="9" t="s">
        <v>119</v>
      </c>
      <c r="J12" s="53" t="s">
        <v>112</v>
      </c>
      <c r="K12" s="37">
        <f>SUMIFS(B$2:B$108,C2:C108,"&gt;=0.21",C2:C108,"&lt;=0.40")</f>
        <v>16.542232289950579</v>
      </c>
      <c r="L12" s="37">
        <f>SUMIFS(B$2:B$108,D2:D108,"&gt;=0.21",D2:D108,"&lt;=0.40")</f>
        <v>3.0793520043931901E-2</v>
      </c>
      <c r="M12" s="37">
        <f>SUMIFS(B$2:B$108,E2:E108,"&gt;=0.21",E2:E108,"&lt;=0.40")</f>
        <v>3.0793520043931901E-2</v>
      </c>
      <c r="N12" s="37">
        <f>SUMIFS(B$2:B$108,F2:F108,"&gt;=0.21",F2:F108,"&lt;=0.40")</f>
        <v>1.6451180669961558</v>
      </c>
      <c r="O12" s="37">
        <f>SUMIFS(B$2:B$108,G2:G108,"&gt;=0.21",G2:G108,"&lt;=0.40")</f>
        <v>0</v>
      </c>
      <c r="Q12" s="37"/>
      <c r="R12" s="37"/>
      <c r="S12" s="37"/>
      <c r="T12" s="37"/>
      <c r="U12" s="37"/>
    </row>
    <row r="13" spans="1:21" ht="15.75" x14ac:dyDescent="0.25">
      <c r="A13" s="2" t="s">
        <v>12</v>
      </c>
      <c r="B13" s="20">
        <v>2.2495661724327292</v>
      </c>
      <c r="C13" s="37">
        <v>0.54</v>
      </c>
      <c r="D13" s="37">
        <v>0.76</v>
      </c>
      <c r="E13" s="37">
        <v>0.74</v>
      </c>
      <c r="F13" s="37">
        <v>0.74</v>
      </c>
      <c r="G13" s="37">
        <v>0.75</v>
      </c>
      <c r="H13" s="31"/>
      <c r="I13" s="9" t="s">
        <v>118</v>
      </c>
      <c r="J13" s="53" t="s">
        <v>113</v>
      </c>
      <c r="K13" s="37">
        <f>SUMIFS(B$2:B$108,C2:C108,"&gt;=0.41",C2:C108,"&lt;=0.60")</f>
        <v>58.845364085667207</v>
      </c>
      <c r="L13" s="37">
        <f>SUMIFS(B$2:B$108,D2:D108,"&gt;=0.41",D2:D108,"&lt;=0.60")</f>
        <v>2.1541691378363534</v>
      </c>
      <c r="M13" s="37">
        <f>SUMIFS(B$2:B$108,E2:E108,"&gt;=0.41",E2:E108,"&lt;=0.60")</f>
        <v>1.6143245469522238</v>
      </c>
      <c r="N13" s="37">
        <f>SUMIFS(B$2:B$108,F2:F108,"&gt;=0.41",F2:F108,"&lt;=0.60")</f>
        <v>0</v>
      </c>
      <c r="O13" s="37">
        <f>SUMIFS(B$2:B$108,G2:G108,"&gt;=0.41",G2:G108,"&lt;=0.60")</f>
        <v>3.0793520043931901E-2</v>
      </c>
      <c r="Q13" s="37"/>
      <c r="R13" s="37"/>
      <c r="S13" s="37"/>
      <c r="T13" s="37"/>
      <c r="U13" s="37"/>
    </row>
    <row r="14" spans="1:21" ht="15.75" x14ac:dyDescent="0.25">
      <c r="A14" s="2" t="s">
        <v>13</v>
      </c>
      <c r="B14" s="20">
        <v>4.130164744645799</v>
      </c>
      <c r="C14" s="37">
        <v>0.54</v>
      </c>
      <c r="D14" s="37">
        <v>0.76</v>
      </c>
      <c r="E14" s="37">
        <v>0.74</v>
      </c>
      <c r="F14" s="37">
        <v>0.74</v>
      </c>
      <c r="G14" s="37">
        <v>0.75</v>
      </c>
      <c r="H14" s="31"/>
      <c r="I14" s="9" t="s">
        <v>117</v>
      </c>
      <c r="J14" s="53" t="s">
        <v>114</v>
      </c>
      <c r="K14" s="37">
        <f>SUMIFS(B$2:B$108,C2:C108,"&gt;=0.61",C2:C108,"&lt;=0.80")</f>
        <v>4.3798023064250415</v>
      </c>
      <c r="L14" s="37">
        <f>SUMIFS(B$2:B$108,D2:D108,"&gt;=0.61",D2:D108,"&lt;=0.80")</f>
        <v>97.81506123009332</v>
      </c>
      <c r="M14" s="37">
        <f>SUMIFS(B$2:B$108,E2:E108,"&gt;=0.61",E2:E108,"&lt;=0.80")</f>
        <v>98.35490582097745</v>
      </c>
      <c r="N14" s="37">
        <f>SUMIFS(B$2:B$108,F2:F108,"&gt;=0.61",F2:F108,"&lt;=0.80")</f>
        <v>98.35490582097745</v>
      </c>
      <c r="O14" s="37">
        <f>SUMIFS(B$2:B$108,G2:G108,"&gt;=0.61",G2:G108,"&lt;=0.80")</f>
        <v>97.550861339923102</v>
      </c>
      <c r="Q14" s="37"/>
      <c r="R14" s="37"/>
      <c r="S14" s="37"/>
      <c r="T14" s="37"/>
      <c r="U14" s="37"/>
    </row>
    <row r="15" spans="1:21" ht="15.75" x14ac:dyDescent="0.25">
      <c r="A15" s="2" t="s">
        <v>14</v>
      </c>
      <c r="B15" s="20">
        <v>1.7387149917627676</v>
      </c>
      <c r="C15" s="37">
        <v>0.54</v>
      </c>
      <c r="D15" s="37">
        <v>0.76</v>
      </c>
      <c r="E15" s="37">
        <v>0.76</v>
      </c>
      <c r="F15" s="37">
        <v>0.75</v>
      </c>
      <c r="G15" s="37">
        <v>0.76</v>
      </c>
      <c r="H15" s="31"/>
      <c r="I15" s="9" t="s">
        <v>116</v>
      </c>
      <c r="J15" s="53" t="s">
        <v>115</v>
      </c>
      <c r="K15" s="37">
        <f>SUMIFS(B$2:B$108,C2:C108,"&gt;=0.81",C2:C108,"&lt;=1.00")</f>
        <v>0</v>
      </c>
      <c r="L15" s="37">
        <f>SUMIFS(B$2:B$108,D2:D108,"&gt;=0.81",D2:D108,"&lt;=1.00")</f>
        <v>0</v>
      </c>
      <c r="M15" s="37">
        <f>SUMIFS(B$2:B$108,E2:E108,"&gt;=0.81",E2:E108,"&lt;=1.00")</f>
        <v>0</v>
      </c>
      <c r="N15" s="37">
        <f>SUMIFS(B$2:B$108,F2:F108,"&gt;=0.81",F2:F108,"&lt;=1.00")</f>
        <v>0</v>
      </c>
      <c r="O15" s="37">
        <f>SUMIFS(B$2:B$108,G2:G108,"&gt;=0.81",G2:G108,"&lt;=1.00")</f>
        <v>2.4183690280065901</v>
      </c>
      <c r="Q15" s="37"/>
      <c r="R15" s="37"/>
      <c r="S15" s="37"/>
      <c r="T15" s="37"/>
      <c r="U15" s="37"/>
    </row>
    <row r="16" spans="1:21" x14ac:dyDescent="0.25">
      <c r="A16" s="2" t="s">
        <v>15</v>
      </c>
      <c r="B16" s="20">
        <v>0.7696046128500823</v>
      </c>
      <c r="C16" s="37">
        <v>0.54</v>
      </c>
      <c r="D16" s="37">
        <v>0.77</v>
      </c>
      <c r="E16" s="37">
        <v>0.76</v>
      </c>
      <c r="F16" s="37">
        <v>0.76</v>
      </c>
      <c r="G16" s="37">
        <v>0.77</v>
      </c>
      <c r="H16" s="31"/>
      <c r="K16" s="37">
        <f>SUM(K11:K15)</f>
        <v>100.00002388797364</v>
      </c>
      <c r="L16" s="37">
        <f t="shared" ref="L16:O16" si="2">SUM(L11:L15)</f>
        <v>100.00002388797361</v>
      </c>
      <c r="M16" s="37">
        <f t="shared" si="2"/>
        <v>100.00002388797361</v>
      </c>
      <c r="N16" s="37">
        <f t="shared" si="2"/>
        <v>100.00002388797361</v>
      </c>
      <c r="O16" s="37">
        <f t="shared" si="2"/>
        <v>100.00002388797363</v>
      </c>
      <c r="Q16" s="37"/>
      <c r="R16" s="37"/>
      <c r="S16" s="37"/>
      <c r="T16" s="37"/>
      <c r="U16" s="37"/>
    </row>
    <row r="17" spans="1:21" x14ac:dyDescent="0.25">
      <c r="A17" s="2" t="s">
        <v>16</v>
      </c>
      <c r="B17" s="20">
        <v>0.58074684239428886</v>
      </c>
      <c r="C17" s="37">
        <v>0.54</v>
      </c>
      <c r="D17" s="37">
        <v>0.76</v>
      </c>
      <c r="E17" s="37">
        <v>0.74</v>
      </c>
      <c r="F17" s="37">
        <v>0.73</v>
      </c>
      <c r="G17" s="37">
        <v>0.74</v>
      </c>
      <c r="H17" s="31"/>
      <c r="Q17" s="37"/>
      <c r="R17" s="37"/>
      <c r="S17" s="37"/>
      <c r="T17" s="37"/>
      <c r="U17" s="37"/>
    </row>
    <row r="18" spans="1:21" x14ac:dyDescent="0.25">
      <c r="A18" s="2" t="s">
        <v>17</v>
      </c>
      <c r="B18" s="20">
        <v>0.72908292147171894</v>
      </c>
      <c r="C18" s="37">
        <v>0.54</v>
      </c>
      <c r="D18" s="37">
        <v>0.77</v>
      </c>
      <c r="E18" s="37">
        <v>0.76</v>
      </c>
      <c r="F18" s="37">
        <v>0.76</v>
      </c>
      <c r="G18" s="37">
        <v>0.77</v>
      </c>
      <c r="H18" s="31"/>
      <c r="Q18" s="37"/>
      <c r="R18" s="37"/>
      <c r="S18" s="37"/>
      <c r="T18" s="37"/>
      <c r="U18" s="37"/>
    </row>
    <row r="19" spans="1:21" x14ac:dyDescent="0.25">
      <c r="A19" s="2" t="s">
        <v>18</v>
      </c>
      <c r="B19" s="20">
        <v>0.8368039538714992</v>
      </c>
      <c r="C19" s="37">
        <v>0.54</v>
      </c>
      <c r="D19" s="37">
        <v>0.76</v>
      </c>
      <c r="E19" s="37">
        <v>0.74</v>
      </c>
      <c r="F19" s="37">
        <v>0.74</v>
      </c>
      <c r="G19" s="37">
        <v>0.75</v>
      </c>
      <c r="H19" s="31"/>
      <c r="Q19" s="37"/>
      <c r="R19" s="37"/>
      <c r="S19" s="37"/>
      <c r="T19" s="37"/>
      <c r="U19" s="37"/>
    </row>
    <row r="20" spans="1:21" x14ac:dyDescent="0.25">
      <c r="A20" s="2" t="s">
        <v>19</v>
      </c>
      <c r="B20" s="20">
        <v>0.61298736957715538</v>
      </c>
      <c r="C20" s="37">
        <v>0.54</v>
      </c>
      <c r="D20" s="37">
        <v>0.76</v>
      </c>
      <c r="E20" s="37">
        <v>0.76</v>
      </c>
      <c r="F20" s="37">
        <v>0.75</v>
      </c>
      <c r="G20" s="37">
        <v>0.77</v>
      </c>
      <c r="H20" s="31"/>
      <c r="Q20" s="37"/>
      <c r="R20" s="37"/>
      <c r="S20" s="37"/>
      <c r="T20" s="37"/>
      <c r="U20" s="37"/>
    </row>
    <row r="21" spans="1:21" x14ac:dyDescent="0.25">
      <c r="A21" s="2" t="s">
        <v>2</v>
      </c>
      <c r="B21" s="20">
        <v>0.84135639758374514</v>
      </c>
      <c r="C21" s="37">
        <v>0.54</v>
      </c>
      <c r="D21" s="37">
        <v>0.75</v>
      </c>
      <c r="E21" s="37">
        <v>0.73</v>
      </c>
      <c r="F21" s="37">
        <v>0.73</v>
      </c>
      <c r="G21" s="37">
        <v>0.74</v>
      </c>
      <c r="H21" s="31"/>
      <c r="Q21" s="37"/>
      <c r="R21" s="37"/>
      <c r="S21" s="37"/>
      <c r="T21" s="37"/>
      <c r="U21" s="37"/>
    </row>
    <row r="22" spans="1:21" x14ac:dyDescent="0.25">
      <c r="A22" s="2" t="s">
        <v>20</v>
      </c>
      <c r="B22" s="20">
        <v>0.107331136738056</v>
      </c>
      <c r="C22" s="37">
        <v>0.54</v>
      </c>
      <c r="D22" s="37">
        <v>0.76</v>
      </c>
      <c r="E22" s="37">
        <v>0.74</v>
      </c>
      <c r="F22" s="37">
        <v>0.74</v>
      </c>
      <c r="G22" s="37">
        <v>0.75</v>
      </c>
      <c r="H22" s="31"/>
      <c r="Q22" s="37"/>
      <c r="R22" s="37"/>
      <c r="S22" s="37"/>
      <c r="T22" s="37"/>
      <c r="U22" s="37"/>
    </row>
    <row r="23" spans="1:21" x14ac:dyDescent="0.25">
      <c r="A23" s="2" t="s">
        <v>21</v>
      </c>
      <c r="B23" s="20">
        <v>1.7209335529928611</v>
      </c>
      <c r="C23" s="37">
        <v>0.75</v>
      </c>
      <c r="D23" s="37">
        <v>0.78</v>
      </c>
      <c r="E23" s="37">
        <v>0.78</v>
      </c>
      <c r="F23" s="37">
        <v>0.79</v>
      </c>
      <c r="G23" s="37">
        <v>0.92</v>
      </c>
      <c r="H23" s="31"/>
      <c r="Q23" s="37"/>
      <c r="R23" s="37"/>
      <c r="S23" s="37"/>
      <c r="T23" s="37"/>
      <c r="U23" s="37"/>
    </row>
    <row r="24" spans="1:21" x14ac:dyDescent="0.25">
      <c r="A24" s="2" t="s">
        <v>22</v>
      </c>
      <c r="B24" s="20">
        <v>0.65615046677649635</v>
      </c>
      <c r="C24" s="37">
        <v>0.54</v>
      </c>
      <c r="D24" s="37">
        <v>0.76</v>
      </c>
      <c r="E24" s="37">
        <v>0.76</v>
      </c>
      <c r="F24" s="37">
        <v>0.75</v>
      </c>
      <c r="G24" s="37">
        <v>0.77</v>
      </c>
      <c r="H24" s="31"/>
      <c r="Q24" s="37"/>
      <c r="R24" s="37"/>
      <c r="S24" s="37"/>
      <c r="T24" s="37"/>
      <c r="U24" s="37"/>
    </row>
    <row r="25" spans="1:21" x14ac:dyDescent="0.25">
      <c r="A25" s="2" t="s">
        <v>23</v>
      </c>
      <c r="B25" s="20">
        <v>1.1512959912136189</v>
      </c>
      <c r="C25" s="37">
        <v>0.54</v>
      </c>
      <c r="D25" s="37">
        <v>0.76</v>
      </c>
      <c r="E25" s="37">
        <v>0.76</v>
      </c>
      <c r="F25" s="37">
        <v>0.75</v>
      </c>
      <c r="G25" s="37">
        <v>0.77</v>
      </c>
      <c r="H25" s="31"/>
      <c r="Q25" s="37"/>
      <c r="R25" s="37"/>
      <c r="S25" s="37"/>
      <c r="T25" s="37"/>
      <c r="U25" s="37"/>
    </row>
    <row r="26" spans="1:21" x14ac:dyDescent="0.25">
      <c r="A26" s="2" t="s">
        <v>24</v>
      </c>
      <c r="B26" s="20">
        <v>0.56810543657331136</v>
      </c>
      <c r="C26" s="37">
        <v>0.54</v>
      </c>
      <c r="D26" s="37">
        <v>0.76</v>
      </c>
      <c r="E26" s="37">
        <v>0.74</v>
      </c>
      <c r="F26" s="37">
        <v>0.74</v>
      </c>
      <c r="G26" s="37">
        <v>0.75</v>
      </c>
      <c r="H26" s="31"/>
      <c r="Q26" s="37"/>
      <c r="R26" s="37"/>
      <c r="S26" s="37"/>
      <c r="T26" s="37"/>
      <c r="U26" s="37"/>
    </row>
    <row r="27" spans="1:21" x14ac:dyDescent="0.25">
      <c r="A27" s="2" t="s">
        <v>25</v>
      </c>
      <c r="B27" s="20">
        <v>0.30681383855024713</v>
      </c>
      <c r="C27" s="37">
        <v>0.24</v>
      </c>
      <c r="D27" s="37">
        <v>0.75</v>
      </c>
      <c r="E27" s="37">
        <v>0.73</v>
      </c>
      <c r="F27" s="37">
        <v>0.73</v>
      </c>
      <c r="G27" s="37">
        <v>0.72</v>
      </c>
      <c r="H27" s="31"/>
      <c r="Q27" s="37"/>
      <c r="R27" s="37"/>
      <c r="S27" s="37"/>
      <c r="T27" s="37"/>
      <c r="U27" s="37"/>
    </row>
    <row r="28" spans="1:21" x14ac:dyDescent="0.25">
      <c r="A28" s="2" t="s">
        <v>26</v>
      </c>
      <c r="B28" s="20">
        <v>1.5672103239978035</v>
      </c>
      <c r="C28" s="37">
        <v>0.54</v>
      </c>
      <c r="D28" s="37">
        <v>0.77</v>
      </c>
      <c r="E28" s="37">
        <v>0.78</v>
      </c>
      <c r="F28" s="37">
        <v>0.79</v>
      </c>
      <c r="G28" s="37">
        <v>0.77</v>
      </c>
      <c r="H28" s="31"/>
      <c r="I28" s="31"/>
      <c r="Q28" s="37"/>
      <c r="R28" s="37"/>
      <c r="S28" s="37"/>
      <c r="T28" s="37"/>
      <c r="U28" s="37"/>
    </row>
    <row r="29" spans="1:21" x14ac:dyDescent="0.25">
      <c r="A29" s="2" t="s">
        <v>27</v>
      </c>
      <c r="B29" s="20">
        <v>0.67491488193300386</v>
      </c>
      <c r="C29" s="37">
        <v>0.54</v>
      </c>
      <c r="D29" s="37">
        <v>0.77</v>
      </c>
      <c r="E29" s="37">
        <v>0.76</v>
      </c>
      <c r="F29" s="37">
        <v>0.76</v>
      </c>
      <c r="G29" s="37">
        <v>0.77</v>
      </c>
      <c r="H29" s="31"/>
      <c r="I29" s="31"/>
      <c r="Q29" s="37"/>
      <c r="R29" s="37"/>
      <c r="S29" s="37"/>
      <c r="T29" s="37"/>
      <c r="U29" s="37"/>
    </row>
    <row r="30" spans="1:21" x14ac:dyDescent="0.25">
      <c r="A30" s="2" t="s">
        <v>28</v>
      </c>
      <c r="B30" s="20">
        <v>0.25534486545853929</v>
      </c>
      <c r="C30" s="37">
        <v>0.54</v>
      </c>
      <c r="D30" s="37">
        <v>0.76</v>
      </c>
      <c r="E30" s="37">
        <v>0.74</v>
      </c>
      <c r="F30" s="37">
        <v>0.74</v>
      </c>
      <c r="G30" s="37">
        <v>0.75</v>
      </c>
      <c r="H30" s="31"/>
      <c r="I30" s="31"/>
      <c r="Q30" s="37"/>
      <c r="R30" s="37"/>
      <c r="S30" s="37"/>
      <c r="T30" s="37"/>
      <c r="U30" s="37"/>
    </row>
    <row r="31" spans="1:21" x14ac:dyDescent="0.25">
      <c r="A31" s="2" t="s">
        <v>29</v>
      </c>
      <c r="B31" s="20">
        <v>1.303871499176277</v>
      </c>
      <c r="C31" s="37">
        <v>0.54</v>
      </c>
      <c r="D31" s="37">
        <v>0.76</v>
      </c>
      <c r="E31" s="37">
        <v>0.74</v>
      </c>
      <c r="F31" s="37">
        <v>0.74</v>
      </c>
      <c r="G31" s="37">
        <v>0.75</v>
      </c>
      <c r="H31" s="31"/>
      <c r="I31" s="31"/>
      <c r="Q31" s="37"/>
      <c r="R31" s="37"/>
      <c r="S31" s="37"/>
      <c r="T31" s="37"/>
      <c r="U31" s="37"/>
    </row>
    <row r="32" spans="1:21" x14ac:dyDescent="0.25">
      <c r="A32" s="2" t="s">
        <v>3</v>
      </c>
      <c r="B32" s="20">
        <v>0.63083470620538162</v>
      </c>
      <c r="C32" s="37">
        <v>0.24</v>
      </c>
      <c r="D32" s="37">
        <v>0.75</v>
      </c>
      <c r="E32" s="37">
        <v>0.73</v>
      </c>
      <c r="F32" s="37">
        <v>0.73</v>
      </c>
      <c r="G32" s="37">
        <v>0.74</v>
      </c>
      <c r="H32" s="31"/>
      <c r="I32" s="31"/>
      <c r="Q32" s="37"/>
      <c r="R32" s="37"/>
      <c r="S32" s="37"/>
      <c r="T32" s="37"/>
      <c r="U32" s="37"/>
    </row>
    <row r="33" spans="1:21" x14ac:dyDescent="0.25">
      <c r="A33" s="2" t="s">
        <v>30</v>
      </c>
      <c r="B33" s="20">
        <v>1.4241186161449753</v>
      </c>
      <c r="C33" s="37">
        <v>0.54</v>
      </c>
      <c r="D33" s="37">
        <v>0.76</v>
      </c>
      <c r="E33" s="37">
        <v>0.74</v>
      </c>
      <c r="F33" s="37">
        <v>0.74</v>
      </c>
      <c r="G33" s="37">
        <v>0.75</v>
      </c>
      <c r="H33" s="31"/>
      <c r="I33" s="31"/>
      <c r="Q33" s="37"/>
      <c r="R33" s="37"/>
      <c r="S33" s="37"/>
      <c r="T33" s="37"/>
      <c r="U33" s="37"/>
    </row>
    <row r="34" spans="1:21" x14ac:dyDescent="0.25">
      <c r="A34" s="2" t="s">
        <v>31</v>
      </c>
      <c r="B34" s="20">
        <v>0.58200988467874792</v>
      </c>
      <c r="C34" s="37">
        <v>0.54</v>
      </c>
      <c r="D34" s="37">
        <v>0.76</v>
      </c>
      <c r="E34" s="37">
        <v>0.74</v>
      </c>
      <c r="F34" s="37">
        <v>0.74</v>
      </c>
      <c r="G34" s="37">
        <v>0.75</v>
      </c>
      <c r="H34" s="31"/>
      <c r="I34" s="31"/>
      <c r="Q34" s="37"/>
      <c r="R34" s="37"/>
      <c r="S34" s="37"/>
      <c r="T34" s="37"/>
      <c r="U34" s="37"/>
    </row>
    <row r="35" spans="1:21" x14ac:dyDescent="0.25">
      <c r="A35" s="2" t="s">
        <v>32</v>
      </c>
      <c r="B35" s="20">
        <v>9.5446457990115322E-2</v>
      </c>
      <c r="C35" s="37">
        <v>0.54</v>
      </c>
      <c r="D35" s="37">
        <v>0.76</v>
      </c>
      <c r="E35" s="37">
        <v>0.76</v>
      </c>
      <c r="F35" s="37">
        <v>0.76</v>
      </c>
      <c r="G35" s="37">
        <v>0.77</v>
      </c>
      <c r="H35" s="31"/>
      <c r="I35" s="31"/>
      <c r="Q35" s="37"/>
      <c r="R35" s="37"/>
      <c r="S35" s="37"/>
      <c r="T35" s="37"/>
      <c r="U35" s="37"/>
    </row>
    <row r="36" spans="1:21" x14ac:dyDescent="0.25">
      <c r="A36" s="2" t="s">
        <v>33</v>
      </c>
      <c r="B36" s="20">
        <v>2.6547721032399783</v>
      </c>
      <c r="C36" s="37">
        <v>0.54</v>
      </c>
      <c r="D36" s="37">
        <v>0.76</v>
      </c>
      <c r="E36" s="37">
        <v>0.76</v>
      </c>
      <c r="F36" s="37">
        <v>0.75</v>
      </c>
      <c r="G36" s="37">
        <v>0.77</v>
      </c>
      <c r="H36" s="31"/>
      <c r="I36" s="31"/>
      <c r="Q36" s="37"/>
      <c r="R36" s="37"/>
      <c r="S36" s="37"/>
      <c r="T36" s="37"/>
      <c r="U36" s="37"/>
    </row>
    <row r="37" spans="1:21" x14ac:dyDescent="0.25">
      <c r="A37" s="2" t="s">
        <v>34</v>
      </c>
      <c r="B37" s="20">
        <v>0.9176331685886876</v>
      </c>
      <c r="C37" s="37">
        <v>0.54</v>
      </c>
      <c r="D37" s="37">
        <v>0.76</v>
      </c>
      <c r="E37" s="37">
        <v>0.76</v>
      </c>
      <c r="F37" s="37">
        <v>0.75</v>
      </c>
      <c r="G37" s="37">
        <v>0.76</v>
      </c>
      <c r="H37" s="31"/>
      <c r="I37" s="31"/>
      <c r="Q37" s="37"/>
      <c r="R37" s="37"/>
      <c r="S37" s="37"/>
      <c r="T37" s="37"/>
      <c r="U37" s="37"/>
    </row>
    <row r="38" spans="1:21" x14ac:dyDescent="0.25">
      <c r="A38" s="2" t="s">
        <v>35</v>
      </c>
      <c r="B38" s="20">
        <v>1.0210159253157607</v>
      </c>
      <c r="C38" s="37">
        <v>0.54</v>
      </c>
      <c r="D38" s="37">
        <v>0.76</v>
      </c>
      <c r="E38" s="37">
        <v>0.74</v>
      </c>
      <c r="F38" s="37">
        <v>0.73</v>
      </c>
      <c r="G38" s="37">
        <v>0.74</v>
      </c>
      <c r="H38" s="31"/>
      <c r="I38" s="31"/>
      <c r="Q38" s="37"/>
      <c r="R38" s="37"/>
      <c r="S38" s="37"/>
      <c r="T38" s="37"/>
      <c r="U38" s="37"/>
    </row>
    <row r="39" spans="1:21" x14ac:dyDescent="0.25">
      <c r="A39" s="2" t="s">
        <v>36</v>
      </c>
      <c r="B39" s="20">
        <v>1.6350356946732565</v>
      </c>
      <c r="C39" s="37">
        <v>0.54</v>
      </c>
      <c r="D39" s="37">
        <v>0.77</v>
      </c>
      <c r="E39" s="37">
        <v>0.76</v>
      </c>
      <c r="F39" s="37">
        <v>0.76</v>
      </c>
      <c r="G39" s="37">
        <v>0.77</v>
      </c>
      <c r="H39" s="31"/>
      <c r="I39" s="31"/>
      <c r="Q39" s="37"/>
      <c r="R39" s="37"/>
      <c r="S39" s="37"/>
      <c r="T39" s="37"/>
      <c r="U39" s="37"/>
    </row>
    <row r="40" spans="1:21" x14ac:dyDescent="0.25">
      <c r="A40" s="2" t="s">
        <v>37</v>
      </c>
      <c r="B40" s="20">
        <v>1.1159692476661174</v>
      </c>
      <c r="C40" s="37">
        <v>0.24</v>
      </c>
      <c r="D40" s="37">
        <v>0.75</v>
      </c>
      <c r="E40" s="37">
        <v>0.73</v>
      </c>
      <c r="F40" s="37">
        <v>0.73</v>
      </c>
      <c r="G40" s="37">
        <v>0.72</v>
      </c>
      <c r="H40" s="31"/>
      <c r="I40" s="31"/>
      <c r="Q40" s="37"/>
      <c r="R40" s="37"/>
      <c r="S40" s="37"/>
      <c r="T40" s="37"/>
      <c r="U40" s="37"/>
    </row>
    <row r="41" spans="1:21" x14ac:dyDescent="0.25">
      <c r="A41" s="2" t="s">
        <v>38</v>
      </c>
      <c r="B41" s="20">
        <v>1.0124437122460186</v>
      </c>
      <c r="C41" s="37">
        <v>0.54</v>
      </c>
      <c r="D41" s="37">
        <v>0.76</v>
      </c>
      <c r="E41" s="37">
        <v>0.74</v>
      </c>
      <c r="F41" s="37">
        <v>0.74</v>
      </c>
      <c r="G41" s="37">
        <v>0.75</v>
      </c>
      <c r="H41" s="31"/>
      <c r="I41" s="31"/>
      <c r="Q41" s="37"/>
      <c r="R41" s="37"/>
      <c r="S41" s="37"/>
      <c r="T41" s="37"/>
      <c r="U41" s="37"/>
    </row>
    <row r="42" spans="1:21" x14ac:dyDescent="0.25">
      <c r="A42" s="2" t="s">
        <v>39</v>
      </c>
      <c r="B42" s="20">
        <v>0.73852278967600216</v>
      </c>
      <c r="C42" s="37">
        <v>0.54</v>
      </c>
      <c r="D42" s="37">
        <v>0.76</v>
      </c>
      <c r="E42" s="37">
        <v>0.74</v>
      </c>
      <c r="F42" s="37">
        <v>0.74</v>
      </c>
      <c r="G42" s="37">
        <v>0.75</v>
      </c>
      <c r="H42" s="31"/>
      <c r="I42" s="31"/>
      <c r="Q42" s="37"/>
      <c r="R42" s="37"/>
      <c r="S42" s="37"/>
      <c r="T42" s="37"/>
      <c r="U42" s="37"/>
    </row>
    <row r="43" spans="1:21" x14ac:dyDescent="0.25">
      <c r="A43" s="2" t="s">
        <v>4</v>
      </c>
      <c r="B43" s="20">
        <v>0.57740252608456888</v>
      </c>
      <c r="C43" s="37">
        <v>0.24</v>
      </c>
      <c r="D43" s="37">
        <v>0.75</v>
      </c>
      <c r="E43" s="37">
        <v>0.73</v>
      </c>
      <c r="F43" s="37">
        <v>0.73</v>
      </c>
      <c r="G43" s="37">
        <v>0.74</v>
      </c>
      <c r="H43" s="31"/>
      <c r="I43" s="31"/>
      <c r="Q43" s="37"/>
      <c r="R43" s="37"/>
      <c r="S43" s="37"/>
      <c r="T43" s="37"/>
      <c r="U43" s="37"/>
    </row>
    <row r="44" spans="1:21" x14ac:dyDescent="0.25">
      <c r="A44" s="2" t="s">
        <v>40</v>
      </c>
      <c r="B44" s="20">
        <v>0.15084129599121363</v>
      </c>
      <c r="C44" s="37">
        <v>0.54</v>
      </c>
      <c r="D44" s="37">
        <v>0.76</v>
      </c>
      <c r="E44" s="37">
        <v>0.76</v>
      </c>
      <c r="F44" s="37">
        <v>0.76</v>
      </c>
      <c r="G44" s="37">
        <v>0.77</v>
      </c>
      <c r="H44" s="31"/>
      <c r="I44" s="31"/>
      <c r="Q44" s="37"/>
      <c r="R44" s="37"/>
      <c r="S44" s="37"/>
      <c r="T44" s="37"/>
      <c r="U44" s="37"/>
    </row>
    <row r="45" spans="1:21" x14ac:dyDescent="0.25">
      <c r="A45" s="2" t="s">
        <v>41</v>
      </c>
      <c r="B45" s="20">
        <v>0.59009884678747937</v>
      </c>
      <c r="C45" s="37">
        <v>0.54</v>
      </c>
      <c r="D45" s="37">
        <v>0.76</v>
      </c>
      <c r="E45" s="37">
        <v>0.74</v>
      </c>
      <c r="F45" s="37">
        <v>0.74</v>
      </c>
      <c r="G45" s="37">
        <v>0.76</v>
      </c>
      <c r="H45" s="31"/>
      <c r="I45" s="31"/>
      <c r="Q45" s="37"/>
      <c r="R45" s="37"/>
      <c r="S45" s="37"/>
      <c r="T45" s="37"/>
      <c r="U45" s="37"/>
    </row>
    <row r="46" spans="1:21" x14ac:dyDescent="0.25">
      <c r="A46" s="2" t="s">
        <v>42</v>
      </c>
      <c r="B46" s="20">
        <v>0.58797913234486543</v>
      </c>
      <c r="C46" s="37">
        <v>0.54</v>
      </c>
      <c r="D46" s="37">
        <v>0.76</v>
      </c>
      <c r="E46" s="37">
        <v>0.76</v>
      </c>
      <c r="F46" s="37">
        <v>0.75</v>
      </c>
      <c r="G46" s="37">
        <v>0.77</v>
      </c>
      <c r="H46" s="31"/>
      <c r="I46" s="31"/>
      <c r="Q46" s="37"/>
      <c r="R46" s="37"/>
      <c r="S46" s="37"/>
      <c r="T46" s="37"/>
      <c r="U46" s="37"/>
    </row>
    <row r="47" spans="1:21" x14ac:dyDescent="0.25">
      <c r="A47" s="2" t="s">
        <v>43</v>
      </c>
      <c r="B47" s="20">
        <v>1.9481109280615045</v>
      </c>
      <c r="C47" s="37">
        <v>0.54</v>
      </c>
      <c r="D47" s="37">
        <v>0.76</v>
      </c>
      <c r="E47" s="37">
        <v>0.76</v>
      </c>
      <c r="F47" s="37">
        <v>0.76</v>
      </c>
      <c r="G47" s="37">
        <v>0.77</v>
      </c>
      <c r="H47" s="31"/>
      <c r="I47" s="31"/>
      <c r="Q47" s="37"/>
      <c r="R47" s="37"/>
      <c r="S47" s="37"/>
      <c r="T47" s="37"/>
      <c r="U47" s="37"/>
    </row>
    <row r="48" spans="1:21" x14ac:dyDescent="0.25">
      <c r="A48" s="2" t="s">
        <v>44</v>
      </c>
      <c r="B48" s="20">
        <v>0.4320895112575508</v>
      </c>
      <c r="C48" s="37">
        <v>0.54</v>
      </c>
      <c r="D48" s="37">
        <v>0.76</v>
      </c>
      <c r="E48" s="37">
        <v>0.76</v>
      </c>
      <c r="F48" s="37">
        <v>0.76</v>
      </c>
      <c r="G48" s="37">
        <v>0.77</v>
      </c>
      <c r="H48" s="31"/>
      <c r="I48" s="31"/>
      <c r="Q48" s="37"/>
      <c r="R48" s="37"/>
      <c r="S48" s="37"/>
      <c r="T48" s="37"/>
      <c r="U48" s="37"/>
    </row>
    <row r="49" spans="1:21" x14ac:dyDescent="0.25">
      <c r="A49" s="2" t="s">
        <v>45</v>
      </c>
      <c r="B49" s="20">
        <v>0.51499560680944534</v>
      </c>
      <c r="C49" s="37">
        <v>0.54</v>
      </c>
      <c r="D49" s="37">
        <v>0.77</v>
      </c>
      <c r="E49" s="37">
        <v>0.76</v>
      </c>
      <c r="F49" s="37">
        <v>0.76</v>
      </c>
      <c r="G49" s="37">
        <v>0.77</v>
      </c>
      <c r="H49" s="31"/>
      <c r="I49" s="31"/>
      <c r="Q49" s="37"/>
      <c r="R49" s="37"/>
      <c r="S49" s="37"/>
      <c r="T49" s="37"/>
      <c r="U49" s="37"/>
    </row>
    <row r="50" spans="1:21" x14ac:dyDescent="0.25">
      <c r="A50" s="2" t="s">
        <v>46</v>
      </c>
      <c r="B50" s="20">
        <v>1.2909719934102144</v>
      </c>
      <c r="C50" s="37">
        <v>0.54</v>
      </c>
      <c r="D50" s="37">
        <v>0.76</v>
      </c>
      <c r="E50" s="37">
        <v>0.74</v>
      </c>
      <c r="F50" s="37">
        <v>0.74</v>
      </c>
      <c r="G50" s="37">
        <v>0.75</v>
      </c>
      <c r="H50" s="31"/>
      <c r="I50" s="31"/>
      <c r="Q50" s="37"/>
      <c r="R50" s="37"/>
      <c r="S50" s="37"/>
      <c r="T50" s="37"/>
      <c r="U50" s="37"/>
    </row>
    <row r="51" spans="1:21" x14ac:dyDescent="0.25">
      <c r="A51" s="2" t="s">
        <v>47</v>
      </c>
      <c r="B51" s="20">
        <v>1.5753651839648546</v>
      </c>
      <c r="C51" s="37">
        <v>0.54</v>
      </c>
      <c r="D51" s="37">
        <v>0.77</v>
      </c>
      <c r="E51" s="37">
        <v>0.78</v>
      </c>
      <c r="F51" s="37">
        <v>0.76</v>
      </c>
      <c r="G51" s="37">
        <v>0.77</v>
      </c>
      <c r="H51" s="31"/>
      <c r="I51" s="31"/>
      <c r="Q51" s="37"/>
      <c r="R51" s="37"/>
      <c r="S51" s="37"/>
      <c r="T51" s="37"/>
      <c r="U51" s="37"/>
    </row>
    <row r="52" spans="1:21" x14ac:dyDescent="0.25">
      <c r="A52" s="2" t="s">
        <v>48</v>
      </c>
      <c r="B52" s="20">
        <v>1.7107907742998352</v>
      </c>
      <c r="C52" s="37">
        <v>0.24</v>
      </c>
      <c r="D52" s="37">
        <v>0.75</v>
      </c>
      <c r="E52" s="37">
        <v>0.73</v>
      </c>
      <c r="F52" s="37">
        <v>0.73</v>
      </c>
      <c r="G52" s="37">
        <v>0.72</v>
      </c>
      <c r="H52" s="31"/>
      <c r="I52" s="31"/>
      <c r="Q52" s="37"/>
      <c r="R52" s="37"/>
      <c r="S52" s="37"/>
      <c r="T52" s="37"/>
      <c r="U52" s="37"/>
    </row>
    <row r="53" spans="1:21" x14ac:dyDescent="0.25">
      <c r="A53" s="2" t="s">
        <v>49</v>
      </c>
      <c r="B53" s="20">
        <v>0.22827292696320703</v>
      </c>
      <c r="C53" s="37">
        <v>0.54</v>
      </c>
      <c r="D53" s="37">
        <v>0.76</v>
      </c>
      <c r="E53" s="37">
        <v>0.74</v>
      </c>
      <c r="F53" s="37">
        <v>0.74</v>
      </c>
      <c r="G53" s="37">
        <v>0.76</v>
      </c>
      <c r="H53" s="31"/>
      <c r="I53" s="31"/>
      <c r="Q53" s="37"/>
      <c r="R53" s="37"/>
      <c r="S53" s="37"/>
      <c r="T53" s="37"/>
      <c r="U53" s="37"/>
    </row>
    <row r="54" spans="1:21" x14ac:dyDescent="0.25">
      <c r="A54" s="2" t="s">
        <v>5</v>
      </c>
      <c r="B54" s="20">
        <v>1.1798077979132344</v>
      </c>
      <c r="C54" s="37">
        <v>0.54</v>
      </c>
      <c r="D54" s="37">
        <v>0.76</v>
      </c>
      <c r="E54" s="37">
        <v>0.74</v>
      </c>
      <c r="F54" s="37">
        <v>0.74</v>
      </c>
      <c r="G54" s="37">
        <v>0.76</v>
      </c>
      <c r="H54" s="31"/>
      <c r="I54" s="31"/>
      <c r="Q54" s="37"/>
      <c r="R54" s="37"/>
      <c r="S54" s="37"/>
      <c r="T54" s="37"/>
      <c r="U54" s="37"/>
    </row>
    <row r="55" spans="1:21" x14ac:dyDescent="0.25">
      <c r="A55" s="2" t="s">
        <v>50</v>
      </c>
      <c r="B55" s="20">
        <v>4.2001647446457992E-2</v>
      </c>
      <c r="C55" s="37">
        <v>0.54</v>
      </c>
      <c r="D55" s="37">
        <v>0.76</v>
      </c>
      <c r="E55" s="37">
        <v>0.74</v>
      </c>
      <c r="F55" s="37">
        <v>0.74</v>
      </c>
      <c r="G55" s="37">
        <v>0.75</v>
      </c>
      <c r="H55" s="31"/>
      <c r="I55" s="31"/>
      <c r="Q55" s="37"/>
      <c r="R55" s="37"/>
      <c r="S55" s="37"/>
      <c r="T55" s="37"/>
      <c r="U55" s="37"/>
    </row>
    <row r="56" spans="1:21" x14ac:dyDescent="0.25">
      <c r="A56" s="2" t="s">
        <v>51</v>
      </c>
      <c r="B56" s="20">
        <v>0.96074135090609558</v>
      </c>
      <c r="C56" s="37">
        <v>0.54</v>
      </c>
      <c r="D56" s="37">
        <v>0.76</v>
      </c>
      <c r="E56" s="37">
        <v>0.74</v>
      </c>
      <c r="F56" s="37">
        <v>0.74</v>
      </c>
      <c r="G56" s="37">
        <v>0.75</v>
      </c>
      <c r="H56" s="31"/>
      <c r="I56" s="31"/>
      <c r="Q56" s="37"/>
      <c r="R56" s="37"/>
      <c r="S56" s="37"/>
      <c r="T56" s="37"/>
      <c r="U56" s="37"/>
    </row>
    <row r="57" spans="1:21" x14ac:dyDescent="0.25">
      <c r="A57" s="2" t="s">
        <v>52</v>
      </c>
      <c r="B57" s="20">
        <v>2.765431081823174</v>
      </c>
      <c r="C57" s="37">
        <v>0.54</v>
      </c>
      <c r="D57" s="37">
        <v>0.77</v>
      </c>
      <c r="E57" s="37">
        <v>0.76</v>
      </c>
      <c r="F57" s="37">
        <v>0.76</v>
      </c>
      <c r="G57" s="37">
        <v>0.77</v>
      </c>
      <c r="H57" s="31"/>
      <c r="I57" s="31"/>
      <c r="Q57" s="37"/>
      <c r="R57" s="37"/>
      <c r="S57" s="37"/>
      <c r="T57" s="37"/>
      <c r="U57" s="37"/>
    </row>
    <row r="58" spans="1:21" x14ac:dyDescent="0.25">
      <c r="A58" s="2" t="s">
        <v>53</v>
      </c>
      <c r="B58" s="20">
        <v>0.70121361889071943</v>
      </c>
      <c r="C58" s="37">
        <v>0.18</v>
      </c>
      <c r="D58" s="37">
        <v>0.7</v>
      </c>
      <c r="E58" s="37">
        <v>0.7</v>
      </c>
      <c r="F58" s="37">
        <v>0.64</v>
      </c>
      <c r="G58" s="37">
        <v>0.79</v>
      </c>
      <c r="H58" s="31"/>
      <c r="I58" s="31"/>
      <c r="Q58" s="37"/>
      <c r="R58" s="37"/>
      <c r="S58" s="37"/>
      <c r="T58" s="37"/>
      <c r="U58" s="37"/>
    </row>
    <row r="59" spans="1:21" x14ac:dyDescent="0.25">
      <c r="A59" s="2" t="s">
        <v>54</v>
      </c>
      <c r="B59" s="20">
        <v>0.31271169686985173</v>
      </c>
      <c r="C59" s="37">
        <v>0.18</v>
      </c>
      <c r="D59" s="37">
        <v>0.71</v>
      </c>
      <c r="E59" s="37">
        <v>0.71</v>
      </c>
      <c r="F59" s="37">
        <v>0.64</v>
      </c>
      <c r="G59" s="37">
        <v>0.79</v>
      </c>
      <c r="H59" s="31"/>
      <c r="I59" s="31"/>
      <c r="Q59" s="37"/>
      <c r="R59" s="37"/>
      <c r="S59" s="37"/>
      <c r="T59" s="37"/>
      <c r="U59" s="37"/>
    </row>
    <row r="60" spans="1:21" x14ac:dyDescent="0.25">
      <c r="A60" s="2" t="s">
        <v>55</v>
      </c>
      <c r="B60" s="20">
        <v>2.3259088412959912</v>
      </c>
      <c r="C60" s="37">
        <v>0.54</v>
      </c>
      <c r="D60" s="37">
        <v>0.76</v>
      </c>
      <c r="E60" s="37">
        <v>0.74</v>
      </c>
      <c r="F60" s="37">
        <v>0.74</v>
      </c>
      <c r="G60" s="37">
        <v>0.75</v>
      </c>
      <c r="H60" s="31"/>
      <c r="I60" s="31"/>
      <c r="Q60" s="37"/>
      <c r="R60" s="37"/>
      <c r="S60" s="37"/>
      <c r="T60" s="37"/>
      <c r="U60" s="37"/>
    </row>
    <row r="61" spans="1:21" x14ac:dyDescent="0.25">
      <c r="A61" s="2" t="s">
        <v>56</v>
      </c>
      <c r="B61" s="20">
        <v>1.0205107084019771</v>
      </c>
      <c r="C61" s="37">
        <v>0.24</v>
      </c>
      <c r="D61" s="37">
        <v>0.71</v>
      </c>
      <c r="E61" s="37">
        <v>0.71</v>
      </c>
      <c r="F61" s="37">
        <v>0.65</v>
      </c>
      <c r="G61" s="37">
        <v>0.72</v>
      </c>
      <c r="H61" s="31"/>
      <c r="I61" s="31"/>
      <c r="Q61" s="37"/>
      <c r="R61" s="37"/>
      <c r="S61" s="37"/>
      <c r="T61" s="37"/>
      <c r="U61" s="37"/>
    </row>
    <row r="62" spans="1:21" x14ac:dyDescent="0.25">
      <c r="A62" s="2" t="s">
        <v>57</v>
      </c>
      <c r="B62" s="20">
        <v>1.8549258649093903</v>
      </c>
      <c r="C62" s="37">
        <v>0.54</v>
      </c>
      <c r="D62" s="37">
        <v>0.76</v>
      </c>
      <c r="E62" s="37">
        <v>0.76</v>
      </c>
      <c r="F62" s="37">
        <v>0.75</v>
      </c>
      <c r="G62" s="37">
        <v>0.76</v>
      </c>
      <c r="H62" s="31"/>
      <c r="I62" s="31"/>
      <c r="Q62" s="37"/>
      <c r="R62" s="37"/>
      <c r="S62" s="37"/>
      <c r="T62" s="37"/>
      <c r="U62" s="37"/>
    </row>
    <row r="63" spans="1:21" x14ac:dyDescent="0.25">
      <c r="A63" s="2" t="s">
        <v>58</v>
      </c>
      <c r="B63" s="20">
        <v>0.65892915980230649</v>
      </c>
      <c r="C63" s="37">
        <v>0.54</v>
      </c>
      <c r="D63" s="37">
        <v>0.76</v>
      </c>
      <c r="E63" s="37">
        <v>0.76</v>
      </c>
      <c r="F63" s="37">
        <v>0.75</v>
      </c>
      <c r="G63" s="37">
        <v>0.77</v>
      </c>
      <c r="H63" s="31"/>
      <c r="I63" s="31"/>
      <c r="Q63" s="37"/>
      <c r="R63" s="37"/>
      <c r="S63" s="37"/>
      <c r="T63" s="37"/>
      <c r="U63" s="37"/>
    </row>
    <row r="64" spans="1:21" x14ac:dyDescent="0.25">
      <c r="A64" s="2" t="s">
        <v>59</v>
      </c>
      <c r="B64" s="20">
        <v>0.47098297638660075</v>
      </c>
      <c r="C64" s="37">
        <v>0.24</v>
      </c>
      <c r="D64" s="37">
        <v>0.71</v>
      </c>
      <c r="E64" s="37">
        <v>0.71</v>
      </c>
      <c r="F64" s="37">
        <v>0.65</v>
      </c>
      <c r="G64" s="37">
        <v>0.72</v>
      </c>
      <c r="H64" s="31"/>
      <c r="I64" s="31"/>
      <c r="Q64" s="37"/>
      <c r="R64" s="37"/>
      <c r="S64" s="37"/>
      <c r="T64" s="37"/>
      <c r="U64" s="37"/>
    </row>
    <row r="65" spans="1:21" x14ac:dyDescent="0.25">
      <c r="A65" s="2" t="s">
        <v>6</v>
      </c>
      <c r="B65" s="20">
        <v>0.35587863811092807</v>
      </c>
      <c r="C65" s="37">
        <v>0.54</v>
      </c>
      <c r="D65" s="37">
        <v>0.76</v>
      </c>
      <c r="E65" s="37">
        <v>0.76</v>
      </c>
      <c r="F65" s="37">
        <v>0.75</v>
      </c>
      <c r="G65" s="37">
        <v>0.77</v>
      </c>
      <c r="H65" s="31"/>
      <c r="I65" s="31"/>
      <c r="Q65" s="37"/>
      <c r="R65" s="37"/>
      <c r="S65" s="37"/>
      <c r="T65" s="37"/>
      <c r="U65" s="37"/>
    </row>
    <row r="66" spans="1:21" x14ac:dyDescent="0.25">
      <c r="A66" s="2" t="s">
        <v>60</v>
      </c>
      <c r="B66" s="20">
        <v>1.8690389895661728</v>
      </c>
      <c r="C66" s="37">
        <v>0.24</v>
      </c>
      <c r="D66" s="37">
        <v>0.71</v>
      </c>
      <c r="E66" s="37">
        <v>0.71</v>
      </c>
      <c r="F66" s="37">
        <v>0.65</v>
      </c>
      <c r="G66" s="37">
        <v>0.72</v>
      </c>
      <c r="H66" s="31"/>
      <c r="I66" s="31"/>
      <c r="Q66" s="37"/>
      <c r="R66" s="37"/>
      <c r="S66" s="37"/>
      <c r="T66" s="37"/>
      <c r="U66" s="37"/>
    </row>
    <row r="67" spans="1:21" x14ac:dyDescent="0.25">
      <c r="A67" s="2" t="s">
        <v>61</v>
      </c>
      <c r="B67" s="20">
        <v>1.9671279516749036</v>
      </c>
      <c r="C67" s="37">
        <v>0.54</v>
      </c>
      <c r="D67" s="37">
        <v>0.76</v>
      </c>
      <c r="E67" s="37">
        <v>0.74</v>
      </c>
      <c r="F67" s="37">
        <v>0.73</v>
      </c>
      <c r="G67" s="37">
        <v>0.74</v>
      </c>
      <c r="H67" s="31"/>
      <c r="I67" s="31"/>
      <c r="Q67" s="37"/>
      <c r="R67" s="37"/>
      <c r="S67" s="37"/>
      <c r="T67" s="37"/>
      <c r="U67" s="37"/>
    </row>
    <row r="68" spans="1:21" x14ac:dyDescent="0.25">
      <c r="A68" s="2" t="s">
        <v>62</v>
      </c>
      <c r="B68" s="20">
        <v>2.2216639209225697</v>
      </c>
      <c r="C68" s="37">
        <v>0.18</v>
      </c>
      <c r="D68" s="37">
        <v>0.71</v>
      </c>
      <c r="E68" s="37">
        <v>0.71</v>
      </c>
      <c r="F68" s="37">
        <v>0.65</v>
      </c>
      <c r="G68" s="37">
        <v>0.79</v>
      </c>
      <c r="H68" s="31"/>
      <c r="I68" s="31"/>
      <c r="Q68" s="37"/>
      <c r="R68" s="37"/>
      <c r="S68" s="37"/>
      <c r="T68" s="37"/>
      <c r="U68" s="37"/>
    </row>
    <row r="69" spans="1:21" x14ac:dyDescent="0.25">
      <c r="A69" s="2" t="s">
        <v>63</v>
      </c>
      <c r="B69" s="20">
        <v>1.8009280615046677</v>
      </c>
      <c r="C69" s="37">
        <v>0.18</v>
      </c>
      <c r="D69" s="37">
        <v>0.66</v>
      </c>
      <c r="E69" s="37">
        <v>0.66</v>
      </c>
      <c r="F69" s="37">
        <v>0.63</v>
      </c>
      <c r="G69" s="37">
        <v>0.79</v>
      </c>
      <c r="H69" s="31"/>
      <c r="I69" s="31"/>
      <c r="Q69" s="37"/>
      <c r="R69" s="37"/>
      <c r="S69" s="37"/>
      <c r="T69" s="37"/>
      <c r="U69" s="37"/>
    </row>
    <row r="70" spans="1:21" x14ac:dyDescent="0.25">
      <c r="A70" s="2" t="s">
        <v>64</v>
      </c>
      <c r="B70" s="20">
        <v>0.96732564524986264</v>
      </c>
      <c r="C70" s="37">
        <v>0.18</v>
      </c>
      <c r="D70" s="37">
        <v>0.71</v>
      </c>
      <c r="E70" s="37">
        <v>0.71</v>
      </c>
      <c r="F70" s="37">
        <v>0.64</v>
      </c>
      <c r="G70" s="37">
        <v>0.79</v>
      </c>
      <c r="H70" s="31"/>
      <c r="I70" s="31"/>
      <c r="Q70" s="37"/>
      <c r="R70" s="37"/>
      <c r="S70" s="37"/>
      <c r="T70" s="37"/>
      <c r="U70" s="37"/>
    </row>
    <row r="71" spans="1:21" x14ac:dyDescent="0.25">
      <c r="A71" s="2" t="s">
        <v>65</v>
      </c>
      <c r="B71" s="20">
        <v>0.53447391543108191</v>
      </c>
      <c r="C71" s="37">
        <v>0.18</v>
      </c>
      <c r="D71" s="37">
        <v>0.56999999999999995</v>
      </c>
      <c r="E71" s="37">
        <v>0.63</v>
      </c>
      <c r="F71" s="37">
        <v>0.62</v>
      </c>
      <c r="G71" s="37">
        <v>0.78</v>
      </c>
      <c r="H71" s="31"/>
      <c r="I71" s="31"/>
      <c r="Q71" s="37"/>
      <c r="R71" s="37"/>
      <c r="S71" s="37"/>
      <c r="T71" s="37"/>
      <c r="U71" s="37"/>
    </row>
    <row r="72" spans="1:21" x14ac:dyDescent="0.25">
      <c r="A72" s="2" t="s">
        <v>66</v>
      </c>
      <c r="B72" s="20">
        <v>0.6677265238879736</v>
      </c>
      <c r="C72" s="37">
        <v>0.18</v>
      </c>
      <c r="D72" s="37">
        <v>0.5</v>
      </c>
      <c r="E72" s="37">
        <v>0.46</v>
      </c>
      <c r="F72" s="37">
        <v>0.36</v>
      </c>
      <c r="G72" s="37">
        <v>0.76</v>
      </c>
      <c r="H72" s="31"/>
      <c r="I72" s="31"/>
      <c r="Q72" s="37"/>
      <c r="R72" s="37"/>
      <c r="S72" s="37"/>
      <c r="T72" s="37"/>
      <c r="U72" s="37"/>
    </row>
    <row r="73" spans="1:21" x14ac:dyDescent="0.25">
      <c r="A73" s="2" t="s">
        <v>67</v>
      </c>
      <c r="B73" s="20">
        <v>5.3706754530477765E-3</v>
      </c>
      <c r="C73" s="37">
        <v>0.18</v>
      </c>
      <c r="D73" s="37">
        <v>0.55000000000000004</v>
      </c>
      <c r="E73" s="37">
        <v>0.62</v>
      </c>
      <c r="F73" s="37">
        <v>0.61</v>
      </c>
      <c r="G73" s="37">
        <v>0.78</v>
      </c>
      <c r="H73" s="31"/>
      <c r="I73" s="31"/>
      <c r="Q73" s="37"/>
      <c r="R73" s="37"/>
      <c r="S73" s="37"/>
      <c r="T73" s="37"/>
      <c r="U73" s="37"/>
    </row>
    <row r="74" spans="1:21" x14ac:dyDescent="0.25">
      <c r="A74" s="2" t="s">
        <v>68</v>
      </c>
      <c r="B74" s="20">
        <v>4.9023887973640858E-2</v>
      </c>
      <c r="C74" s="37">
        <v>0.18</v>
      </c>
      <c r="D74" s="37">
        <v>0.71</v>
      </c>
      <c r="E74" s="37">
        <v>0.71</v>
      </c>
      <c r="F74" s="37">
        <v>0.65</v>
      </c>
      <c r="G74" s="37">
        <v>0.79</v>
      </c>
      <c r="H74" s="31"/>
      <c r="I74" s="31"/>
      <c r="Q74" s="37"/>
      <c r="R74" s="37"/>
      <c r="S74" s="37"/>
      <c r="T74" s="37"/>
      <c r="U74" s="37"/>
    </row>
    <row r="75" spans="1:21" x14ac:dyDescent="0.25">
      <c r="A75" s="2" t="s">
        <v>69</v>
      </c>
      <c r="B75" s="20">
        <v>3.6974190005491493E-2</v>
      </c>
      <c r="C75" s="37">
        <v>0.24</v>
      </c>
      <c r="D75" s="37">
        <v>0.75</v>
      </c>
      <c r="E75" s="37">
        <v>0.73</v>
      </c>
      <c r="F75" s="37">
        <v>0.73</v>
      </c>
      <c r="G75" s="37">
        <v>0.72</v>
      </c>
      <c r="H75" s="31"/>
      <c r="I75" s="31"/>
      <c r="Q75" s="37"/>
      <c r="R75" s="37"/>
      <c r="S75" s="37"/>
      <c r="T75" s="37"/>
      <c r="U75" s="37"/>
    </row>
    <row r="76" spans="1:21" x14ac:dyDescent="0.25">
      <c r="A76" s="2" t="s">
        <v>7</v>
      </c>
      <c r="B76" s="20">
        <v>3.1258264689730919</v>
      </c>
      <c r="C76" s="37">
        <v>0.54</v>
      </c>
      <c r="D76" s="37">
        <v>0.76</v>
      </c>
      <c r="E76" s="37">
        <v>0.76</v>
      </c>
      <c r="F76" s="37">
        <v>0.75</v>
      </c>
      <c r="G76" s="37">
        <v>0.76</v>
      </c>
      <c r="H76" s="31"/>
      <c r="I76" s="31"/>
      <c r="Q76" s="37"/>
      <c r="R76" s="37"/>
      <c r="S76" s="37"/>
      <c r="T76" s="37"/>
      <c r="U76" s="37"/>
    </row>
    <row r="77" spans="1:21" x14ac:dyDescent="0.25">
      <c r="A77" s="2" t="s">
        <v>70</v>
      </c>
      <c r="B77" s="20">
        <v>0.19711147721032399</v>
      </c>
      <c r="C77" s="37">
        <v>0.18</v>
      </c>
      <c r="D77" s="37">
        <v>0.7</v>
      </c>
      <c r="E77" s="37">
        <v>0.71</v>
      </c>
      <c r="F77" s="37">
        <v>0.64</v>
      </c>
      <c r="G77" s="37">
        <v>0.79</v>
      </c>
      <c r="H77" s="31"/>
      <c r="I77" s="31"/>
      <c r="Q77" s="37"/>
      <c r="R77" s="37"/>
      <c r="S77" s="37"/>
      <c r="T77" s="37"/>
      <c r="U77" s="37"/>
    </row>
    <row r="78" spans="1:21" x14ac:dyDescent="0.25">
      <c r="A78" s="2" t="s">
        <v>71</v>
      </c>
      <c r="B78" s="20">
        <v>0.48227237781438775</v>
      </c>
      <c r="C78" s="37">
        <v>0.18</v>
      </c>
      <c r="D78" s="37">
        <v>0.71</v>
      </c>
      <c r="E78" s="37">
        <v>0.71</v>
      </c>
      <c r="F78" s="37">
        <v>0.64</v>
      </c>
      <c r="G78" s="37">
        <v>0.79</v>
      </c>
      <c r="H78" s="31"/>
      <c r="I78" s="31"/>
      <c r="Q78" s="37"/>
      <c r="R78" s="37"/>
      <c r="S78" s="37"/>
      <c r="T78" s="37"/>
      <c r="U78" s="37"/>
    </row>
    <row r="79" spans="1:21" x14ac:dyDescent="0.25">
      <c r="A79" s="2" t="s">
        <v>72</v>
      </c>
      <c r="B79" s="20">
        <v>0.26571114772103238</v>
      </c>
      <c r="C79" s="37">
        <v>0.24</v>
      </c>
      <c r="D79" s="37">
        <v>0.75</v>
      </c>
      <c r="E79" s="37">
        <v>0.73</v>
      </c>
      <c r="F79" s="37">
        <v>0.73</v>
      </c>
      <c r="G79" s="37">
        <v>0.72</v>
      </c>
      <c r="H79" s="31"/>
      <c r="I79" s="31"/>
      <c r="Q79" s="37"/>
      <c r="R79" s="37"/>
      <c r="S79" s="37"/>
      <c r="T79" s="37"/>
      <c r="U79" s="37"/>
    </row>
    <row r="80" spans="1:21" x14ac:dyDescent="0.25">
      <c r="A80" s="2" t="s">
        <v>73</v>
      </c>
      <c r="B80" s="20">
        <v>0.62406370126304234</v>
      </c>
      <c r="C80" s="37">
        <v>0.54</v>
      </c>
      <c r="D80" s="37">
        <v>0.76</v>
      </c>
      <c r="E80" s="37">
        <v>0.74</v>
      </c>
      <c r="F80" s="37">
        <v>0.74</v>
      </c>
      <c r="G80" s="37">
        <v>0.74</v>
      </c>
      <c r="H80" s="31"/>
      <c r="I80" s="31"/>
      <c r="Q80" s="37"/>
      <c r="R80" s="37"/>
      <c r="S80" s="37"/>
      <c r="T80" s="37"/>
      <c r="U80" s="37"/>
    </row>
    <row r="81" spans="1:21" x14ac:dyDescent="0.25">
      <c r="A81" s="2" t="s">
        <v>74</v>
      </c>
      <c r="B81" s="20">
        <v>0.71140032948929155</v>
      </c>
      <c r="C81" s="37">
        <v>0.18</v>
      </c>
      <c r="D81" s="37">
        <v>0.7</v>
      </c>
      <c r="E81" s="37">
        <v>0.71</v>
      </c>
      <c r="F81" s="37">
        <v>0.64</v>
      </c>
      <c r="G81" s="37">
        <v>0.79</v>
      </c>
      <c r="H81" s="31"/>
      <c r="I81" s="31"/>
      <c r="Q81" s="37"/>
      <c r="R81" s="37"/>
      <c r="S81" s="37"/>
      <c r="T81" s="37"/>
      <c r="U81" s="37"/>
    </row>
    <row r="82" spans="1:21" x14ac:dyDescent="0.25">
      <c r="A82" s="2" t="s">
        <v>75</v>
      </c>
      <c r="B82" s="20">
        <v>0.7417353102690829</v>
      </c>
      <c r="C82" s="37">
        <v>0.18</v>
      </c>
      <c r="D82" s="37">
        <v>0.71</v>
      </c>
      <c r="E82" s="37">
        <v>0.71</v>
      </c>
      <c r="F82" s="37">
        <v>0.65</v>
      </c>
      <c r="G82" s="37">
        <v>0.79</v>
      </c>
      <c r="H82" s="31"/>
      <c r="I82" s="31"/>
      <c r="Q82" s="37"/>
      <c r="R82" s="37"/>
      <c r="S82" s="37"/>
      <c r="T82" s="37"/>
      <c r="U82" s="37"/>
    </row>
    <row r="83" spans="1:21" x14ac:dyDescent="0.25">
      <c r="A83" s="2" t="s">
        <v>76</v>
      </c>
      <c r="B83" s="20">
        <v>0.65754530477759476</v>
      </c>
      <c r="C83" s="37">
        <v>0.18</v>
      </c>
      <c r="D83" s="37">
        <v>0.7</v>
      </c>
      <c r="E83" s="37">
        <v>0.7</v>
      </c>
      <c r="F83" s="37">
        <v>0.64</v>
      </c>
      <c r="G83" s="37">
        <v>0.79</v>
      </c>
      <c r="H83" s="31"/>
      <c r="I83" s="31"/>
      <c r="Q83" s="37"/>
      <c r="R83" s="37"/>
      <c r="S83" s="37"/>
      <c r="T83" s="37"/>
      <c r="U83" s="37"/>
    </row>
    <row r="84" spans="1:21" x14ac:dyDescent="0.25">
      <c r="A84" s="2" t="s">
        <v>77</v>
      </c>
      <c r="B84" s="20">
        <v>1.0225315760571114</v>
      </c>
      <c r="C84" s="37">
        <v>0.18</v>
      </c>
      <c r="D84" s="37">
        <v>0.71</v>
      </c>
      <c r="E84" s="37">
        <v>0.71</v>
      </c>
      <c r="F84" s="37">
        <v>0.64</v>
      </c>
      <c r="G84" s="37">
        <v>0.79</v>
      </c>
      <c r="H84" s="31"/>
      <c r="I84" s="31"/>
      <c r="Q84" s="37"/>
      <c r="R84" s="37"/>
      <c r="S84" s="37"/>
      <c r="T84" s="37"/>
      <c r="U84" s="37"/>
    </row>
    <row r="85" spans="1:21" x14ac:dyDescent="0.25">
      <c r="A85" s="2" t="s">
        <v>78</v>
      </c>
      <c r="B85" s="20">
        <v>1.0473860516199891</v>
      </c>
      <c r="C85" s="37">
        <v>0.24</v>
      </c>
      <c r="D85" s="37">
        <v>0.75</v>
      </c>
      <c r="E85" s="37">
        <v>0.72</v>
      </c>
      <c r="F85" s="37">
        <v>0.73</v>
      </c>
      <c r="G85" s="37">
        <v>0.72</v>
      </c>
      <c r="H85" s="31"/>
      <c r="I85" s="31"/>
      <c r="Q85" s="37"/>
      <c r="R85" s="37"/>
      <c r="S85" s="37"/>
      <c r="T85" s="37"/>
      <c r="U85" s="37"/>
    </row>
    <row r="86" spans="1:21" x14ac:dyDescent="0.25">
      <c r="A86" s="2" t="s">
        <v>79</v>
      </c>
      <c r="B86" s="20">
        <v>0.89382756727073021</v>
      </c>
      <c r="C86" s="37">
        <v>0.24</v>
      </c>
      <c r="D86" s="37">
        <v>0.71</v>
      </c>
      <c r="E86" s="37">
        <v>0.71</v>
      </c>
      <c r="F86" s="37">
        <v>0.65</v>
      </c>
      <c r="G86" s="37">
        <v>0.72</v>
      </c>
      <c r="H86" s="31"/>
      <c r="I86" s="31"/>
      <c r="Q86" s="37"/>
      <c r="R86" s="37"/>
      <c r="S86" s="37"/>
      <c r="T86" s="37"/>
      <c r="U86" s="37"/>
    </row>
    <row r="87" spans="1:21" x14ac:dyDescent="0.25">
      <c r="A87" s="2" t="s">
        <v>8</v>
      </c>
      <c r="B87" s="20">
        <v>1.7185612300933552E-2</v>
      </c>
      <c r="C87" s="37">
        <v>0.24</v>
      </c>
      <c r="D87" s="37">
        <v>0.75</v>
      </c>
      <c r="E87" s="37">
        <v>0.73</v>
      </c>
      <c r="F87" s="37">
        <v>0.73</v>
      </c>
      <c r="G87" s="37">
        <v>0.74</v>
      </c>
      <c r="H87" s="31"/>
      <c r="I87" s="31"/>
      <c r="Q87" s="37"/>
      <c r="R87" s="37"/>
      <c r="S87" s="37"/>
      <c r="T87" s="37"/>
      <c r="U87" s="37"/>
    </row>
    <row r="88" spans="1:21" x14ac:dyDescent="0.25">
      <c r="A88" s="2" t="s">
        <v>80</v>
      </c>
      <c r="B88" s="20">
        <v>0.97263591433278418</v>
      </c>
      <c r="C88" s="37">
        <v>0.18</v>
      </c>
      <c r="D88" s="37">
        <v>0.61</v>
      </c>
      <c r="E88" s="37">
        <v>0.63</v>
      </c>
      <c r="F88" s="37">
        <v>0.62</v>
      </c>
      <c r="G88" s="37">
        <v>0.78</v>
      </c>
      <c r="H88" s="31"/>
      <c r="I88" s="31"/>
      <c r="Q88" s="37"/>
      <c r="R88" s="37"/>
      <c r="S88" s="37"/>
      <c r="T88" s="37"/>
      <c r="U88" s="37"/>
    </row>
    <row r="89" spans="1:21" x14ac:dyDescent="0.25">
      <c r="A89" s="2" t="s">
        <v>81</v>
      </c>
      <c r="B89" s="20">
        <v>0.30554914881933004</v>
      </c>
      <c r="C89" s="37">
        <v>0.19</v>
      </c>
      <c r="D89" s="37">
        <v>0.71</v>
      </c>
      <c r="E89" s="37">
        <v>0.71</v>
      </c>
      <c r="F89" s="37">
        <v>0.65</v>
      </c>
      <c r="G89" s="37">
        <v>0.79</v>
      </c>
      <c r="H89" s="31"/>
      <c r="I89" s="31"/>
      <c r="Q89" s="37"/>
      <c r="R89" s="37"/>
      <c r="S89" s="37"/>
      <c r="T89" s="37"/>
      <c r="U89" s="37"/>
    </row>
    <row r="90" spans="1:21" x14ac:dyDescent="0.25">
      <c r="A90" s="2" t="s">
        <v>82</v>
      </c>
      <c r="B90" s="20">
        <v>0.59970895112575506</v>
      </c>
      <c r="C90" s="37">
        <v>0.54</v>
      </c>
      <c r="D90" s="37">
        <v>0.76</v>
      </c>
      <c r="E90" s="37">
        <v>0.74</v>
      </c>
      <c r="F90" s="37">
        <v>0.74</v>
      </c>
      <c r="G90" s="37">
        <v>0.75</v>
      </c>
      <c r="H90" s="31"/>
      <c r="I90" s="31"/>
      <c r="Q90" s="37"/>
      <c r="R90" s="37"/>
      <c r="S90" s="37"/>
      <c r="T90" s="37"/>
      <c r="U90" s="37"/>
    </row>
    <row r="91" spans="1:21" x14ac:dyDescent="0.25">
      <c r="A91" s="2" t="s">
        <v>83</v>
      </c>
      <c r="B91" s="20">
        <v>0.89012630422844585</v>
      </c>
      <c r="C91" s="37">
        <v>0.24</v>
      </c>
      <c r="D91" s="37">
        <v>0.71</v>
      </c>
      <c r="E91" s="37">
        <v>0.71</v>
      </c>
      <c r="F91" s="37">
        <v>0.65</v>
      </c>
      <c r="G91" s="37">
        <v>0.8</v>
      </c>
      <c r="H91" s="31"/>
      <c r="I91" s="31"/>
      <c r="Q91" s="37"/>
      <c r="R91" s="37"/>
      <c r="S91" s="37"/>
      <c r="T91" s="37"/>
      <c r="U91" s="37"/>
    </row>
    <row r="92" spans="1:21" x14ac:dyDescent="0.25">
      <c r="A92" s="2" t="s">
        <v>84</v>
      </c>
      <c r="B92" s="20">
        <v>1.2731191652937945</v>
      </c>
      <c r="C92" s="37">
        <v>0.18</v>
      </c>
      <c r="D92" s="37">
        <v>0.64</v>
      </c>
      <c r="E92" s="37">
        <v>0.66</v>
      </c>
      <c r="F92" s="37">
        <v>0.63</v>
      </c>
      <c r="G92" s="37">
        <v>0.79</v>
      </c>
      <c r="H92" s="31"/>
      <c r="I92" s="31"/>
      <c r="Q92" s="37"/>
      <c r="R92" s="37"/>
      <c r="S92" s="37"/>
      <c r="T92" s="37"/>
      <c r="U92" s="37"/>
    </row>
    <row r="93" spans="1:21" x14ac:dyDescent="0.25">
      <c r="A93" s="2" t="s">
        <v>85</v>
      </c>
      <c r="B93" s="20">
        <v>0.79337726523887975</v>
      </c>
      <c r="C93" s="37">
        <v>0.18</v>
      </c>
      <c r="D93" s="37">
        <v>0.51</v>
      </c>
      <c r="E93" s="37">
        <v>0.48</v>
      </c>
      <c r="F93" s="37">
        <v>0.36</v>
      </c>
      <c r="G93" s="37">
        <v>0.77</v>
      </c>
      <c r="H93" s="31"/>
      <c r="I93" s="31"/>
      <c r="Q93" s="37"/>
      <c r="R93" s="37"/>
      <c r="S93" s="37"/>
      <c r="T93" s="37"/>
      <c r="U93" s="37"/>
    </row>
    <row r="94" spans="1:21" x14ac:dyDescent="0.25">
      <c r="A94" s="2" t="s">
        <v>86</v>
      </c>
      <c r="B94" s="20">
        <v>1.6983141131246569</v>
      </c>
      <c r="C94" s="37">
        <v>0.18</v>
      </c>
      <c r="D94" s="37">
        <v>0.7</v>
      </c>
      <c r="E94" s="37">
        <v>0.71</v>
      </c>
      <c r="F94" s="37">
        <v>0.64</v>
      </c>
      <c r="G94" s="37">
        <v>0.79</v>
      </c>
      <c r="H94" s="31"/>
      <c r="I94" s="31"/>
      <c r="Q94" s="37"/>
      <c r="R94" s="37"/>
      <c r="S94" s="37"/>
      <c r="T94" s="37"/>
      <c r="U94" s="37"/>
    </row>
    <row r="95" spans="1:21" x14ac:dyDescent="0.25">
      <c r="A95" s="2" t="s">
        <v>87</v>
      </c>
      <c r="B95" s="20">
        <v>3.3168588687534327E-3</v>
      </c>
      <c r="C95" s="37">
        <v>0.18</v>
      </c>
      <c r="D95" s="37">
        <v>0.42</v>
      </c>
      <c r="E95" s="37">
        <v>0.46</v>
      </c>
      <c r="F95" s="37">
        <v>0.36</v>
      </c>
      <c r="G95" s="37">
        <v>0.73</v>
      </c>
      <c r="H95" s="31"/>
      <c r="I95" s="31"/>
      <c r="Q95" s="37"/>
      <c r="R95" s="37"/>
      <c r="S95" s="37"/>
      <c r="T95" s="37"/>
      <c r="U95" s="37"/>
    </row>
    <row r="96" spans="1:21" x14ac:dyDescent="0.25">
      <c r="A96" s="2" t="s">
        <v>88</v>
      </c>
      <c r="B96" s="20">
        <v>3.0793520043931901E-2</v>
      </c>
      <c r="C96" s="37">
        <v>0.18</v>
      </c>
      <c r="D96" s="37">
        <v>0.33</v>
      </c>
      <c r="E96" s="37">
        <v>0.33</v>
      </c>
      <c r="F96" s="37">
        <v>0.33</v>
      </c>
      <c r="G96" s="37">
        <v>0.48</v>
      </c>
      <c r="H96" s="31"/>
      <c r="I96" s="31"/>
      <c r="Q96" s="37"/>
      <c r="R96" s="37"/>
      <c r="S96" s="37"/>
      <c r="T96" s="37"/>
      <c r="U96" s="37"/>
    </row>
    <row r="97" spans="1:21" x14ac:dyDescent="0.25">
      <c r="A97" s="2" t="s">
        <v>89</v>
      </c>
      <c r="B97" s="20">
        <v>7.4437122460186715E-3</v>
      </c>
      <c r="C97" s="37">
        <v>0.24</v>
      </c>
      <c r="D97" s="37">
        <v>0.72</v>
      </c>
      <c r="E97" s="37">
        <v>0.71</v>
      </c>
      <c r="F97" s="37">
        <v>0.65</v>
      </c>
      <c r="G97" s="37">
        <v>0.72</v>
      </c>
      <c r="H97" s="31"/>
      <c r="I97" s="31"/>
      <c r="Q97" s="37"/>
      <c r="R97" s="37"/>
      <c r="S97" s="37"/>
      <c r="T97" s="37"/>
      <c r="U97" s="37"/>
    </row>
    <row r="98" spans="1:21" x14ac:dyDescent="0.25">
      <c r="A98" s="2" t="s">
        <v>9</v>
      </c>
      <c r="B98" s="20">
        <v>0.16925205930807249</v>
      </c>
      <c r="C98" s="37">
        <v>0.54</v>
      </c>
      <c r="D98" s="37">
        <v>0.75</v>
      </c>
      <c r="E98" s="37">
        <v>0.73</v>
      </c>
      <c r="F98" s="37">
        <v>0.73</v>
      </c>
      <c r="G98" s="37">
        <v>0.74</v>
      </c>
      <c r="H98" s="31"/>
      <c r="I98" s="31"/>
      <c r="Q98" s="37"/>
      <c r="R98" s="37"/>
      <c r="S98" s="37"/>
      <c r="T98" s="37"/>
      <c r="U98" s="37"/>
    </row>
    <row r="99" spans="1:21" x14ac:dyDescent="0.25">
      <c r="A99" s="2" t="s">
        <v>90</v>
      </c>
      <c r="B99" s="20">
        <v>0.14990389895661727</v>
      </c>
      <c r="C99" s="37">
        <v>0.18</v>
      </c>
      <c r="D99" s="37">
        <v>0.41</v>
      </c>
      <c r="E99" s="37">
        <v>0.45</v>
      </c>
      <c r="F99" s="37">
        <v>0.35</v>
      </c>
      <c r="G99" s="37">
        <v>0.7</v>
      </c>
      <c r="H99" s="31"/>
      <c r="I99" s="31"/>
      <c r="Q99" s="37"/>
      <c r="R99" s="37"/>
      <c r="S99" s="37"/>
      <c r="T99" s="37"/>
      <c r="U99" s="37"/>
    </row>
    <row r="100" spans="1:21" x14ac:dyDescent="0.25">
      <c r="A100" s="2" t="s">
        <v>91</v>
      </c>
      <c r="B100" s="20">
        <v>1.7600219659527733E-3</v>
      </c>
      <c r="C100" s="37">
        <v>0.24</v>
      </c>
      <c r="D100" s="37">
        <v>0.75</v>
      </c>
      <c r="E100" s="37">
        <v>0.73</v>
      </c>
      <c r="F100" s="37">
        <v>0.73</v>
      </c>
      <c r="G100" s="37">
        <v>0.72</v>
      </c>
      <c r="H100" s="31"/>
      <c r="I100" s="31"/>
      <c r="Q100" s="37"/>
      <c r="R100" s="37"/>
      <c r="S100" s="37"/>
      <c r="T100" s="37"/>
      <c r="U100" s="37"/>
    </row>
    <row r="101" spans="1:21" x14ac:dyDescent="0.25">
      <c r="A101" s="2" t="s">
        <v>92</v>
      </c>
      <c r="B101" s="20">
        <v>0.58234486545853925</v>
      </c>
      <c r="C101" s="37">
        <v>0.24</v>
      </c>
      <c r="D101" s="37">
        <v>0.75</v>
      </c>
      <c r="E101" s="37">
        <v>0.73</v>
      </c>
      <c r="F101" s="37">
        <v>0.73</v>
      </c>
      <c r="G101" s="37">
        <v>0.72</v>
      </c>
      <c r="H101" s="31"/>
      <c r="I101" s="31"/>
      <c r="Q101" s="37"/>
      <c r="R101" s="37"/>
      <c r="S101" s="37"/>
      <c r="T101" s="37"/>
      <c r="U101" s="37"/>
    </row>
    <row r="102" spans="1:21" x14ac:dyDescent="0.25">
      <c r="A102" s="2" t="s">
        <v>93</v>
      </c>
      <c r="B102" s="20">
        <v>0.19041735310269081</v>
      </c>
      <c r="C102" s="37">
        <v>0.54</v>
      </c>
      <c r="D102" s="37">
        <v>0.76</v>
      </c>
      <c r="E102" s="37">
        <v>0.74</v>
      </c>
      <c r="F102" s="37">
        <v>0.73</v>
      </c>
      <c r="G102" s="37">
        <v>0.74</v>
      </c>
      <c r="H102" s="31"/>
      <c r="I102" s="31"/>
      <c r="Q102" s="37"/>
      <c r="R102" s="37"/>
      <c r="S102" s="37"/>
      <c r="T102" s="37"/>
      <c r="U102" s="37"/>
    </row>
    <row r="103" spans="1:21" x14ac:dyDescent="0.25">
      <c r="A103" s="2" t="s">
        <v>94</v>
      </c>
      <c r="B103" s="20">
        <v>0.96820977484898396</v>
      </c>
      <c r="C103" s="37">
        <v>0.24</v>
      </c>
      <c r="D103" s="37">
        <v>0.71</v>
      </c>
      <c r="E103" s="37">
        <v>0.71</v>
      </c>
      <c r="F103" s="37">
        <v>0.65</v>
      </c>
      <c r="G103" s="37">
        <v>0.79</v>
      </c>
      <c r="H103" s="31"/>
      <c r="I103" s="31"/>
      <c r="Q103" s="37"/>
      <c r="R103" s="37"/>
      <c r="S103" s="37"/>
      <c r="T103" s="37"/>
      <c r="U103" s="37"/>
    </row>
    <row r="104" spans="1:21" x14ac:dyDescent="0.25">
      <c r="A104" s="2" t="s">
        <v>95</v>
      </c>
      <c r="B104" s="20">
        <v>1.3641460735859419</v>
      </c>
      <c r="C104" s="37">
        <v>0.24</v>
      </c>
      <c r="D104" s="37">
        <v>0.71</v>
      </c>
      <c r="E104" s="37">
        <v>0.71</v>
      </c>
      <c r="F104" s="37">
        <v>0.65</v>
      </c>
      <c r="G104" s="37">
        <v>0.8</v>
      </c>
      <c r="H104" s="31"/>
      <c r="I104" s="31"/>
      <c r="Q104" s="37"/>
      <c r="R104" s="37"/>
      <c r="S104" s="37"/>
      <c r="T104" s="37"/>
      <c r="U104" s="37"/>
    </row>
    <row r="105" spans="1:21" x14ac:dyDescent="0.25">
      <c r="A105" s="2" t="s">
        <v>96</v>
      </c>
      <c r="B105" s="20">
        <v>1.0709555189456341</v>
      </c>
      <c r="C105" s="37">
        <v>0.19</v>
      </c>
      <c r="D105" s="37">
        <v>0.71</v>
      </c>
      <c r="E105" s="37">
        <v>0.71</v>
      </c>
      <c r="F105" s="37">
        <v>0.65</v>
      </c>
      <c r="G105" s="37">
        <v>0.79</v>
      </c>
      <c r="H105" s="31"/>
      <c r="I105" s="31"/>
      <c r="Q105" s="37"/>
      <c r="R105" s="37"/>
      <c r="S105" s="37"/>
      <c r="T105" s="37"/>
      <c r="U105" s="37"/>
    </row>
    <row r="106" spans="1:21" x14ac:dyDescent="0.25">
      <c r="A106" s="2" t="s">
        <v>97</v>
      </c>
      <c r="B106" s="20">
        <v>2.0434761120263589</v>
      </c>
      <c r="C106" s="37">
        <v>0.18</v>
      </c>
      <c r="D106" s="37">
        <v>0.69</v>
      </c>
      <c r="E106" s="37">
        <v>0.7</v>
      </c>
      <c r="F106" s="37">
        <v>0.64</v>
      </c>
      <c r="G106" s="37">
        <v>0.79</v>
      </c>
      <c r="H106" s="31"/>
      <c r="I106" s="31"/>
      <c r="Q106" s="37"/>
      <c r="R106" s="37"/>
      <c r="S106" s="37"/>
      <c r="T106" s="37"/>
      <c r="U106" s="37"/>
    </row>
    <row r="107" spans="1:21" x14ac:dyDescent="0.25">
      <c r="A107" s="2" t="s">
        <v>98</v>
      </c>
      <c r="B107" s="20">
        <v>1.9236683141131246</v>
      </c>
      <c r="C107" s="37">
        <v>0.54</v>
      </c>
      <c r="D107" s="37">
        <v>0.78</v>
      </c>
      <c r="E107" s="37">
        <v>0.78</v>
      </c>
      <c r="F107" s="37">
        <v>0.79</v>
      </c>
      <c r="G107" s="37">
        <v>0.77</v>
      </c>
      <c r="H107" s="31"/>
      <c r="I107" s="31"/>
      <c r="Q107" s="37"/>
      <c r="R107" s="37"/>
      <c r="S107" s="37"/>
      <c r="T107" s="37"/>
      <c r="U107" s="37"/>
    </row>
    <row r="108" spans="1:21" x14ac:dyDescent="0.25">
      <c r="A108" s="3" t="s">
        <v>99</v>
      </c>
      <c r="B108" s="20">
        <v>1.9614332784184514</v>
      </c>
      <c r="C108" s="37">
        <v>0.65</v>
      </c>
      <c r="D108" s="37">
        <v>0.78</v>
      </c>
      <c r="E108" s="37">
        <v>0.78</v>
      </c>
      <c r="F108" s="37">
        <v>0.79</v>
      </c>
      <c r="G108" s="37">
        <v>0.78</v>
      </c>
      <c r="H108" s="31"/>
      <c r="I108" s="31"/>
      <c r="Q108" s="37"/>
      <c r="R108" s="37"/>
      <c r="S108" s="37"/>
      <c r="T108" s="37"/>
      <c r="U108" s="37"/>
    </row>
    <row r="109" spans="1:21" x14ac:dyDescent="0.25">
      <c r="B109" s="20"/>
    </row>
    <row r="110" spans="1:21" x14ac:dyDescent="0.25">
      <c r="B110" s="20"/>
    </row>
    <row r="111" spans="1:21" x14ac:dyDescent="0.25">
      <c r="B111" s="20"/>
    </row>
    <row r="112" spans="1:21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12"/>
    </row>
    <row r="116" spans="2:2" x14ac:dyDescent="0.25">
      <c r="B116" s="12"/>
    </row>
    <row r="117" spans="2:2" ht="15.75" thickBot="1" x14ac:dyDescent="0.3">
      <c r="B117" s="12"/>
    </row>
    <row r="118" spans="2:2" ht="15.75" thickBot="1" x14ac:dyDescent="0.3">
      <c r="B118" s="11"/>
    </row>
    <row r="119" spans="2:2" ht="15.75" thickBot="1" x14ac:dyDescent="0.3">
      <c r="B119" s="11"/>
    </row>
    <row r="120" spans="2:2" ht="15.75" thickBot="1" x14ac:dyDescent="0.3">
      <c r="B120" s="11"/>
    </row>
    <row r="121" spans="2:2" ht="15.75" thickBot="1" x14ac:dyDescent="0.3">
      <c r="B121" s="11"/>
    </row>
    <row r="122" spans="2:2" ht="15.75" thickBot="1" x14ac:dyDescent="0.3">
      <c r="B122" s="11"/>
    </row>
    <row r="123" spans="2:2" ht="15.75" thickBot="1" x14ac:dyDescent="0.3">
      <c r="B123" s="11"/>
    </row>
  </sheetData>
  <autoFilter ref="A1:O108" xr:uid="{00000000-0009-0000-0000-000006000000}"/>
  <sortState xmlns:xlrd2="http://schemas.microsoft.com/office/spreadsheetml/2017/richdata2" ref="A2:G123">
    <sortCondition ref="A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3"/>
  <sheetViews>
    <sheetView topLeftCell="K1" workbookViewId="0">
      <selection activeCell="Q1" sqref="Q1:U1048576"/>
    </sheetView>
  </sheetViews>
  <sheetFormatPr defaultRowHeight="15" x14ac:dyDescent="0.25"/>
  <cols>
    <col min="2" max="2" width="15.140625" style="78" customWidth="1"/>
    <col min="3" max="6" width="9.140625" customWidth="1"/>
    <col min="9" max="9" width="13" customWidth="1"/>
    <col min="10" max="10" width="19.85546875" customWidth="1"/>
  </cols>
  <sheetData>
    <row r="1" spans="1:21" ht="47.25" x14ac:dyDescent="0.25">
      <c r="A1" s="80" t="s">
        <v>0</v>
      </c>
      <c r="B1" s="68" t="s">
        <v>108</v>
      </c>
      <c r="C1" s="68" t="s">
        <v>110</v>
      </c>
      <c r="D1" s="70" t="s">
        <v>139</v>
      </c>
      <c r="E1" s="70" t="s">
        <v>140</v>
      </c>
      <c r="F1" s="70" t="s">
        <v>141</v>
      </c>
      <c r="G1" s="70" t="s">
        <v>142</v>
      </c>
      <c r="J1" s="6" t="s">
        <v>109</v>
      </c>
      <c r="K1" s="7" t="s">
        <v>110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21" ht="15.75" x14ac:dyDescent="0.25">
      <c r="A2" s="81" t="s">
        <v>1</v>
      </c>
      <c r="B2" s="5">
        <v>0.55185063152114222</v>
      </c>
      <c r="C2" s="37">
        <v>0.59</v>
      </c>
      <c r="D2" s="37">
        <v>0.63</v>
      </c>
      <c r="E2" s="37">
        <v>0.57999999999999996</v>
      </c>
      <c r="F2" s="37">
        <v>0.52</v>
      </c>
      <c r="G2" s="37">
        <v>0.54</v>
      </c>
      <c r="I2" s="9" t="s">
        <v>116</v>
      </c>
      <c r="J2" s="8" t="s">
        <v>111</v>
      </c>
      <c r="K2" s="10">
        <f>K11</f>
        <v>0</v>
      </c>
      <c r="L2" s="10">
        <f t="shared" ref="L2:O2" si="0">L11</f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s="37"/>
      <c r="R2" s="37"/>
      <c r="S2" s="37"/>
      <c r="T2" s="37"/>
      <c r="U2" s="37"/>
    </row>
    <row r="3" spans="1:21" x14ac:dyDescent="0.25">
      <c r="A3" s="81" t="s">
        <v>10</v>
      </c>
      <c r="B3" s="5">
        <v>0.81493135639758385</v>
      </c>
      <c r="C3" s="37">
        <v>0.61</v>
      </c>
      <c r="D3" s="37">
        <v>0.56999999999999995</v>
      </c>
      <c r="E3" s="37">
        <v>0.48</v>
      </c>
      <c r="F3" s="37">
        <v>0.49</v>
      </c>
      <c r="G3" s="37">
        <v>0.49</v>
      </c>
      <c r="I3" s="9" t="s">
        <v>117</v>
      </c>
      <c r="J3" s="6" t="s">
        <v>112</v>
      </c>
      <c r="K3" s="10">
        <f t="shared" ref="K3:O6" si="1">K12</f>
        <v>25.943808896210871</v>
      </c>
      <c r="L3" s="10">
        <f t="shared" si="1"/>
        <v>49.757866556836902</v>
      </c>
      <c r="M3" s="10">
        <f t="shared" si="1"/>
        <v>6.382446457990115</v>
      </c>
      <c r="N3" s="10">
        <f t="shared" si="1"/>
        <v>0</v>
      </c>
      <c r="O3" s="10">
        <f t="shared" si="1"/>
        <v>1.7209335529928611</v>
      </c>
      <c r="Q3" s="37"/>
      <c r="R3" s="37"/>
      <c r="S3" s="37"/>
      <c r="T3" s="37"/>
      <c r="U3" s="37"/>
    </row>
    <row r="4" spans="1:21" x14ac:dyDescent="0.25">
      <c r="A4" s="81" t="s">
        <v>100</v>
      </c>
      <c r="B4" s="5">
        <v>0.42152498627127954</v>
      </c>
      <c r="C4" s="37">
        <v>0.38</v>
      </c>
      <c r="D4" s="37">
        <v>0.5</v>
      </c>
      <c r="E4" s="37">
        <v>0.35</v>
      </c>
      <c r="F4" s="37">
        <v>0.39</v>
      </c>
      <c r="G4" s="37">
        <v>0.4</v>
      </c>
      <c r="I4" s="9" t="s">
        <v>118</v>
      </c>
      <c r="J4" s="6" t="s">
        <v>113</v>
      </c>
      <c r="K4" s="10">
        <f t="shared" si="1"/>
        <v>49.765820977484893</v>
      </c>
      <c r="L4" s="10">
        <f t="shared" si="1"/>
        <v>45.379664195496972</v>
      </c>
      <c r="M4" s="10">
        <f t="shared" si="1"/>
        <v>58.839141131246564</v>
      </c>
      <c r="N4" s="10">
        <f t="shared" si="1"/>
        <v>69.092694124107624</v>
      </c>
      <c r="O4" s="10">
        <f t="shared" si="1"/>
        <v>83.196633992311916</v>
      </c>
      <c r="Q4" s="37"/>
      <c r="R4" s="37"/>
      <c r="S4" s="37"/>
      <c r="T4" s="37"/>
      <c r="U4" s="37"/>
    </row>
    <row r="5" spans="1:21" ht="15.75" x14ac:dyDescent="0.25">
      <c r="A5" s="81" t="s">
        <v>101</v>
      </c>
      <c r="B5" s="5">
        <v>0.69743547501372882</v>
      </c>
      <c r="C5" s="37">
        <v>0.68</v>
      </c>
      <c r="D5" s="37">
        <v>0.56999999999999995</v>
      </c>
      <c r="E5" s="37">
        <v>0.39</v>
      </c>
      <c r="F5" s="37">
        <v>0</v>
      </c>
      <c r="G5" s="37">
        <v>0</v>
      </c>
      <c r="I5" s="9" t="s">
        <v>119</v>
      </c>
      <c r="J5" s="8" t="s">
        <v>114</v>
      </c>
      <c r="K5" s="10">
        <f t="shared" si="1"/>
        <v>24.290394014277869</v>
      </c>
      <c r="L5" s="10">
        <f t="shared" si="1"/>
        <v>4.8624931356397578</v>
      </c>
      <c r="M5" s="10">
        <f t="shared" si="1"/>
        <v>29.915943163097197</v>
      </c>
      <c r="N5" s="10">
        <f t="shared" si="1"/>
        <v>25.506643327841847</v>
      </c>
      <c r="O5" s="10">
        <f t="shared" si="1"/>
        <v>8.362934102141681</v>
      </c>
      <c r="Q5" s="37"/>
      <c r="R5" s="37"/>
      <c r="S5" s="37"/>
      <c r="T5" s="37"/>
      <c r="U5" s="37"/>
    </row>
    <row r="6" spans="1:21" ht="15.75" x14ac:dyDescent="0.25">
      <c r="A6" s="81" t="s">
        <v>102</v>
      </c>
      <c r="B6" s="5">
        <v>0.5598242723778144</v>
      </c>
      <c r="C6" s="37">
        <v>0.5</v>
      </c>
      <c r="D6" s="37">
        <v>0.5</v>
      </c>
      <c r="E6" s="37">
        <v>0.35</v>
      </c>
      <c r="F6" s="37">
        <v>0.39</v>
      </c>
      <c r="G6" s="37">
        <v>0.41</v>
      </c>
      <c r="I6" s="9" t="s">
        <v>120</v>
      </c>
      <c r="J6" s="8" t="s">
        <v>115</v>
      </c>
      <c r="K6" s="10">
        <f t="shared" si="1"/>
        <v>0</v>
      </c>
      <c r="L6" s="10">
        <f t="shared" si="1"/>
        <v>0</v>
      </c>
      <c r="M6" s="10">
        <f t="shared" si="1"/>
        <v>4.8624931356397578</v>
      </c>
      <c r="N6" s="10">
        <f t="shared" si="1"/>
        <v>5.4006864360241629</v>
      </c>
      <c r="O6" s="10">
        <f t="shared" si="1"/>
        <v>6.7195222405271826</v>
      </c>
      <c r="Q6" s="37"/>
      <c r="R6" s="37"/>
      <c r="S6" s="37"/>
      <c r="T6" s="37"/>
      <c r="U6" s="37"/>
    </row>
    <row r="7" spans="1:21" ht="15.75" x14ac:dyDescent="0.25">
      <c r="A7" s="81" t="s">
        <v>103</v>
      </c>
      <c r="B7" s="5">
        <v>0.81814936847885777</v>
      </c>
      <c r="C7" s="37">
        <v>0.34</v>
      </c>
      <c r="D7" s="37">
        <v>0.42</v>
      </c>
      <c r="E7" s="37">
        <v>0.21</v>
      </c>
      <c r="F7" s="37">
        <v>0.2</v>
      </c>
      <c r="G7" s="37">
        <v>0.21</v>
      </c>
      <c r="I7" s="17"/>
      <c r="J7" s="74"/>
      <c r="K7" s="7" t="s">
        <v>110</v>
      </c>
      <c r="L7" s="7" t="s">
        <v>1</v>
      </c>
      <c r="M7" s="7" t="s">
        <v>2</v>
      </c>
      <c r="N7" s="7" t="s">
        <v>3</v>
      </c>
      <c r="O7" s="7" t="s">
        <v>4</v>
      </c>
      <c r="Q7" s="37"/>
      <c r="R7" s="37"/>
      <c r="S7" s="37"/>
      <c r="T7" s="37"/>
      <c r="U7" s="37"/>
    </row>
    <row r="8" spans="1:21" x14ac:dyDescent="0.25">
      <c r="A8" s="81" t="s">
        <v>104</v>
      </c>
      <c r="B8" s="5">
        <v>1.3038879736408568</v>
      </c>
      <c r="C8" s="37">
        <v>0.39</v>
      </c>
      <c r="D8" s="37">
        <v>0.54</v>
      </c>
      <c r="E8" s="37">
        <v>0.39</v>
      </c>
      <c r="F8" s="37">
        <v>0.4</v>
      </c>
      <c r="G8" s="37">
        <v>0.41</v>
      </c>
      <c r="I8" s="75" t="s">
        <v>137</v>
      </c>
      <c r="J8" s="76"/>
      <c r="K8" s="10">
        <f>MIN(C2:C108)</f>
        <v>0.34</v>
      </c>
      <c r="L8" s="10">
        <f>MIN(D2:D108)</f>
        <v>0.31</v>
      </c>
      <c r="M8" s="10">
        <f>MIN(E2:E108)</f>
        <v>0.16</v>
      </c>
      <c r="N8" s="10">
        <f>MIN(F2:F108)</f>
        <v>0</v>
      </c>
      <c r="O8" s="10">
        <f>MIN(G2:G108)</f>
        <v>0</v>
      </c>
      <c r="Q8" s="37"/>
      <c r="R8" s="37"/>
      <c r="S8" s="37"/>
      <c r="T8" s="37"/>
      <c r="U8" s="37"/>
    </row>
    <row r="9" spans="1:21" x14ac:dyDescent="0.25">
      <c r="A9" s="81" t="s">
        <v>105</v>
      </c>
      <c r="B9" s="5">
        <v>0.21569192751235586</v>
      </c>
      <c r="C9" s="37">
        <v>0.42</v>
      </c>
      <c r="D9" s="37">
        <v>0.57999999999999996</v>
      </c>
      <c r="E9" s="37">
        <v>0.4</v>
      </c>
      <c r="F9" s="37">
        <v>0.45</v>
      </c>
      <c r="G9" s="37">
        <v>0.48</v>
      </c>
      <c r="I9" s="75" t="s">
        <v>138</v>
      </c>
      <c r="J9" s="76"/>
      <c r="K9" s="10">
        <f>MAX(C2:C108)</f>
        <v>0.73</v>
      </c>
      <c r="L9" s="10">
        <f>MAX(D2:D108)</f>
        <v>0.76</v>
      </c>
      <c r="M9" s="10">
        <f>MAX(E2:E108)</f>
        <v>0.66</v>
      </c>
      <c r="N9" s="10">
        <f>MAX(F2:F108)</f>
        <v>0.6</v>
      </c>
      <c r="O9" s="10">
        <f>MAX(G2:G108)</f>
        <v>0.61</v>
      </c>
      <c r="Q9" s="37"/>
      <c r="R9" s="37"/>
      <c r="S9" s="37"/>
      <c r="T9" s="37"/>
      <c r="U9" s="37"/>
    </row>
    <row r="10" spans="1:21" x14ac:dyDescent="0.25">
      <c r="A10" s="81" t="s">
        <v>106</v>
      </c>
      <c r="B10" s="5">
        <v>0.60656781987918729</v>
      </c>
      <c r="C10" s="37">
        <v>0.55000000000000004</v>
      </c>
      <c r="D10" s="37">
        <v>0.56000000000000005</v>
      </c>
      <c r="E10" s="37">
        <v>0.41</v>
      </c>
      <c r="F10" s="37">
        <v>0.46</v>
      </c>
      <c r="G10" s="37">
        <v>0.49</v>
      </c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37"/>
      <c r="R10" s="37"/>
      <c r="S10" s="37"/>
      <c r="T10" s="37"/>
      <c r="U10" s="37"/>
    </row>
    <row r="11" spans="1:21" ht="15.75" x14ac:dyDescent="0.25">
      <c r="A11" s="81" t="s">
        <v>107</v>
      </c>
      <c r="B11" s="5">
        <v>0.82366831411312469</v>
      </c>
      <c r="C11" s="37">
        <v>0.42</v>
      </c>
      <c r="D11" s="37">
        <v>0.56999999999999995</v>
      </c>
      <c r="E11" s="37">
        <v>0.39</v>
      </c>
      <c r="F11" s="37">
        <v>0.42</v>
      </c>
      <c r="G11" s="37">
        <v>0.48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37"/>
      <c r="R11" s="37"/>
      <c r="S11" s="37"/>
      <c r="T11" s="37"/>
      <c r="U11" s="37"/>
    </row>
    <row r="12" spans="1:21" x14ac:dyDescent="0.25">
      <c r="A12" s="81" t="s">
        <v>11</v>
      </c>
      <c r="B12" s="5">
        <v>1.3955244371224604</v>
      </c>
      <c r="C12" s="37">
        <v>0.65</v>
      </c>
      <c r="D12" s="37">
        <v>0.68</v>
      </c>
      <c r="E12" s="37">
        <v>0.5</v>
      </c>
      <c r="F12" s="37">
        <v>0.55000000000000004</v>
      </c>
      <c r="G12" s="37">
        <v>0.52</v>
      </c>
      <c r="I12" s="9" t="s">
        <v>119</v>
      </c>
      <c r="J12" s="6" t="s">
        <v>112</v>
      </c>
      <c r="K12" s="37">
        <f>SUMIFS(B$2:B$108,C2:C108,"&gt;=0.61",C2:C108,"&lt;=0.80")</f>
        <v>25.943808896210871</v>
      </c>
      <c r="L12" s="37">
        <f>SUMIFS(B$2:B$108,D2:D108,"&gt;=0.61",D2:D108,"&lt;=0.80")</f>
        <v>49.757866556836902</v>
      </c>
      <c r="M12" s="37">
        <f>SUMIFS(B$2:B$108,E2:E108,"&gt;=0.61",E2:E108,"&lt;=0.80")</f>
        <v>6.382446457990115</v>
      </c>
      <c r="N12" s="37">
        <f>SUMIFS(B$2:B$108,F2:F108,"&gt;=0.61",F2:F108,"&lt;=0.80")</f>
        <v>0</v>
      </c>
      <c r="O12" s="37">
        <f>SUMIFS(B$2:B$108,G2:G108,"&gt;=0.61",G2:G108,"&lt;=0.80")</f>
        <v>1.7209335529928611</v>
      </c>
      <c r="Q12" s="37"/>
      <c r="R12" s="37"/>
      <c r="S12" s="37"/>
      <c r="T12" s="37"/>
      <c r="U12" s="37"/>
    </row>
    <row r="13" spans="1:21" x14ac:dyDescent="0.25">
      <c r="A13" s="81" t="s">
        <v>12</v>
      </c>
      <c r="B13" s="5">
        <v>2.2495661724327292</v>
      </c>
      <c r="C13" s="37">
        <v>0.59</v>
      </c>
      <c r="D13" s="37">
        <v>0.57999999999999996</v>
      </c>
      <c r="E13" s="37">
        <v>0.44</v>
      </c>
      <c r="F13" s="37">
        <v>0.46</v>
      </c>
      <c r="G13" s="37">
        <v>0.51</v>
      </c>
      <c r="I13" s="9" t="s">
        <v>118</v>
      </c>
      <c r="J13" s="6" t="s">
        <v>113</v>
      </c>
      <c r="K13" s="37">
        <f>SUMIFS(B$2:B$108,C2:C108,"&gt;=0.41",C2:C108,"&lt;=0.60")</f>
        <v>49.765820977484893</v>
      </c>
      <c r="L13" s="37">
        <f>SUMIFS(B$2:B$108,D2:D108,"&gt;=0.41",D2:D108,"&lt;=0.60")</f>
        <v>45.379664195496972</v>
      </c>
      <c r="M13" s="37">
        <f>SUMIFS(B$2:B$108,E2:E108,"&gt;=0.41",E2:E108,"&lt;=0.60")</f>
        <v>58.839141131246564</v>
      </c>
      <c r="N13" s="37">
        <f>SUMIFS(B$2:B$108,F2:F108,"&gt;=0.41",F2:F108,"&lt;=0.60")</f>
        <v>69.092694124107624</v>
      </c>
      <c r="O13" s="37">
        <f>SUMIFS(B$2:B$108,G2:G108,"&gt;=0.41",G2:G108,"&lt;=0.60")</f>
        <v>83.196633992311916</v>
      </c>
      <c r="Q13" s="37"/>
      <c r="R13" s="37"/>
      <c r="S13" s="37"/>
      <c r="T13" s="37"/>
      <c r="U13" s="37"/>
    </row>
    <row r="14" spans="1:21" ht="15.75" x14ac:dyDescent="0.25">
      <c r="A14" s="81" t="s">
        <v>13</v>
      </c>
      <c r="B14" s="5">
        <v>4.130164744645799</v>
      </c>
      <c r="C14" s="37">
        <v>0.64</v>
      </c>
      <c r="D14" s="37">
        <v>0.75</v>
      </c>
      <c r="E14" s="37">
        <v>0.55000000000000004</v>
      </c>
      <c r="F14" s="37">
        <v>0.56000000000000005</v>
      </c>
      <c r="G14" s="37">
        <v>0.53</v>
      </c>
      <c r="I14" s="9" t="s">
        <v>117</v>
      </c>
      <c r="J14" s="8" t="s">
        <v>114</v>
      </c>
      <c r="K14" s="37">
        <f>SUMIFS(B$2:B$108,C2:C108,"&gt;=0.21",C2:C108,"&lt;=0.40")</f>
        <v>24.290394014277869</v>
      </c>
      <c r="L14" s="37">
        <f>SUMIFS(B$2:B$108,D2:D108,"&gt;=0.21",D2:D108,"&lt;=0.40")</f>
        <v>4.8624931356397578</v>
      </c>
      <c r="M14" s="37">
        <f>SUMIFS(B$2:B$108,E2:E108,"&gt;=0.21",E2:E108,"&lt;=0.40")</f>
        <v>29.915943163097197</v>
      </c>
      <c r="N14" s="37">
        <f>SUMIFS(B$2:B$108,F2:F108,"&gt;=0.21",F2:F108,"&lt;=0.40")</f>
        <v>25.506643327841847</v>
      </c>
      <c r="O14" s="37">
        <f>SUMIFS(B$2:B$108,G2:G108,"&gt;=0.21",G2:G108,"&lt;=0.40")</f>
        <v>8.362934102141681</v>
      </c>
      <c r="Q14" s="37"/>
      <c r="R14" s="37"/>
      <c r="S14" s="37"/>
      <c r="T14" s="37"/>
      <c r="U14" s="37"/>
    </row>
    <row r="15" spans="1:21" ht="15.75" x14ac:dyDescent="0.25">
      <c r="A15" s="81" t="s">
        <v>14</v>
      </c>
      <c r="B15" s="5">
        <v>1.7387149917627676</v>
      </c>
      <c r="C15" s="37">
        <v>0.64</v>
      </c>
      <c r="D15" s="37">
        <v>0.75</v>
      </c>
      <c r="E15" s="37">
        <v>0.55000000000000004</v>
      </c>
      <c r="F15" s="37">
        <v>0.53</v>
      </c>
      <c r="G15" s="37">
        <v>0.53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4.8624931356397578</v>
      </c>
      <c r="N15" s="37">
        <f>SUMIFS(B$2:B$108,F2:F108,"&gt;=0.00",F2:F108,"&lt;=0.20")</f>
        <v>5.4006864360241629</v>
      </c>
      <c r="O15" s="37">
        <f>SUMIFS(B$2:B$108,G2:G108,"&gt;=0.00",G2:G108,"&lt;=0.20")</f>
        <v>6.7195222405271826</v>
      </c>
      <c r="Q15" s="37"/>
      <c r="R15" s="37"/>
      <c r="S15" s="37"/>
      <c r="T15" s="37"/>
      <c r="U15" s="37"/>
    </row>
    <row r="16" spans="1:21" x14ac:dyDescent="0.25">
      <c r="A16" s="81" t="s">
        <v>15</v>
      </c>
      <c r="B16" s="5">
        <v>0.76960461285008197</v>
      </c>
      <c r="C16" s="37">
        <v>0.6</v>
      </c>
      <c r="D16" s="37">
        <v>0.7</v>
      </c>
      <c r="E16" s="37">
        <v>0.52</v>
      </c>
      <c r="F16" s="37">
        <v>0.56000000000000005</v>
      </c>
      <c r="G16" s="37">
        <v>0.56000000000000005</v>
      </c>
      <c r="K16" s="37">
        <f>SUM(K11:K15)</f>
        <v>100.00002388797363</v>
      </c>
      <c r="L16" s="37">
        <f t="shared" ref="L16:O16" si="2">SUM(L11:L15)</f>
        <v>100.00002388797363</v>
      </c>
      <c r="M16" s="37">
        <f t="shared" si="2"/>
        <v>100.00002388797363</v>
      </c>
      <c r="N16" s="37">
        <f t="shared" si="2"/>
        <v>100.00002388797363</v>
      </c>
      <c r="O16" s="37">
        <f t="shared" si="2"/>
        <v>100.00002388797364</v>
      </c>
      <c r="Q16" s="37"/>
      <c r="R16" s="37"/>
      <c r="S16" s="37"/>
      <c r="T16" s="37"/>
      <c r="U16" s="37"/>
    </row>
    <row r="17" spans="1:21" x14ac:dyDescent="0.25">
      <c r="A17" s="81" t="s">
        <v>16</v>
      </c>
      <c r="B17" s="5">
        <v>0.58074684239428886</v>
      </c>
      <c r="C17" s="37">
        <v>0.52</v>
      </c>
      <c r="D17" s="37">
        <v>0.48</v>
      </c>
      <c r="E17" s="37">
        <v>0.39</v>
      </c>
      <c r="F17" s="37">
        <v>0.4</v>
      </c>
      <c r="G17" s="37">
        <v>0.41</v>
      </c>
      <c r="Q17" s="37"/>
      <c r="R17" s="37"/>
      <c r="S17" s="37"/>
      <c r="T17" s="37"/>
      <c r="U17" s="37"/>
    </row>
    <row r="18" spans="1:21" x14ac:dyDescent="0.25">
      <c r="A18" s="81" t="s">
        <v>17</v>
      </c>
      <c r="B18" s="5">
        <v>0.72908292147171894</v>
      </c>
      <c r="C18" s="37">
        <v>0.61</v>
      </c>
      <c r="D18" s="37">
        <v>0.56999999999999995</v>
      </c>
      <c r="E18" s="37">
        <v>0.5</v>
      </c>
      <c r="F18" s="37">
        <v>0.49</v>
      </c>
      <c r="G18" s="37">
        <v>0.49</v>
      </c>
      <c r="Q18" s="37"/>
      <c r="R18" s="37"/>
      <c r="S18" s="37"/>
      <c r="T18" s="37"/>
      <c r="U18" s="37"/>
    </row>
    <row r="19" spans="1:21" x14ac:dyDescent="0.25">
      <c r="A19" s="81" t="s">
        <v>18</v>
      </c>
      <c r="B19" s="5">
        <v>0.8368039538714992</v>
      </c>
      <c r="C19" s="37">
        <v>0.64</v>
      </c>
      <c r="D19" s="37">
        <v>0.75</v>
      </c>
      <c r="E19" s="37">
        <v>0.55000000000000004</v>
      </c>
      <c r="F19" s="37">
        <v>0.53</v>
      </c>
      <c r="G19" s="37">
        <v>0.53</v>
      </c>
      <c r="Q19" s="37"/>
      <c r="R19" s="37"/>
      <c r="S19" s="37"/>
      <c r="T19" s="37"/>
      <c r="U19" s="37"/>
    </row>
    <row r="20" spans="1:21" x14ac:dyDescent="0.25">
      <c r="A20" s="81" t="s">
        <v>19</v>
      </c>
      <c r="B20" s="5">
        <v>0.61298736957715538</v>
      </c>
      <c r="C20" s="37">
        <v>0.61</v>
      </c>
      <c r="D20" s="37">
        <v>0.56999999999999995</v>
      </c>
      <c r="E20" s="37">
        <v>0.5</v>
      </c>
      <c r="F20" s="37">
        <v>0.49</v>
      </c>
      <c r="G20" s="37">
        <v>0.46</v>
      </c>
      <c r="Q20" s="37"/>
      <c r="R20" s="37"/>
      <c r="S20" s="37"/>
      <c r="T20" s="37"/>
      <c r="U20" s="37"/>
    </row>
    <row r="21" spans="1:21" x14ac:dyDescent="0.25">
      <c r="A21" s="81" t="s">
        <v>2</v>
      </c>
      <c r="B21" s="5">
        <v>0.84135639758374514</v>
      </c>
      <c r="C21" s="37">
        <v>0.63</v>
      </c>
      <c r="D21" s="37">
        <v>0.63</v>
      </c>
      <c r="E21" s="37">
        <v>0.48</v>
      </c>
      <c r="F21" s="37">
        <v>0.48</v>
      </c>
      <c r="G21" s="37">
        <v>0.49</v>
      </c>
      <c r="Q21" s="37"/>
      <c r="R21" s="37"/>
      <c r="S21" s="37"/>
      <c r="T21" s="37"/>
      <c r="U21" s="37"/>
    </row>
    <row r="22" spans="1:21" x14ac:dyDescent="0.25">
      <c r="A22" s="81" t="s">
        <v>20</v>
      </c>
      <c r="B22" s="5">
        <v>0.107331136738056</v>
      </c>
      <c r="C22" s="37">
        <v>0.65</v>
      </c>
      <c r="D22" s="37">
        <v>0.71</v>
      </c>
      <c r="E22" s="37">
        <v>0.5</v>
      </c>
      <c r="F22" s="37">
        <v>0.54</v>
      </c>
      <c r="G22" s="37">
        <v>0.51</v>
      </c>
      <c r="Q22" s="37"/>
      <c r="R22" s="37"/>
      <c r="S22" s="37"/>
      <c r="T22" s="37"/>
      <c r="U22" s="37"/>
    </row>
    <row r="23" spans="1:21" x14ac:dyDescent="0.25">
      <c r="A23" s="81" t="s">
        <v>21</v>
      </c>
      <c r="B23" s="5">
        <v>1.7209335529928611</v>
      </c>
      <c r="C23" s="37">
        <v>0.73</v>
      </c>
      <c r="D23" s="37">
        <v>0.76</v>
      </c>
      <c r="E23" s="37">
        <v>0.66</v>
      </c>
      <c r="F23" s="37">
        <v>0.6</v>
      </c>
      <c r="G23" s="37">
        <v>0.61</v>
      </c>
      <c r="Q23" s="37"/>
      <c r="R23" s="37"/>
      <c r="S23" s="37"/>
      <c r="T23" s="37"/>
      <c r="U23" s="37"/>
    </row>
    <row r="24" spans="1:21" x14ac:dyDescent="0.25">
      <c r="A24" s="81" t="s">
        <v>22</v>
      </c>
      <c r="B24" s="5">
        <v>0.65615046677649635</v>
      </c>
      <c r="C24" s="37">
        <v>0.65</v>
      </c>
      <c r="D24" s="37">
        <v>0.71</v>
      </c>
      <c r="E24" s="37">
        <v>0.5</v>
      </c>
      <c r="F24" s="37">
        <v>0.54</v>
      </c>
      <c r="G24" s="37">
        <v>0.52</v>
      </c>
      <c r="Q24" s="37"/>
      <c r="R24" s="37"/>
      <c r="S24" s="37"/>
      <c r="T24" s="37"/>
      <c r="U24" s="37"/>
    </row>
    <row r="25" spans="1:21" x14ac:dyDescent="0.25">
      <c r="A25" s="81" t="s">
        <v>23</v>
      </c>
      <c r="B25" s="5">
        <v>1.1512959912136189</v>
      </c>
      <c r="C25" s="37">
        <v>0.6</v>
      </c>
      <c r="D25" s="37">
        <v>0.66</v>
      </c>
      <c r="E25" s="37">
        <v>0.52</v>
      </c>
      <c r="F25" s="37">
        <v>0.55000000000000004</v>
      </c>
      <c r="G25" s="37">
        <v>0.56000000000000005</v>
      </c>
      <c r="Q25" s="37"/>
      <c r="R25" s="37"/>
      <c r="S25" s="37"/>
      <c r="T25" s="37"/>
      <c r="U25" s="37"/>
    </row>
    <row r="26" spans="1:21" x14ac:dyDescent="0.25">
      <c r="A26" s="81" t="s">
        <v>24</v>
      </c>
      <c r="B26" s="5">
        <v>0.56810543657331136</v>
      </c>
      <c r="C26" s="37">
        <v>0.64</v>
      </c>
      <c r="D26" s="37">
        <v>0.75</v>
      </c>
      <c r="E26" s="37">
        <v>0.55000000000000004</v>
      </c>
      <c r="F26" s="37">
        <v>0.53</v>
      </c>
      <c r="G26" s="37">
        <v>0.53</v>
      </c>
      <c r="Q26" s="37"/>
      <c r="R26" s="37"/>
      <c r="S26" s="37"/>
      <c r="T26" s="37"/>
      <c r="U26" s="37"/>
    </row>
    <row r="27" spans="1:21" x14ac:dyDescent="0.25">
      <c r="A27" s="81" t="s">
        <v>25</v>
      </c>
      <c r="B27" s="5">
        <v>0.30681383855024713</v>
      </c>
      <c r="C27" s="37">
        <v>0.47</v>
      </c>
      <c r="D27" s="37">
        <v>0.56000000000000005</v>
      </c>
      <c r="E27" s="37">
        <v>0.49</v>
      </c>
      <c r="F27" s="37">
        <v>0.48</v>
      </c>
      <c r="G27" s="37">
        <v>0.35</v>
      </c>
      <c r="Q27" s="37"/>
      <c r="R27" s="37"/>
      <c r="S27" s="37"/>
      <c r="T27" s="37"/>
      <c r="U27" s="37"/>
    </row>
    <row r="28" spans="1:21" x14ac:dyDescent="0.25">
      <c r="A28" s="81" t="s">
        <v>26</v>
      </c>
      <c r="B28" s="5">
        <v>1.5672103239978035</v>
      </c>
      <c r="C28" s="37">
        <v>0.6</v>
      </c>
      <c r="D28" s="37">
        <v>0.66</v>
      </c>
      <c r="E28" s="37">
        <v>0.52</v>
      </c>
      <c r="F28" s="37">
        <v>0.56000000000000005</v>
      </c>
      <c r="G28" s="37">
        <v>0.56000000000000005</v>
      </c>
      <c r="Q28" s="37"/>
      <c r="R28" s="37"/>
      <c r="S28" s="37"/>
      <c r="T28" s="37"/>
      <c r="U28" s="37"/>
    </row>
    <row r="29" spans="1:21" x14ac:dyDescent="0.25">
      <c r="A29" s="81" t="s">
        <v>27</v>
      </c>
      <c r="B29" s="5">
        <v>0.67491488193300386</v>
      </c>
      <c r="C29" s="37">
        <v>0.6</v>
      </c>
      <c r="D29" s="37">
        <v>0.66</v>
      </c>
      <c r="E29" s="37">
        <v>0.52</v>
      </c>
      <c r="F29" s="37">
        <v>0.56000000000000005</v>
      </c>
      <c r="G29" s="37">
        <v>0.56000000000000005</v>
      </c>
      <c r="Q29" s="37"/>
      <c r="R29" s="37"/>
      <c r="S29" s="37"/>
      <c r="T29" s="37"/>
      <c r="U29" s="37"/>
    </row>
    <row r="30" spans="1:21" x14ac:dyDescent="0.25">
      <c r="A30" s="81" t="s">
        <v>28</v>
      </c>
      <c r="B30" s="5">
        <v>0.25534486545853929</v>
      </c>
      <c r="C30" s="37">
        <v>0.64</v>
      </c>
      <c r="D30" s="37">
        <v>0.75</v>
      </c>
      <c r="E30" s="37">
        <v>0.55000000000000004</v>
      </c>
      <c r="F30" s="37">
        <v>0.53</v>
      </c>
      <c r="G30" s="37">
        <v>0.53</v>
      </c>
      <c r="Q30" s="37"/>
      <c r="R30" s="37"/>
      <c r="S30" s="37"/>
      <c r="T30" s="37"/>
      <c r="U30" s="37"/>
    </row>
    <row r="31" spans="1:21" x14ac:dyDescent="0.25">
      <c r="A31" s="81" t="s">
        <v>29</v>
      </c>
      <c r="B31" s="5">
        <v>1.303871499176277</v>
      </c>
      <c r="C31" s="37">
        <v>0.65</v>
      </c>
      <c r="D31" s="37">
        <v>0.71</v>
      </c>
      <c r="E31" s="37">
        <v>0.5</v>
      </c>
      <c r="F31" s="37">
        <v>0.54</v>
      </c>
      <c r="G31" s="37">
        <v>0.51</v>
      </c>
      <c r="Q31" s="37"/>
      <c r="R31" s="37"/>
      <c r="S31" s="37"/>
      <c r="T31" s="37"/>
      <c r="U31" s="37"/>
    </row>
    <row r="32" spans="1:21" x14ac:dyDescent="0.25">
      <c r="A32" s="81" t="s">
        <v>3</v>
      </c>
      <c r="B32" s="5">
        <v>0.63083470620538162</v>
      </c>
      <c r="C32" s="37">
        <v>0.48</v>
      </c>
      <c r="D32" s="37">
        <v>0.63</v>
      </c>
      <c r="E32" s="37">
        <v>0.48</v>
      </c>
      <c r="F32" s="37">
        <v>0.48</v>
      </c>
      <c r="G32" s="37">
        <v>0.49</v>
      </c>
      <c r="Q32" s="37"/>
      <c r="R32" s="37"/>
      <c r="S32" s="37"/>
      <c r="T32" s="37"/>
      <c r="U32" s="37"/>
    </row>
    <row r="33" spans="1:21" x14ac:dyDescent="0.25">
      <c r="A33" s="81" t="s">
        <v>30</v>
      </c>
      <c r="B33" s="5">
        <v>1.4241186161449753</v>
      </c>
      <c r="C33" s="37">
        <v>0.61</v>
      </c>
      <c r="D33" s="37">
        <v>0.56999999999999995</v>
      </c>
      <c r="E33" s="37">
        <v>0.5</v>
      </c>
      <c r="F33" s="37">
        <v>0.49</v>
      </c>
      <c r="G33" s="37">
        <v>0.36</v>
      </c>
      <c r="Q33" s="37"/>
      <c r="R33" s="37"/>
      <c r="S33" s="37"/>
      <c r="T33" s="37"/>
      <c r="U33" s="37"/>
    </row>
    <row r="34" spans="1:21" x14ac:dyDescent="0.25">
      <c r="A34" s="81" t="s">
        <v>31</v>
      </c>
      <c r="B34" s="5">
        <v>0.58200988467874792</v>
      </c>
      <c r="C34" s="37">
        <v>0.61</v>
      </c>
      <c r="D34" s="37">
        <v>0.56999999999999995</v>
      </c>
      <c r="E34" s="37">
        <v>0.5</v>
      </c>
      <c r="F34" s="37">
        <v>0.49</v>
      </c>
      <c r="G34" s="37">
        <v>0.28000000000000003</v>
      </c>
      <c r="Q34" s="37"/>
      <c r="R34" s="37"/>
      <c r="S34" s="37"/>
      <c r="T34" s="37"/>
      <c r="U34" s="37"/>
    </row>
    <row r="35" spans="1:21" x14ac:dyDescent="0.25">
      <c r="A35" s="81" t="s">
        <v>32</v>
      </c>
      <c r="B35" s="5">
        <v>9.5446457990115322E-2</v>
      </c>
      <c r="C35" s="37">
        <v>0.61</v>
      </c>
      <c r="D35" s="37">
        <v>0.56999999999999995</v>
      </c>
      <c r="E35" s="37">
        <v>0.5</v>
      </c>
      <c r="F35" s="37">
        <v>0.49</v>
      </c>
      <c r="G35" s="37">
        <v>0.28999999999999998</v>
      </c>
      <c r="Q35" s="37"/>
      <c r="R35" s="37"/>
      <c r="S35" s="37"/>
      <c r="T35" s="37"/>
      <c r="U35" s="37"/>
    </row>
    <row r="36" spans="1:21" x14ac:dyDescent="0.25">
      <c r="A36" s="81" t="s">
        <v>33</v>
      </c>
      <c r="B36" s="5">
        <v>2.6547721032399783</v>
      </c>
      <c r="C36" s="37">
        <v>0.6</v>
      </c>
      <c r="D36" s="37">
        <v>0.67</v>
      </c>
      <c r="E36" s="37">
        <v>0.5</v>
      </c>
      <c r="F36" s="37">
        <v>0.54</v>
      </c>
      <c r="G36" s="37">
        <v>0.52</v>
      </c>
      <c r="Q36" s="37"/>
      <c r="R36" s="37"/>
      <c r="S36" s="37"/>
      <c r="T36" s="37"/>
      <c r="U36" s="37"/>
    </row>
    <row r="37" spans="1:21" x14ac:dyDescent="0.25">
      <c r="A37" s="81" t="s">
        <v>34</v>
      </c>
      <c r="B37" s="5">
        <v>0.9176331685886876</v>
      </c>
      <c r="C37" s="37">
        <v>0.6</v>
      </c>
      <c r="D37" s="37">
        <v>0.66</v>
      </c>
      <c r="E37" s="37">
        <v>0.52</v>
      </c>
      <c r="F37" s="37">
        <v>0.55000000000000004</v>
      </c>
      <c r="G37" s="37">
        <v>0.56000000000000005</v>
      </c>
      <c r="Q37" s="37"/>
      <c r="R37" s="37"/>
      <c r="S37" s="37"/>
      <c r="T37" s="37"/>
      <c r="U37" s="37"/>
    </row>
    <row r="38" spans="1:21" x14ac:dyDescent="0.25">
      <c r="A38" s="81" t="s">
        <v>35</v>
      </c>
      <c r="B38" s="5">
        <v>1.0210159253157607</v>
      </c>
      <c r="C38" s="37">
        <v>0.61</v>
      </c>
      <c r="D38" s="37">
        <v>0.56999999999999995</v>
      </c>
      <c r="E38" s="37">
        <v>0.5</v>
      </c>
      <c r="F38" s="37">
        <v>0.48</v>
      </c>
      <c r="G38" s="37">
        <v>0</v>
      </c>
      <c r="Q38" s="37"/>
      <c r="R38" s="37"/>
      <c r="S38" s="37"/>
      <c r="T38" s="37"/>
      <c r="U38" s="37"/>
    </row>
    <row r="39" spans="1:21" x14ac:dyDescent="0.25">
      <c r="A39" s="81" t="s">
        <v>36</v>
      </c>
      <c r="B39" s="5">
        <v>1.6350356946732565</v>
      </c>
      <c r="C39" s="37">
        <v>0.57999999999999996</v>
      </c>
      <c r="D39" s="37">
        <v>0.56999999999999995</v>
      </c>
      <c r="E39" s="37">
        <v>0.52</v>
      </c>
      <c r="F39" s="37">
        <v>0.49</v>
      </c>
      <c r="G39" s="37">
        <v>0.46</v>
      </c>
      <c r="Q39" s="37"/>
      <c r="R39" s="37"/>
      <c r="S39" s="37"/>
      <c r="T39" s="37"/>
      <c r="U39" s="37"/>
    </row>
    <row r="40" spans="1:21" x14ac:dyDescent="0.25">
      <c r="A40" s="81" t="s">
        <v>37</v>
      </c>
      <c r="B40" s="5">
        <v>1.1159692476661174</v>
      </c>
      <c r="C40" s="37">
        <v>0.47</v>
      </c>
      <c r="D40" s="37">
        <v>0.56000000000000005</v>
      </c>
      <c r="E40" s="37">
        <v>0.49</v>
      </c>
      <c r="F40" s="37">
        <v>0.48</v>
      </c>
      <c r="G40" s="37">
        <v>0</v>
      </c>
      <c r="Q40" s="37"/>
      <c r="R40" s="37"/>
      <c r="S40" s="37"/>
      <c r="T40" s="37"/>
      <c r="U40" s="37"/>
    </row>
    <row r="41" spans="1:21" x14ac:dyDescent="0.25">
      <c r="A41" s="81" t="s">
        <v>38</v>
      </c>
      <c r="B41" s="5">
        <v>1.0124437122460186</v>
      </c>
      <c r="C41" s="37">
        <v>0.64</v>
      </c>
      <c r="D41" s="37">
        <v>0.75</v>
      </c>
      <c r="E41" s="37">
        <v>0.49</v>
      </c>
      <c r="F41" s="37">
        <v>0.53</v>
      </c>
      <c r="G41" s="37">
        <v>0.53</v>
      </c>
      <c r="Q41" s="37"/>
      <c r="R41" s="37"/>
      <c r="S41" s="37"/>
      <c r="T41" s="37"/>
      <c r="U41" s="37"/>
    </row>
    <row r="42" spans="1:21" x14ac:dyDescent="0.25">
      <c r="A42" s="81" t="s">
        <v>39</v>
      </c>
      <c r="B42" s="5">
        <v>0.73852278967600216</v>
      </c>
      <c r="C42" s="37">
        <v>0.64</v>
      </c>
      <c r="D42" s="37">
        <v>0.75</v>
      </c>
      <c r="E42" s="37">
        <v>0.48</v>
      </c>
      <c r="F42" s="37">
        <v>0.53</v>
      </c>
      <c r="G42" s="37">
        <v>0.53</v>
      </c>
      <c r="Q42" s="37"/>
      <c r="R42" s="37"/>
      <c r="S42" s="37"/>
      <c r="T42" s="37"/>
      <c r="U42" s="37"/>
    </row>
    <row r="43" spans="1:21" x14ac:dyDescent="0.25">
      <c r="A43" s="81" t="s">
        <v>4</v>
      </c>
      <c r="B43" s="5">
        <v>0.57740252608456888</v>
      </c>
      <c r="C43" s="37">
        <v>0.48</v>
      </c>
      <c r="D43" s="37">
        <v>0.63</v>
      </c>
      <c r="E43" s="37">
        <v>0.48</v>
      </c>
      <c r="F43" s="37">
        <v>0.48</v>
      </c>
      <c r="G43" s="37">
        <v>0.49</v>
      </c>
      <c r="Q43" s="37"/>
      <c r="R43" s="37"/>
      <c r="S43" s="37"/>
      <c r="T43" s="37"/>
      <c r="U43" s="37"/>
    </row>
    <row r="44" spans="1:21" x14ac:dyDescent="0.25">
      <c r="A44" s="81" t="s">
        <v>40</v>
      </c>
      <c r="B44" s="5">
        <v>0.15084129599121363</v>
      </c>
      <c r="C44" s="37">
        <v>0.6</v>
      </c>
      <c r="D44" s="37">
        <v>0.66</v>
      </c>
      <c r="E44" s="37">
        <v>0.52</v>
      </c>
      <c r="F44" s="37">
        <v>0.56000000000000005</v>
      </c>
      <c r="G44" s="37">
        <v>0.56000000000000005</v>
      </c>
      <c r="Q44" s="37"/>
      <c r="R44" s="37"/>
      <c r="S44" s="37"/>
      <c r="T44" s="37"/>
      <c r="U44" s="37"/>
    </row>
    <row r="45" spans="1:21" x14ac:dyDescent="0.25">
      <c r="A45" s="81" t="s">
        <v>41</v>
      </c>
      <c r="B45" s="5">
        <v>0.59009884678747937</v>
      </c>
      <c r="C45" s="37">
        <v>0.6</v>
      </c>
      <c r="D45" s="37">
        <v>0.67</v>
      </c>
      <c r="E45" s="37">
        <v>0.5</v>
      </c>
      <c r="F45" s="37">
        <v>0.54</v>
      </c>
      <c r="G45" s="37">
        <v>0.52</v>
      </c>
      <c r="Q45" s="37"/>
      <c r="R45" s="37"/>
      <c r="S45" s="37"/>
      <c r="T45" s="37"/>
      <c r="U45" s="37"/>
    </row>
    <row r="46" spans="1:21" x14ac:dyDescent="0.25">
      <c r="A46" s="81" t="s">
        <v>42</v>
      </c>
      <c r="B46" s="5">
        <v>0.58797913234486543</v>
      </c>
      <c r="C46" s="37">
        <v>0.6</v>
      </c>
      <c r="D46" s="37">
        <v>0.67</v>
      </c>
      <c r="E46" s="37">
        <v>0.5</v>
      </c>
      <c r="F46" s="37">
        <v>0.53</v>
      </c>
      <c r="G46" s="37">
        <v>0.52</v>
      </c>
      <c r="Q46" s="37"/>
      <c r="R46" s="37"/>
      <c r="S46" s="37"/>
      <c r="T46" s="37"/>
      <c r="U46" s="37"/>
    </row>
    <row r="47" spans="1:21" x14ac:dyDescent="0.25">
      <c r="A47" s="81" t="s">
        <v>43</v>
      </c>
      <c r="B47" s="5">
        <v>1.9481109280615045</v>
      </c>
      <c r="C47" s="37">
        <v>0.6</v>
      </c>
      <c r="D47" s="37">
        <v>0.66</v>
      </c>
      <c r="E47" s="37">
        <v>0.52</v>
      </c>
      <c r="F47" s="37">
        <v>0.56000000000000005</v>
      </c>
      <c r="G47" s="37">
        <v>0.56000000000000005</v>
      </c>
      <c r="Q47" s="37"/>
      <c r="R47" s="37"/>
      <c r="S47" s="37"/>
      <c r="T47" s="37"/>
      <c r="U47" s="37"/>
    </row>
    <row r="48" spans="1:21" x14ac:dyDescent="0.25">
      <c r="A48" s="81" t="s">
        <v>44</v>
      </c>
      <c r="B48" s="5">
        <v>0.4320895112575508</v>
      </c>
      <c r="C48" s="37">
        <v>0.6</v>
      </c>
      <c r="D48" s="37">
        <v>0.66</v>
      </c>
      <c r="E48" s="37">
        <v>0.5</v>
      </c>
      <c r="F48" s="37">
        <v>0.56000000000000005</v>
      </c>
      <c r="G48" s="37">
        <v>0.56000000000000005</v>
      </c>
      <c r="Q48" s="37"/>
      <c r="R48" s="37"/>
      <c r="S48" s="37"/>
      <c r="T48" s="37"/>
      <c r="U48" s="37"/>
    </row>
    <row r="49" spans="1:21" x14ac:dyDescent="0.25">
      <c r="A49" s="81" t="s">
        <v>45</v>
      </c>
      <c r="B49" s="5">
        <v>0.51499560680944534</v>
      </c>
      <c r="C49" s="37">
        <v>0.6</v>
      </c>
      <c r="D49" s="37">
        <v>0.66</v>
      </c>
      <c r="E49" s="37">
        <v>0.5</v>
      </c>
      <c r="F49" s="37">
        <v>0.56000000000000005</v>
      </c>
      <c r="G49" s="37">
        <v>0.56000000000000005</v>
      </c>
      <c r="Q49" s="37"/>
      <c r="R49" s="37"/>
      <c r="S49" s="37"/>
      <c r="T49" s="37"/>
      <c r="U49" s="37"/>
    </row>
    <row r="50" spans="1:21" x14ac:dyDescent="0.25">
      <c r="A50" s="81" t="s">
        <v>46</v>
      </c>
      <c r="B50" s="5">
        <v>1.2909719934102144</v>
      </c>
      <c r="C50" s="37">
        <v>0.6</v>
      </c>
      <c r="D50" s="37">
        <v>0.66</v>
      </c>
      <c r="E50" s="37">
        <v>0.5</v>
      </c>
      <c r="F50" s="37">
        <v>0.55000000000000004</v>
      </c>
      <c r="G50" s="37">
        <v>0.55000000000000004</v>
      </c>
      <c r="Q50" s="37"/>
      <c r="R50" s="37"/>
      <c r="S50" s="37"/>
      <c r="T50" s="37"/>
      <c r="U50" s="37"/>
    </row>
    <row r="51" spans="1:21" x14ac:dyDescent="0.25">
      <c r="A51" s="81" t="s">
        <v>47</v>
      </c>
      <c r="B51" s="5">
        <v>1.5753651839648546</v>
      </c>
      <c r="C51" s="37">
        <v>0.6</v>
      </c>
      <c r="D51" s="37">
        <v>0.67</v>
      </c>
      <c r="E51" s="37">
        <v>0.5</v>
      </c>
      <c r="F51" s="37">
        <v>0.54</v>
      </c>
      <c r="G51" s="37">
        <v>0.52</v>
      </c>
      <c r="Q51" s="37"/>
      <c r="R51" s="37"/>
      <c r="S51" s="37"/>
      <c r="T51" s="37"/>
      <c r="U51" s="37"/>
    </row>
    <row r="52" spans="1:21" x14ac:dyDescent="0.25">
      <c r="A52" s="81" t="s">
        <v>48</v>
      </c>
      <c r="B52" s="5">
        <v>1.7107907742998352</v>
      </c>
      <c r="C52" s="37">
        <v>0.42</v>
      </c>
      <c r="D52" s="37">
        <v>0.64</v>
      </c>
      <c r="E52" s="37">
        <v>0.44</v>
      </c>
      <c r="F52" s="37">
        <v>0.47</v>
      </c>
      <c r="G52" s="37">
        <v>0.48</v>
      </c>
      <c r="Q52" s="37"/>
      <c r="R52" s="37"/>
      <c r="S52" s="37"/>
      <c r="T52" s="37"/>
      <c r="U52" s="37"/>
    </row>
    <row r="53" spans="1:21" x14ac:dyDescent="0.25">
      <c r="A53" s="81" t="s">
        <v>49</v>
      </c>
      <c r="B53" s="5">
        <v>0.22827292696320703</v>
      </c>
      <c r="C53" s="37">
        <v>0.6</v>
      </c>
      <c r="D53" s="37">
        <v>0.66</v>
      </c>
      <c r="E53" s="37">
        <v>0.5</v>
      </c>
      <c r="F53" s="37">
        <v>0.55000000000000004</v>
      </c>
      <c r="G53" s="37">
        <v>0.56000000000000005</v>
      </c>
      <c r="Q53" s="37"/>
      <c r="R53" s="37"/>
      <c r="S53" s="37"/>
      <c r="T53" s="37"/>
      <c r="U53" s="37"/>
    </row>
    <row r="54" spans="1:21" x14ac:dyDescent="0.25">
      <c r="A54" s="81" t="s">
        <v>5</v>
      </c>
      <c r="B54" s="5">
        <v>1.1798077979132344</v>
      </c>
      <c r="C54" s="37">
        <v>0.64</v>
      </c>
      <c r="D54" s="37">
        <v>0.75</v>
      </c>
      <c r="E54" s="37">
        <v>0.63</v>
      </c>
      <c r="F54" s="37">
        <v>0.56000000000000005</v>
      </c>
      <c r="G54" s="37">
        <v>0.53</v>
      </c>
      <c r="Q54" s="37"/>
      <c r="R54" s="37"/>
      <c r="S54" s="37"/>
      <c r="T54" s="37"/>
      <c r="U54" s="37"/>
    </row>
    <row r="55" spans="1:21" x14ac:dyDescent="0.25">
      <c r="A55" s="81" t="s">
        <v>50</v>
      </c>
      <c r="B55" s="5">
        <v>4.2001647446457992E-2</v>
      </c>
      <c r="C55" s="37">
        <v>0.6</v>
      </c>
      <c r="D55" s="37">
        <v>0.64</v>
      </c>
      <c r="E55" s="37">
        <v>0.5</v>
      </c>
      <c r="F55" s="37">
        <v>0.55000000000000004</v>
      </c>
      <c r="G55" s="37">
        <v>0.55000000000000004</v>
      </c>
      <c r="Q55" s="37"/>
      <c r="R55" s="37"/>
      <c r="S55" s="37"/>
      <c r="T55" s="37"/>
      <c r="U55" s="37"/>
    </row>
    <row r="56" spans="1:21" x14ac:dyDescent="0.25">
      <c r="A56" s="81" t="s">
        <v>51</v>
      </c>
      <c r="B56" s="5">
        <v>0.96074135090609558</v>
      </c>
      <c r="C56" s="37">
        <v>0.6</v>
      </c>
      <c r="D56" s="37">
        <v>0.64</v>
      </c>
      <c r="E56" s="37">
        <v>0.5</v>
      </c>
      <c r="F56" s="37">
        <v>0.53</v>
      </c>
      <c r="G56" s="37">
        <v>0.53</v>
      </c>
      <c r="Q56" s="37"/>
      <c r="R56" s="37"/>
      <c r="S56" s="37"/>
      <c r="T56" s="37"/>
      <c r="U56" s="37"/>
    </row>
    <row r="57" spans="1:21" x14ac:dyDescent="0.25">
      <c r="A57" s="81" t="s">
        <v>52</v>
      </c>
      <c r="B57" s="5">
        <v>2.765431081823174</v>
      </c>
      <c r="C57" s="37">
        <v>0.6</v>
      </c>
      <c r="D57" s="37">
        <v>0.65</v>
      </c>
      <c r="E57" s="37">
        <v>0.5</v>
      </c>
      <c r="F57" s="37">
        <v>0.54</v>
      </c>
      <c r="G57" s="37">
        <v>0.51</v>
      </c>
      <c r="Q57" s="37"/>
      <c r="R57" s="37"/>
      <c r="S57" s="37"/>
      <c r="T57" s="37"/>
      <c r="U57" s="37"/>
    </row>
    <row r="58" spans="1:21" x14ac:dyDescent="0.25">
      <c r="A58" s="81" t="s">
        <v>53</v>
      </c>
      <c r="B58" s="5">
        <v>0.70121361889071943</v>
      </c>
      <c r="C58" s="37">
        <v>0.35</v>
      </c>
      <c r="D58" s="37">
        <v>0.54</v>
      </c>
      <c r="E58" s="37">
        <v>0.37</v>
      </c>
      <c r="F58" s="37">
        <v>0.4</v>
      </c>
      <c r="G58" s="37">
        <v>0.45</v>
      </c>
      <c r="Q58" s="37"/>
      <c r="R58" s="37"/>
      <c r="S58" s="37"/>
      <c r="T58" s="37"/>
      <c r="U58" s="37"/>
    </row>
    <row r="59" spans="1:21" x14ac:dyDescent="0.25">
      <c r="A59" s="81" t="s">
        <v>54</v>
      </c>
      <c r="B59" s="5">
        <v>0.31271169686985173</v>
      </c>
      <c r="C59" s="37">
        <v>0.35</v>
      </c>
      <c r="D59" s="37">
        <v>0.55000000000000004</v>
      </c>
      <c r="E59" s="37">
        <v>0.37</v>
      </c>
      <c r="F59" s="37">
        <v>0.4</v>
      </c>
      <c r="G59" s="37">
        <v>0.45</v>
      </c>
      <c r="Q59" s="37"/>
      <c r="R59" s="37"/>
      <c r="S59" s="37"/>
      <c r="T59" s="37"/>
      <c r="U59" s="37"/>
    </row>
    <row r="60" spans="1:21" x14ac:dyDescent="0.25">
      <c r="A60" s="81" t="s">
        <v>55</v>
      </c>
      <c r="B60" s="5">
        <v>2.3259088412959912</v>
      </c>
      <c r="C60" s="37">
        <v>0.6</v>
      </c>
      <c r="D60" s="37">
        <v>0.67</v>
      </c>
      <c r="E60" s="37">
        <v>0.5</v>
      </c>
      <c r="F60" s="37">
        <v>0.53</v>
      </c>
      <c r="G60" s="37">
        <v>0.51</v>
      </c>
      <c r="Q60" s="37"/>
      <c r="R60" s="37"/>
      <c r="S60" s="37"/>
      <c r="T60" s="37"/>
      <c r="U60" s="37"/>
    </row>
    <row r="61" spans="1:21" x14ac:dyDescent="0.25">
      <c r="A61" s="81" t="s">
        <v>56</v>
      </c>
      <c r="B61" s="5">
        <v>1.0205107084019771</v>
      </c>
      <c r="C61" s="37">
        <v>0.42</v>
      </c>
      <c r="D61" s="37">
        <v>0.63</v>
      </c>
      <c r="E61" s="37">
        <v>0.43</v>
      </c>
      <c r="F61" s="37">
        <v>0.45</v>
      </c>
      <c r="G61" s="37">
        <v>0.48</v>
      </c>
      <c r="Q61" s="37"/>
      <c r="R61" s="37"/>
      <c r="S61" s="37"/>
      <c r="T61" s="37"/>
      <c r="U61" s="37"/>
    </row>
    <row r="62" spans="1:21" x14ac:dyDescent="0.25">
      <c r="A62" s="81" t="s">
        <v>57</v>
      </c>
      <c r="B62" s="5">
        <v>1.8549258649093903</v>
      </c>
      <c r="C62" s="37">
        <v>0.6</v>
      </c>
      <c r="D62" s="37">
        <v>0.64</v>
      </c>
      <c r="E62" s="37">
        <v>0.5</v>
      </c>
      <c r="F62" s="37">
        <v>0.53</v>
      </c>
      <c r="G62" s="37">
        <v>0.51</v>
      </c>
      <c r="Q62" s="37"/>
      <c r="R62" s="37"/>
      <c r="S62" s="37"/>
      <c r="T62" s="37"/>
      <c r="U62" s="37"/>
    </row>
    <row r="63" spans="1:21" x14ac:dyDescent="0.25">
      <c r="A63" s="81" t="s">
        <v>58</v>
      </c>
      <c r="B63" s="5">
        <v>0.65892915980230649</v>
      </c>
      <c r="C63" s="37">
        <v>0.6</v>
      </c>
      <c r="D63" s="37">
        <v>0.64</v>
      </c>
      <c r="E63" s="37">
        <v>0.5</v>
      </c>
      <c r="F63" s="37">
        <v>0.5</v>
      </c>
      <c r="G63" s="37">
        <v>0.51</v>
      </c>
      <c r="Q63" s="37"/>
      <c r="R63" s="37"/>
      <c r="S63" s="37"/>
      <c r="T63" s="37"/>
      <c r="U63" s="37"/>
    </row>
    <row r="64" spans="1:21" x14ac:dyDescent="0.25">
      <c r="A64" s="81" t="s">
        <v>59</v>
      </c>
      <c r="B64" s="5">
        <v>0.47098297638660075</v>
      </c>
      <c r="C64" s="37">
        <v>0.42</v>
      </c>
      <c r="D64" s="37">
        <v>0.6</v>
      </c>
      <c r="E64" s="37">
        <v>0.43</v>
      </c>
      <c r="F64" s="37">
        <v>0.45</v>
      </c>
      <c r="G64" s="37">
        <v>0.48</v>
      </c>
      <c r="Q64" s="37"/>
      <c r="R64" s="37"/>
      <c r="S64" s="37"/>
      <c r="T64" s="37"/>
      <c r="U64" s="37"/>
    </row>
    <row r="65" spans="1:21" x14ac:dyDescent="0.25">
      <c r="A65" s="81" t="s">
        <v>6</v>
      </c>
      <c r="B65" s="5">
        <v>0.35587863811092807</v>
      </c>
      <c r="C65" s="37">
        <v>0.64</v>
      </c>
      <c r="D65" s="37">
        <v>0.75</v>
      </c>
      <c r="E65" s="37">
        <v>0.64</v>
      </c>
      <c r="F65" s="37">
        <v>0.56000000000000005</v>
      </c>
      <c r="G65" s="37">
        <v>0.54</v>
      </c>
      <c r="Q65" s="37"/>
      <c r="R65" s="37"/>
      <c r="S65" s="37"/>
      <c r="T65" s="37"/>
      <c r="U65" s="37"/>
    </row>
    <row r="66" spans="1:21" x14ac:dyDescent="0.25">
      <c r="A66" s="81" t="s">
        <v>60</v>
      </c>
      <c r="B66" s="5">
        <v>1.8690389895661728</v>
      </c>
      <c r="C66" s="37">
        <v>0.42</v>
      </c>
      <c r="D66" s="37">
        <v>0.6</v>
      </c>
      <c r="E66" s="37">
        <v>0.43</v>
      </c>
      <c r="F66" s="37">
        <v>0.45</v>
      </c>
      <c r="G66" s="37">
        <v>0.48</v>
      </c>
      <c r="Q66" s="37"/>
      <c r="R66" s="37"/>
      <c r="S66" s="37"/>
      <c r="T66" s="37"/>
      <c r="U66" s="37"/>
    </row>
    <row r="67" spans="1:21" x14ac:dyDescent="0.25">
      <c r="A67" s="81" t="s">
        <v>61</v>
      </c>
      <c r="B67" s="5">
        <v>1.9671279516749036</v>
      </c>
      <c r="C67" s="37">
        <v>0.57999999999999996</v>
      </c>
      <c r="D67" s="37">
        <v>0.56999999999999995</v>
      </c>
      <c r="E67" s="37">
        <v>0.52</v>
      </c>
      <c r="F67" s="37">
        <v>0.47</v>
      </c>
      <c r="G67" s="37">
        <v>0.45</v>
      </c>
      <c r="Q67" s="37"/>
      <c r="R67" s="37"/>
      <c r="S67" s="37"/>
      <c r="T67" s="37"/>
      <c r="U67" s="37"/>
    </row>
    <row r="68" spans="1:21" x14ac:dyDescent="0.25">
      <c r="A68" s="81" t="s">
        <v>62</v>
      </c>
      <c r="B68" s="5">
        <v>2.2216639209225697</v>
      </c>
      <c r="C68" s="37">
        <v>0.35</v>
      </c>
      <c r="D68" s="37">
        <v>0.49</v>
      </c>
      <c r="E68" s="37">
        <v>0.37</v>
      </c>
      <c r="F68" s="37">
        <v>0.4</v>
      </c>
      <c r="G68" s="37">
        <v>0.45</v>
      </c>
      <c r="Q68" s="37"/>
      <c r="R68" s="37"/>
      <c r="S68" s="37"/>
      <c r="T68" s="37"/>
      <c r="U68" s="37"/>
    </row>
    <row r="69" spans="1:21" x14ac:dyDescent="0.25">
      <c r="A69" s="81" t="s">
        <v>63</v>
      </c>
      <c r="B69" s="5">
        <v>1.8009280615046677</v>
      </c>
      <c r="C69" s="37">
        <v>0.35</v>
      </c>
      <c r="D69" s="37">
        <v>0.41</v>
      </c>
      <c r="E69" s="37">
        <v>0.36</v>
      </c>
      <c r="F69" s="37">
        <v>0.4</v>
      </c>
      <c r="G69" s="37">
        <v>0.45</v>
      </c>
      <c r="Q69" s="37"/>
      <c r="R69" s="37"/>
      <c r="S69" s="37"/>
      <c r="T69" s="37"/>
      <c r="U69" s="37"/>
    </row>
    <row r="70" spans="1:21" x14ac:dyDescent="0.25">
      <c r="A70" s="81" t="s">
        <v>64</v>
      </c>
      <c r="B70" s="5">
        <v>0.96732564524986264</v>
      </c>
      <c r="C70" s="37">
        <v>0.34</v>
      </c>
      <c r="D70" s="37">
        <v>0.46</v>
      </c>
      <c r="E70" s="37">
        <v>0.37</v>
      </c>
      <c r="F70" s="37">
        <v>0.4</v>
      </c>
      <c r="G70" s="37">
        <v>0.45</v>
      </c>
      <c r="Q70" s="37"/>
      <c r="R70" s="37"/>
      <c r="S70" s="37"/>
      <c r="T70" s="37"/>
      <c r="U70" s="37"/>
    </row>
    <row r="71" spans="1:21" x14ac:dyDescent="0.25">
      <c r="A71" s="81" t="s">
        <v>65</v>
      </c>
      <c r="B71" s="5">
        <v>0.53447391543108191</v>
      </c>
      <c r="C71" s="37">
        <v>0.34</v>
      </c>
      <c r="D71" s="37">
        <v>0.43</v>
      </c>
      <c r="E71" s="37">
        <v>0.36</v>
      </c>
      <c r="F71" s="37">
        <v>0.39</v>
      </c>
      <c r="G71" s="37">
        <v>0.45</v>
      </c>
      <c r="Q71" s="37"/>
      <c r="R71" s="37"/>
      <c r="S71" s="37"/>
      <c r="T71" s="37"/>
      <c r="U71" s="37"/>
    </row>
    <row r="72" spans="1:21" x14ac:dyDescent="0.25">
      <c r="A72" s="81" t="s">
        <v>66</v>
      </c>
      <c r="B72" s="5">
        <v>0.6677265238879736</v>
      </c>
      <c r="C72" s="37">
        <v>0.34</v>
      </c>
      <c r="D72" s="37">
        <v>0.41</v>
      </c>
      <c r="E72" s="37">
        <v>0.32</v>
      </c>
      <c r="F72" s="37">
        <v>0.33</v>
      </c>
      <c r="G72" s="37">
        <v>0.44</v>
      </c>
      <c r="Q72" s="37"/>
      <c r="R72" s="37"/>
      <c r="S72" s="37"/>
      <c r="T72" s="37"/>
      <c r="U72" s="37"/>
    </row>
    <row r="73" spans="1:21" x14ac:dyDescent="0.25">
      <c r="A73" s="81" t="s">
        <v>67</v>
      </c>
      <c r="B73" s="5">
        <v>5.3706754530477765E-3</v>
      </c>
      <c r="C73" s="37">
        <v>0.34</v>
      </c>
      <c r="D73" s="37">
        <v>0.42</v>
      </c>
      <c r="E73" s="37">
        <v>0.35</v>
      </c>
      <c r="F73" s="37">
        <v>0.39</v>
      </c>
      <c r="G73" s="37">
        <v>0.45</v>
      </c>
      <c r="Q73" s="37"/>
      <c r="R73" s="37"/>
      <c r="S73" s="37"/>
      <c r="T73" s="37"/>
      <c r="U73" s="37"/>
    </row>
    <row r="74" spans="1:21" x14ac:dyDescent="0.25">
      <c r="A74" s="81" t="s">
        <v>68</v>
      </c>
      <c r="B74" s="5">
        <v>4.9023887973640858E-2</v>
      </c>
      <c r="C74" s="37">
        <v>0.35</v>
      </c>
      <c r="D74" s="37">
        <v>0.55000000000000004</v>
      </c>
      <c r="E74" s="37">
        <v>0.39</v>
      </c>
      <c r="F74" s="37">
        <v>0.4</v>
      </c>
      <c r="G74" s="37">
        <v>0.46</v>
      </c>
      <c r="Q74" s="37"/>
      <c r="R74" s="37"/>
      <c r="S74" s="37"/>
      <c r="T74" s="37"/>
      <c r="U74" s="37"/>
    </row>
    <row r="75" spans="1:21" x14ac:dyDescent="0.25">
      <c r="A75" s="81" t="s">
        <v>69</v>
      </c>
      <c r="B75" s="5">
        <v>3.6974190005491493E-2</v>
      </c>
      <c r="C75" s="37">
        <v>0.42</v>
      </c>
      <c r="D75" s="37">
        <v>0.61</v>
      </c>
      <c r="E75" s="37">
        <v>0.4</v>
      </c>
      <c r="F75" s="37">
        <v>0.47</v>
      </c>
      <c r="G75" s="37">
        <v>0.48</v>
      </c>
      <c r="Q75" s="37"/>
      <c r="R75" s="37"/>
      <c r="S75" s="37"/>
      <c r="T75" s="37"/>
      <c r="U75" s="37"/>
    </row>
    <row r="76" spans="1:21" x14ac:dyDescent="0.25">
      <c r="A76" s="81" t="s">
        <v>7</v>
      </c>
      <c r="B76" s="5">
        <v>3.1258264689730919</v>
      </c>
      <c r="C76" s="37">
        <v>0.64</v>
      </c>
      <c r="D76" s="37">
        <v>0.75</v>
      </c>
      <c r="E76" s="37">
        <v>0.64</v>
      </c>
      <c r="F76" s="37">
        <v>0.56000000000000005</v>
      </c>
      <c r="G76" s="37">
        <v>0.53</v>
      </c>
      <c r="Q76" s="37"/>
      <c r="R76" s="37"/>
      <c r="S76" s="37"/>
      <c r="T76" s="37"/>
      <c r="U76" s="37"/>
    </row>
    <row r="77" spans="1:21" x14ac:dyDescent="0.25">
      <c r="A77" s="81" t="s">
        <v>70</v>
      </c>
      <c r="B77" s="5">
        <v>0.19711147721032399</v>
      </c>
      <c r="C77" s="37">
        <v>0.34</v>
      </c>
      <c r="D77" s="37">
        <v>0.46</v>
      </c>
      <c r="E77" s="37">
        <v>0.37</v>
      </c>
      <c r="F77" s="37">
        <v>0.4</v>
      </c>
      <c r="G77" s="37">
        <v>0.45</v>
      </c>
      <c r="Q77" s="37"/>
      <c r="R77" s="37"/>
      <c r="S77" s="37"/>
      <c r="T77" s="37"/>
      <c r="U77" s="37"/>
    </row>
    <row r="78" spans="1:21" x14ac:dyDescent="0.25">
      <c r="A78" s="81" t="s">
        <v>71</v>
      </c>
      <c r="B78" s="5">
        <v>0.48227237781438775</v>
      </c>
      <c r="C78" s="37">
        <v>0.38</v>
      </c>
      <c r="D78" s="37">
        <v>0.56000000000000005</v>
      </c>
      <c r="E78" s="37">
        <v>0.39</v>
      </c>
      <c r="F78" s="37">
        <v>0.4</v>
      </c>
      <c r="G78" s="37">
        <v>0.48</v>
      </c>
      <c r="Q78" s="37"/>
      <c r="R78" s="37"/>
      <c r="S78" s="37"/>
      <c r="T78" s="37"/>
      <c r="U78" s="37"/>
    </row>
    <row r="79" spans="1:21" x14ac:dyDescent="0.25">
      <c r="A79" s="81" t="s">
        <v>72</v>
      </c>
      <c r="B79" s="5">
        <v>0.26571114772103238</v>
      </c>
      <c r="C79" s="37">
        <v>0.42</v>
      </c>
      <c r="D79" s="37">
        <v>0.57999999999999996</v>
      </c>
      <c r="E79" s="37">
        <v>0.4</v>
      </c>
      <c r="F79" s="37">
        <v>0.47</v>
      </c>
      <c r="G79" s="37">
        <v>0.48</v>
      </c>
      <c r="Q79" s="37"/>
      <c r="R79" s="37"/>
      <c r="S79" s="37"/>
      <c r="T79" s="37"/>
      <c r="U79" s="37"/>
    </row>
    <row r="80" spans="1:21" x14ac:dyDescent="0.25">
      <c r="A80" s="81" t="s">
        <v>73</v>
      </c>
      <c r="B80" s="5">
        <v>0.62406370126304234</v>
      </c>
      <c r="C80" s="37">
        <v>0.56999999999999995</v>
      </c>
      <c r="D80" s="37">
        <v>0.64</v>
      </c>
      <c r="E80" s="37">
        <v>0.5</v>
      </c>
      <c r="F80" s="37">
        <v>0.49</v>
      </c>
      <c r="G80" s="37">
        <v>0.48</v>
      </c>
      <c r="Q80" s="37"/>
      <c r="R80" s="37"/>
      <c r="S80" s="37"/>
      <c r="T80" s="37"/>
      <c r="U80" s="37"/>
    </row>
    <row r="81" spans="1:21" x14ac:dyDescent="0.25">
      <c r="A81" s="81" t="s">
        <v>74</v>
      </c>
      <c r="B81" s="5">
        <v>0.71140032948929199</v>
      </c>
      <c r="C81" s="37">
        <v>0.34</v>
      </c>
      <c r="D81" s="37">
        <v>0.46</v>
      </c>
      <c r="E81" s="37">
        <v>0.35</v>
      </c>
      <c r="F81" s="37">
        <v>0.38</v>
      </c>
      <c r="G81" s="37">
        <v>0.45</v>
      </c>
      <c r="Q81" s="37"/>
      <c r="R81" s="37"/>
      <c r="S81" s="37"/>
      <c r="T81" s="37"/>
      <c r="U81" s="37"/>
    </row>
    <row r="82" spans="1:21" x14ac:dyDescent="0.25">
      <c r="A82" s="81" t="s">
        <v>75</v>
      </c>
      <c r="B82" s="5">
        <v>0.7417353102690829</v>
      </c>
      <c r="C82" s="37">
        <v>0.34</v>
      </c>
      <c r="D82" s="37">
        <v>0.46</v>
      </c>
      <c r="E82" s="37">
        <v>0.35</v>
      </c>
      <c r="F82" s="37">
        <v>0.38</v>
      </c>
      <c r="G82" s="37">
        <v>0.42</v>
      </c>
      <c r="Q82" s="37"/>
      <c r="R82" s="37"/>
      <c r="S82" s="37"/>
      <c r="T82" s="37"/>
      <c r="U82" s="37"/>
    </row>
    <row r="83" spans="1:21" x14ac:dyDescent="0.25">
      <c r="A83" s="81" t="s">
        <v>76</v>
      </c>
      <c r="B83" s="5">
        <v>0.65754530477759476</v>
      </c>
      <c r="C83" s="37">
        <v>0.34</v>
      </c>
      <c r="D83" s="37">
        <v>0.46</v>
      </c>
      <c r="E83" s="37">
        <v>0.35</v>
      </c>
      <c r="F83" s="37">
        <v>0.38</v>
      </c>
      <c r="G83" s="37">
        <v>0.42</v>
      </c>
      <c r="Q83" s="37"/>
      <c r="R83" s="37"/>
      <c r="S83" s="37"/>
      <c r="T83" s="37"/>
      <c r="U83" s="37"/>
    </row>
    <row r="84" spans="1:21" x14ac:dyDescent="0.25">
      <c r="A84" s="81" t="s">
        <v>77</v>
      </c>
      <c r="B84" s="5">
        <v>1.0225315760571114</v>
      </c>
      <c r="C84" s="37">
        <v>0.34</v>
      </c>
      <c r="D84" s="37">
        <v>0.46</v>
      </c>
      <c r="E84" s="37">
        <v>0.35</v>
      </c>
      <c r="F84" s="37">
        <v>0.38</v>
      </c>
      <c r="G84" s="37">
        <v>0.42</v>
      </c>
      <c r="Q84" s="37"/>
      <c r="R84" s="37"/>
      <c r="S84" s="37"/>
      <c r="T84" s="37"/>
      <c r="U84" s="37"/>
    </row>
    <row r="85" spans="1:21" x14ac:dyDescent="0.25">
      <c r="A85" s="81" t="s">
        <v>78</v>
      </c>
      <c r="B85" s="5">
        <v>1.0473860516199891</v>
      </c>
      <c r="C85" s="37">
        <v>0.42</v>
      </c>
      <c r="D85" s="37">
        <v>0.57999999999999996</v>
      </c>
      <c r="E85" s="37">
        <v>0.4</v>
      </c>
      <c r="F85" s="37">
        <v>0.47</v>
      </c>
      <c r="G85" s="37">
        <v>0.48</v>
      </c>
      <c r="Q85" s="37"/>
      <c r="R85" s="37"/>
      <c r="S85" s="37"/>
      <c r="T85" s="37"/>
      <c r="U85" s="37"/>
    </row>
    <row r="86" spans="1:21" x14ac:dyDescent="0.25">
      <c r="A86" s="81" t="s">
        <v>79</v>
      </c>
      <c r="B86" s="5">
        <v>0.89382756727073021</v>
      </c>
      <c r="C86" s="37">
        <v>0.42</v>
      </c>
      <c r="D86" s="37">
        <v>0.56000000000000005</v>
      </c>
      <c r="E86" s="37">
        <v>0.39</v>
      </c>
      <c r="F86" s="37">
        <v>0.4</v>
      </c>
      <c r="G86" s="37">
        <v>0.45</v>
      </c>
      <c r="Q86" s="37"/>
      <c r="R86" s="37"/>
      <c r="S86" s="37"/>
      <c r="T86" s="37"/>
      <c r="U86" s="37"/>
    </row>
    <row r="87" spans="1:21" x14ac:dyDescent="0.25">
      <c r="A87" s="81" t="s">
        <v>8</v>
      </c>
      <c r="B87" s="5">
        <v>1.7185612300933552E-2</v>
      </c>
      <c r="C87" s="37">
        <v>0.45</v>
      </c>
      <c r="D87" s="37">
        <v>0.61</v>
      </c>
      <c r="E87" s="37">
        <v>0.48</v>
      </c>
      <c r="F87" s="37">
        <v>0.48</v>
      </c>
      <c r="G87" s="37">
        <v>0.49</v>
      </c>
      <c r="Q87" s="37"/>
      <c r="R87" s="37"/>
      <c r="S87" s="37"/>
      <c r="T87" s="37"/>
      <c r="U87" s="37"/>
    </row>
    <row r="88" spans="1:21" x14ac:dyDescent="0.25">
      <c r="A88" s="81" t="s">
        <v>80</v>
      </c>
      <c r="B88" s="5">
        <v>0.97263591433278418</v>
      </c>
      <c r="C88" s="37">
        <v>0.34</v>
      </c>
      <c r="D88" s="37">
        <v>0.44</v>
      </c>
      <c r="E88" s="37">
        <v>0.34</v>
      </c>
      <c r="F88" s="37">
        <v>0.37</v>
      </c>
      <c r="G88" s="37">
        <v>0.42</v>
      </c>
      <c r="Q88" s="37"/>
      <c r="R88" s="37"/>
      <c r="S88" s="37"/>
      <c r="T88" s="37"/>
      <c r="U88" s="37"/>
    </row>
    <row r="89" spans="1:21" x14ac:dyDescent="0.25">
      <c r="A89" s="81" t="s">
        <v>81</v>
      </c>
      <c r="B89" s="5">
        <v>0.30554914881933004</v>
      </c>
      <c r="C89" s="37">
        <v>0.35</v>
      </c>
      <c r="D89" s="37">
        <v>0.46</v>
      </c>
      <c r="E89" s="37">
        <v>0.31</v>
      </c>
      <c r="F89" s="37">
        <v>0.38</v>
      </c>
      <c r="G89" s="37">
        <v>0.42</v>
      </c>
      <c r="Q89" s="37"/>
      <c r="R89" s="37"/>
      <c r="S89" s="37"/>
      <c r="T89" s="37"/>
      <c r="U89" s="37"/>
    </row>
    <row r="90" spans="1:21" x14ac:dyDescent="0.25">
      <c r="A90" s="81" t="s">
        <v>82</v>
      </c>
      <c r="B90" s="5">
        <v>0.59970895112575506</v>
      </c>
      <c r="C90" s="37">
        <v>0.56999999999999995</v>
      </c>
      <c r="D90" s="37">
        <v>0.64</v>
      </c>
      <c r="E90" s="37">
        <v>0.5</v>
      </c>
      <c r="F90" s="37">
        <v>0.49</v>
      </c>
      <c r="G90" s="37">
        <v>0.48</v>
      </c>
      <c r="Q90" s="37"/>
      <c r="R90" s="37"/>
      <c r="S90" s="37"/>
      <c r="T90" s="37"/>
      <c r="U90" s="37"/>
    </row>
    <row r="91" spans="1:21" x14ac:dyDescent="0.25">
      <c r="A91" s="81" t="s">
        <v>83</v>
      </c>
      <c r="B91" s="5">
        <v>0.89012630422844585</v>
      </c>
      <c r="C91" s="37">
        <v>0.42</v>
      </c>
      <c r="D91" s="37">
        <v>0.56999999999999995</v>
      </c>
      <c r="E91" s="37">
        <v>0.4</v>
      </c>
      <c r="F91" s="37">
        <v>0.45</v>
      </c>
      <c r="G91" s="37">
        <v>0.5</v>
      </c>
      <c r="Q91" s="37"/>
      <c r="R91" s="37"/>
      <c r="S91" s="37"/>
      <c r="T91" s="37"/>
      <c r="U91" s="37"/>
    </row>
    <row r="92" spans="1:21" x14ac:dyDescent="0.25">
      <c r="A92" s="81" t="s">
        <v>84</v>
      </c>
      <c r="B92" s="5">
        <v>1.2731191652937945</v>
      </c>
      <c r="C92" s="37">
        <v>0.34</v>
      </c>
      <c r="D92" s="37">
        <v>0.44</v>
      </c>
      <c r="E92" s="37">
        <v>0.26</v>
      </c>
      <c r="F92" s="37">
        <v>0.37</v>
      </c>
      <c r="G92" s="37">
        <v>0.42</v>
      </c>
      <c r="Q92" s="37"/>
      <c r="R92" s="37"/>
      <c r="S92" s="37"/>
      <c r="T92" s="37"/>
      <c r="U92" s="37"/>
    </row>
    <row r="93" spans="1:21" x14ac:dyDescent="0.25">
      <c r="A93" s="81" t="s">
        <v>85</v>
      </c>
      <c r="B93" s="5">
        <v>0.79337726523887975</v>
      </c>
      <c r="C93" s="37">
        <v>0.34</v>
      </c>
      <c r="D93" s="37">
        <v>0.4</v>
      </c>
      <c r="E93" s="37">
        <v>0.18</v>
      </c>
      <c r="F93" s="37">
        <v>0.27</v>
      </c>
      <c r="G93" s="37">
        <v>0.38</v>
      </c>
      <c r="Q93" s="37"/>
      <c r="R93" s="37"/>
      <c r="S93" s="37"/>
      <c r="T93" s="37"/>
      <c r="U93" s="37"/>
    </row>
    <row r="94" spans="1:21" x14ac:dyDescent="0.25">
      <c r="A94" s="81" t="s">
        <v>86</v>
      </c>
      <c r="B94" s="5">
        <v>1.6983141131246569</v>
      </c>
      <c r="C94" s="37">
        <v>0.34</v>
      </c>
      <c r="D94" s="37">
        <v>0.45</v>
      </c>
      <c r="E94" s="37">
        <v>0.21</v>
      </c>
      <c r="F94" s="37">
        <v>0.32</v>
      </c>
      <c r="G94" s="37">
        <v>0.39</v>
      </c>
      <c r="Q94" s="37"/>
      <c r="R94" s="37"/>
      <c r="S94" s="37"/>
      <c r="T94" s="37"/>
      <c r="U94" s="37"/>
    </row>
    <row r="95" spans="1:21" x14ac:dyDescent="0.25">
      <c r="A95" s="81" t="s">
        <v>87</v>
      </c>
      <c r="B95" s="5">
        <v>3.3168588687534327E-3</v>
      </c>
      <c r="C95" s="37">
        <v>0.34</v>
      </c>
      <c r="D95" s="37">
        <v>0.38</v>
      </c>
      <c r="E95" s="37">
        <v>0.18</v>
      </c>
      <c r="F95" s="37">
        <v>0.27</v>
      </c>
      <c r="G95" s="37">
        <v>0.38</v>
      </c>
      <c r="Q95" s="37"/>
      <c r="R95" s="37"/>
      <c r="S95" s="37"/>
      <c r="T95" s="37"/>
      <c r="U95" s="37"/>
    </row>
    <row r="96" spans="1:21" x14ac:dyDescent="0.25">
      <c r="A96" s="81" t="s">
        <v>88</v>
      </c>
      <c r="B96" s="5">
        <v>3.0793520043931901E-2</v>
      </c>
      <c r="C96" s="37">
        <v>0.34</v>
      </c>
      <c r="D96" s="37">
        <v>0.32</v>
      </c>
      <c r="E96" s="37">
        <v>0.16</v>
      </c>
      <c r="F96" s="37">
        <v>0.26</v>
      </c>
      <c r="G96" s="37">
        <v>0.33</v>
      </c>
      <c r="Q96" s="37"/>
      <c r="R96" s="37"/>
      <c r="S96" s="37"/>
      <c r="T96" s="37"/>
      <c r="U96" s="37"/>
    </row>
    <row r="97" spans="1:21" x14ac:dyDescent="0.25">
      <c r="A97" s="81" t="s">
        <v>89</v>
      </c>
      <c r="B97" s="5">
        <v>7.4437122460186715E-3</v>
      </c>
      <c r="C97" s="37">
        <v>0.42</v>
      </c>
      <c r="D97" s="37">
        <v>0.56999999999999995</v>
      </c>
      <c r="E97" s="37">
        <v>0.4</v>
      </c>
      <c r="F97" s="37">
        <v>0.43</v>
      </c>
      <c r="G97" s="37">
        <v>0.48</v>
      </c>
      <c r="Q97" s="37"/>
      <c r="R97" s="37"/>
      <c r="S97" s="37"/>
      <c r="T97" s="37"/>
      <c r="U97" s="37"/>
    </row>
    <row r="98" spans="1:21" x14ac:dyDescent="0.25">
      <c r="A98" s="81" t="s">
        <v>9</v>
      </c>
      <c r="B98" s="5">
        <v>0.16925205930807249</v>
      </c>
      <c r="C98" s="37">
        <v>0.59</v>
      </c>
      <c r="D98" s="37">
        <v>0.61</v>
      </c>
      <c r="E98" s="37">
        <v>0.48</v>
      </c>
      <c r="F98" s="37">
        <v>0.48</v>
      </c>
      <c r="G98" s="37">
        <v>0.49</v>
      </c>
      <c r="Q98" s="37"/>
      <c r="R98" s="37"/>
      <c r="S98" s="37"/>
      <c r="T98" s="37"/>
      <c r="U98" s="37"/>
    </row>
    <row r="99" spans="1:21" x14ac:dyDescent="0.25">
      <c r="A99" s="81" t="s">
        <v>90</v>
      </c>
      <c r="B99" s="5">
        <v>0.14990389895661727</v>
      </c>
      <c r="C99" s="37">
        <v>0.34</v>
      </c>
      <c r="D99" s="37">
        <v>0.35</v>
      </c>
      <c r="E99" s="37">
        <v>0.18</v>
      </c>
      <c r="F99" s="37">
        <v>0.26</v>
      </c>
      <c r="G99" s="37">
        <v>0.37</v>
      </c>
      <c r="Q99" s="37"/>
      <c r="R99" s="37"/>
      <c r="S99" s="37"/>
      <c r="T99" s="37"/>
      <c r="U99" s="37"/>
    </row>
    <row r="100" spans="1:21" x14ac:dyDescent="0.25">
      <c r="A100" s="81" t="s">
        <v>91</v>
      </c>
      <c r="B100" s="5">
        <v>1.7600219659527733E-3</v>
      </c>
      <c r="C100" s="37">
        <v>0.42</v>
      </c>
      <c r="D100" s="37">
        <v>0.57999999999999996</v>
      </c>
      <c r="E100" s="37">
        <v>0.4</v>
      </c>
      <c r="F100" s="37">
        <v>0.45</v>
      </c>
      <c r="G100" s="37">
        <v>0.48</v>
      </c>
      <c r="Q100" s="37"/>
      <c r="R100" s="37"/>
      <c r="S100" s="37"/>
      <c r="T100" s="37"/>
      <c r="U100" s="37"/>
    </row>
    <row r="101" spans="1:21" x14ac:dyDescent="0.25">
      <c r="A101" s="81" t="s">
        <v>92</v>
      </c>
      <c r="B101" s="5">
        <v>0.58234486545853925</v>
      </c>
      <c r="C101" s="37">
        <v>0.42</v>
      </c>
      <c r="D101" s="37">
        <v>0.57999999999999996</v>
      </c>
      <c r="E101" s="37">
        <v>0.4</v>
      </c>
      <c r="F101" s="37">
        <v>0.45</v>
      </c>
      <c r="G101" s="37">
        <v>0.48</v>
      </c>
      <c r="Q101" s="37"/>
      <c r="R101" s="37"/>
      <c r="S101" s="37"/>
      <c r="T101" s="37"/>
      <c r="U101" s="37"/>
    </row>
    <row r="102" spans="1:21" x14ac:dyDescent="0.25">
      <c r="A102" s="81" t="s">
        <v>93</v>
      </c>
      <c r="B102" s="5">
        <v>0.19041735310269081</v>
      </c>
      <c r="C102" s="37">
        <v>0.56999999999999995</v>
      </c>
      <c r="D102" s="37">
        <v>0.64</v>
      </c>
      <c r="E102" s="37">
        <v>0.5</v>
      </c>
      <c r="F102" s="37">
        <v>0.49</v>
      </c>
      <c r="G102" s="37">
        <v>0.48</v>
      </c>
      <c r="Q102" s="37"/>
      <c r="R102" s="37"/>
      <c r="S102" s="37"/>
      <c r="T102" s="37"/>
      <c r="U102" s="37"/>
    </row>
    <row r="103" spans="1:21" x14ac:dyDescent="0.25">
      <c r="A103" s="81" t="s">
        <v>94</v>
      </c>
      <c r="B103" s="5">
        <v>0.96820977484898396</v>
      </c>
      <c r="C103" s="37">
        <v>0.38</v>
      </c>
      <c r="D103" s="37">
        <v>0.42</v>
      </c>
      <c r="E103" s="37">
        <v>0.21</v>
      </c>
      <c r="F103" s="37">
        <v>0.32</v>
      </c>
      <c r="G103" s="37">
        <v>0.21</v>
      </c>
      <c r="Q103" s="37"/>
      <c r="R103" s="37"/>
      <c r="S103" s="37"/>
      <c r="T103" s="37"/>
      <c r="U103" s="37"/>
    </row>
    <row r="104" spans="1:21" x14ac:dyDescent="0.25">
      <c r="A104" s="81" t="s">
        <v>95</v>
      </c>
      <c r="B104" s="5">
        <v>1.3641460735859419</v>
      </c>
      <c r="C104" s="37">
        <v>0.38</v>
      </c>
      <c r="D104" s="37">
        <v>0.49</v>
      </c>
      <c r="E104" s="37">
        <v>0.35</v>
      </c>
      <c r="F104" s="37">
        <v>0.38</v>
      </c>
      <c r="G104" s="37">
        <v>0.42</v>
      </c>
      <c r="Q104" s="37"/>
      <c r="R104" s="37"/>
      <c r="S104" s="37"/>
      <c r="T104" s="37"/>
      <c r="U104" s="37"/>
    </row>
    <row r="105" spans="1:21" x14ac:dyDescent="0.25">
      <c r="A105" s="81" t="s">
        <v>96</v>
      </c>
      <c r="B105" s="5">
        <v>1.0709555189456341</v>
      </c>
      <c r="C105" s="37">
        <v>0.35</v>
      </c>
      <c r="D105" s="37">
        <v>0.42</v>
      </c>
      <c r="E105" s="37">
        <v>0.21</v>
      </c>
      <c r="F105" s="37">
        <v>0.32</v>
      </c>
      <c r="G105" s="37">
        <v>0.21</v>
      </c>
      <c r="Q105" s="37"/>
      <c r="R105" s="37"/>
      <c r="S105" s="37"/>
      <c r="T105" s="37"/>
      <c r="U105" s="37"/>
    </row>
    <row r="106" spans="1:21" x14ac:dyDescent="0.25">
      <c r="A106" s="81" t="s">
        <v>97</v>
      </c>
      <c r="B106" s="5">
        <v>2.0434761120263589</v>
      </c>
      <c r="C106" s="37">
        <v>0.35</v>
      </c>
      <c r="D106" s="37">
        <v>0.54</v>
      </c>
      <c r="E106" s="37">
        <v>0.39</v>
      </c>
      <c r="F106" s="37">
        <v>0.4</v>
      </c>
      <c r="G106" s="37">
        <v>0.45</v>
      </c>
      <c r="Q106" s="37"/>
      <c r="R106" s="37"/>
      <c r="S106" s="37"/>
      <c r="T106" s="37"/>
      <c r="U106" s="37"/>
    </row>
    <row r="107" spans="1:21" x14ac:dyDescent="0.25">
      <c r="A107" s="81" t="s">
        <v>98</v>
      </c>
      <c r="B107" s="5">
        <v>1.9236683141131246</v>
      </c>
      <c r="C107" s="37">
        <v>0.47</v>
      </c>
      <c r="D107" s="37">
        <v>0.31</v>
      </c>
      <c r="E107" s="37">
        <v>0.2</v>
      </c>
      <c r="F107" s="37">
        <v>0</v>
      </c>
      <c r="G107" s="37">
        <v>0</v>
      </c>
      <c r="Q107" s="37"/>
      <c r="R107" s="37"/>
      <c r="S107" s="37"/>
      <c r="T107" s="37"/>
      <c r="U107" s="37"/>
    </row>
    <row r="108" spans="1:21" x14ac:dyDescent="0.25">
      <c r="A108" s="82" t="s">
        <v>99</v>
      </c>
      <c r="B108" s="5">
        <v>1.9614332784184514</v>
      </c>
      <c r="C108" s="37">
        <v>0.5</v>
      </c>
      <c r="D108" s="37">
        <v>0.31</v>
      </c>
      <c r="E108" s="37">
        <v>0.16</v>
      </c>
      <c r="F108" s="37">
        <v>0</v>
      </c>
      <c r="G108" s="37">
        <v>0</v>
      </c>
      <c r="Q108" s="37"/>
      <c r="R108" s="37"/>
      <c r="S108" s="37"/>
      <c r="T108" s="37"/>
      <c r="U108" s="37"/>
    </row>
    <row r="109" spans="1:21" x14ac:dyDescent="0.25">
      <c r="B109"/>
      <c r="C109" s="20"/>
      <c r="D109" s="83"/>
    </row>
    <row r="110" spans="1:21" x14ac:dyDescent="0.25">
      <c r="B110"/>
      <c r="C110" s="20"/>
      <c r="D110" s="5"/>
    </row>
    <row r="111" spans="1:21" x14ac:dyDescent="0.25">
      <c r="B111"/>
      <c r="C111" s="20"/>
      <c r="D111" s="5"/>
    </row>
    <row r="112" spans="1:21" x14ac:dyDescent="0.25">
      <c r="B112"/>
      <c r="C112" s="20"/>
      <c r="D112" s="5"/>
    </row>
    <row r="113" spans="2:4" x14ac:dyDescent="0.25">
      <c r="B113"/>
      <c r="C113" s="20"/>
      <c r="D113" s="5"/>
    </row>
    <row r="114" spans="2:4" x14ac:dyDescent="0.25">
      <c r="B114"/>
      <c r="C114" s="20"/>
      <c r="D114" s="5"/>
    </row>
    <row r="115" spans="2:4" x14ac:dyDescent="0.25">
      <c r="B115" s="77"/>
    </row>
    <row r="116" spans="2:4" x14ac:dyDescent="0.25">
      <c r="B116" s="77"/>
    </row>
    <row r="117" spans="2:4" ht="15.75" thickBot="1" x14ac:dyDescent="0.3">
      <c r="B117" s="77"/>
    </row>
    <row r="118" spans="2:4" ht="15.75" thickBot="1" x14ac:dyDescent="0.3">
      <c r="B118" s="11"/>
    </row>
    <row r="119" spans="2:4" ht="15.75" thickBot="1" x14ac:dyDescent="0.3">
      <c r="B119" s="11"/>
    </row>
    <row r="120" spans="2:4" ht="15.75" thickBot="1" x14ac:dyDescent="0.3">
      <c r="B120" s="11"/>
    </row>
    <row r="121" spans="2:4" ht="15.75" thickBot="1" x14ac:dyDescent="0.3">
      <c r="B121" s="11"/>
    </row>
    <row r="122" spans="2:4" ht="15.75" thickBot="1" x14ac:dyDescent="0.3">
      <c r="B122" s="11"/>
    </row>
    <row r="123" spans="2:4" ht="15.75" thickBot="1" x14ac:dyDescent="0.3">
      <c r="B1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3"/>
  <sheetViews>
    <sheetView topLeftCell="K1" workbookViewId="0">
      <selection activeCell="Q1" sqref="Q1:U1048576"/>
    </sheetView>
  </sheetViews>
  <sheetFormatPr defaultColWidth="8.42578125" defaultRowHeight="15.75" x14ac:dyDescent="0.25"/>
  <cols>
    <col min="1" max="1" width="8.42578125" style="61"/>
    <col min="2" max="2" width="8.42578125" style="66"/>
    <col min="3" max="3" width="8.42578125" style="5" customWidth="1"/>
    <col min="4" max="4" width="12.85546875" style="5" customWidth="1"/>
    <col min="5" max="6" width="16.140625" style="5" customWidth="1"/>
    <col min="7" max="7" width="16.140625" style="5" bestFit="1" customWidth="1"/>
    <col min="8" max="8" width="8.42578125" style="61"/>
    <col min="9" max="9" width="13.42578125" style="61" customWidth="1"/>
    <col min="10" max="10" width="14.42578125" style="61" customWidth="1"/>
    <col min="11" max="16384" width="8.42578125" style="61"/>
  </cols>
  <sheetData>
    <row r="1" spans="1:21" ht="42.75" customHeight="1" thickBot="1" x14ac:dyDescent="0.3">
      <c r="A1" s="60" t="s">
        <v>0</v>
      </c>
      <c r="B1" s="18" t="s">
        <v>108</v>
      </c>
      <c r="C1" s="5" t="s">
        <v>110</v>
      </c>
      <c r="D1" s="73" t="s">
        <v>132</v>
      </c>
      <c r="E1" s="5" t="s">
        <v>133</v>
      </c>
      <c r="F1" s="5" t="s">
        <v>134</v>
      </c>
      <c r="G1" s="5" t="s">
        <v>135</v>
      </c>
      <c r="I1" s="67" t="s">
        <v>109</v>
      </c>
      <c r="J1" s="68" t="s">
        <v>109</v>
      </c>
      <c r="K1" s="68" t="s">
        <v>110</v>
      </c>
      <c r="L1" s="68" t="s">
        <v>1</v>
      </c>
      <c r="M1" s="68" t="s">
        <v>2</v>
      </c>
      <c r="N1" s="68" t="s">
        <v>3</v>
      </c>
      <c r="O1" s="68" t="s">
        <v>4</v>
      </c>
    </row>
    <row r="2" spans="1:21" ht="16.5" thickBot="1" x14ac:dyDescent="0.3">
      <c r="A2" s="60" t="s">
        <v>1</v>
      </c>
      <c r="B2" s="62">
        <v>0.55185063152114222</v>
      </c>
      <c r="C2" s="85">
        <v>0.6</v>
      </c>
      <c r="D2" s="85">
        <v>0.6</v>
      </c>
      <c r="E2" s="85">
        <v>0.4</v>
      </c>
      <c r="F2" s="85">
        <v>0.15</v>
      </c>
      <c r="G2" s="85">
        <v>0.15</v>
      </c>
      <c r="I2" s="69" t="s">
        <v>116</v>
      </c>
      <c r="J2" s="70" t="s">
        <v>111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  <c r="Q2" s="85"/>
      <c r="R2" s="85"/>
      <c r="S2" s="85"/>
      <c r="T2" s="85"/>
      <c r="U2" s="85"/>
    </row>
    <row r="3" spans="1:21" ht="16.5" thickBot="1" x14ac:dyDescent="0.3">
      <c r="A3" s="60" t="s">
        <v>10</v>
      </c>
      <c r="B3" s="62">
        <v>0.81493135639758385</v>
      </c>
      <c r="C3" s="85">
        <v>0.73</v>
      </c>
      <c r="D3" s="85">
        <v>0.75</v>
      </c>
      <c r="E3" s="85">
        <v>0.75</v>
      </c>
      <c r="F3" s="85">
        <v>0.45</v>
      </c>
      <c r="G3" s="85">
        <v>0.4</v>
      </c>
      <c r="I3" s="69" t="s">
        <v>117</v>
      </c>
      <c r="J3" s="68" t="s">
        <v>112</v>
      </c>
      <c r="K3" s="63">
        <v>60.52</v>
      </c>
      <c r="L3" s="63">
        <v>56.39</v>
      </c>
      <c r="M3" s="63">
        <v>36.26</v>
      </c>
      <c r="N3" s="63">
        <v>0</v>
      </c>
      <c r="O3" s="63">
        <v>0</v>
      </c>
      <c r="Q3" s="85"/>
      <c r="R3" s="85"/>
      <c r="S3" s="85"/>
      <c r="T3" s="85"/>
      <c r="U3" s="85"/>
    </row>
    <row r="4" spans="1:21" ht="16.5" thickBot="1" x14ac:dyDescent="0.3">
      <c r="A4" s="60" t="s">
        <v>100</v>
      </c>
      <c r="B4" s="62">
        <v>0.42152498627127954</v>
      </c>
      <c r="C4" s="85">
        <v>0.78</v>
      </c>
      <c r="D4" s="85">
        <v>0.75</v>
      </c>
      <c r="E4" s="85">
        <v>0.8</v>
      </c>
      <c r="F4" s="85">
        <v>0.45</v>
      </c>
      <c r="G4" s="85">
        <v>0.45</v>
      </c>
      <c r="I4" s="69" t="s">
        <v>118</v>
      </c>
      <c r="J4" s="68" t="s">
        <v>113</v>
      </c>
      <c r="K4" s="63">
        <v>45.86</v>
      </c>
      <c r="L4" s="63">
        <v>40.28</v>
      </c>
      <c r="M4" s="63">
        <v>39.56</v>
      </c>
      <c r="N4" s="63">
        <v>20.58</v>
      </c>
      <c r="O4" s="63">
        <v>10.66</v>
      </c>
      <c r="Q4" s="85"/>
      <c r="R4" s="85"/>
      <c r="S4" s="85"/>
      <c r="T4" s="85"/>
      <c r="U4" s="85"/>
    </row>
    <row r="5" spans="1:21" ht="16.5" thickBot="1" x14ac:dyDescent="0.3">
      <c r="A5" s="60" t="s">
        <v>101</v>
      </c>
      <c r="B5" s="62">
        <v>0.69743547501372882</v>
      </c>
      <c r="C5" s="85">
        <v>0.78</v>
      </c>
      <c r="D5" s="85">
        <v>0.75</v>
      </c>
      <c r="E5" s="85">
        <v>0.8</v>
      </c>
      <c r="F5" s="85">
        <v>0.45</v>
      </c>
      <c r="G5" s="85">
        <v>0.4</v>
      </c>
      <c r="I5" s="69" t="s">
        <v>119</v>
      </c>
      <c r="J5" s="70" t="s">
        <v>114</v>
      </c>
      <c r="K5" s="63">
        <v>0</v>
      </c>
      <c r="L5" s="63">
        <v>3.33</v>
      </c>
      <c r="M5" s="63">
        <v>24.19</v>
      </c>
      <c r="N5" s="63">
        <v>39.93</v>
      </c>
      <c r="O5" s="63">
        <v>49.86</v>
      </c>
      <c r="Q5" s="85"/>
      <c r="R5" s="85"/>
      <c r="S5" s="85"/>
      <c r="T5" s="85"/>
      <c r="U5" s="85"/>
    </row>
    <row r="6" spans="1:21" ht="16.5" thickBot="1" x14ac:dyDescent="0.3">
      <c r="A6" s="60" t="s">
        <v>102</v>
      </c>
      <c r="B6" s="62">
        <v>0.5598242723778144</v>
      </c>
      <c r="C6" s="85">
        <v>0.6</v>
      </c>
      <c r="D6" s="85">
        <v>0.5</v>
      </c>
      <c r="E6" s="85">
        <v>0.4</v>
      </c>
      <c r="F6" s="85">
        <v>0.05</v>
      </c>
      <c r="G6" s="85">
        <v>0.15</v>
      </c>
      <c r="I6" s="69" t="s">
        <v>120</v>
      </c>
      <c r="J6" s="70" t="s">
        <v>115</v>
      </c>
      <c r="K6" s="63">
        <v>0</v>
      </c>
      <c r="L6" s="63">
        <v>0</v>
      </c>
      <c r="M6" s="63">
        <v>0</v>
      </c>
      <c r="N6" s="63">
        <v>39.49</v>
      </c>
      <c r="O6" s="63">
        <v>39.479999999999997</v>
      </c>
      <c r="Q6" s="85"/>
      <c r="R6" s="85"/>
      <c r="S6" s="85"/>
      <c r="T6" s="85"/>
      <c r="U6" s="85"/>
    </row>
    <row r="7" spans="1:21" x14ac:dyDescent="0.25">
      <c r="A7" s="60" t="s">
        <v>103</v>
      </c>
      <c r="B7" s="62">
        <v>0.81814936847885777</v>
      </c>
      <c r="C7" s="85">
        <v>0.78</v>
      </c>
      <c r="D7" s="85">
        <v>0.75</v>
      </c>
      <c r="E7" s="85">
        <v>0.8</v>
      </c>
      <c r="F7" s="85">
        <v>0.45</v>
      </c>
      <c r="G7" s="85">
        <v>0.4</v>
      </c>
      <c r="I7"/>
      <c r="K7" s="23" t="s">
        <v>110</v>
      </c>
      <c r="L7" s="23" t="s">
        <v>1</v>
      </c>
      <c r="M7" s="23" t="s">
        <v>2</v>
      </c>
      <c r="N7" s="23" t="s">
        <v>3</v>
      </c>
      <c r="O7" s="7" t="s">
        <v>4</v>
      </c>
      <c r="Q7" s="85"/>
      <c r="R7" s="85"/>
      <c r="S7" s="85"/>
      <c r="T7" s="85"/>
      <c r="U7" s="85"/>
    </row>
    <row r="8" spans="1:21" ht="16.5" thickBot="1" x14ac:dyDescent="0.3">
      <c r="A8" s="60" t="s">
        <v>104</v>
      </c>
      <c r="B8" s="62">
        <v>1.3038879736408568</v>
      </c>
      <c r="C8" s="85">
        <v>0.48</v>
      </c>
      <c r="D8" s="85">
        <v>0.35</v>
      </c>
      <c r="E8" s="85">
        <v>0.35</v>
      </c>
      <c r="F8" s="85">
        <v>0</v>
      </c>
      <c r="G8" s="85">
        <v>0</v>
      </c>
      <c r="I8" s="22" t="s">
        <v>137</v>
      </c>
      <c r="J8" s="37">
        <f t="shared" ref="J8:O8" si="0">MIN(B2:B108)</f>
        <v>1.7600219659527733E-3</v>
      </c>
      <c r="K8" s="37">
        <f t="shared" si="0"/>
        <v>0.48</v>
      </c>
      <c r="L8" s="37">
        <f t="shared" si="0"/>
        <v>0.35</v>
      </c>
      <c r="M8" s="37">
        <f t="shared" si="0"/>
        <v>0.35</v>
      </c>
      <c r="N8" s="37">
        <f>MIN(F2:F108)</f>
        <v>0</v>
      </c>
      <c r="O8" s="37">
        <f t="shared" si="0"/>
        <v>0</v>
      </c>
      <c r="Q8" s="85"/>
      <c r="R8" s="85"/>
      <c r="S8" s="85"/>
      <c r="T8" s="85"/>
      <c r="U8" s="85"/>
    </row>
    <row r="9" spans="1:21" x14ac:dyDescent="0.25">
      <c r="A9" s="60" t="s">
        <v>105</v>
      </c>
      <c r="B9" s="62">
        <v>0.21569192751235586</v>
      </c>
      <c r="C9" s="85">
        <v>0.78</v>
      </c>
      <c r="D9" s="85">
        <v>0.75</v>
      </c>
      <c r="E9" s="85">
        <v>0.8</v>
      </c>
      <c r="F9" s="85">
        <v>0.45</v>
      </c>
      <c r="G9" s="85">
        <v>0.4</v>
      </c>
      <c r="I9" s="72" t="s">
        <v>138</v>
      </c>
      <c r="J9" s="37">
        <f t="shared" ref="J9:O9" si="1">MAX(B2:B108)</f>
        <v>4.130164744645799</v>
      </c>
      <c r="K9" s="37">
        <f t="shared" si="1"/>
        <v>0.8</v>
      </c>
      <c r="L9" s="37">
        <f t="shared" si="1"/>
        <v>0.8</v>
      </c>
      <c r="M9" s="37">
        <f t="shared" si="1"/>
        <v>0.8</v>
      </c>
      <c r="N9" s="37">
        <f t="shared" si="1"/>
        <v>0.5</v>
      </c>
      <c r="O9" s="37">
        <f t="shared" si="1"/>
        <v>0.5</v>
      </c>
      <c r="Q9" s="85"/>
      <c r="R9" s="85"/>
      <c r="S9" s="85"/>
      <c r="T9" s="85"/>
      <c r="U9" s="85"/>
    </row>
    <row r="10" spans="1:21" x14ac:dyDescent="0.25">
      <c r="A10" s="60" t="s">
        <v>106</v>
      </c>
      <c r="B10" s="62">
        <v>0.60656781987918729</v>
      </c>
      <c r="C10" s="85">
        <v>0.6</v>
      </c>
      <c r="D10" s="85">
        <v>0.6</v>
      </c>
      <c r="E10" s="85">
        <v>0.5</v>
      </c>
      <c r="F10" s="85">
        <v>0.15</v>
      </c>
      <c r="G10" s="85">
        <v>0.2</v>
      </c>
      <c r="I10"/>
      <c r="J10" s="6"/>
      <c r="K10" s="7" t="s">
        <v>110</v>
      </c>
      <c r="L10" s="7" t="s">
        <v>1</v>
      </c>
      <c r="M10" s="7" t="s">
        <v>2</v>
      </c>
      <c r="N10" s="7" t="s">
        <v>3</v>
      </c>
      <c r="O10" s="7" t="s">
        <v>4</v>
      </c>
      <c r="Q10" s="85"/>
      <c r="R10" s="85"/>
      <c r="S10" s="85"/>
      <c r="T10" s="85"/>
      <c r="U10" s="85"/>
    </row>
    <row r="11" spans="1:21" x14ac:dyDescent="0.25">
      <c r="A11" s="60" t="s">
        <v>107</v>
      </c>
      <c r="B11" s="62">
        <v>0.82366831411312469</v>
      </c>
      <c r="C11" s="85">
        <v>0.6</v>
      </c>
      <c r="D11" s="85">
        <v>0.5</v>
      </c>
      <c r="E11" s="85">
        <v>0.4</v>
      </c>
      <c r="F11" s="85">
        <v>0.05</v>
      </c>
      <c r="G11" s="85">
        <v>0.1</v>
      </c>
      <c r="I11" s="9" t="s">
        <v>120</v>
      </c>
      <c r="J11" s="8" t="s">
        <v>111</v>
      </c>
      <c r="K11" s="37">
        <f>SUMIFS(B$2:B$108,C2:C108,"&gt;=0.81",C2:C108,"&lt;=1.00")</f>
        <v>0</v>
      </c>
      <c r="L11" s="37">
        <f>SUMIFS(B$2:B$108,D2:D108,"&gt;=0.81",D2:D108,"&lt;=1.00")</f>
        <v>0</v>
      </c>
      <c r="M11" s="37">
        <f>SUMIFS(B$2:B$108,E2:E108,"&gt;=0.81",E2:E108,"&lt;=1.00")</f>
        <v>0</v>
      </c>
      <c r="N11" s="37">
        <f>SUMIFS(B$2:B$108,F2:F108,"&gt;=0.81",F2:F108,"&lt;=1.00")</f>
        <v>0</v>
      </c>
      <c r="O11" s="37">
        <f>SUMIFS(B$2:B$108,G2:G108,"&gt;=0.81",G2:G108,"&lt;=1.00")</f>
        <v>0</v>
      </c>
      <c r="Q11" s="85"/>
      <c r="R11" s="85"/>
      <c r="S11" s="85"/>
      <c r="T11" s="85"/>
      <c r="U11" s="85"/>
    </row>
    <row r="12" spans="1:21" x14ac:dyDescent="0.25">
      <c r="A12" s="60" t="s">
        <v>11</v>
      </c>
      <c r="B12" s="62">
        <v>1.3955244371224604</v>
      </c>
      <c r="C12" s="85">
        <v>0.68</v>
      </c>
      <c r="D12" s="85">
        <v>0.61</v>
      </c>
      <c r="E12" s="85">
        <v>0.55000000000000004</v>
      </c>
      <c r="F12" s="85">
        <v>0.25</v>
      </c>
      <c r="G12" s="85">
        <v>0.25</v>
      </c>
      <c r="I12" s="9" t="s">
        <v>119</v>
      </c>
      <c r="J12" s="6" t="s">
        <v>112</v>
      </c>
      <c r="K12" s="37">
        <f>SUMIFS(B$2:B$108,C2:C108,"&gt;=0.61",C2:C108,"&lt;=0.80")</f>
        <v>60.518713893465119</v>
      </c>
      <c r="L12" s="37">
        <f>SUMIFS(B$2:B$108,D2:D108,"&gt;=0.61",D2:D108,"&lt;=0.80")</f>
        <v>56.388549148819322</v>
      </c>
      <c r="M12" s="37">
        <f>SUMIFS(B$2:B$108,E2:E108,"&gt;=0.61",E2:E108,"&lt;=0.80")</f>
        <v>36.256388248215266</v>
      </c>
      <c r="N12" s="37">
        <f>SUMIFS(B$2:B$108,F2:F108,"&gt;=0.61",F2:F108,"&lt;=0.80")</f>
        <v>0</v>
      </c>
      <c r="O12" s="37">
        <f>SUMIFS(B$2:B$108,G2:G108,"&gt;=0.61",G2:G108,"&lt;=0.80")</f>
        <v>0</v>
      </c>
      <c r="Q12" s="85"/>
      <c r="R12" s="85"/>
      <c r="S12" s="85"/>
      <c r="T12" s="85"/>
      <c r="U12" s="85"/>
    </row>
    <row r="13" spans="1:21" x14ac:dyDescent="0.25">
      <c r="A13" s="60" t="s">
        <v>12</v>
      </c>
      <c r="B13" s="62">
        <v>2.2495661724327292</v>
      </c>
      <c r="C13" s="85">
        <v>0.68</v>
      </c>
      <c r="D13" s="85">
        <v>0.61</v>
      </c>
      <c r="E13" s="85">
        <v>0.55000000000000004</v>
      </c>
      <c r="F13" s="85">
        <v>0.25</v>
      </c>
      <c r="G13" s="85">
        <v>0.25</v>
      </c>
      <c r="I13" s="9" t="s">
        <v>118</v>
      </c>
      <c r="J13" s="6" t="s">
        <v>113</v>
      </c>
      <c r="K13" s="37">
        <f>SUMIFS(B$2:B$108,C2:C108,"&gt;=0.41",C2:C108,"&lt;=0.60")</f>
        <v>39.481309994508507</v>
      </c>
      <c r="L13" s="37">
        <f>SUMIFS(B$2:B$108,D2:D108,"&gt;=0.41",D2:D108,"&lt;=0.60")</f>
        <v>40.276768533772646</v>
      </c>
      <c r="M13" s="37">
        <f>SUMIFS(B$2:B$108,E2:E108,"&gt;=0.41",E2:E108,"&lt;=0.60")</f>
        <v>39.557341021416811</v>
      </c>
      <c r="N13" s="37">
        <f>SUMIFS(B$2:B$108,F2:F108,"&gt;=0.41",F2:F108,"&lt;=0.60")</f>
        <v>20.584983525535424</v>
      </c>
      <c r="O13" s="37">
        <f>SUMIFS(B$2:B$108,G2:G108,"&gt;=0.41",G2:G108,"&lt;=0.60")</f>
        <v>10.660060406370128</v>
      </c>
      <c r="Q13" s="85"/>
      <c r="R13" s="85"/>
      <c r="S13" s="85"/>
      <c r="T13" s="85"/>
      <c r="U13" s="85"/>
    </row>
    <row r="14" spans="1:21" ht="31.5" x14ac:dyDescent="0.25">
      <c r="A14" s="60" t="s">
        <v>13</v>
      </c>
      <c r="B14" s="62">
        <v>4.130164744645799</v>
      </c>
      <c r="C14" s="85">
        <v>0.68</v>
      </c>
      <c r="D14" s="85">
        <v>0.6</v>
      </c>
      <c r="E14" s="85">
        <v>0.55000000000000004</v>
      </c>
      <c r="F14" s="85">
        <v>0.25</v>
      </c>
      <c r="G14" s="85">
        <v>0.25</v>
      </c>
      <c r="I14" s="9" t="s">
        <v>117</v>
      </c>
      <c r="J14" s="8" t="s">
        <v>114</v>
      </c>
      <c r="K14" s="37">
        <f>SUMIFS(B$2:B$108,C2:C108,"&gt;=0.21",C2:C108,"&lt;=0.40")</f>
        <v>0</v>
      </c>
      <c r="L14" s="37">
        <f>SUMIFS(B$2:B$108,D2:D108,"&gt;=0.21",D2:D108,"&lt;=0.40")</f>
        <v>3.3347062053816585</v>
      </c>
      <c r="M14" s="37">
        <f>SUMIFS(B$2:B$108,E2:E108,"&gt;=0.21",E2:E108,"&lt;=0.40")</f>
        <v>24.186294618341567</v>
      </c>
      <c r="N14" s="37">
        <f>SUMIFS(B$2:B$108,F2:F108,"&gt;=0.21",F2:F108,"&lt;=0.40")</f>
        <v>39.933730367929712</v>
      </c>
      <c r="O14" s="37">
        <f>SUMIFS(B$2:B$108,G2:G108,"&gt;=0.21",G2:G108,"&lt;=0.40")</f>
        <v>49.858653487094998</v>
      </c>
      <c r="Q14" s="85"/>
      <c r="R14" s="85"/>
      <c r="S14" s="85"/>
      <c r="T14" s="85"/>
      <c r="U14" s="85"/>
    </row>
    <row r="15" spans="1:21" x14ac:dyDescent="0.25">
      <c r="A15" s="60" t="s">
        <v>14</v>
      </c>
      <c r="B15" s="62">
        <v>1.7387149917627676</v>
      </c>
      <c r="C15" s="85">
        <v>0.6</v>
      </c>
      <c r="D15" s="85">
        <v>0.6</v>
      </c>
      <c r="E15" s="85">
        <v>0.55000000000000004</v>
      </c>
      <c r="F15" s="85">
        <v>0.2</v>
      </c>
      <c r="G15" s="85">
        <v>0.2</v>
      </c>
      <c r="I15" s="9" t="s">
        <v>116</v>
      </c>
      <c r="J15" s="8" t="s">
        <v>115</v>
      </c>
      <c r="K15" s="37">
        <f>SUMIFS(B$2:B$108,C2:C108,"&gt;=0.00",C2:C108,"&lt;=0.20")</f>
        <v>0</v>
      </c>
      <c r="L15" s="37">
        <f>SUMIFS(B$2:B$108,D2:D108,"&gt;=0.00",D2:D108,"&lt;=0.20")</f>
        <v>0</v>
      </c>
      <c r="M15" s="37">
        <f>SUMIFS(B$2:B$108,E2:E108,"&gt;=0.00",E2:E108,"&lt;=0.20")</f>
        <v>0</v>
      </c>
      <c r="N15" s="37">
        <f>SUMIFS(B$2:B$108,F2:F108,"&gt;=0.00",F2:F108,"&lt;=0.20")</f>
        <v>39.481309994508507</v>
      </c>
      <c r="O15" s="37">
        <f>SUMIFS(B$2:B$108,G2:G108,"&gt;=0.00",G2:G108,"&lt;=0.20")</f>
        <v>39.481309994508507</v>
      </c>
      <c r="Q15" s="85"/>
      <c r="R15" s="85"/>
      <c r="S15" s="85"/>
      <c r="T15" s="85"/>
      <c r="U15" s="85"/>
    </row>
    <row r="16" spans="1:21" x14ac:dyDescent="0.25">
      <c r="A16" s="60" t="s">
        <v>15</v>
      </c>
      <c r="B16" s="62">
        <v>0.7696046128500823</v>
      </c>
      <c r="C16" s="85">
        <v>0.7</v>
      </c>
      <c r="D16" s="85">
        <v>0.65</v>
      </c>
      <c r="E16" s="85">
        <v>0.61</v>
      </c>
      <c r="F16" s="85">
        <v>0.35</v>
      </c>
      <c r="G16" s="85">
        <v>0.35</v>
      </c>
      <c r="K16" s="37">
        <f>SUM(K11:K15)</f>
        <v>100.00002388797363</v>
      </c>
      <c r="L16" s="37">
        <f t="shared" ref="L16:O16" si="2">SUM(L11:L15)</f>
        <v>100.00002388797363</v>
      </c>
      <c r="M16" s="37">
        <f t="shared" si="2"/>
        <v>100.00002388797364</v>
      </c>
      <c r="N16" s="37">
        <f t="shared" si="2"/>
        <v>100.00002388797364</v>
      </c>
      <c r="O16" s="37">
        <f t="shared" si="2"/>
        <v>100.00002388797364</v>
      </c>
      <c r="Q16" s="85"/>
      <c r="R16" s="85"/>
      <c r="S16" s="85"/>
      <c r="T16" s="85"/>
      <c r="U16" s="85"/>
    </row>
    <row r="17" spans="1:21" x14ac:dyDescent="0.25">
      <c r="A17" s="60" t="s">
        <v>16</v>
      </c>
      <c r="B17" s="62">
        <v>0.58074684239428886</v>
      </c>
      <c r="C17" s="85">
        <v>0.7</v>
      </c>
      <c r="D17" s="85">
        <v>0.65</v>
      </c>
      <c r="E17" s="85">
        <v>0.6</v>
      </c>
      <c r="F17" s="85">
        <v>0.35</v>
      </c>
      <c r="G17" s="85">
        <v>0.35</v>
      </c>
      <c r="Q17" s="85"/>
      <c r="R17" s="85"/>
      <c r="S17" s="85"/>
      <c r="T17" s="85"/>
      <c r="U17" s="85"/>
    </row>
    <row r="18" spans="1:21" x14ac:dyDescent="0.25">
      <c r="A18" s="60" t="s">
        <v>17</v>
      </c>
      <c r="B18" s="62">
        <v>0.72908292147171894</v>
      </c>
      <c r="C18" s="85">
        <v>0.73</v>
      </c>
      <c r="D18" s="85">
        <v>0.75</v>
      </c>
      <c r="E18" s="85">
        <v>0.75</v>
      </c>
      <c r="F18" s="85">
        <v>0.41</v>
      </c>
      <c r="G18" s="85">
        <v>0.4</v>
      </c>
      <c r="Q18" s="85"/>
      <c r="R18" s="85"/>
      <c r="S18" s="85"/>
      <c r="T18" s="85"/>
      <c r="U18" s="85"/>
    </row>
    <row r="19" spans="1:21" x14ac:dyDescent="0.25">
      <c r="A19" s="60" t="s">
        <v>18</v>
      </c>
      <c r="B19" s="62">
        <v>0.8368039538714992</v>
      </c>
      <c r="C19" s="85">
        <v>0.73</v>
      </c>
      <c r="D19" s="85">
        <v>0.75</v>
      </c>
      <c r="E19" s="85">
        <v>0.75</v>
      </c>
      <c r="F19" s="85">
        <v>0.41</v>
      </c>
      <c r="G19" s="85">
        <v>0.4</v>
      </c>
      <c r="Q19" s="85"/>
      <c r="R19" s="85"/>
      <c r="S19" s="85"/>
      <c r="T19" s="85"/>
      <c r="U19" s="85"/>
    </row>
    <row r="20" spans="1:21" x14ac:dyDescent="0.25">
      <c r="A20" s="60" t="s">
        <v>19</v>
      </c>
      <c r="B20" s="62">
        <v>0.61298736957715538</v>
      </c>
      <c r="C20" s="85">
        <v>0.78</v>
      </c>
      <c r="D20" s="85">
        <v>0.8</v>
      </c>
      <c r="E20" s="85">
        <v>0.8</v>
      </c>
      <c r="F20" s="85">
        <v>0.5</v>
      </c>
      <c r="G20" s="85">
        <v>0.45</v>
      </c>
      <c r="Q20" s="85"/>
      <c r="R20" s="85"/>
      <c r="S20" s="85"/>
      <c r="T20" s="85"/>
      <c r="U20" s="85"/>
    </row>
    <row r="21" spans="1:21" x14ac:dyDescent="0.25">
      <c r="A21" s="60" t="s">
        <v>2</v>
      </c>
      <c r="B21" s="62">
        <v>0.84135639758374514</v>
      </c>
      <c r="C21" s="85">
        <v>0.7</v>
      </c>
      <c r="D21" s="85">
        <v>0.7</v>
      </c>
      <c r="E21" s="85">
        <v>0.65</v>
      </c>
      <c r="F21" s="85">
        <v>0.35</v>
      </c>
      <c r="G21" s="85">
        <v>0.4</v>
      </c>
      <c r="Q21" s="85"/>
      <c r="R21" s="85"/>
      <c r="S21" s="85"/>
      <c r="T21" s="85"/>
      <c r="U21" s="85"/>
    </row>
    <row r="22" spans="1:21" x14ac:dyDescent="0.25">
      <c r="A22" s="60" t="s">
        <v>20</v>
      </c>
      <c r="B22" s="62">
        <v>0.107331136738056</v>
      </c>
      <c r="C22" s="85">
        <v>0.6</v>
      </c>
      <c r="D22" s="85">
        <v>0.6</v>
      </c>
      <c r="E22" s="85">
        <v>0.55000000000000004</v>
      </c>
      <c r="F22" s="85">
        <v>0.2</v>
      </c>
      <c r="G22" s="85">
        <v>0.2</v>
      </c>
      <c r="Q22" s="85"/>
      <c r="R22" s="85"/>
      <c r="S22" s="85"/>
      <c r="T22" s="85"/>
      <c r="U22" s="85"/>
    </row>
    <row r="23" spans="1:21" x14ac:dyDescent="0.25">
      <c r="A23" s="60" t="s">
        <v>21</v>
      </c>
      <c r="B23" s="62">
        <v>1.7209335529928611</v>
      </c>
      <c r="C23" s="85">
        <v>0.73</v>
      </c>
      <c r="D23" s="85">
        <v>0.7</v>
      </c>
      <c r="E23" s="85">
        <v>0.7</v>
      </c>
      <c r="F23" s="85">
        <v>0.4</v>
      </c>
      <c r="G23" s="85">
        <v>0.4</v>
      </c>
      <c r="Q23" s="85"/>
      <c r="R23" s="85"/>
      <c r="S23" s="85"/>
      <c r="T23" s="85"/>
      <c r="U23" s="85"/>
    </row>
    <row r="24" spans="1:21" x14ac:dyDescent="0.25">
      <c r="A24" s="60" t="s">
        <v>22</v>
      </c>
      <c r="B24" s="62">
        <v>0.65615046677649635</v>
      </c>
      <c r="C24" s="85">
        <v>0.7</v>
      </c>
      <c r="D24" s="85">
        <v>0.65</v>
      </c>
      <c r="E24" s="85">
        <v>0.6</v>
      </c>
      <c r="F24" s="85">
        <v>0.35</v>
      </c>
      <c r="G24" s="85">
        <v>0.35</v>
      </c>
      <c r="Q24" s="85"/>
      <c r="R24" s="85"/>
      <c r="S24" s="85"/>
      <c r="T24" s="85"/>
      <c r="U24" s="85"/>
    </row>
    <row r="25" spans="1:21" x14ac:dyDescent="0.25">
      <c r="A25" s="60" t="s">
        <v>23</v>
      </c>
      <c r="B25" s="62">
        <v>1.1512959912136189</v>
      </c>
      <c r="C25" s="85">
        <v>0.7</v>
      </c>
      <c r="D25" s="85">
        <v>0.65</v>
      </c>
      <c r="E25" s="85">
        <v>0.6</v>
      </c>
      <c r="F25" s="85">
        <v>0.35</v>
      </c>
      <c r="G25" s="85">
        <v>0.35</v>
      </c>
      <c r="Q25" s="85"/>
      <c r="R25" s="85"/>
      <c r="S25" s="85"/>
      <c r="T25" s="85"/>
      <c r="U25" s="85"/>
    </row>
    <row r="26" spans="1:21" x14ac:dyDescent="0.25">
      <c r="A26" s="60" t="s">
        <v>24</v>
      </c>
      <c r="B26" s="62">
        <v>0.56810543657331136</v>
      </c>
      <c r="C26" s="85">
        <v>0.6</v>
      </c>
      <c r="D26" s="85">
        <v>0.6</v>
      </c>
      <c r="E26" s="85">
        <v>0.4</v>
      </c>
      <c r="F26" s="85">
        <v>0.1</v>
      </c>
      <c r="G26" s="85">
        <v>0.15</v>
      </c>
      <c r="Q26" s="85"/>
      <c r="R26" s="85"/>
      <c r="S26" s="85"/>
      <c r="T26" s="85"/>
      <c r="U26" s="85"/>
    </row>
    <row r="27" spans="1:21" x14ac:dyDescent="0.25">
      <c r="A27" s="60" t="s">
        <v>25</v>
      </c>
      <c r="B27" s="62">
        <v>0.30681383855024713</v>
      </c>
      <c r="C27" s="85">
        <v>0.6</v>
      </c>
      <c r="D27" s="85">
        <v>0.6</v>
      </c>
      <c r="E27" s="85">
        <v>0.55000000000000004</v>
      </c>
      <c r="F27" s="85">
        <v>0.2</v>
      </c>
      <c r="G27" s="85">
        <v>0.2</v>
      </c>
      <c r="Q27" s="85"/>
      <c r="R27" s="85"/>
      <c r="S27" s="85"/>
      <c r="T27" s="85"/>
      <c r="U27" s="85"/>
    </row>
    <row r="28" spans="1:21" x14ac:dyDescent="0.25">
      <c r="A28" s="60" t="s">
        <v>26</v>
      </c>
      <c r="B28" s="62">
        <v>1.5672103239978035</v>
      </c>
      <c r="C28" s="85">
        <v>0.6</v>
      </c>
      <c r="D28" s="85">
        <v>0.6</v>
      </c>
      <c r="E28" s="85">
        <v>0.5</v>
      </c>
      <c r="F28" s="85">
        <v>0.15</v>
      </c>
      <c r="G28" s="85">
        <v>0.2</v>
      </c>
      <c r="Q28" s="85"/>
      <c r="R28" s="85"/>
      <c r="S28" s="85"/>
      <c r="T28" s="85"/>
      <c r="U28" s="85"/>
    </row>
    <row r="29" spans="1:21" x14ac:dyDescent="0.25">
      <c r="A29" s="60" t="s">
        <v>27</v>
      </c>
      <c r="B29" s="62">
        <v>0.67491488193300386</v>
      </c>
      <c r="C29" s="85">
        <v>0.6</v>
      </c>
      <c r="D29" s="85">
        <v>0.6</v>
      </c>
      <c r="E29" s="85">
        <v>0.4</v>
      </c>
      <c r="F29" s="85">
        <v>0.15</v>
      </c>
      <c r="G29" s="85">
        <v>0.2</v>
      </c>
      <c r="Q29" s="85"/>
      <c r="R29" s="85"/>
      <c r="S29" s="85"/>
      <c r="T29" s="85"/>
      <c r="U29" s="85"/>
    </row>
    <row r="30" spans="1:21" x14ac:dyDescent="0.25">
      <c r="A30" s="60" t="s">
        <v>28</v>
      </c>
      <c r="B30" s="62">
        <v>0.25534486545853929</v>
      </c>
      <c r="C30" s="85">
        <v>0.73</v>
      </c>
      <c r="D30" s="85">
        <v>0.7</v>
      </c>
      <c r="E30" s="85">
        <v>0.7</v>
      </c>
      <c r="F30" s="85">
        <v>0.4</v>
      </c>
      <c r="G30" s="85">
        <v>0.4</v>
      </c>
      <c r="Q30" s="85"/>
      <c r="R30" s="85"/>
      <c r="S30" s="85"/>
      <c r="T30" s="85"/>
      <c r="U30" s="85"/>
    </row>
    <row r="31" spans="1:21" x14ac:dyDescent="0.25">
      <c r="A31" s="60" t="s">
        <v>29</v>
      </c>
      <c r="B31" s="62">
        <v>1.303871499176277</v>
      </c>
      <c r="C31" s="85">
        <v>0.6</v>
      </c>
      <c r="D31" s="85">
        <v>0.6</v>
      </c>
      <c r="E31" s="85">
        <v>0.55000000000000004</v>
      </c>
      <c r="F31" s="85">
        <v>0.2</v>
      </c>
      <c r="G31" s="85">
        <v>0.2</v>
      </c>
      <c r="Q31" s="85"/>
      <c r="R31" s="85"/>
      <c r="S31" s="85"/>
      <c r="T31" s="85"/>
      <c r="U31" s="85"/>
    </row>
    <row r="32" spans="1:21" x14ac:dyDescent="0.25">
      <c r="A32" s="60" t="s">
        <v>3</v>
      </c>
      <c r="B32" s="62">
        <v>0.63083470620538162</v>
      </c>
      <c r="C32" s="85">
        <v>0.75</v>
      </c>
      <c r="D32" s="85">
        <v>0.75</v>
      </c>
      <c r="E32" s="85">
        <v>0.75</v>
      </c>
      <c r="F32" s="85">
        <v>0.45</v>
      </c>
      <c r="G32" s="85">
        <v>0.4</v>
      </c>
      <c r="Q32" s="85"/>
      <c r="R32" s="85"/>
      <c r="S32" s="85"/>
      <c r="T32" s="85"/>
      <c r="U32" s="85"/>
    </row>
    <row r="33" spans="1:21" x14ac:dyDescent="0.25">
      <c r="A33" s="60" t="s">
        <v>30</v>
      </c>
      <c r="B33" s="62">
        <v>1.4241186161449753</v>
      </c>
      <c r="C33" s="85">
        <v>0.7</v>
      </c>
      <c r="D33" s="85">
        <v>0.65</v>
      </c>
      <c r="E33" s="85">
        <v>0.6</v>
      </c>
      <c r="F33" s="85">
        <v>0.35</v>
      </c>
      <c r="G33" s="85">
        <v>0.35</v>
      </c>
      <c r="Q33" s="85"/>
      <c r="R33" s="85"/>
      <c r="S33" s="85"/>
      <c r="T33" s="85"/>
      <c r="U33" s="85"/>
    </row>
    <row r="34" spans="1:21" x14ac:dyDescent="0.25">
      <c r="A34" s="60" t="s">
        <v>31</v>
      </c>
      <c r="B34" s="62">
        <v>0.58200988467874792</v>
      </c>
      <c r="C34" s="85">
        <v>0.7</v>
      </c>
      <c r="D34" s="85">
        <v>0.65</v>
      </c>
      <c r="E34" s="85">
        <v>0.6</v>
      </c>
      <c r="F34" s="85">
        <v>0.3</v>
      </c>
      <c r="G34" s="85">
        <v>0.3</v>
      </c>
      <c r="Q34" s="85"/>
      <c r="R34" s="85"/>
      <c r="S34" s="85"/>
      <c r="T34" s="85"/>
      <c r="U34" s="85"/>
    </row>
    <row r="35" spans="1:21" x14ac:dyDescent="0.25">
      <c r="A35" s="60" t="s">
        <v>32</v>
      </c>
      <c r="B35" s="62">
        <v>9.5446457990115322E-2</v>
      </c>
      <c r="C35" s="85">
        <v>0.78</v>
      </c>
      <c r="D35" s="85">
        <v>0.8</v>
      </c>
      <c r="E35" s="85">
        <v>0.8</v>
      </c>
      <c r="F35" s="85">
        <v>0.5</v>
      </c>
      <c r="G35" s="85">
        <v>0.45</v>
      </c>
      <c r="Q35" s="85"/>
      <c r="R35" s="85"/>
      <c r="S35" s="85"/>
      <c r="T35" s="85"/>
      <c r="U35" s="85"/>
    </row>
    <row r="36" spans="1:21" x14ac:dyDescent="0.25">
      <c r="A36" s="60" t="s">
        <v>33</v>
      </c>
      <c r="B36" s="62">
        <v>2.6547721032399783</v>
      </c>
      <c r="C36" s="85">
        <v>0.7</v>
      </c>
      <c r="D36" s="85">
        <v>0.65</v>
      </c>
      <c r="E36" s="85">
        <v>0.6</v>
      </c>
      <c r="F36" s="85">
        <v>0.3</v>
      </c>
      <c r="G36" s="85">
        <v>0.3</v>
      </c>
      <c r="Q36" s="85"/>
      <c r="R36" s="85"/>
      <c r="S36" s="85"/>
      <c r="T36" s="85"/>
      <c r="U36" s="85"/>
    </row>
    <row r="37" spans="1:21" x14ac:dyDescent="0.25">
      <c r="A37" s="60" t="s">
        <v>34</v>
      </c>
      <c r="B37" s="62">
        <v>0.9176331685886876</v>
      </c>
      <c r="C37" s="85">
        <v>0.7</v>
      </c>
      <c r="D37" s="85">
        <v>0.65</v>
      </c>
      <c r="E37" s="85">
        <v>0.6</v>
      </c>
      <c r="F37" s="85">
        <v>0.3</v>
      </c>
      <c r="G37" s="85">
        <v>0.3</v>
      </c>
      <c r="Q37" s="85"/>
      <c r="R37" s="85"/>
      <c r="S37" s="85"/>
      <c r="T37" s="85"/>
      <c r="U37" s="85"/>
    </row>
    <row r="38" spans="1:21" x14ac:dyDescent="0.25">
      <c r="A38" s="60" t="s">
        <v>35</v>
      </c>
      <c r="B38" s="62">
        <v>1.0210159253157607</v>
      </c>
      <c r="C38" s="85">
        <v>0.7</v>
      </c>
      <c r="D38" s="85">
        <v>0.65</v>
      </c>
      <c r="E38" s="85">
        <v>0.6</v>
      </c>
      <c r="F38" s="85">
        <v>0.3</v>
      </c>
      <c r="G38" s="85">
        <v>0.3</v>
      </c>
      <c r="Q38" s="85"/>
      <c r="R38" s="85"/>
      <c r="S38" s="85"/>
      <c r="T38" s="85"/>
      <c r="U38" s="85"/>
    </row>
    <row r="39" spans="1:21" x14ac:dyDescent="0.25">
      <c r="A39" s="60" t="s">
        <v>36</v>
      </c>
      <c r="B39" s="62">
        <v>1.6350356946732565</v>
      </c>
      <c r="C39" s="85">
        <v>0.73</v>
      </c>
      <c r="D39" s="85">
        <v>0.7</v>
      </c>
      <c r="E39" s="85">
        <v>0.7</v>
      </c>
      <c r="F39" s="85">
        <v>0.4</v>
      </c>
      <c r="G39" s="85">
        <v>0.4</v>
      </c>
      <c r="Q39" s="85"/>
      <c r="R39" s="85"/>
      <c r="S39" s="85"/>
      <c r="T39" s="85"/>
      <c r="U39" s="85"/>
    </row>
    <row r="40" spans="1:21" x14ac:dyDescent="0.25">
      <c r="A40" s="60" t="s">
        <v>37</v>
      </c>
      <c r="B40" s="62">
        <v>1.1159692476661174</v>
      </c>
      <c r="C40" s="85">
        <v>0.7</v>
      </c>
      <c r="D40" s="85">
        <v>0.65</v>
      </c>
      <c r="E40" s="85">
        <v>0.6</v>
      </c>
      <c r="F40" s="85">
        <v>0.3</v>
      </c>
      <c r="G40" s="85">
        <v>0.3</v>
      </c>
      <c r="Q40" s="85"/>
      <c r="R40" s="85"/>
      <c r="S40" s="85"/>
      <c r="T40" s="85"/>
      <c r="U40" s="85"/>
    </row>
    <row r="41" spans="1:21" x14ac:dyDescent="0.25">
      <c r="A41" s="60" t="s">
        <v>38</v>
      </c>
      <c r="B41" s="62">
        <v>1.0124437122460186</v>
      </c>
      <c r="C41" s="85">
        <v>0.6</v>
      </c>
      <c r="D41" s="85">
        <v>0.5</v>
      </c>
      <c r="E41" s="85">
        <v>0.4</v>
      </c>
      <c r="F41" s="85">
        <v>0.05</v>
      </c>
      <c r="G41" s="85">
        <v>0.15</v>
      </c>
      <c r="Q41" s="85"/>
      <c r="R41" s="85"/>
      <c r="S41" s="85"/>
      <c r="T41" s="85"/>
      <c r="U41" s="85"/>
    </row>
    <row r="42" spans="1:21" x14ac:dyDescent="0.25">
      <c r="A42" s="60" t="s">
        <v>39</v>
      </c>
      <c r="B42" s="62">
        <v>0.73852278967600216</v>
      </c>
      <c r="C42" s="85">
        <v>0.6</v>
      </c>
      <c r="D42" s="85">
        <v>0.5</v>
      </c>
      <c r="E42" s="85">
        <v>0.4</v>
      </c>
      <c r="F42" s="85">
        <v>0.05</v>
      </c>
      <c r="G42" s="85">
        <v>0.1</v>
      </c>
      <c r="Q42" s="85"/>
      <c r="R42" s="85"/>
      <c r="S42" s="85"/>
      <c r="T42" s="85"/>
      <c r="U42" s="85"/>
    </row>
    <row r="43" spans="1:21" x14ac:dyDescent="0.25">
      <c r="A43" s="60" t="s">
        <v>4</v>
      </c>
      <c r="B43" s="62">
        <v>0.57740252608456888</v>
      </c>
      <c r="C43" s="85">
        <v>0.7</v>
      </c>
      <c r="D43" s="85">
        <v>0.7</v>
      </c>
      <c r="E43" s="85">
        <v>0.65</v>
      </c>
      <c r="F43" s="85">
        <v>0.35</v>
      </c>
      <c r="G43" s="85">
        <v>0.4</v>
      </c>
      <c r="Q43" s="85"/>
      <c r="R43" s="85"/>
      <c r="S43" s="85"/>
      <c r="T43" s="85"/>
      <c r="U43" s="85"/>
    </row>
    <row r="44" spans="1:21" x14ac:dyDescent="0.25">
      <c r="A44" s="60" t="s">
        <v>40</v>
      </c>
      <c r="B44" s="62">
        <v>0.15084129599121363</v>
      </c>
      <c r="C44" s="85">
        <v>0.6</v>
      </c>
      <c r="D44" s="85">
        <v>0.6</v>
      </c>
      <c r="E44" s="85">
        <v>0.4</v>
      </c>
      <c r="F44" s="85">
        <v>0.1</v>
      </c>
      <c r="G44" s="85">
        <v>0.15</v>
      </c>
      <c r="Q44" s="85"/>
      <c r="R44" s="85"/>
      <c r="S44" s="85"/>
      <c r="T44" s="85"/>
      <c r="U44" s="85"/>
    </row>
    <row r="45" spans="1:21" x14ac:dyDescent="0.25">
      <c r="A45" s="60" t="s">
        <v>41</v>
      </c>
      <c r="B45" s="62">
        <v>0.59009884678747937</v>
      </c>
      <c r="C45" s="85">
        <v>0.6</v>
      </c>
      <c r="D45" s="85">
        <v>0.5</v>
      </c>
      <c r="E45" s="85">
        <v>0.4</v>
      </c>
      <c r="F45" s="85">
        <v>0.05</v>
      </c>
      <c r="G45" s="85">
        <v>0.1</v>
      </c>
      <c r="Q45" s="85"/>
      <c r="R45" s="85"/>
      <c r="S45" s="85"/>
      <c r="T45" s="85"/>
      <c r="U45" s="85"/>
    </row>
    <row r="46" spans="1:21" x14ac:dyDescent="0.25">
      <c r="A46" s="60" t="s">
        <v>42</v>
      </c>
      <c r="B46" s="62">
        <v>0.58797913234486543</v>
      </c>
      <c r="C46" s="85">
        <v>0.7</v>
      </c>
      <c r="D46" s="85">
        <v>0.65</v>
      </c>
      <c r="E46" s="85">
        <v>0.6</v>
      </c>
      <c r="F46" s="85">
        <v>0.3</v>
      </c>
      <c r="G46" s="85">
        <v>0.3</v>
      </c>
      <c r="Q46" s="85"/>
      <c r="R46" s="85"/>
      <c r="S46" s="85"/>
      <c r="T46" s="85"/>
      <c r="U46" s="85"/>
    </row>
    <row r="47" spans="1:21" x14ac:dyDescent="0.25">
      <c r="A47" s="60" t="s">
        <v>43</v>
      </c>
      <c r="B47" s="62">
        <v>1.9481109280615045</v>
      </c>
      <c r="C47" s="85">
        <v>0.78</v>
      </c>
      <c r="D47" s="85">
        <v>0.8</v>
      </c>
      <c r="E47" s="85">
        <v>0.8</v>
      </c>
      <c r="F47" s="85">
        <v>0.5</v>
      </c>
      <c r="G47" s="85">
        <v>0.45</v>
      </c>
      <c r="Q47" s="85"/>
      <c r="R47" s="85"/>
      <c r="S47" s="85"/>
      <c r="T47" s="85"/>
      <c r="U47" s="85"/>
    </row>
    <row r="48" spans="1:21" x14ac:dyDescent="0.25">
      <c r="A48" s="60" t="s">
        <v>44</v>
      </c>
      <c r="B48" s="62">
        <v>0.4320895112575508</v>
      </c>
      <c r="C48" s="85">
        <v>0.6</v>
      </c>
      <c r="D48" s="85">
        <v>0.6</v>
      </c>
      <c r="E48" s="85">
        <v>0.4</v>
      </c>
      <c r="F48" s="85">
        <v>0.1</v>
      </c>
      <c r="G48" s="85">
        <v>0.15</v>
      </c>
      <c r="Q48" s="85"/>
      <c r="R48" s="85"/>
      <c r="S48" s="85"/>
      <c r="T48" s="85"/>
      <c r="U48" s="85"/>
    </row>
    <row r="49" spans="1:21" x14ac:dyDescent="0.25">
      <c r="A49" s="60" t="s">
        <v>45</v>
      </c>
      <c r="B49" s="62">
        <v>0.51499560680944534</v>
      </c>
      <c r="C49" s="85">
        <v>0.6</v>
      </c>
      <c r="D49" s="85">
        <v>0.6</v>
      </c>
      <c r="E49" s="85">
        <v>0.55000000000000004</v>
      </c>
      <c r="F49" s="85">
        <v>0.2</v>
      </c>
      <c r="G49" s="85">
        <v>0.2</v>
      </c>
      <c r="Q49" s="85"/>
      <c r="R49" s="85"/>
      <c r="S49" s="85"/>
      <c r="T49" s="85"/>
      <c r="U49" s="85"/>
    </row>
    <row r="50" spans="1:21" x14ac:dyDescent="0.25">
      <c r="A50" s="60" t="s">
        <v>46</v>
      </c>
      <c r="B50" s="62">
        <v>1.2909719934102144</v>
      </c>
      <c r="C50" s="85">
        <v>0.73</v>
      </c>
      <c r="D50" s="85">
        <v>0.7</v>
      </c>
      <c r="E50" s="85">
        <v>0.65</v>
      </c>
      <c r="F50" s="85">
        <v>0.4</v>
      </c>
      <c r="G50" s="85">
        <v>0.4</v>
      </c>
      <c r="Q50" s="85"/>
      <c r="R50" s="85"/>
      <c r="S50" s="85"/>
      <c r="T50" s="85"/>
      <c r="U50" s="85"/>
    </row>
    <row r="51" spans="1:21" x14ac:dyDescent="0.25">
      <c r="A51" s="60" t="s">
        <v>47</v>
      </c>
      <c r="B51" s="62">
        <v>1.5753651839648546</v>
      </c>
      <c r="C51" s="85">
        <v>0.55000000000000004</v>
      </c>
      <c r="D51" s="85">
        <v>0.35</v>
      </c>
      <c r="E51" s="85">
        <v>0.35</v>
      </c>
      <c r="F51" s="85">
        <v>0</v>
      </c>
      <c r="G51" s="85">
        <v>0.05</v>
      </c>
      <c r="Q51" s="85"/>
      <c r="R51" s="85"/>
      <c r="S51" s="85"/>
      <c r="T51" s="85"/>
      <c r="U51" s="85"/>
    </row>
    <row r="52" spans="1:21" x14ac:dyDescent="0.25">
      <c r="A52" s="60" t="s">
        <v>48</v>
      </c>
      <c r="B52" s="62">
        <v>1.7107907742998352</v>
      </c>
      <c r="C52" s="85">
        <v>0.78</v>
      </c>
      <c r="D52" s="85">
        <v>0.8</v>
      </c>
      <c r="E52" s="85">
        <v>0.8</v>
      </c>
      <c r="F52" s="85">
        <v>0.45</v>
      </c>
      <c r="G52" s="85">
        <v>0.45</v>
      </c>
      <c r="Q52" s="85"/>
      <c r="R52" s="85"/>
      <c r="S52" s="85"/>
      <c r="T52" s="85"/>
      <c r="U52" s="85"/>
    </row>
    <row r="53" spans="1:21" x14ac:dyDescent="0.25">
      <c r="A53" s="60" t="s">
        <v>49</v>
      </c>
      <c r="B53" s="62">
        <v>0.22827292696320703</v>
      </c>
      <c r="C53" s="85">
        <v>0.6</v>
      </c>
      <c r="D53" s="85">
        <v>0.6</v>
      </c>
      <c r="E53" s="85">
        <v>0.4</v>
      </c>
      <c r="F53" s="85">
        <v>0.1</v>
      </c>
      <c r="G53" s="85">
        <v>0.15</v>
      </c>
      <c r="Q53" s="85"/>
      <c r="R53" s="85"/>
      <c r="S53" s="85"/>
      <c r="T53" s="85"/>
      <c r="U53" s="85"/>
    </row>
    <row r="54" spans="1:21" x14ac:dyDescent="0.25">
      <c r="A54" s="60" t="s">
        <v>5</v>
      </c>
      <c r="B54" s="62">
        <v>1.1798077979132344</v>
      </c>
      <c r="C54" s="85">
        <v>0.7</v>
      </c>
      <c r="D54" s="85">
        <v>0.65</v>
      </c>
      <c r="E54" s="85">
        <v>0.61</v>
      </c>
      <c r="F54" s="85">
        <v>0.35</v>
      </c>
      <c r="G54" s="85">
        <v>0.4</v>
      </c>
      <c r="Q54" s="85"/>
      <c r="R54" s="85"/>
      <c r="S54" s="85"/>
      <c r="T54" s="85"/>
      <c r="U54" s="85"/>
    </row>
    <row r="55" spans="1:21" x14ac:dyDescent="0.25">
      <c r="A55" s="60" t="s">
        <v>50</v>
      </c>
      <c r="B55" s="62">
        <v>4.2001647446457992E-2</v>
      </c>
      <c r="C55" s="85">
        <v>0.7</v>
      </c>
      <c r="D55" s="85">
        <v>0.65</v>
      </c>
      <c r="E55" s="85">
        <v>0.6</v>
      </c>
      <c r="F55" s="85">
        <v>0.3</v>
      </c>
      <c r="G55" s="85">
        <v>0.3</v>
      </c>
      <c r="Q55" s="85"/>
      <c r="R55" s="85"/>
      <c r="S55" s="85"/>
      <c r="T55" s="85"/>
      <c r="U55" s="85"/>
    </row>
    <row r="56" spans="1:21" x14ac:dyDescent="0.25">
      <c r="A56" s="60" t="s">
        <v>51</v>
      </c>
      <c r="B56" s="62">
        <v>0.96074135090609558</v>
      </c>
      <c r="C56" s="85">
        <v>0.7</v>
      </c>
      <c r="D56" s="85">
        <v>0.65</v>
      </c>
      <c r="E56" s="85">
        <v>0.55000000000000004</v>
      </c>
      <c r="F56" s="85">
        <v>0.25</v>
      </c>
      <c r="G56" s="85">
        <v>0.25</v>
      </c>
      <c r="Q56" s="85"/>
      <c r="R56" s="85"/>
      <c r="S56" s="85"/>
      <c r="T56" s="85"/>
      <c r="U56" s="85"/>
    </row>
    <row r="57" spans="1:21" x14ac:dyDescent="0.25">
      <c r="A57" s="60" t="s">
        <v>52</v>
      </c>
      <c r="B57" s="62">
        <v>2.765431081823174</v>
      </c>
      <c r="C57" s="85">
        <v>0.57999999999999996</v>
      </c>
      <c r="D57" s="85">
        <v>0.5</v>
      </c>
      <c r="E57" s="85">
        <v>0.4</v>
      </c>
      <c r="F57" s="85">
        <v>0.05</v>
      </c>
      <c r="G57" s="85">
        <v>0.05</v>
      </c>
      <c r="Q57" s="85"/>
      <c r="R57" s="85"/>
      <c r="S57" s="85"/>
      <c r="T57" s="85"/>
      <c r="U57" s="85"/>
    </row>
    <row r="58" spans="1:21" x14ac:dyDescent="0.25">
      <c r="A58" s="60" t="s">
        <v>53</v>
      </c>
      <c r="B58" s="62">
        <v>0.70121361889071943</v>
      </c>
      <c r="C58" s="85">
        <v>0.73</v>
      </c>
      <c r="D58" s="85">
        <v>0.7</v>
      </c>
      <c r="E58" s="85">
        <v>0.65</v>
      </c>
      <c r="F58" s="85">
        <v>0.35</v>
      </c>
      <c r="G58" s="85">
        <v>0.4</v>
      </c>
      <c r="Q58" s="85"/>
      <c r="R58" s="85"/>
      <c r="S58" s="85"/>
      <c r="T58" s="85"/>
      <c r="U58" s="85"/>
    </row>
    <row r="59" spans="1:21" x14ac:dyDescent="0.25">
      <c r="A59" s="60" t="s">
        <v>54</v>
      </c>
      <c r="B59" s="62">
        <v>0.31271169686985173</v>
      </c>
      <c r="C59" s="85">
        <v>0.6</v>
      </c>
      <c r="D59" s="85">
        <v>0.6</v>
      </c>
      <c r="E59" s="85">
        <v>0.55000000000000004</v>
      </c>
      <c r="F59" s="85">
        <v>0.2</v>
      </c>
      <c r="G59" s="85">
        <v>0.2</v>
      </c>
      <c r="Q59" s="85"/>
      <c r="R59" s="85"/>
      <c r="S59" s="85"/>
      <c r="T59" s="85"/>
      <c r="U59" s="85"/>
    </row>
    <row r="60" spans="1:21" x14ac:dyDescent="0.25">
      <c r="A60" s="60" t="s">
        <v>55</v>
      </c>
      <c r="B60" s="62">
        <v>2.3259088412959912</v>
      </c>
      <c r="C60" s="85">
        <v>0.6</v>
      </c>
      <c r="D60" s="85">
        <v>0.6</v>
      </c>
      <c r="E60" s="85">
        <v>0.4</v>
      </c>
      <c r="F60" s="85">
        <v>0.1</v>
      </c>
      <c r="G60" s="85">
        <v>0.15</v>
      </c>
      <c r="Q60" s="85"/>
      <c r="R60" s="85"/>
      <c r="S60" s="85"/>
      <c r="T60" s="85"/>
      <c r="U60" s="85"/>
    </row>
    <row r="61" spans="1:21" x14ac:dyDescent="0.25">
      <c r="A61" s="60" t="s">
        <v>56</v>
      </c>
      <c r="B61" s="62">
        <v>1.0205107084019771</v>
      </c>
      <c r="C61" s="85">
        <v>0.8</v>
      </c>
      <c r="D61" s="85">
        <v>0.8</v>
      </c>
      <c r="E61" s="85">
        <v>0.8</v>
      </c>
      <c r="F61" s="85">
        <v>0.5</v>
      </c>
      <c r="G61" s="85">
        <v>0.5</v>
      </c>
      <c r="Q61" s="85"/>
      <c r="R61" s="85"/>
      <c r="S61" s="85"/>
      <c r="T61" s="85"/>
      <c r="U61" s="85"/>
    </row>
    <row r="62" spans="1:21" x14ac:dyDescent="0.25">
      <c r="A62" s="60" t="s">
        <v>57</v>
      </c>
      <c r="B62" s="62">
        <v>1.8549258649093903</v>
      </c>
      <c r="C62" s="85">
        <v>0.75</v>
      </c>
      <c r="D62" s="85">
        <v>0.75</v>
      </c>
      <c r="E62" s="85">
        <v>0.75</v>
      </c>
      <c r="F62" s="85">
        <v>0.45</v>
      </c>
      <c r="G62" s="85">
        <v>0.4</v>
      </c>
      <c r="Q62" s="85"/>
      <c r="R62" s="85"/>
      <c r="S62" s="85"/>
      <c r="T62" s="85"/>
      <c r="U62" s="85"/>
    </row>
    <row r="63" spans="1:21" x14ac:dyDescent="0.25">
      <c r="A63" s="60" t="s">
        <v>58</v>
      </c>
      <c r="B63" s="62">
        <v>0.65892915980230649</v>
      </c>
      <c r="C63" s="85">
        <v>0.6</v>
      </c>
      <c r="D63" s="85">
        <v>0.6</v>
      </c>
      <c r="E63" s="85">
        <v>0.55000000000000004</v>
      </c>
      <c r="F63" s="85">
        <v>0.2</v>
      </c>
      <c r="G63" s="85">
        <v>0.2</v>
      </c>
      <c r="Q63" s="85"/>
      <c r="R63" s="85"/>
      <c r="S63" s="85"/>
      <c r="T63" s="85"/>
      <c r="U63" s="85"/>
    </row>
    <row r="64" spans="1:21" x14ac:dyDescent="0.25">
      <c r="A64" s="60" t="s">
        <v>59</v>
      </c>
      <c r="B64" s="62">
        <v>0.47098297638660075</v>
      </c>
      <c r="C64" s="85">
        <v>0.8</v>
      </c>
      <c r="D64" s="85">
        <v>0.8</v>
      </c>
      <c r="E64" s="85">
        <v>0.8</v>
      </c>
      <c r="F64" s="85">
        <v>0.5</v>
      </c>
      <c r="G64" s="85">
        <v>0.5</v>
      </c>
      <c r="Q64" s="85"/>
      <c r="R64" s="85"/>
      <c r="S64" s="85"/>
      <c r="T64" s="85"/>
      <c r="U64" s="85"/>
    </row>
    <row r="65" spans="1:21" x14ac:dyDescent="0.25">
      <c r="A65" s="60" t="s">
        <v>6</v>
      </c>
      <c r="B65" s="62">
        <v>0.35587863811092807</v>
      </c>
      <c r="C65" s="85">
        <v>0.68</v>
      </c>
      <c r="D65" s="85">
        <v>0.65</v>
      </c>
      <c r="E65" s="85">
        <v>0.55000000000000004</v>
      </c>
      <c r="F65" s="85">
        <v>0.25</v>
      </c>
      <c r="G65" s="85">
        <v>0.25</v>
      </c>
      <c r="Q65" s="85"/>
      <c r="R65" s="85"/>
      <c r="S65" s="85"/>
      <c r="T65" s="85"/>
      <c r="U65" s="85"/>
    </row>
    <row r="66" spans="1:21" x14ac:dyDescent="0.25">
      <c r="A66" s="60" t="s">
        <v>60</v>
      </c>
      <c r="B66" s="62">
        <v>1.8690389895661728</v>
      </c>
      <c r="C66" s="85">
        <v>0.6</v>
      </c>
      <c r="D66" s="85">
        <v>0.6</v>
      </c>
      <c r="E66" s="85">
        <v>0.4</v>
      </c>
      <c r="F66" s="85">
        <v>0.15</v>
      </c>
      <c r="G66" s="85">
        <v>0.15</v>
      </c>
      <c r="Q66" s="85"/>
      <c r="R66" s="85"/>
      <c r="S66" s="85"/>
      <c r="T66" s="85"/>
      <c r="U66" s="85"/>
    </row>
    <row r="67" spans="1:21" x14ac:dyDescent="0.25">
      <c r="A67" s="60" t="s">
        <v>61</v>
      </c>
      <c r="B67" s="62">
        <v>1.9671279516749036</v>
      </c>
      <c r="C67" s="85">
        <v>0.6</v>
      </c>
      <c r="D67" s="85">
        <v>0.6</v>
      </c>
      <c r="E67" s="85">
        <v>0.55000000000000004</v>
      </c>
      <c r="F67" s="85">
        <v>0.2</v>
      </c>
      <c r="G67" s="85">
        <v>0.2</v>
      </c>
      <c r="Q67" s="85"/>
      <c r="R67" s="85"/>
      <c r="S67" s="85"/>
      <c r="T67" s="85"/>
      <c r="U67" s="85"/>
    </row>
    <row r="68" spans="1:21" x14ac:dyDescent="0.25">
      <c r="A68" s="60" t="s">
        <v>62</v>
      </c>
      <c r="B68" s="62">
        <v>2.2216639209225697</v>
      </c>
      <c r="C68" s="85">
        <v>0.73</v>
      </c>
      <c r="D68" s="85">
        <v>0.7</v>
      </c>
      <c r="E68" s="85">
        <v>0.65</v>
      </c>
      <c r="F68" s="85">
        <v>0.35</v>
      </c>
      <c r="G68" s="85">
        <v>0.4</v>
      </c>
      <c r="Q68" s="85"/>
      <c r="R68" s="85"/>
      <c r="S68" s="85"/>
      <c r="T68" s="85"/>
      <c r="U68" s="85"/>
    </row>
    <row r="69" spans="1:21" x14ac:dyDescent="0.25">
      <c r="A69" s="60" t="s">
        <v>63</v>
      </c>
      <c r="B69" s="62">
        <v>1.8009280615046677</v>
      </c>
      <c r="C69" s="85">
        <v>0.6</v>
      </c>
      <c r="D69" s="85">
        <v>0.6</v>
      </c>
      <c r="E69" s="85">
        <v>0.5</v>
      </c>
      <c r="F69" s="85">
        <v>0.2</v>
      </c>
      <c r="G69" s="85">
        <v>0.2</v>
      </c>
      <c r="Q69" s="85"/>
      <c r="R69" s="85"/>
      <c r="S69" s="85"/>
      <c r="T69" s="85"/>
      <c r="U69" s="85"/>
    </row>
    <row r="70" spans="1:21" x14ac:dyDescent="0.25">
      <c r="A70" s="60" t="s">
        <v>64</v>
      </c>
      <c r="B70" s="62">
        <v>0.96732564524986264</v>
      </c>
      <c r="C70" s="85">
        <v>0.6</v>
      </c>
      <c r="D70" s="85">
        <v>0.5</v>
      </c>
      <c r="E70" s="85">
        <v>0.4</v>
      </c>
      <c r="F70" s="85">
        <v>0.1</v>
      </c>
      <c r="G70" s="85">
        <v>0.15</v>
      </c>
      <c r="Q70" s="85"/>
      <c r="R70" s="85"/>
      <c r="S70" s="85"/>
      <c r="T70" s="85"/>
      <c r="U70" s="85"/>
    </row>
    <row r="71" spans="1:21" x14ac:dyDescent="0.25">
      <c r="A71" s="60" t="s">
        <v>65</v>
      </c>
      <c r="B71" s="62">
        <v>0.53447391543108191</v>
      </c>
      <c r="C71" s="85">
        <v>0.73</v>
      </c>
      <c r="D71" s="85">
        <v>0.7</v>
      </c>
      <c r="E71" s="85">
        <v>0.65</v>
      </c>
      <c r="F71" s="85">
        <v>0.35</v>
      </c>
      <c r="G71" s="85">
        <v>0.4</v>
      </c>
      <c r="Q71" s="85"/>
      <c r="R71" s="85"/>
      <c r="S71" s="85"/>
      <c r="T71" s="85"/>
      <c r="U71" s="85"/>
    </row>
    <row r="72" spans="1:21" x14ac:dyDescent="0.25">
      <c r="A72" s="60" t="s">
        <v>66</v>
      </c>
      <c r="B72" s="62">
        <v>0.6677265238879736</v>
      </c>
      <c r="C72" s="85">
        <v>0.6</v>
      </c>
      <c r="D72" s="85">
        <v>0.6</v>
      </c>
      <c r="E72" s="85">
        <v>0.5</v>
      </c>
      <c r="F72" s="85">
        <v>0.2</v>
      </c>
      <c r="G72" s="85">
        <v>0.2</v>
      </c>
      <c r="Q72" s="85"/>
      <c r="R72" s="85"/>
      <c r="S72" s="85"/>
      <c r="T72" s="85"/>
      <c r="U72" s="85"/>
    </row>
    <row r="73" spans="1:21" x14ac:dyDescent="0.25">
      <c r="A73" s="60" t="s">
        <v>67</v>
      </c>
      <c r="B73" s="62">
        <v>5.3706754530477765E-3</v>
      </c>
      <c r="C73" s="85">
        <v>0.6</v>
      </c>
      <c r="D73" s="85">
        <v>0.6</v>
      </c>
      <c r="E73" s="85">
        <v>0.4</v>
      </c>
      <c r="F73" s="85">
        <v>0.15</v>
      </c>
      <c r="G73" s="85">
        <v>0.15</v>
      </c>
      <c r="Q73" s="85"/>
      <c r="R73" s="85"/>
      <c r="S73" s="85"/>
      <c r="T73" s="85"/>
      <c r="U73" s="85"/>
    </row>
    <row r="74" spans="1:21" x14ac:dyDescent="0.25">
      <c r="A74" s="60" t="s">
        <v>68</v>
      </c>
      <c r="B74" s="62">
        <v>4.9023887973640858E-2</v>
      </c>
      <c r="C74" s="85">
        <v>0.6</v>
      </c>
      <c r="D74" s="85">
        <v>0.6</v>
      </c>
      <c r="E74" s="85">
        <v>0.4</v>
      </c>
      <c r="F74" s="85">
        <v>0.1</v>
      </c>
      <c r="G74" s="85">
        <v>0.15</v>
      </c>
      <c r="Q74" s="85"/>
      <c r="R74" s="85"/>
      <c r="S74" s="85"/>
      <c r="T74" s="85"/>
      <c r="U74" s="85"/>
    </row>
    <row r="75" spans="1:21" x14ac:dyDescent="0.25">
      <c r="A75" s="60" t="s">
        <v>69</v>
      </c>
      <c r="B75" s="62">
        <v>3.6974190005491493E-2</v>
      </c>
      <c r="C75" s="85">
        <v>0.6</v>
      </c>
      <c r="D75" s="85">
        <v>0.6</v>
      </c>
      <c r="E75" s="85">
        <v>0.5</v>
      </c>
      <c r="F75" s="85">
        <v>0.2</v>
      </c>
      <c r="G75" s="85">
        <v>0.2</v>
      </c>
      <c r="Q75" s="85"/>
      <c r="R75" s="85"/>
      <c r="S75" s="85"/>
      <c r="T75" s="85"/>
      <c r="U75" s="85"/>
    </row>
    <row r="76" spans="1:21" x14ac:dyDescent="0.25">
      <c r="A76" s="60" t="s">
        <v>7</v>
      </c>
      <c r="B76" s="62">
        <v>3.1258264689730919</v>
      </c>
      <c r="C76" s="85">
        <v>0.68</v>
      </c>
      <c r="D76" s="85">
        <v>0.61</v>
      </c>
      <c r="E76" s="85">
        <v>0.55000000000000004</v>
      </c>
      <c r="F76" s="85">
        <v>0.25</v>
      </c>
      <c r="G76" s="85">
        <v>0.25</v>
      </c>
      <c r="Q76" s="85"/>
      <c r="R76" s="85"/>
      <c r="S76" s="85"/>
      <c r="T76" s="85"/>
      <c r="U76" s="85"/>
    </row>
    <row r="77" spans="1:21" x14ac:dyDescent="0.25">
      <c r="A77" s="60" t="s">
        <v>70</v>
      </c>
      <c r="B77" s="62">
        <v>0.19711147721032399</v>
      </c>
      <c r="C77" s="85">
        <v>0.6</v>
      </c>
      <c r="D77" s="85">
        <v>0.6</v>
      </c>
      <c r="E77" s="85">
        <v>0.4</v>
      </c>
      <c r="F77" s="85">
        <v>0.15</v>
      </c>
      <c r="G77" s="85">
        <v>0.15</v>
      </c>
      <c r="Q77" s="85"/>
      <c r="R77" s="85"/>
      <c r="S77" s="85"/>
      <c r="T77" s="85"/>
      <c r="U77" s="85"/>
    </row>
    <row r="78" spans="1:21" x14ac:dyDescent="0.25">
      <c r="A78" s="60" t="s">
        <v>71</v>
      </c>
      <c r="B78" s="62">
        <v>0.48227237781438775</v>
      </c>
      <c r="C78" s="85">
        <v>0.6</v>
      </c>
      <c r="D78" s="85">
        <v>0.6</v>
      </c>
      <c r="E78" s="85">
        <v>0.4</v>
      </c>
      <c r="F78" s="85">
        <v>0.1</v>
      </c>
      <c r="G78" s="85">
        <v>0.15</v>
      </c>
      <c r="Q78" s="85"/>
      <c r="R78" s="85"/>
      <c r="S78" s="85"/>
      <c r="T78" s="85"/>
      <c r="U78" s="85"/>
    </row>
    <row r="79" spans="1:21" x14ac:dyDescent="0.25">
      <c r="A79" s="60" t="s">
        <v>72</v>
      </c>
      <c r="B79" s="62">
        <v>0.26571114772103238</v>
      </c>
      <c r="C79" s="85">
        <v>0.8</v>
      </c>
      <c r="D79" s="85">
        <v>0.8</v>
      </c>
      <c r="E79" s="85">
        <v>0.8</v>
      </c>
      <c r="F79" s="85">
        <v>0.5</v>
      </c>
      <c r="G79" s="85">
        <v>0.45</v>
      </c>
      <c r="Q79" s="85"/>
      <c r="R79" s="85"/>
      <c r="S79" s="85"/>
      <c r="T79" s="85"/>
      <c r="U79" s="85"/>
    </row>
    <row r="80" spans="1:21" x14ac:dyDescent="0.25">
      <c r="A80" s="60" t="s">
        <v>73</v>
      </c>
      <c r="B80" s="62">
        <v>0.62406370126304234</v>
      </c>
      <c r="C80" s="85">
        <v>0.78</v>
      </c>
      <c r="D80" s="85">
        <v>0.8</v>
      </c>
      <c r="E80" s="85">
        <v>0.8</v>
      </c>
      <c r="F80" s="85">
        <v>0.45</v>
      </c>
      <c r="G80" s="85">
        <v>0.45</v>
      </c>
      <c r="Q80" s="85"/>
      <c r="R80" s="85"/>
      <c r="S80" s="85"/>
      <c r="T80" s="85"/>
      <c r="U80" s="85"/>
    </row>
    <row r="81" spans="1:21" x14ac:dyDescent="0.25">
      <c r="A81" s="60" t="s">
        <v>74</v>
      </c>
      <c r="B81" s="62">
        <v>0.71140032948929155</v>
      </c>
      <c r="C81" s="85">
        <v>0.7</v>
      </c>
      <c r="D81" s="85">
        <v>0.65</v>
      </c>
      <c r="E81" s="85">
        <v>0.55000000000000004</v>
      </c>
      <c r="F81" s="85">
        <v>0.25</v>
      </c>
      <c r="G81" s="85">
        <v>0.25</v>
      </c>
      <c r="Q81" s="85"/>
      <c r="R81" s="85"/>
      <c r="S81" s="85"/>
      <c r="T81" s="85"/>
      <c r="U81" s="85"/>
    </row>
    <row r="82" spans="1:21" x14ac:dyDescent="0.25">
      <c r="A82" s="60" t="s">
        <v>75</v>
      </c>
      <c r="B82" s="62">
        <v>0.7417353102690829</v>
      </c>
      <c r="C82" s="85">
        <v>0.6</v>
      </c>
      <c r="D82" s="85">
        <v>0.6</v>
      </c>
      <c r="E82" s="85">
        <v>0.5</v>
      </c>
      <c r="F82" s="85">
        <v>0.2</v>
      </c>
      <c r="G82" s="85">
        <v>0.2</v>
      </c>
      <c r="Q82" s="85"/>
      <c r="R82" s="85"/>
      <c r="S82" s="85"/>
      <c r="T82" s="85"/>
      <c r="U82" s="85"/>
    </row>
    <row r="83" spans="1:21" x14ac:dyDescent="0.25">
      <c r="A83" s="60" t="s">
        <v>76</v>
      </c>
      <c r="B83" s="62">
        <v>0.65754530477759476</v>
      </c>
      <c r="C83" s="85">
        <v>0.75</v>
      </c>
      <c r="D83" s="85">
        <v>0.75</v>
      </c>
      <c r="E83" s="85">
        <v>0.75</v>
      </c>
      <c r="F83" s="85">
        <v>0.45</v>
      </c>
      <c r="G83" s="85">
        <v>0.4</v>
      </c>
      <c r="Q83" s="85"/>
      <c r="R83" s="85"/>
      <c r="S83" s="85"/>
      <c r="T83" s="85"/>
      <c r="U83" s="85"/>
    </row>
    <row r="84" spans="1:21" x14ac:dyDescent="0.25">
      <c r="A84" s="60" t="s">
        <v>77</v>
      </c>
      <c r="B84" s="62">
        <v>1.0225315760571114</v>
      </c>
      <c r="C84" s="85">
        <v>0.6</v>
      </c>
      <c r="D84" s="85">
        <v>0.6</v>
      </c>
      <c r="E84" s="85">
        <v>0.5</v>
      </c>
      <c r="F84" s="85">
        <v>0.2</v>
      </c>
      <c r="G84" s="85">
        <v>0.2</v>
      </c>
      <c r="Q84" s="85"/>
      <c r="R84" s="85"/>
      <c r="S84" s="85"/>
      <c r="T84" s="85"/>
      <c r="U84" s="85"/>
    </row>
    <row r="85" spans="1:21" x14ac:dyDescent="0.25">
      <c r="A85" s="60" t="s">
        <v>78</v>
      </c>
      <c r="B85" s="62">
        <v>1.0473860516199891</v>
      </c>
      <c r="C85" s="85">
        <v>0.8</v>
      </c>
      <c r="D85" s="85">
        <v>0.8</v>
      </c>
      <c r="E85" s="85">
        <v>0.8</v>
      </c>
      <c r="F85" s="85">
        <v>0.5</v>
      </c>
      <c r="G85" s="85">
        <v>0.45</v>
      </c>
      <c r="Q85" s="85"/>
      <c r="R85" s="85"/>
      <c r="S85" s="85"/>
      <c r="T85" s="85"/>
      <c r="U85" s="85"/>
    </row>
    <row r="86" spans="1:21" x14ac:dyDescent="0.25">
      <c r="A86" s="60" t="s">
        <v>79</v>
      </c>
      <c r="B86" s="62">
        <v>0.89382756727073021</v>
      </c>
      <c r="C86" s="85">
        <v>0.57999999999999996</v>
      </c>
      <c r="D86" s="85">
        <v>0.5</v>
      </c>
      <c r="E86" s="85">
        <v>0.35</v>
      </c>
      <c r="F86" s="85">
        <v>0.05</v>
      </c>
      <c r="G86" s="85">
        <v>0.05</v>
      </c>
      <c r="Q86" s="85"/>
      <c r="R86" s="85"/>
      <c r="S86" s="85"/>
      <c r="T86" s="85"/>
      <c r="U86" s="85"/>
    </row>
    <row r="87" spans="1:21" x14ac:dyDescent="0.25">
      <c r="A87" s="60" t="s">
        <v>8</v>
      </c>
      <c r="B87" s="62">
        <v>1.7185612300933552E-2</v>
      </c>
      <c r="C87" s="85">
        <v>0.68</v>
      </c>
      <c r="D87" s="85">
        <v>0.61</v>
      </c>
      <c r="E87" s="85">
        <v>0.55000000000000004</v>
      </c>
      <c r="F87" s="85">
        <v>0.25</v>
      </c>
      <c r="G87" s="85">
        <v>0.25</v>
      </c>
      <c r="Q87" s="85"/>
      <c r="R87" s="85"/>
      <c r="S87" s="85"/>
      <c r="T87" s="85"/>
      <c r="U87" s="85"/>
    </row>
    <row r="88" spans="1:21" x14ac:dyDescent="0.25">
      <c r="A88" s="60" t="s">
        <v>80</v>
      </c>
      <c r="B88" s="62">
        <v>0.97263591433278418</v>
      </c>
      <c r="C88" s="85">
        <v>0.6</v>
      </c>
      <c r="D88" s="85">
        <v>0.6</v>
      </c>
      <c r="E88" s="85">
        <v>0.5</v>
      </c>
      <c r="F88" s="85">
        <v>0.2</v>
      </c>
      <c r="G88" s="85">
        <v>0.2</v>
      </c>
      <c r="Q88" s="85"/>
      <c r="R88" s="85"/>
      <c r="S88" s="85"/>
      <c r="T88" s="85"/>
      <c r="U88" s="85"/>
    </row>
    <row r="89" spans="1:21" x14ac:dyDescent="0.25">
      <c r="A89" s="60" t="s">
        <v>81</v>
      </c>
      <c r="B89" s="62">
        <v>0.30554914881933004</v>
      </c>
      <c r="C89" s="85">
        <v>0.5</v>
      </c>
      <c r="D89" s="85">
        <v>0.35</v>
      </c>
      <c r="E89" s="85">
        <v>0.35</v>
      </c>
      <c r="F89" s="85">
        <v>0</v>
      </c>
      <c r="G89" s="85">
        <v>0.05</v>
      </c>
      <c r="Q89" s="85"/>
      <c r="R89" s="85"/>
      <c r="S89" s="85"/>
      <c r="T89" s="85"/>
      <c r="U89" s="85"/>
    </row>
    <row r="90" spans="1:21" x14ac:dyDescent="0.25">
      <c r="A90" s="60" t="s">
        <v>82</v>
      </c>
      <c r="B90" s="62">
        <v>0.59970895112575506</v>
      </c>
      <c r="C90" s="85">
        <v>0.75</v>
      </c>
      <c r="D90" s="85">
        <v>0.75</v>
      </c>
      <c r="E90" s="85">
        <v>0.75</v>
      </c>
      <c r="F90" s="85">
        <v>0.45</v>
      </c>
      <c r="G90" s="85">
        <v>0.4</v>
      </c>
      <c r="Q90" s="85"/>
      <c r="R90" s="85"/>
      <c r="S90" s="85"/>
      <c r="T90" s="85"/>
      <c r="U90" s="85"/>
    </row>
    <row r="91" spans="1:21" x14ac:dyDescent="0.25">
      <c r="A91" s="60" t="s">
        <v>83</v>
      </c>
      <c r="B91" s="62">
        <v>0.89012630422844585</v>
      </c>
      <c r="C91" s="85">
        <v>0.57999999999999996</v>
      </c>
      <c r="D91" s="85">
        <v>0.45</v>
      </c>
      <c r="E91" s="85">
        <v>0.35</v>
      </c>
      <c r="F91" s="85">
        <v>0.05</v>
      </c>
      <c r="G91" s="85">
        <v>0.05</v>
      </c>
      <c r="Q91" s="85"/>
      <c r="R91" s="85"/>
      <c r="S91" s="85"/>
      <c r="T91" s="85"/>
      <c r="U91" s="85"/>
    </row>
    <row r="92" spans="1:21" x14ac:dyDescent="0.25">
      <c r="A92" s="60" t="s">
        <v>84</v>
      </c>
      <c r="B92" s="62">
        <v>1.2731191652937945</v>
      </c>
      <c r="C92" s="85">
        <v>0.75</v>
      </c>
      <c r="D92" s="85">
        <v>0.75</v>
      </c>
      <c r="E92" s="85">
        <v>0.75</v>
      </c>
      <c r="F92" s="85">
        <v>0.45</v>
      </c>
      <c r="G92" s="85">
        <v>0.4</v>
      </c>
      <c r="Q92" s="85"/>
      <c r="R92" s="85"/>
      <c r="S92" s="85"/>
      <c r="T92" s="85"/>
      <c r="U92" s="85"/>
    </row>
    <row r="93" spans="1:21" x14ac:dyDescent="0.25">
      <c r="A93" s="60" t="s">
        <v>85</v>
      </c>
      <c r="B93" s="62">
        <v>0.79337726523887975</v>
      </c>
      <c r="C93" s="85">
        <v>0.75</v>
      </c>
      <c r="D93" s="85">
        <v>0.75</v>
      </c>
      <c r="E93" s="85">
        <v>0.75</v>
      </c>
      <c r="F93" s="85">
        <v>0.45</v>
      </c>
      <c r="G93" s="85">
        <v>0.4</v>
      </c>
      <c r="Q93" s="85"/>
      <c r="R93" s="85"/>
      <c r="S93" s="85"/>
      <c r="T93" s="85"/>
      <c r="U93" s="85"/>
    </row>
    <row r="94" spans="1:21" x14ac:dyDescent="0.25">
      <c r="A94" s="60" t="s">
        <v>86</v>
      </c>
      <c r="B94" s="62">
        <v>1.6983141131246569</v>
      </c>
      <c r="C94" s="85">
        <v>0.73</v>
      </c>
      <c r="D94" s="85">
        <v>0.7</v>
      </c>
      <c r="E94" s="85">
        <v>0.65</v>
      </c>
      <c r="F94" s="85">
        <v>0.35</v>
      </c>
      <c r="G94" s="85">
        <v>0.4</v>
      </c>
      <c r="Q94" s="85"/>
      <c r="R94" s="85"/>
      <c r="S94" s="85"/>
      <c r="T94" s="85"/>
      <c r="U94" s="85"/>
    </row>
    <row r="95" spans="1:21" x14ac:dyDescent="0.25">
      <c r="A95" s="60" t="s">
        <v>87</v>
      </c>
      <c r="B95" s="62">
        <v>3.3168588687534327E-3</v>
      </c>
      <c r="C95" s="85">
        <v>0.75</v>
      </c>
      <c r="D95" s="85">
        <v>0.75</v>
      </c>
      <c r="E95" s="85">
        <v>0.75</v>
      </c>
      <c r="F95" s="85">
        <v>0.45</v>
      </c>
      <c r="G95" s="85">
        <v>0.4</v>
      </c>
      <c r="Q95" s="85"/>
      <c r="R95" s="85"/>
      <c r="S95" s="85"/>
      <c r="T95" s="85"/>
      <c r="U95" s="85"/>
    </row>
    <row r="96" spans="1:21" x14ac:dyDescent="0.25">
      <c r="A96" s="60" t="s">
        <v>88</v>
      </c>
      <c r="B96" s="62">
        <v>3.0793520043931901E-2</v>
      </c>
      <c r="C96" s="85">
        <v>0.73</v>
      </c>
      <c r="D96" s="85">
        <v>0.7</v>
      </c>
      <c r="E96" s="85">
        <v>0.65</v>
      </c>
      <c r="F96" s="85">
        <v>0.35</v>
      </c>
      <c r="G96" s="85">
        <v>0.4</v>
      </c>
      <c r="Q96" s="85"/>
      <c r="R96" s="85"/>
      <c r="S96" s="85"/>
      <c r="T96" s="85"/>
      <c r="U96" s="85"/>
    </row>
    <row r="97" spans="1:21" x14ac:dyDescent="0.25">
      <c r="A97" s="60" t="s">
        <v>89</v>
      </c>
      <c r="B97" s="62">
        <v>7.4437122460186715E-3</v>
      </c>
      <c r="C97" s="85">
        <v>0.8</v>
      </c>
      <c r="D97" s="85">
        <v>0.8</v>
      </c>
      <c r="E97" s="85">
        <v>0.8</v>
      </c>
      <c r="F97" s="85">
        <v>0.5</v>
      </c>
      <c r="G97" s="85">
        <v>0.45</v>
      </c>
      <c r="Q97" s="85"/>
      <c r="R97" s="85"/>
      <c r="S97" s="85"/>
      <c r="T97" s="85"/>
      <c r="U97" s="85"/>
    </row>
    <row r="98" spans="1:21" x14ac:dyDescent="0.25">
      <c r="A98" s="60" t="s">
        <v>9</v>
      </c>
      <c r="B98" s="62">
        <v>0.16925205930807249</v>
      </c>
      <c r="C98" s="85">
        <v>0.7</v>
      </c>
      <c r="D98" s="85">
        <v>0.65</v>
      </c>
      <c r="E98" s="85">
        <v>0.61</v>
      </c>
      <c r="F98" s="85">
        <v>0.35</v>
      </c>
      <c r="G98" s="85">
        <v>0.35</v>
      </c>
      <c r="Q98" s="85"/>
      <c r="R98" s="85"/>
      <c r="S98" s="85"/>
      <c r="T98" s="85"/>
      <c r="U98" s="85"/>
    </row>
    <row r="99" spans="1:21" x14ac:dyDescent="0.25">
      <c r="A99" s="60" t="s">
        <v>90</v>
      </c>
      <c r="B99" s="62">
        <v>0.14990389895661727</v>
      </c>
      <c r="C99" s="85">
        <v>0.55000000000000004</v>
      </c>
      <c r="D99" s="85">
        <v>0.35</v>
      </c>
      <c r="E99" s="85">
        <v>0.35</v>
      </c>
      <c r="F99" s="85">
        <v>0</v>
      </c>
      <c r="G99" s="85">
        <v>0.05</v>
      </c>
      <c r="Q99" s="85"/>
      <c r="R99" s="85"/>
      <c r="S99" s="85"/>
      <c r="T99" s="85"/>
      <c r="U99" s="85"/>
    </row>
    <row r="100" spans="1:21" x14ac:dyDescent="0.25">
      <c r="A100" s="60" t="s">
        <v>91</v>
      </c>
      <c r="B100" s="62">
        <v>1.7600219659527733E-3</v>
      </c>
      <c r="C100" s="85">
        <v>0.73</v>
      </c>
      <c r="D100" s="85">
        <v>0.7</v>
      </c>
      <c r="E100" s="85">
        <v>0.65</v>
      </c>
      <c r="F100" s="85">
        <v>0.35</v>
      </c>
      <c r="G100" s="85">
        <v>0.4</v>
      </c>
      <c r="Q100" s="85"/>
      <c r="R100" s="85"/>
      <c r="S100" s="85"/>
      <c r="T100" s="85"/>
      <c r="U100" s="85"/>
    </row>
    <row r="101" spans="1:21" x14ac:dyDescent="0.25">
      <c r="A101" s="60" t="s">
        <v>92</v>
      </c>
      <c r="B101" s="62">
        <v>0.58234486545853925</v>
      </c>
      <c r="C101" s="85">
        <v>0.7</v>
      </c>
      <c r="D101" s="85">
        <v>0.65</v>
      </c>
      <c r="E101" s="85">
        <v>0.55000000000000004</v>
      </c>
      <c r="F101" s="85">
        <v>0.25</v>
      </c>
      <c r="G101" s="85">
        <v>0.25</v>
      </c>
      <c r="Q101" s="85"/>
      <c r="R101" s="85"/>
      <c r="S101" s="85"/>
      <c r="T101" s="85"/>
      <c r="U101" s="85"/>
    </row>
    <row r="102" spans="1:21" x14ac:dyDescent="0.25">
      <c r="A102" s="60" t="s">
        <v>93</v>
      </c>
      <c r="B102" s="62">
        <v>0.19041735310269081</v>
      </c>
      <c r="C102" s="85">
        <v>0.6</v>
      </c>
      <c r="D102" s="85">
        <v>0.6</v>
      </c>
      <c r="E102" s="85">
        <v>0.4</v>
      </c>
      <c r="F102" s="85">
        <v>0.1</v>
      </c>
      <c r="G102" s="85">
        <v>0.15</v>
      </c>
      <c r="Q102" s="85"/>
      <c r="R102" s="85"/>
      <c r="S102" s="85"/>
      <c r="T102" s="85"/>
      <c r="U102" s="85"/>
    </row>
    <row r="103" spans="1:21" x14ac:dyDescent="0.25">
      <c r="A103" s="60" t="s">
        <v>94</v>
      </c>
      <c r="B103" s="62">
        <v>0.96820977484898396</v>
      </c>
      <c r="C103" s="85">
        <v>0.6</v>
      </c>
      <c r="D103" s="85">
        <v>0.6</v>
      </c>
      <c r="E103" s="85">
        <v>0.5</v>
      </c>
      <c r="F103" s="85">
        <v>0.2</v>
      </c>
      <c r="G103" s="85">
        <v>0.2</v>
      </c>
      <c r="Q103" s="85"/>
      <c r="R103" s="85"/>
      <c r="S103" s="85"/>
      <c r="T103" s="85"/>
      <c r="U103" s="85"/>
    </row>
    <row r="104" spans="1:21" x14ac:dyDescent="0.25">
      <c r="A104" s="60" t="s">
        <v>95</v>
      </c>
      <c r="B104" s="62">
        <v>1.3641460735859419</v>
      </c>
      <c r="C104" s="85">
        <v>0.78</v>
      </c>
      <c r="D104" s="85">
        <v>0.8</v>
      </c>
      <c r="E104" s="85">
        <v>0.8</v>
      </c>
      <c r="F104" s="85">
        <v>0.45</v>
      </c>
      <c r="G104" s="85">
        <v>0.45</v>
      </c>
      <c r="Q104" s="85"/>
      <c r="R104" s="85"/>
      <c r="S104" s="85"/>
      <c r="T104" s="85"/>
      <c r="U104" s="85"/>
    </row>
    <row r="105" spans="1:21" x14ac:dyDescent="0.25">
      <c r="A105" s="60" t="s">
        <v>96</v>
      </c>
      <c r="B105" s="62">
        <v>1.0709555189456341</v>
      </c>
      <c r="C105" s="85">
        <v>0.78</v>
      </c>
      <c r="D105" s="85">
        <v>0.75</v>
      </c>
      <c r="E105" s="85">
        <v>0.8</v>
      </c>
      <c r="F105" s="85">
        <v>0.45</v>
      </c>
      <c r="G105" s="85">
        <v>0.45</v>
      </c>
      <c r="Q105" s="85"/>
      <c r="R105" s="85"/>
      <c r="S105" s="85"/>
      <c r="T105" s="85"/>
      <c r="U105" s="85"/>
    </row>
    <row r="106" spans="1:21" x14ac:dyDescent="0.25">
      <c r="A106" s="60" t="s">
        <v>97</v>
      </c>
      <c r="B106" s="62">
        <v>2.0434761120263589</v>
      </c>
      <c r="C106" s="85">
        <v>0.73</v>
      </c>
      <c r="D106" s="85">
        <v>0.7</v>
      </c>
      <c r="E106" s="85">
        <v>0.65</v>
      </c>
      <c r="F106" s="85">
        <v>0.35</v>
      </c>
      <c r="G106" s="85">
        <v>0.4</v>
      </c>
      <c r="Q106" s="85"/>
      <c r="R106" s="85"/>
      <c r="S106" s="85"/>
      <c r="T106" s="85"/>
      <c r="U106" s="85"/>
    </row>
    <row r="107" spans="1:21" x14ac:dyDescent="0.25">
      <c r="A107" s="60" t="s">
        <v>98</v>
      </c>
      <c r="B107" s="62">
        <v>1.9236683141131246</v>
      </c>
      <c r="C107" s="85">
        <v>0.57999999999999996</v>
      </c>
      <c r="D107" s="85">
        <v>0.45</v>
      </c>
      <c r="E107" s="85">
        <v>0.35</v>
      </c>
      <c r="F107" s="85">
        <v>0.05</v>
      </c>
      <c r="G107" s="85">
        <v>0.05</v>
      </c>
      <c r="Q107" s="85"/>
      <c r="R107" s="85"/>
      <c r="S107" s="85"/>
      <c r="T107" s="85"/>
      <c r="U107" s="85"/>
    </row>
    <row r="108" spans="1:21" x14ac:dyDescent="0.25">
      <c r="A108" s="64" t="s">
        <v>99</v>
      </c>
      <c r="B108" s="62">
        <v>1.9614332784184514</v>
      </c>
      <c r="C108" s="85">
        <v>0.6</v>
      </c>
      <c r="D108" s="85">
        <v>0.6</v>
      </c>
      <c r="E108" s="85">
        <v>0.4</v>
      </c>
      <c r="F108" s="85">
        <v>0.1</v>
      </c>
      <c r="G108" s="85">
        <v>0.15</v>
      </c>
      <c r="Q108" s="85"/>
      <c r="R108" s="85"/>
      <c r="S108" s="85"/>
      <c r="T108" s="85"/>
      <c r="U108" s="85"/>
    </row>
    <row r="109" spans="1:21" x14ac:dyDescent="0.25">
      <c r="B109" s="62" t="e">
        <v>#N/A</v>
      </c>
    </row>
    <row r="110" spans="1:21" x14ac:dyDescent="0.25">
      <c r="B110" s="62" t="e">
        <v>#N/A</v>
      </c>
    </row>
    <row r="111" spans="1:21" x14ac:dyDescent="0.25">
      <c r="B111" s="62" t="e">
        <v>#N/A</v>
      </c>
    </row>
    <row r="112" spans="1:21" x14ac:dyDescent="0.25">
      <c r="B112" s="62" t="e">
        <v>#N/A</v>
      </c>
    </row>
    <row r="113" spans="2:2" x14ac:dyDescent="0.25">
      <c r="B113" s="62" t="e">
        <v>#N/A</v>
      </c>
    </row>
    <row r="114" spans="2:2" x14ac:dyDescent="0.25">
      <c r="B114" s="62" t="e">
        <v>#N/A</v>
      </c>
    </row>
    <row r="115" spans="2:2" x14ac:dyDescent="0.25">
      <c r="B115" s="65"/>
    </row>
    <row r="116" spans="2:2" x14ac:dyDescent="0.25">
      <c r="B116" s="65"/>
    </row>
    <row r="117" spans="2:2" ht="16.5" thickBot="1" x14ac:dyDescent="0.3">
      <c r="B117" s="65"/>
    </row>
    <row r="118" spans="2:2" ht="16.5" thickBot="1" x14ac:dyDescent="0.3">
      <c r="B118" s="69"/>
    </row>
    <row r="119" spans="2:2" ht="16.5" thickBot="1" x14ac:dyDescent="0.3">
      <c r="B119" s="69"/>
    </row>
    <row r="120" spans="2:2" ht="16.5" thickBot="1" x14ac:dyDescent="0.3">
      <c r="B120" s="69"/>
    </row>
    <row r="121" spans="2:2" ht="16.5" thickBot="1" x14ac:dyDescent="0.3">
      <c r="B121" s="69"/>
    </row>
    <row r="122" spans="2:2" ht="16.5" thickBot="1" x14ac:dyDescent="0.3">
      <c r="B122" s="69"/>
    </row>
    <row r="123" spans="2:2" ht="16.5" thickBot="1" x14ac:dyDescent="0.3">
      <c r="B123" s="69"/>
    </row>
  </sheetData>
  <autoFilter ref="A1:G114" xr:uid="{00000000-0009-0000-0000-000008000000}"/>
  <sortState xmlns:xlrd2="http://schemas.microsoft.com/office/spreadsheetml/2017/richdata2" ref="A2:G1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Rel_P_DROUGHT</vt:lpstr>
      <vt:lpstr>Res_P_DROUGHT</vt:lpstr>
      <vt:lpstr>Vul_P_DROUGHT</vt:lpstr>
      <vt:lpstr>RRV_P_DROUGHT</vt:lpstr>
      <vt:lpstr>Rel_PET</vt:lpstr>
      <vt:lpstr>Res_PET</vt:lpstr>
      <vt:lpstr>Vul_PET</vt:lpstr>
      <vt:lpstr>RRV_PET</vt:lpstr>
      <vt:lpstr>Rel_PERC_GW</vt:lpstr>
      <vt:lpstr>Res_PERC_GW</vt:lpstr>
      <vt:lpstr>Vul_PERC_GW</vt:lpstr>
      <vt:lpstr>RRV_PERC_GW</vt:lpstr>
      <vt:lpstr>Rel_SURQ_HIGH</vt:lpstr>
      <vt:lpstr>Res_SURQ_HIGH</vt:lpstr>
      <vt:lpstr>Vul_SURQ_HIGH</vt:lpstr>
      <vt:lpstr>RRV_SURQ_HIGH</vt:lpstr>
      <vt:lpstr>Rel_SYLD</vt:lpstr>
      <vt:lpstr>Res_SYLD</vt:lpstr>
      <vt:lpstr>Vul_SYLD</vt:lpstr>
      <vt:lpstr>RRV_SYLD</vt:lpstr>
      <vt:lpstr>Rel_WHI</vt:lpstr>
      <vt:lpstr>Res_WHI</vt:lpstr>
      <vt:lpstr>Vul_WHI</vt:lpstr>
      <vt:lpstr>WHI</vt:lpstr>
      <vt:lpstr>WHI_C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ARJITA SAXENA</dc:creator>
  <cp:lastModifiedBy>ARJITA SAXENA</cp:lastModifiedBy>
  <dcterms:created xsi:type="dcterms:W3CDTF">2021-01-30T13:12:13Z</dcterms:created>
  <dcterms:modified xsi:type="dcterms:W3CDTF">2021-02-09T06:58:53Z</dcterms:modified>
</cp:coreProperties>
</file>