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15" windowWidth="17400" windowHeight="10080"/>
  </bookViews>
  <sheets>
    <sheet name="Total Purchase Order" sheetId="1" r:id="rId1"/>
    <sheet name="Order Manufacturing" sheetId="2" r:id="rId2"/>
    <sheet name="Sheet1" sheetId="4" r:id="rId3"/>
  </sheets>
  <definedNames>
    <definedName name="_xlnm._FilterDatabase" localSheetId="1" hidden="1">'Order Manufacturing'!$B$2:$J$557</definedName>
    <definedName name="_xlnm._FilterDatabase" localSheetId="0" hidden="1">'Total Purchase Order'!$F$1:$F$3</definedName>
  </definedNames>
  <calcPr calcId="144525"/>
</workbook>
</file>

<file path=xl/calcChain.xml><?xml version="1.0" encoding="utf-8"?>
<calcChain xmlns="http://schemas.openxmlformats.org/spreadsheetml/2006/main">
  <c r="B56" i="2" l="1"/>
  <c r="C56" i="2"/>
  <c r="D56" i="2"/>
  <c r="E56" i="2"/>
  <c r="F56" i="2"/>
  <c r="G56" i="2"/>
  <c r="H56" i="2"/>
  <c r="B55" i="2"/>
  <c r="C55" i="2"/>
  <c r="D55" i="2"/>
  <c r="E55" i="2"/>
  <c r="F55" i="2"/>
  <c r="G55" i="2"/>
  <c r="H55" i="2"/>
  <c r="C54" i="2" l="1"/>
  <c r="D54" i="2"/>
  <c r="E54" i="2"/>
  <c r="F54" i="2"/>
  <c r="G54" i="2"/>
  <c r="H54" i="2"/>
  <c r="C53" i="2"/>
  <c r="D53" i="2"/>
  <c r="E53" i="2"/>
  <c r="F53" i="2"/>
  <c r="G53" i="2"/>
  <c r="H53" i="2"/>
  <c r="C52" i="2"/>
  <c r="D52" i="2"/>
  <c r="E52" i="2"/>
  <c r="F52" i="2"/>
  <c r="G52" i="2"/>
  <c r="H52" i="2"/>
  <c r="C51" i="2"/>
  <c r="D51" i="2"/>
  <c r="E51" i="2"/>
  <c r="F51" i="2"/>
  <c r="G51" i="2"/>
  <c r="H51" i="2"/>
  <c r="C50" i="2"/>
  <c r="D50" i="2"/>
  <c r="E50" i="2"/>
  <c r="F50" i="2"/>
  <c r="G50" i="2"/>
  <c r="H50" i="2"/>
  <c r="C49" i="2"/>
  <c r="D49" i="2"/>
  <c r="E49" i="2"/>
  <c r="F49" i="2"/>
  <c r="G49" i="2"/>
  <c r="H49" i="2"/>
  <c r="C48" i="2"/>
  <c r="D48" i="2"/>
  <c r="E48" i="2"/>
  <c r="F48" i="2"/>
  <c r="G48" i="2"/>
  <c r="H48" i="2"/>
  <c r="C47" i="2"/>
  <c r="D47" i="2"/>
  <c r="E47" i="2"/>
  <c r="F47" i="2"/>
  <c r="G47" i="2"/>
  <c r="H47" i="2"/>
  <c r="C46" i="2"/>
  <c r="D46" i="2"/>
  <c r="E46" i="2"/>
  <c r="F46" i="2"/>
  <c r="G46" i="2"/>
  <c r="H46" i="2"/>
  <c r="C45" i="2"/>
  <c r="D45" i="2"/>
  <c r="E45" i="2"/>
  <c r="F45" i="2"/>
  <c r="G45" i="2"/>
  <c r="H45" i="2"/>
  <c r="C44" i="2"/>
  <c r="D44" i="2"/>
  <c r="E44" i="2"/>
  <c r="F44" i="2"/>
  <c r="G44" i="2"/>
  <c r="H44" i="2"/>
  <c r="C43" i="2"/>
  <c r="D43" i="2"/>
  <c r="E43" i="2"/>
  <c r="F43" i="2"/>
  <c r="G43" i="2"/>
  <c r="H43" i="2"/>
  <c r="C42" i="2"/>
  <c r="D42" i="2"/>
  <c r="E42" i="2"/>
  <c r="F42" i="2"/>
  <c r="G42" i="2"/>
  <c r="H42" i="2"/>
  <c r="C41" i="2"/>
  <c r="D41" i="2"/>
  <c r="E41" i="2"/>
  <c r="F41" i="2"/>
  <c r="G41" i="2"/>
  <c r="H41" i="2"/>
  <c r="C40" i="2"/>
  <c r="D40" i="2"/>
  <c r="E40" i="2"/>
  <c r="F40" i="2"/>
  <c r="G40" i="2"/>
  <c r="H40" i="2"/>
  <c r="C39" i="2"/>
  <c r="D39" i="2"/>
  <c r="E39" i="2"/>
  <c r="F39" i="2"/>
  <c r="G39" i="2"/>
  <c r="H39" i="2"/>
  <c r="C38" i="2"/>
  <c r="D38" i="2"/>
  <c r="E38" i="2"/>
  <c r="F38" i="2"/>
  <c r="G38" i="2"/>
  <c r="H38" i="2"/>
  <c r="C37" i="2"/>
  <c r="D37" i="2"/>
  <c r="E37" i="2"/>
  <c r="F37" i="2"/>
  <c r="G37" i="2"/>
  <c r="H37" i="2"/>
  <c r="C36" i="2" l="1"/>
  <c r="D36" i="2"/>
  <c r="E36" i="2"/>
  <c r="F36" i="2"/>
  <c r="G36" i="2"/>
  <c r="C35" i="2"/>
  <c r="D35" i="2"/>
  <c r="E35" i="2"/>
  <c r="F35" i="2"/>
  <c r="G35" i="2"/>
  <c r="H35" i="2"/>
  <c r="C34" i="2"/>
  <c r="D34" i="2"/>
  <c r="E34" i="2"/>
  <c r="F34" i="2"/>
  <c r="G34" i="2"/>
  <c r="H34" i="2"/>
  <c r="C33" i="2"/>
  <c r="D33" i="2"/>
  <c r="E33" i="2"/>
  <c r="F33" i="2"/>
  <c r="G33" i="2"/>
  <c r="H33" i="2"/>
  <c r="C32" i="2"/>
  <c r="D32" i="2"/>
  <c r="E32" i="2"/>
  <c r="F32" i="2"/>
  <c r="G32" i="2"/>
  <c r="H32" i="2"/>
  <c r="C31" i="2"/>
  <c r="D31" i="2"/>
  <c r="E31" i="2"/>
  <c r="F31" i="2"/>
  <c r="G31" i="2"/>
  <c r="H31" i="2"/>
  <c r="C30" i="2"/>
  <c r="D30" i="2"/>
  <c r="E30" i="2"/>
  <c r="F30" i="2"/>
  <c r="G30" i="2"/>
  <c r="H30" i="2"/>
  <c r="C29" i="2"/>
  <c r="D29" i="2"/>
  <c r="E29" i="2"/>
  <c r="F29" i="2"/>
  <c r="G29" i="2"/>
  <c r="H29" i="2"/>
  <c r="C28" i="2"/>
  <c r="D28" i="2"/>
  <c r="E28" i="2"/>
  <c r="F28" i="2"/>
  <c r="G28" i="2"/>
  <c r="H28" i="2"/>
  <c r="C27" i="2"/>
  <c r="D27" i="2"/>
  <c r="E27" i="2"/>
  <c r="F27" i="2"/>
  <c r="G27" i="2"/>
  <c r="H27" i="2"/>
  <c r="C26" i="2"/>
  <c r="D26" i="2"/>
  <c r="E26" i="2"/>
  <c r="F26" i="2"/>
  <c r="G26" i="2"/>
  <c r="H26" i="2"/>
  <c r="H36" i="2" l="1"/>
  <c r="F3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P12" i="1" l="1"/>
  <c r="P11" i="1"/>
  <c r="P10" i="1"/>
  <c r="P9" i="1"/>
  <c r="P8" i="1"/>
  <c r="P7" i="1"/>
  <c r="P6" i="1"/>
  <c r="P5" i="1"/>
  <c r="P4" i="1"/>
  <c r="P3" i="1"/>
  <c r="V12" i="1"/>
  <c r="V11" i="1"/>
  <c r="V10" i="1"/>
  <c r="V9" i="1"/>
  <c r="V8" i="1"/>
  <c r="V7" i="1"/>
  <c r="V6" i="1"/>
  <c r="V5" i="1"/>
  <c r="A4" i="1"/>
  <c r="C4" i="1" s="1"/>
  <c r="V4" i="1"/>
  <c r="C3" i="1"/>
  <c r="H25" i="2" l="1"/>
  <c r="A5" i="1"/>
  <c r="C5" i="1" l="1"/>
  <c r="A6" i="1"/>
  <c r="C6" i="1" l="1"/>
  <c r="A7" i="1"/>
  <c r="C7" i="1" l="1"/>
  <c r="A8" i="1"/>
  <c r="O278" i="4"/>
  <c r="J278" i="4"/>
  <c r="O277" i="4"/>
  <c r="J277" i="4"/>
  <c r="O276" i="4"/>
  <c r="J276" i="4"/>
  <c r="O275" i="4"/>
  <c r="J275" i="4"/>
  <c r="O274" i="4"/>
  <c r="J274" i="4"/>
  <c r="O273" i="4"/>
  <c r="J273" i="4"/>
  <c r="O272" i="4"/>
  <c r="J272" i="4"/>
  <c r="O271" i="4"/>
  <c r="J271" i="4"/>
  <c r="O270" i="4"/>
  <c r="J270" i="4"/>
  <c r="O269" i="4"/>
  <c r="J269" i="4"/>
  <c r="O268" i="4"/>
  <c r="J268" i="4"/>
  <c r="O267" i="4"/>
  <c r="J267" i="4"/>
  <c r="O266" i="4"/>
  <c r="J266" i="4"/>
  <c r="O265" i="4"/>
  <c r="J265" i="4"/>
  <c r="O264" i="4"/>
  <c r="J264" i="4"/>
  <c r="O263" i="4"/>
  <c r="J263" i="4"/>
  <c r="O262" i="4"/>
  <c r="J262" i="4"/>
  <c r="O261" i="4"/>
  <c r="J261" i="4"/>
  <c r="O260" i="4"/>
  <c r="J260" i="4"/>
  <c r="O259" i="4"/>
  <c r="J259" i="4"/>
  <c r="O258" i="4"/>
  <c r="J258" i="4"/>
  <c r="O257" i="4"/>
  <c r="J257" i="4"/>
  <c r="O256" i="4"/>
  <c r="J256" i="4"/>
  <c r="O255" i="4"/>
  <c r="J255" i="4"/>
  <c r="O254" i="4"/>
  <c r="J254" i="4"/>
  <c r="O253" i="4"/>
  <c r="J253" i="4"/>
  <c r="O252" i="4"/>
  <c r="J252" i="4"/>
  <c r="O251" i="4"/>
  <c r="J251" i="4"/>
  <c r="O250" i="4"/>
  <c r="J250" i="4"/>
  <c r="O249" i="4"/>
  <c r="J249" i="4"/>
  <c r="O248" i="4"/>
  <c r="J248" i="4"/>
  <c r="O247" i="4"/>
  <c r="J247" i="4"/>
  <c r="O246" i="4"/>
  <c r="J246" i="4"/>
  <c r="O245" i="4"/>
  <c r="J245" i="4"/>
  <c r="O244" i="4"/>
  <c r="J244" i="4"/>
  <c r="O243" i="4"/>
  <c r="J243" i="4"/>
  <c r="O242" i="4"/>
  <c r="J242" i="4"/>
  <c r="O241" i="4"/>
  <c r="J241" i="4"/>
  <c r="O240" i="4"/>
  <c r="J240" i="4"/>
  <c r="O239" i="4"/>
  <c r="J239" i="4"/>
  <c r="O238" i="4"/>
  <c r="J238" i="4"/>
  <c r="O237" i="4"/>
  <c r="J237" i="4"/>
  <c r="O236" i="4"/>
  <c r="J236" i="4"/>
  <c r="O235" i="4"/>
  <c r="J235" i="4"/>
  <c r="O234" i="4"/>
  <c r="J234" i="4"/>
  <c r="O233" i="4"/>
  <c r="J233" i="4"/>
  <c r="O232" i="4"/>
  <c r="J232" i="4"/>
  <c r="O231" i="4"/>
  <c r="J231" i="4"/>
  <c r="O230" i="4"/>
  <c r="J230" i="4"/>
  <c r="O229" i="4"/>
  <c r="J229" i="4"/>
  <c r="O228" i="4"/>
  <c r="J228" i="4"/>
  <c r="O227" i="4"/>
  <c r="J227" i="4"/>
  <c r="O226" i="4"/>
  <c r="J226" i="4"/>
  <c r="O225" i="4"/>
  <c r="J225" i="4"/>
  <c r="O224" i="4"/>
  <c r="J224" i="4"/>
  <c r="O223" i="4"/>
  <c r="J223" i="4"/>
  <c r="O222" i="4"/>
  <c r="J222" i="4"/>
  <c r="O221" i="4"/>
  <c r="J221" i="4"/>
  <c r="O220" i="4"/>
  <c r="J220" i="4"/>
  <c r="O219" i="4"/>
  <c r="J219" i="4"/>
  <c r="O218" i="4"/>
  <c r="J218" i="4"/>
  <c r="O217" i="4"/>
  <c r="J217" i="4"/>
  <c r="O216" i="4"/>
  <c r="J216" i="4"/>
  <c r="O215" i="4"/>
  <c r="J215" i="4"/>
  <c r="O214" i="4"/>
  <c r="J214" i="4"/>
  <c r="O213" i="4"/>
  <c r="J213" i="4"/>
  <c r="O212" i="4"/>
  <c r="J212" i="4"/>
  <c r="O211" i="4"/>
  <c r="J211" i="4"/>
  <c r="O210" i="4"/>
  <c r="J210" i="4"/>
  <c r="O209" i="4"/>
  <c r="J209" i="4"/>
  <c r="O208" i="4"/>
  <c r="J208" i="4"/>
  <c r="O207" i="4"/>
  <c r="J207" i="4"/>
  <c r="O206" i="4"/>
  <c r="J206" i="4"/>
  <c r="O205" i="4"/>
  <c r="J205" i="4"/>
  <c r="O204" i="4"/>
  <c r="J204" i="4"/>
  <c r="O203" i="4"/>
  <c r="J203" i="4"/>
  <c r="O202" i="4"/>
  <c r="J202" i="4"/>
  <c r="O201" i="4"/>
  <c r="J201" i="4"/>
  <c r="O200" i="4"/>
  <c r="J200" i="4"/>
  <c r="O199" i="4"/>
  <c r="J199" i="4"/>
  <c r="O198" i="4"/>
  <c r="J198" i="4"/>
  <c r="O197" i="4"/>
  <c r="J197" i="4"/>
  <c r="O196" i="4"/>
  <c r="J196" i="4"/>
  <c r="O195" i="4"/>
  <c r="J195" i="4"/>
  <c r="O194" i="4"/>
  <c r="J194" i="4"/>
  <c r="O193" i="4"/>
  <c r="J193" i="4"/>
  <c r="O192" i="4"/>
  <c r="J192" i="4"/>
  <c r="O191" i="4"/>
  <c r="J191" i="4"/>
  <c r="O190" i="4"/>
  <c r="J190" i="4"/>
  <c r="O189" i="4"/>
  <c r="J189" i="4"/>
  <c r="O188" i="4"/>
  <c r="J188" i="4"/>
  <c r="O187" i="4"/>
  <c r="J187" i="4"/>
  <c r="O186" i="4"/>
  <c r="J186" i="4"/>
  <c r="O185" i="4"/>
  <c r="J185" i="4"/>
  <c r="O184" i="4"/>
  <c r="J184" i="4"/>
  <c r="O183" i="4"/>
  <c r="J183" i="4"/>
  <c r="O182" i="4"/>
  <c r="J182" i="4"/>
  <c r="O181" i="4"/>
  <c r="J181" i="4"/>
  <c r="O180" i="4"/>
  <c r="J180" i="4"/>
  <c r="O179" i="4"/>
  <c r="J179" i="4"/>
  <c r="O178" i="4"/>
  <c r="J178" i="4"/>
  <c r="O177" i="4"/>
  <c r="J177" i="4"/>
  <c r="O176" i="4"/>
  <c r="J176" i="4"/>
  <c r="O175" i="4"/>
  <c r="J175" i="4"/>
  <c r="O174" i="4"/>
  <c r="J174" i="4"/>
  <c r="O173" i="4"/>
  <c r="J173" i="4"/>
  <c r="O172" i="4"/>
  <c r="J172" i="4"/>
  <c r="O171" i="4"/>
  <c r="J171" i="4"/>
  <c r="O170" i="4"/>
  <c r="J170" i="4"/>
  <c r="O169" i="4"/>
  <c r="J169" i="4"/>
  <c r="O168" i="4"/>
  <c r="J168" i="4"/>
  <c r="O167" i="4"/>
  <c r="J167" i="4"/>
  <c r="O166" i="4"/>
  <c r="J166" i="4"/>
  <c r="O165" i="4"/>
  <c r="J165" i="4"/>
  <c r="O164" i="4"/>
  <c r="J164" i="4"/>
  <c r="O163" i="4"/>
  <c r="J163" i="4"/>
  <c r="O162" i="4"/>
  <c r="J162" i="4"/>
  <c r="O161" i="4"/>
  <c r="J161" i="4"/>
  <c r="O160" i="4"/>
  <c r="J160" i="4"/>
  <c r="O159" i="4"/>
  <c r="J159" i="4"/>
  <c r="O158" i="4"/>
  <c r="J158" i="4"/>
  <c r="O157" i="4"/>
  <c r="J157" i="4"/>
  <c r="O156" i="4"/>
  <c r="J156" i="4"/>
  <c r="O155" i="4"/>
  <c r="J155" i="4"/>
  <c r="O154" i="4"/>
  <c r="J154" i="4"/>
  <c r="O153" i="4"/>
  <c r="J153" i="4"/>
  <c r="O152" i="4"/>
  <c r="J152" i="4"/>
  <c r="O151" i="4"/>
  <c r="J151" i="4"/>
  <c r="O150" i="4"/>
  <c r="J150" i="4"/>
  <c r="O149" i="4"/>
  <c r="J149" i="4"/>
  <c r="O148" i="4"/>
  <c r="J148" i="4"/>
  <c r="O147" i="4"/>
  <c r="J147" i="4"/>
  <c r="O146" i="4"/>
  <c r="J146" i="4"/>
  <c r="O145" i="4"/>
  <c r="J145" i="4"/>
  <c r="O144" i="4"/>
  <c r="J144" i="4"/>
  <c r="O143" i="4"/>
  <c r="J143" i="4"/>
  <c r="O142" i="4"/>
  <c r="J142" i="4"/>
  <c r="O141" i="4"/>
  <c r="J141" i="4"/>
  <c r="O140" i="4"/>
  <c r="J140" i="4"/>
  <c r="O139" i="4"/>
  <c r="J139" i="4"/>
  <c r="O138" i="4"/>
  <c r="J138" i="4"/>
  <c r="O137" i="4"/>
  <c r="J137" i="4"/>
  <c r="O136" i="4"/>
  <c r="J136" i="4"/>
  <c r="O135" i="4"/>
  <c r="J135" i="4"/>
  <c r="O134" i="4"/>
  <c r="J134" i="4"/>
  <c r="O133" i="4"/>
  <c r="J133" i="4"/>
  <c r="O132" i="4"/>
  <c r="J132" i="4"/>
  <c r="O131" i="4"/>
  <c r="J131" i="4"/>
  <c r="O130" i="4"/>
  <c r="J130" i="4"/>
  <c r="O129" i="4"/>
  <c r="J129" i="4"/>
  <c r="O128" i="4"/>
  <c r="J128" i="4"/>
  <c r="O127" i="4"/>
  <c r="J127" i="4"/>
  <c r="O126" i="4"/>
  <c r="J126" i="4"/>
  <c r="O125" i="4"/>
  <c r="J125" i="4"/>
  <c r="O124" i="4"/>
  <c r="J124" i="4"/>
  <c r="O123" i="4"/>
  <c r="J123" i="4"/>
  <c r="O122" i="4"/>
  <c r="J122" i="4"/>
  <c r="O121" i="4"/>
  <c r="J121" i="4"/>
  <c r="O120" i="4"/>
  <c r="J120" i="4"/>
  <c r="O119" i="4"/>
  <c r="J119" i="4"/>
  <c r="O118" i="4"/>
  <c r="J118" i="4"/>
  <c r="O117" i="4"/>
  <c r="J117" i="4"/>
  <c r="O116" i="4"/>
  <c r="J116" i="4"/>
  <c r="O115" i="4"/>
  <c r="J115" i="4"/>
  <c r="O114" i="4"/>
  <c r="J114" i="4"/>
  <c r="O113" i="4"/>
  <c r="J113" i="4"/>
  <c r="O112" i="4"/>
  <c r="J112" i="4"/>
  <c r="O111" i="4"/>
  <c r="J111" i="4"/>
  <c r="O110" i="4"/>
  <c r="J110" i="4"/>
  <c r="O109" i="4"/>
  <c r="J109" i="4"/>
  <c r="O108" i="4"/>
  <c r="J108" i="4"/>
  <c r="O107" i="4"/>
  <c r="J107" i="4"/>
  <c r="O106" i="4"/>
  <c r="J106" i="4"/>
  <c r="O105" i="4"/>
  <c r="J105" i="4"/>
  <c r="O104" i="4"/>
  <c r="J104" i="4"/>
  <c r="O103" i="4"/>
  <c r="J103" i="4"/>
  <c r="O102" i="4"/>
  <c r="J102" i="4"/>
  <c r="O101" i="4"/>
  <c r="J101" i="4"/>
  <c r="O100" i="4"/>
  <c r="J100" i="4"/>
  <c r="O99" i="4"/>
  <c r="J99" i="4"/>
  <c r="O98" i="4"/>
  <c r="J98" i="4"/>
  <c r="O97" i="4"/>
  <c r="J97" i="4"/>
  <c r="O96" i="4"/>
  <c r="J96" i="4"/>
  <c r="O95" i="4"/>
  <c r="J95" i="4"/>
  <c r="O94" i="4"/>
  <c r="J94" i="4"/>
  <c r="O93" i="4"/>
  <c r="J93" i="4"/>
  <c r="O92" i="4"/>
  <c r="J92" i="4"/>
  <c r="O91" i="4"/>
  <c r="J91" i="4"/>
  <c r="O90" i="4"/>
  <c r="J90" i="4"/>
  <c r="O89" i="4"/>
  <c r="J89" i="4"/>
  <c r="O88" i="4"/>
  <c r="J88" i="4"/>
  <c r="O87" i="4"/>
  <c r="J87" i="4"/>
  <c r="O86" i="4"/>
  <c r="J86" i="4"/>
  <c r="O85" i="4"/>
  <c r="J85" i="4"/>
  <c r="O84" i="4"/>
  <c r="J84" i="4"/>
  <c r="O83" i="4"/>
  <c r="J83" i="4"/>
  <c r="O82" i="4"/>
  <c r="J82" i="4"/>
  <c r="O81" i="4"/>
  <c r="J81" i="4"/>
  <c r="O80" i="4"/>
  <c r="J80" i="4"/>
  <c r="O79" i="4"/>
  <c r="J79" i="4"/>
  <c r="O78" i="4"/>
  <c r="J78" i="4"/>
  <c r="O77" i="4"/>
  <c r="J77" i="4"/>
  <c r="O76" i="4"/>
  <c r="J76" i="4"/>
  <c r="O75" i="4"/>
  <c r="J75" i="4"/>
  <c r="O74" i="4"/>
  <c r="J74" i="4"/>
  <c r="O73" i="4"/>
  <c r="J73" i="4"/>
  <c r="O72" i="4"/>
  <c r="J72" i="4"/>
  <c r="O71" i="4"/>
  <c r="J71" i="4"/>
  <c r="O70" i="4"/>
  <c r="J70" i="4"/>
  <c r="O69" i="4"/>
  <c r="J69" i="4"/>
  <c r="O68" i="4"/>
  <c r="J68" i="4"/>
  <c r="O67" i="4"/>
  <c r="J67" i="4"/>
  <c r="O66" i="4"/>
  <c r="J66" i="4"/>
  <c r="O65" i="4"/>
  <c r="J65" i="4"/>
  <c r="O64" i="4"/>
  <c r="J64" i="4"/>
  <c r="O63" i="4"/>
  <c r="J63" i="4"/>
  <c r="O62" i="4"/>
  <c r="J62" i="4"/>
  <c r="O61" i="4"/>
  <c r="J61" i="4"/>
  <c r="O60" i="4"/>
  <c r="J60" i="4"/>
  <c r="O59" i="4"/>
  <c r="J59" i="4"/>
  <c r="O58" i="4"/>
  <c r="J58" i="4"/>
  <c r="O57" i="4"/>
  <c r="J57" i="4"/>
  <c r="O56" i="4"/>
  <c r="J56" i="4"/>
  <c r="O55" i="4"/>
  <c r="J55" i="4"/>
  <c r="O54" i="4"/>
  <c r="J54" i="4"/>
  <c r="O53" i="4"/>
  <c r="J53" i="4"/>
  <c r="O52" i="4"/>
  <c r="J52" i="4"/>
  <c r="O51" i="4"/>
  <c r="J51" i="4"/>
  <c r="O50" i="4"/>
  <c r="J50" i="4"/>
  <c r="O49" i="4"/>
  <c r="J49" i="4"/>
  <c r="O48" i="4"/>
  <c r="J48" i="4"/>
  <c r="O47" i="4"/>
  <c r="J47" i="4"/>
  <c r="O46" i="4"/>
  <c r="J46" i="4"/>
  <c r="O45" i="4"/>
  <c r="J45" i="4"/>
  <c r="O44" i="4"/>
  <c r="J44" i="4"/>
  <c r="O43" i="4"/>
  <c r="J43" i="4"/>
  <c r="O42" i="4"/>
  <c r="J42" i="4"/>
  <c r="O41" i="4"/>
  <c r="J41" i="4"/>
  <c r="O40" i="4"/>
  <c r="J40" i="4"/>
  <c r="O39" i="4"/>
  <c r="J39" i="4"/>
  <c r="O38" i="4"/>
  <c r="J38" i="4"/>
  <c r="O37" i="4"/>
  <c r="J37" i="4"/>
  <c r="O36" i="4"/>
  <c r="J36" i="4"/>
  <c r="O35" i="4"/>
  <c r="J35" i="4"/>
  <c r="O34" i="4"/>
  <c r="J34" i="4"/>
  <c r="O33" i="4"/>
  <c r="J33" i="4"/>
  <c r="O32" i="4"/>
  <c r="J32" i="4"/>
  <c r="O31" i="4"/>
  <c r="J31" i="4"/>
  <c r="O30" i="4"/>
  <c r="J30" i="4"/>
  <c r="O29" i="4"/>
  <c r="J29" i="4"/>
  <c r="O28" i="4"/>
  <c r="J28" i="4"/>
  <c r="O27" i="4"/>
  <c r="J27" i="4"/>
  <c r="O26" i="4"/>
  <c r="J26" i="4"/>
  <c r="O25" i="4"/>
  <c r="J25" i="4"/>
  <c r="O24" i="4"/>
  <c r="J24" i="4"/>
  <c r="O23" i="4"/>
  <c r="J23" i="4"/>
  <c r="O22" i="4"/>
  <c r="J22" i="4"/>
  <c r="O21" i="4"/>
  <c r="J21" i="4"/>
  <c r="O20" i="4"/>
  <c r="J20" i="4"/>
  <c r="O19" i="4"/>
  <c r="J19" i="4"/>
  <c r="O18" i="4"/>
  <c r="J18" i="4"/>
  <c r="O17" i="4"/>
  <c r="J17" i="4"/>
  <c r="O16" i="4"/>
  <c r="J16" i="4"/>
  <c r="O15" i="4"/>
  <c r="J15" i="4"/>
  <c r="O14" i="4"/>
  <c r="J14" i="4"/>
  <c r="O13" i="4"/>
  <c r="J13" i="4"/>
  <c r="O12" i="4"/>
  <c r="J12" i="4"/>
  <c r="O11" i="4"/>
  <c r="J11" i="4"/>
  <c r="O10" i="4"/>
  <c r="J10" i="4"/>
  <c r="O9" i="4"/>
  <c r="J9" i="4"/>
  <c r="O8" i="4"/>
  <c r="J8" i="4"/>
  <c r="O7" i="4"/>
  <c r="J7" i="4"/>
  <c r="O6" i="4"/>
  <c r="J6" i="4"/>
  <c r="B6" i="4"/>
  <c r="C8" i="1" l="1"/>
  <c r="A9" i="1"/>
  <c r="B9" i="4"/>
  <c r="B7" i="4"/>
  <c r="B8" i="4"/>
  <c r="C9" i="1" l="1"/>
  <c r="A10" i="1"/>
  <c r="B10" i="4"/>
  <c r="C10" i="1" l="1"/>
  <c r="A11" i="1"/>
  <c r="B11" i="4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C16" i="2"/>
  <c r="D16" i="2"/>
  <c r="E16" i="2"/>
  <c r="F16" i="2"/>
  <c r="G16" i="2"/>
  <c r="H16" i="2"/>
  <c r="C15" i="2"/>
  <c r="D15" i="2"/>
  <c r="E15" i="2"/>
  <c r="F15" i="2"/>
  <c r="G15" i="2"/>
  <c r="H15" i="2"/>
  <c r="C14" i="2"/>
  <c r="D14" i="2"/>
  <c r="E14" i="2"/>
  <c r="F14" i="2"/>
  <c r="G14" i="2"/>
  <c r="H14" i="2"/>
  <c r="C13" i="2"/>
  <c r="D13" i="2"/>
  <c r="E13" i="2"/>
  <c r="F13" i="2"/>
  <c r="G13" i="2"/>
  <c r="H13" i="2"/>
  <c r="C12" i="2"/>
  <c r="D12" i="2"/>
  <c r="E12" i="2"/>
  <c r="F12" i="2"/>
  <c r="G12" i="2"/>
  <c r="H12" i="2"/>
  <c r="C11" i="2"/>
  <c r="D11" i="2"/>
  <c r="E11" i="2"/>
  <c r="F11" i="2"/>
  <c r="G11" i="2"/>
  <c r="H11" i="2"/>
  <c r="C10" i="2"/>
  <c r="D10" i="2"/>
  <c r="E10" i="2"/>
  <c r="F10" i="2"/>
  <c r="G10" i="2"/>
  <c r="H10" i="2"/>
  <c r="C9" i="2"/>
  <c r="D9" i="2"/>
  <c r="E9" i="2"/>
  <c r="F9" i="2"/>
  <c r="G9" i="2"/>
  <c r="H9" i="2"/>
  <c r="C8" i="2"/>
  <c r="D8" i="2"/>
  <c r="E8" i="2"/>
  <c r="F8" i="2"/>
  <c r="G8" i="2"/>
  <c r="H8" i="2"/>
  <c r="C7" i="2"/>
  <c r="D7" i="2"/>
  <c r="E7" i="2"/>
  <c r="F7" i="2"/>
  <c r="G7" i="2"/>
  <c r="H7" i="2"/>
  <c r="C6" i="2"/>
  <c r="D6" i="2"/>
  <c r="E6" i="2"/>
  <c r="F6" i="2"/>
  <c r="G6" i="2"/>
  <c r="H6" i="2"/>
  <c r="C5" i="2"/>
  <c r="D5" i="2"/>
  <c r="E5" i="2"/>
  <c r="F5" i="2"/>
  <c r="G5" i="2"/>
  <c r="H5" i="2"/>
  <c r="C4" i="2"/>
  <c r="D4" i="2"/>
  <c r="E4" i="2"/>
  <c r="F4" i="2"/>
  <c r="G4" i="2"/>
  <c r="H4" i="2"/>
  <c r="H3" i="2"/>
  <c r="G3" i="2"/>
  <c r="E3" i="2"/>
  <c r="D3" i="2"/>
  <c r="C3" i="2"/>
  <c r="B3" i="2"/>
  <c r="C11" i="1" l="1"/>
  <c r="A12" i="1"/>
  <c r="B12" i="4"/>
  <c r="B4" i="2"/>
  <c r="B6" i="2"/>
  <c r="B5" i="2"/>
  <c r="C12" i="1" l="1"/>
  <c r="B7" i="2"/>
  <c r="B13" i="4"/>
  <c r="B14" i="4" l="1"/>
  <c r="B15" i="4" l="1"/>
  <c r="B16" i="4" l="1"/>
  <c r="B8" i="2" l="1"/>
  <c r="B17" i="4"/>
  <c r="B9" i="2" l="1"/>
  <c r="B18" i="4"/>
  <c r="B19" i="4" l="1"/>
  <c r="B10" i="2" l="1"/>
  <c r="B20" i="4"/>
  <c r="B11" i="2"/>
  <c r="B20" i="2" l="1"/>
  <c r="B21" i="4"/>
  <c r="B12" i="2"/>
  <c r="B21" i="2" l="1"/>
  <c r="B22" i="4"/>
  <c r="B13" i="2"/>
  <c r="B22" i="2" l="1"/>
  <c r="B23" i="4"/>
  <c r="B14" i="2"/>
  <c r="B23" i="2" l="1"/>
  <c r="B24" i="4"/>
  <c r="B15" i="2"/>
  <c r="B24" i="2" l="1"/>
  <c r="B25" i="4"/>
  <c r="B16" i="2"/>
  <c r="B25" i="2" l="1"/>
  <c r="B26" i="4"/>
  <c r="B17" i="2"/>
  <c r="B26" i="2" l="1"/>
  <c r="B27" i="4"/>
  <c r="B18" i="2"/>
  <c r="B27" i="2" l="1"/>
  <c r="B28" i="4"/>
  <c r="B19" i="2"/>
  <c r="B28" i="2" l="1"/>
  <c r="B29" i="4"/>
  <c r="B29" i="2" l="1"/>
  <c r="B30" i="4"/>
  <c r="B30" i="2" l="1"/>
  <c r="B31" i="4"/>
  <c r="B31" i="2" l="1"/>
  <c r="B32" i="4"/>
  <c r="B32" i="2" l="1"/>
  <c r="B33" i="4"/>
  <c r="B33" i="2" l="1"/>
  <c r="B34" i="4"/>
  <c r="B34" i="2" l="1"/>
  <c r="B35" i="4"/>
  <c r="B35" i="2" l="1"/>
  <c r="B36" i="4"/>
  <c r="B36" i="2" l="1"/>
  <c r="B37" i="4"/>
  <c r="B37" i="2" l="1"/>
  <c r="B38" i="4"/>
  <c r="B38" i="2" l="1"/>
  <c r="B39" i="4"/>
  <c r="B39" i="2" l="1"/>
  <c r="B40" i="4"/>
  <c r="B40" i="2" l="1"/>
  <c r="B41" i="4"/>
  <c r="B41" i="2" l="1"/>
  <c r="B42" i="4"/>
  <c r="B42" i="2" l="1"/>
  <c r="B43" i="4"/>
  <c r="B43" i="2" l="1"/>
  <c r="B44" i="4"/>
  <c r="B44" i="2" l="1"/>
  <c r="B45" i="4"/>
  <c r="B45" i="2" l="1"/>
  <c r="B46" i="4"/>
  <c r="B46" i="2" l="1"/>
  <c r="B47" i="4"/>
  <c r="B47" i="2" l="1"/>
  <c r="B48" i="4"/>
  <c r="B48" i="2" l="1"/>
  <c r="B49" i="4"/>
  <c r="B49" i="2" l="1"/>
  <c r="B50" i="4"/>
  <c r="B50" i="2" l="1"/>
  <c r="B51" i="4"/>
  <c r="B51" i="2" l="1"/>
  <c r="B52" i="4"/>
  <c r="B52" i="2" l="1"/>
  <c r="B53" i="4"/>
  <c r="B53" i="2" l="1"/>
  <c r="B54" i="4"/>
  <c r="B54" i="2" l="1"/>
  <c r="B55" i="4"/>
  <c r="B56" i="4" l="1"/>
  <c r="A57" i="1" l="1"/>
  <c r="B57" i="4"/>
  <c r="A58" i="1" l="1"/>
  <c r="B58" i="4"/>
  <c r="A59" i="1" l="1"/>
  <c r="B59" i="4"/>
  <c r="A60" i="1" l="1"/>
  <c r="B60" i="4"/>
  <c r="A61" i="1" l="1"/>
  <c r="B61" i="4"/>
  <c r="A62" i="1" l="1"/>
  <c r="B62" i="4"/>
  <c r="B63" i="4" l="1"/>
  <c r="B64" i="4" l="1"/>
  <c r="B65" i="4" l="1"/>
  <c r="B66" i="4" l="1"/>
  <c r="B67" i="4" l="1"/>
  <c r="B68" i="4" l="1"/>
  <c r="B69" i="4" l="1"/>
  <c r="B70" i="4" l="1"/>
  <c r="B71" i="4" l="1"/>
  <c r="B72" i="4" l="1"/>
  <c r="B73" i="4" l="1"/>
  <c r="B74" i="4" l="1"/>
  <c r="B75" i="4" l="1"/>
  <c r="B76" i="4" l="1"/>
  <c r="B77" i="4" l="1"/>
  <c r="B78" i="4" l="1"/>
  <c r="B79" i="4" l="1"/>
  <c r="B80" i="4" l="1"/>
  <c r="B81" i="4" l="1"/>
  <c r="B82" i="4" l="1"/>
  <c r="B83" i="4" l="1"/>
  <c r="B84" i="4" l="1"/>
  <c r="B85" i="4" l="1"/>
  <c r="B86" i="4" l="1"/>
  <c r="B87" i="4" l="1"/>
  <c r="B88" i="4" l="1"/>
  <c r="B89" i="4" l="1"/>
  <c r="B90" i="4" l="1"/>
  <c r="B91" i="4" l="1"/>
  <c r="B92" i="4" l="1"/>
  <c r="B93" i="4" l="1"/>
  <c r="B94" i="4" l="1"/>
  <c r="B95" i="4" l="1"/>
  <c r="B96" i="4" l="1"/>
  <c r="B97" i="4" l="1"/>
  <c r="B98" i="4" l="1"/>
  <c r="B99" i="4" l="1"/>
  <c r="B100" i="4" l="1"/>
  <c r="B101" i="4" l="1"/>
  <c r="B102" i="4" l="1"/>
  <c r="B103" i="4" l="1"/>
  <c r="B104" i="4" l="1"/>
  <c r="B105" i="4" l="1"/>
  <c r="B106" i="4" l="1"/>
  <c r="B107" i="4" l="1"/>
  <c r="B108" i="4" l="1"/>
  <c r="B109" i="4" l="1"/>
  <c r="B110" i="4" l="1"/>
  <c r="B111" i="4" l="1"/>
  <c r="B112" i="4" l="1"/>
  <c r="B113" i="4" l="1"/>
  <c r="B114" i="4" l="1"/>
  <c r="B115" i="4" l="1"/>
  <c r="B116" i="4" l="1"/>
  <c r="B117" i="4" l="1"/>
  <c r="B118" i="4" l="1"/>
  <c r="B119" i="4" l="1"/>
  <c r="B120" i="4" l="1"/>
  <c r="B121" i="4" l="1"/>
  <c r="B122" i="4" l="1"/>
  <c r="B123" i="4" l="1"/>
  <c r="B124" i="4" l="1"/>
  <c r="B125" i="4" l="1"/>
  <c r="B126" i="4" l="1"/>
  <c r="B127" i="4" l="1"/>
  <c r="B128" i="4" l="1"/>
  <c r="B129" i="4" l="1"/>
  <c r="B130" i="4" l="1"/>
  <c r="B131" i="4" l="1"/>
  <c r="B132" i="4" l="1"/>
  <c r="B133" i="4" l="1"/>
  <c r="B134" i="4" l="1"/>
  <c r="B135" i="4" l="1"/>
  <c r="B136" i="4" l="1"/>
  <c r="B137" i="4" l="1"/>
  <c r="B138" i="4" l="1"/>
  <c r="B139" i="4" l="1"/>
  <c r="B140" i="4" l="1"/>
  <c r="B141" i="4" l="1"/>
  <c r="B142" i="4" l="1"/>
  <c r="B143" i="4" l="1"/>
  <c r="B144" i="4" l="1"/>
  <c r="B145" i="4" l="1"/>
  <c r="B146" i="4" l="1"/>
  <c r="B147" i="4" l="1"/>
  <c r="B148" i="4" l="1"/>
  <c r="B149" i="4" l="1"/>
  <c r="B150" i="4" l="1"/>
  <c r="B151" i="4" l="1"/>
  <c r="B152" i="4" l="1"/>
  <c r="B153" i="4" l="1"/>
  <c r="B154" i="4" l="1"/>
  <c r="B155" i="4" l="1"/>
  <c r="B156" i="4" l="1"/>
  <c r="B157" i="4" l="1"/>
  <c r="B158" i="4" l="1"/>
  <c r="B159" i="4" l="1"/>
  <c r="B160" i="4" l="1"/>
  <c r="B161" i="4" l="1"/>
  <c r="B162" i="4" l="1"/>
  <c r="B163" i="4" l="1"/>
  <c r="B164" i="4" l="1"/>
  <c r="B165" i="4" l="1"/>
  <c r="B166" i="4" l="1"/>
  <c r="B167" i="4" l="1"/>
  <c r="B168" i="4" l="1"/>
  <c r="B169" i="4" l="1"/>
  <c r="B170" i="4" l="1"/>
  <c r="B171" i="4" l="1"/>
  <c r="B172" i="4" l="1"/>
  <c r="B173" i="4" l="1"/>
  <c r="B174" i="4" l="1"/>
  <c r="B175" i="4" l="1"/>
  <c r="B176" i="4" l="1"/>
  <c r="B177" i="4" l="1"/>
  <c r="B178" i="4" l="1"/>
  <c r="B179" i="4" l="1"/>
  <c r="B180" i="4" l="1"/>
  <c r="B181" i="4" l="1"/>
  <c r="B182" i="4" l="1"/>
  <c r="B183" i="4" l="1"/>
  <c r="B184" i="4" l="1"/>
  <c r="B185" i="4" l="1"/>
  <c r="B186" i="4" l="1"/>
  <c r="B187" i="4" l="1"/>
  <c r="B188" i="4" l="1"/>
  <c r="B189" i="4" l="1"/>
  <c r="B190" i="4" l="1"/>
  <c r="B191" i="4" l="1"/>
  <c r="B192" i="4" l="1"/>
  <c r="B193" i="4" l="1"/>
  <c r="B194" i="4" l="1"/>
  <c r="B195" i="4" l="1"/>
  <c r="B196" i="4" l="1"/>
  <c r="B197" i="4" l="1"/>
  <c r="B198" i="4" l="1"/>
  <c r="B199" i="4" l="1"/>
  <c r="B200" i="4" l="1"/>
  <c r="B201" i="4" l="1"/>
  <c r="B202" i="4" l="1"/>
  <c r="B203" i="4" l="1"/>
  <c r="B204" i="4" l="1"/>
  <c r="B205" i="4" l="1"/>
  <c r="B206" i="4" l="1"/>
  <c r="B207" i="4" l="1"/>
  <c r="B208" i="4" l="1"/>
  <c r="B209" i="4" l="1"/>
  <c r="B210" i="4" l="1"/>
  <c r="B211" i="4" l="1"/>
  <c r="B212" i="4" l="1"/>
  <c r="B213" i="4" l="1"/>
  <c r="B214" i="4" l="1"/>
  <c r="B215" i="4" l="1"/>
  <c r="B216" i="4" l="1"/>
  <c r="B217" i="4" l="1"/>
  <c r="B218" i="4" l="1"/>
  <c r="B219" i="4" l="1"/>
  <c r="B220" i="4" l="1"/>
  <c r="B221" i="4" l="1"/>
  <c r="B222" i="4" l="1"/>
  <c r="B223" i="4" l="1"/>
  <c r="B224" i="4" l="1"/>
  <c r="B225" i="4" l="1"/>
  <c r="B226" i="4" l="1"/>
  <c r="B227" i="4" l="1"/>
  <c r="B228" i="4" l="1"/>
  <c r="B229" i="4" l="1"/>
  <c r="B230" i="4" l="1"/>
  <c r="B231" i="4" l="1"/>
  <c r="B232" i="4" l="1"/>
  <c r="B233" i="4" l="1"/>
  <c r="B234" i="4" l="1"/>
  <c r="B235" i="4" l="1"/>
  <c r="B236" i="4" l="1"/>
  <c r="B237" i="4" l="1"/>
  <c r="B238" i="4" l="1"/>
  <c r="B239" i="4" l="1"/>
  <c r="B240" i="4" l="1"/>
  <c r="B241" i="4" l="1"/>
  <c r="B242" i="4" l="1"/>
  <c r="B243" i="4" l="1"/>
  <c r="B244" i="4" l="1"/>
  <c r="B245" i="4" l="1"/>
  <c r="B246" i="4" l="1"/>
  <c r="B247" i="4" l="1"/>
  <c r="B248" i="4" l="1"/>
  <c r="B249" i="4" l="1"/>
  <c r="B250" i="4" l="1"/>
  <c r="B251" i="4" l="1"/>
  <c r="B252" i="4" l="1"/>
  <c r="B253" i="4" l="1"/>
  <c r="B254" i="4" l="1"/>
  <c r="B255" i="4" l="1"/>
  <c r="B256" i="4" l="1"/>
  <c r="B257" i="4" l="1"/>
  <c r="B258" i="4" l="1"/>
  <c r="B259" i="4" l="1"/>
  <c r="B260" i="4" l="1"/>
  <c r="B261" i="4" l="1"/>
  <c r="B262" i="4" l="1"/>
  <c r="B263" i="4" l="1"/>
  <c r="B264" i="4" l="1"/>
  <c r="B265" i="4" l="1"/>
  <c r="B266" i="4" l="1"/>
  <c r="B267" i="4" l="1"/>
  <c r="B268" i="4" l="1"/>
  <c r="B269" i="4" l="1"/>
  <c r="B270" i="4" l="1"/>
  <c r="B271" i="4" l="1"/>
  <c r="B272" i="4" l="1"/>
  <c r="B273" i="4" l="1"/>
  <c r="B274" i="4" l="1"/>
  <c r="B275" i="4" l="1"/>
  <c r="B276" i="4" l="1"/>
  <c r="B277" i="4" l="1"/>
</calcChain>
</file>

<file path=xl/comments1.xml><?xml version="1.0" encoding="utf-8"?>
<comments xmlns="http://schemas.openxmlformats.org/spreadsheetml/2006/main">
  <authors>
    <author>Admin</author>
  </authors>
  <commentList>
    <comment ref="L2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NO. DT. 11/08/2015
</t>
        </r>
      </text>
    </comment>
    <comment ref="M2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NO. CHALLAN NO. 117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NO. L.R. NO. W-4000080261
</t>
        </r>
      </text>
    </comment>
    <comment ref="L7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NO. DT. 09/07/2015
</t>
        </r>
      </text>
    </comment>
    <comment ref="M7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NO. CHALLAN NO. 088</t>
        </r>
      </text>
    </comment>
    <comment ref="N7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NO. L.R. NO. W-4000077478
</t>
        </r>
      </text>
    </comment>
    <comment ref="L12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07/10/2015 REPLACE ALL BOLTS</t>
        </r>
      </text>
    </comment>
    <comment ref="M12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168 REPLACE ALL BOLTS</t>
        </r>
      </text>
    </comment>
    <comment ref="N12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W-4000120014
 REPLACE ALL BOLTS</t>
        </r>
      </text>
    </comment>
    <comment ref="L16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23/10/2015
 31/10/2015 QTY - 4 NOS</t>
        </r>
      </text>
    </comment>
    <comment ref="M16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Qty - 7 Nos
Ch No. 178
QTY - 4 NOS
CH NO. 183</t>
        </r>
      </text>
    </comment>
    <comment ref="N16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W-4000120460
QTY - 4 NOSW
W-4000122724</t>
        </r>
      </text>
    </comment>
    <comment ref="L16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23/10/2015</t>
        </r>
      </text>
    </comment>
    <comment ref="M16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Qty - 7 Nos
Ch No. 177
</t>
        </r>
      </text>
    </comment>
    <comment ref="N16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W-4000120453</t>
        </r>
      </text>
    </comment>
  </commentList>
</comments>
</file>

<file path=xl/sharedStrings.xml><?xml version="1.0" encoding="utf-8"?>
<sst xmlns="http://schemas.openxmlformats.org/spreadsheetml/2006/main" count="1260" uniqueCount="687">
  <si>
    <t>Order Date</t>
  </si>
  <si>
    <t>Company Name</t>
  </si>
  <si>
    <t>Unit/Plant</t>
  </si>
  <si>
    <t>Item Code</t>
  </si>
  <si>
    <t>Quantity</t>
  </si>
  <si>
    <t>Rate/Piece</t>
  </si>
  <si>
    <t>Due Date</t>
  </si>
  <si>
    <t>Challen No</t>
  </si>
  <si>
    <t>L.R No</t>
  </si>
  <si>
    <t>Drawing No</t>
  </si>
  <si>
    <t>AEW Quotatoin No</t>
  </si>
  <si>
    <t>Purchase Order No</t>
  </si>
  <si>
    <t>Delivery Date</t>
  </si>
  <si>
    <t>Late Delivery</t>
  </si>
  <si>
    <t>Description (Size/Part.no/Material)</t>
  </si>
  <si>
    <t>Discount (%)</t>
  </si>
  <si>
    <t>Job No</t>
  </si>
  <si>
    <t>Job Currently At</t>
  </si>
  <si>
    <t>Comments</t>
  </si>
  <si>
    <t>Total Order Value</t>
  </si>
  <si>
    <t>Year</t>
  </si>
  <si>
    <t>Sr No</t>
  </si>
  <si>
    <t>Section</t>
  </si>
  <si>
    <t>RC/RCB/1000540041</t>
  </si>
  <si>
    <t>Rajashree</t>
  </si>
  <si>
    <t xml:space="preserve">Nozzle Plate Supporting Tube 12.6 + 12.6.1 </t>
  </si>
  <si>
    <t>AC/ACA/1600558067</t>
  </si>
  <si>
    <t>Aditya</t>
  </si>
  <si>
    <t xml:space="preserve">Nozzle Water For Clinker Mill </t>
  </si>
  <si>
    <t>AC/ACJ/1600558097</t>
  </si>
  <si>
    <t>Bolt Flat 24 x 25 x 280mm, SS 310 W/Nut, Spring Washer</t>
  </si>
  <si>
    <t>VC/VCC/1500563283</t>
  </si>
  <si>
    <t>Vikram</t>
  </si>
  <si>
    <t>Strip Sealg Sr No. 1,2,3  Rotary Feeder Ref . 1000N</t>
  </si>
  <si>
    <t>2800523909/NE03</t>
  </si>
  <si>
    <t>Maratha</t>
  </si>
  <si>
    <t>Bucket Size : 550 x 280 x 280</t>
  </si>
  <si>
    <t>AC/ACD/1600558121</t>
  </si>
  <si>
    <t xml:space="preserve">Bolt F/Wagon Tippler </t>
  </si>
  <si>
    <t>AC/ACJ/1600558190</t>
  </si>
  <si>
    <t>Circlip Dimension Diameter 44mm</t>
  </si>
  <si>
    <t>RC/RCI/1000540138</t>
  </si>
  <si>
    <t>Boiler, Slide Gate For Boiler</t>
  </si>
  <si>
    <t>6100939</t>
  </si>
  <si>
    <t>Kenya</t>
  </si>
  <si>
    <t>Bucket Fixing Harware Bucket Elevator Segment</t>
  </si>
  <si>
    <t>AC/ACJ/1600558259</t>
  </si>
  <si>
    <t>Tail Shaft F/Elevator BE-502, BE-503, BE-504</t>
  </si>
  <si>
    <t>RC/RCB/1000540224</t>
  </si>
  <si>
    <t>Rod, Gate Link Silo Extraction For Kiln-2</t>
  </si>
  <si>
    <t>4000034235</t>
  </si>
  <si>
    <t>4000034226</t>
  </si>
  <si>
    <t>Clinker Belt Bucket Elevator Fixing Hardware</t>
  </si>
  <si>
    <t>RC/RCB/1000540294</t>
  </si>
  <si>
    <t>Tensioning Screw Part NO. 1,2,3,4 And 5</t>
  </si>
  <si>
    <t>25</t>
  </si>
  <si>
    <t>RC/RCA/1000540313</t>
  </si>
  <si>
    <t>Shaft Guide Sprocket 2827mm, Matl : EN-8, Dia 24mm</t>
  </si>
  <si>
    <t>1200540881/N207</t>
  </si>
  <si>
    <t>Wadi Cement</t>
  </si>
  <si>
    <t>Bolt 2 Nut &amp; Spring Washer 140 x80x38.1</t>
  </si>
  <si>
    <t>Bolt RND HD 1.5X6X7.3/4 Lock Washer &amp; 2 Hex Nut</t>
  </si>
  <si>
    <t>Bolt Nuts 1.5x12NFX11" Long Hammer Crusher</t>
  </si>
  <si>
    <t>Bolt Hex 1.5x6x6.5 Hex Fine Thread 2 Nut &amp; Spring Washer</t>
  </si>
  <si>
    <t xml:space="preserve">Bolt Hex 1.5x6x3.5  Fine Thread 2 Nut Spring Washer </t>
  </si>
  <si>
    <t xml:space="preserve">Bolt 2 Nut &amp; Spring Washer 165x105x38.1 mm </t>
  </si>
  <si>
    <t>Bolt Hex HT 1.5X12X8.5 with 2 Nut &amp; Spring Washer fine thr</t>
  </si>
  <si>
    <t>Bolt H Sq Nut 7/8 IN 3.1/2 IN  HTS</t>
  </si>
  <si>
    <t>W-4000043226</t>
  </si>
  <si>
    <t>2800525372/NE02</t>
  </si>
  <si>
    <t>Kodinar</t>
  </si>
  <si>
    <t>Anchor -V, AN10, 20x3x480MM, SS Steel</t>
  </si>
  <si>
    <t>VC/VCI/1500563682</t>
  </si>
  <si>
    <t>Tie Rod Upper For Line-3 Coal Mill DIN EN10083</t>
  </si>
  <si>
    <t>VCPL/PO/ASHOK/PO/01</t>
  </si>
  <si>
    <t>600mm widht Bucket with Hardware</t>
  </si>
  <si>
    <t>800 mm width Bucket with Hardware</t>
  </si>
  <si>
    <t>GK/GKD/7100529846</t>
  </si>
  <si>
    <t>Kotputli</t>
  </si>
  <si>
    <t>2800528269/NE09</t>
  </si>
  <si>
    <t>Suli</t>
  </si>
  <si>
    <t>Spindle Rod APPM 1882 W/Nut, Front Impact Arm</t>
  </si>
  <si>
    <t>1200541711/N207</t>
  </si>
  <si>
    <t>Lamella Conveyor</t>
  </si>
  <si>
    <t>Front Spreadader Base Plate - Mn Steel</t>
  </si>
  <si>
    <t>Support Cage Bar Mn steel</t>
  </si>
  <si>
    <t>Upper Side Section Hammer Crusher Mn Steel</t>
  </si>
  <si>
    <t>W-4000043367</t>
  </si>
  <si>
    <t>2800528591/NE05</t>
  </si>
  <si>
    <t>Rabriyawas</t>
  </si>
  <si>
    <t>Shear Pin For Wobbler Feeder Output Coupling</t>
  </si>
  <si>
    <t>VC/VCI/1500563784</t>
  </si>
  <si>
    <t>Clamp, MTG, 1300x100x55mm Matl : Alu / Copper</t>
  </si>
  <si>
    <t>VC/VCI/1500563781</t>
  </si>
  <si>
    <t>Beam Grinding 12 Nos. Sr. No. 4 &amp; 2 Nos. Sr. No. 4A</t>
  </si>
  <si>
    <t>2800528653/NE03</t>
  </si>
  <si>
    <t>Washer Disc Spring 16.3x34x2mm Din 2093 Cooler ESP</t>
  </si>
  <si>
    <t>1200542678/N208</t>
  </si>
  <si>
    <t>Anchor SS - 310 Y-Type ANY 100x100x20 with Plastic Cap</t>
  </si>
  <si>
    <t>Anchor SS - 310 Y Type ANY 75x80x20 with Plastic Cap</t>
  </si>
  <si>
    <t>Anchor SS - 310 V-Type AN -70 with Plastic Cap</t>
  </si>
  <si>
    <t>RC/RCB/1000540486</t>
  </si>
  <si>
    <t>Link Rod With Fork For Flow Control Gate EN-8</t>
  </si>
  <si>
    <t>2800529498/NE07</t>
  </si>
  <si>
    <t>Rauri</t>
  </si>
  <si>
    <t>Foundation Bolt M 20 with Lock Nut , Washer Grade 8.8</t>
  </si>
  <si>
    <t>1200543414/N208</t>
  </si>
  <si>
    <t>Anchor SS - 310 V-Type AN - 45 with Plastic Cap</t>
  </si>
  <si>
    <t>GK/GKB/7100530143</t>
  </si>
  <si>
    <t>Stud Bolt with Nut EN-8 Length 500mm M12 x1.75mm with 4 Nut FT</t>
  </si>
  <si>
    <t>Stud Bolt with Nut EN-8 Length 500mm M10 x1.5mm with 4 Nut FT</t>
  </si>
  <si>
    <t>AC/ACH/1600558707</t>
  </si>
  <si>
    <t>Refractory Accessories Anchor V-1 Type- V SS - 304</t>
  </si>
  <si>
    <t>Refractory Accessories Anchor AC-12 Y SS - 304</t>
  </si>
  <si>
    <t>Refractory Accessories Anchor YAN-25 TYPE : Y SS - 304</t>
  </si>
  <si>
    <t xml:space="preserve">Refractory Accessories Anchor AC-16 Y SS - 304 </t>
  </si>
  <si>
    <t>Refractory Accessoires Anchor AC-15 Y SS - 304</t>
  </si>
  <si>
    <t>Refractory Accessories Anchor YAN-100 Type - Y SS - 304</t>
  </si>
  <si>
    <t>AC/ACH/1600558708</t>
  </si>
  <si>
    <t>Refractory Accessories Anchor AC-17 Y SS - 304</t>
  </si>
  <si>
    <t>Refractory Accessoires Anchor AC - 18 Y SS - 304</t>
  </si>
  <si>
    <t>Anchor YAN-100 Y SS - 316</t>
  </si>
  <si>
    <t>Refractory Accessories Anchor YAN-200 Type : Y SS - 304</t>
  </si>
  <si>
    <t>Refractory Accessories Anchor YAN-145 SS-310</t>
  </si>
  <si>
    <t>Anchor Y SS - 304 YAN-100B Size 100/75 mm</t>
  </si>
  <si>
    <t>Plate Metallic Matl: Mild Steel  180 x180xThk 2mm Type-Wedge</t>
  </si>
  <si>
    <t xml:space="preserve">Anchor ACE-BAN01 SS - 310 </t>
  </si>
  <si>
    <t>S.S. 310 Segments 60mm x 20mm Thk</t>
  </si>
  <si>
    <t>VC/VCC/1500564166</t>
  </si>
  <si>
    <t>Guide Roller for Harrow Machansim of coal reclaimer</t>
  </si>
  <si>
    <t>2800530788/NE09</t>
  </si>
  <si>
    <t>Bush Bearing Tail End for Raw Mill Bucket LM-46.465 Cap 420TPH</t>
  </si>
  <si>
    <t>Bolt Taper Head with Nut &amp; Washer of Raw Mill LM 46.465Ca- 420TPH</t>
  </si>
  <si>
    <t>2800530791/NE07</t>
  </si>
  <si>
    <t>Bush Split for Lime Stone Reclaimer Head Sprocket</t>
  </si>
  <si>
    <t>2800530796/NE04</t>
  </si>
  <si>
    <t xml:space="preserve">Bush &amp; Housing Tail Shaft  Bearing Dia65 of Bucket Elevator </t>
  </si>
  <si>
    <t>2800531117/NE07</t>
  </si>
  <si>
    <t>Anchor SS - 310 215mm</t>
  </si>
  <si>
    <t>Anchor SS - 310 115 mm</t>
  </si>
  <si>
    <t>Anchor SS - 304 150mm</t>
  </si>
  <si>
    <t>2800528804/NE26</t>
  </si>
  <si>
    <t>Muldwarka</t>
  </si>
  <si>
    <t>Bucket 650x355x270x111x230x105x5 mm Thk W/Bearing Plates</t>
  </si>
  <si>
    <t>2800530812/NE02</t>
  </si>
  <si>
    <t>Ring Lower Discharge Item Sr. No. 1 &amp; 2 For Raw Mill</t>
  </si>
  <si>
    <t>VC/VCI/1500563972</t>
  </si>
  <si>
    <t>Rotor Blade For S-C Feed Rotary Air Lock Mat : 58C</t>
  </si>
  <si>
    <t>VC/VCA/1500564173</t>
  </si>
  <si>
    <t>Dpc Motion Flag with Assembly</t>
  </si>
  <si>
    <t>VCV/VCC/1500564258</t>
  </si>
  <si>
    <t>Frame MS 1x2m for Machine Guard Angle 40x40x4 Wire mesh</t>
  </si>
  <si>
    <t>W-4000044296</t>
  </si>
  <si>
    <t>B-4000056634</t>
  </si>
  <si>
    <t>102PO1600710</t>
  </si>
  <si>
    <t>Driven Sprocket-I Wobbler Feeder 0.8x21x6</t>
  </si>
  <si>
    <t>2800532430/NE23</t>
  </si>
  <si>
    <t>Sleeve Matl : SA213T11 Boiler Superheater Coil Sleeve</t>
  </si>
  <si>
    <t>Valve Plate OD 1798 x ID 332 x Thick 12MM Spray Nozzle Plate</t>
  </si>
  <si>
    <t>2800532680/NE03</t>
  </si>
  <si>
    <t>Cotter Pin 8MM PN : 3 Coal Mill Drag Chain</t>
  </si>
  <si>
    <t>Nimbahera</t>
  </si>
  <si>
    <t>VC/VCI/1500564295</t>
  </si>
  <si>
    <t>Spring Plate Spring Steel 1MM Hardened &amp; Tempered</t>
  </si>
  <si>
    <t>VC/VCI/1500564291</t>
  </si>
  <si>
    <t>Coal Nozzle Modified For Precalcinator Line III, Size : 200NB</t>
  </si>
  <si>
    <t>W-4000044480</t>
  </si>
  <si>
    <t>W-4000044484</t>
  </si>
  <si>
    <t>AEW/PIL/620</t>
  </si>
  <si>
    <t>Mumbai</t>
  </si>
  <si>
    <t>Bolt For Girth Gear With 2 Nuts, 2 Sp. Washer, 1 Spring Washer</t>
  </si>
  <si>
    <t>AC/ACJ/1600558980</t>
  </si>
  <si>
    <t>T-Head Bolt M 42 x 160 mm with Nut for RM Table Liner</t>
  </si>
  <si>
    <t>GK/GKD/7100530263</t>
  </si>
  <si>
    <t>Bolt Hexagon Head H.T. Grade 10.9 M32 x 100, IS 1364 Thread</t>
  </si>
  <si>
    <t>W-4000040026</t>
  </si>
  <si>
    <t>W-4000040025</t>
  </si>
  <si>
    <t>W-4000040024</t>
  </si>
  <si>
    <t>GK/GKD/7100530528</t>
  </si>
  <si>
    <t>Stud Bolt with Nut Lenth 800mm EN - 8M 36x 4mm with 4 Nut Full Thread</t>
  </si>
  <si>
    <t>Stud Bolt with Nut Lenth 500mm EN - 8 M 12x 1.75mm with 4 Nut Full Thread</t>
  </si>
  <si>
    <t>Stud Bolt with Nut Lenth 500mm EN - 8 M 10x 1.5mm with 4 Nut Full Thread</t>
  </si>
  <si>
    <t>Stud Bolt with Nut Lenth 500mm EN - 8 M 16x 2mm with 4 Nut Full Thread</t>
  </si>
  <si>
    <t>Stud Bolt with Nut Lenth 800mm EN - 8M 30x 3.5mm with 4 Nut Full Thread</t>
  </si>
  <si>
    <t>Stud Bolt with Nut Lenth 800mm EN - 8M 24x 3mm with 4 Nut Full Thread</t>
  </si>
  <si>
    <t>Stud Bolt with Nut Lenth 800mm EN - 8 M 32x 3.5mm with 4 Nut Full Thread</t>
  </si>
  <si>
    <t>Stud Bolt with Nut Lenth 500mm EN - 8 M 20x 2.5mm with 4 Nut Full Thread</t>
  </si>
  <si>
    <t>W - 4000076671</t>
  </si>
  <si>
    <t>W-4000076672</t>
  </si>
  <si>
    <t>W-4000076655</t>
  </si>
  <si>
    <t>B-4000056865</t>
  </si>
  <si>
    <t>2800534817/NE06</t>
  </si>
  <si>
    <t>Bhatapara</t>
  </si>
  <si>
    <t>Bolt Anchor SS- 310 LG 350 mm</t>
  </si>
  <si>
    <t>Bolt Anchor SS - 310 LG - 250 mm</t>
  </si>
  <si>
    <t>Bolt Anchor SS - 310 LG - 145 mm</t>
  </si>
  <si>
    <t>Bolt Anchor SS - 310 LG - 130 mm</t>
  </si>
  <si>
    <t>Bolt Anchor SS - 310 LG - 200 mm</t>
  </si>
  <si>
    <t>Bolt Anchor SS - 310 LG - 75 mm</t>
  </si>
  <si>
    <t>2800535053/NE06</t>
  </si>
  <si>
    <t xml:space="preserve">Anchor Y SS - 310 Dia 6 x 600mm Brick Lining </t>
  </si>
  <si>
    <t>VC/VCC/1500564807</t>
  </si>
  <si>
    <t>Pan For Apron Conveyor of Wagon Tippler</t>
  </si>
  <si>
    <t>W-4000056931</t>
  </si>
  <si>
    <t>VC/VCC/1500564809</t>
  </si>
  <si>
    <t>Head Sprocket Segment 250mm</t>
  </si>
  <si>
    <t>W-40000768822</t>
  </si>
  <si>
    <t>W-4000076881</t>
  </si>
  <si>
    <t>2800535778/NE09</t>
  </si>
  <si>
    <t>Cover IS-2062 Bearing for coal recalimer Chain Tail end Disc</t>
  </si>
  <si>
    <t>W-4000051991</t>
  </si>
  <si>
    <t>15/KKR/PUR/01597</t>
  </si>
  <si>
    <t>Birla White</t>
  </si>
  <si>
    <t>Flap of VRM Inlet Feed For Limestone Three Flap</t>
  </si>
  <si>
    <t>2800536273/NE02</t>
  </si>
  <si>
    <t>Roller Belt Sway Switch 270mm L x 40mm Dia x 36mm ID, Sq. Hole</t>
  </si>
  <si>
    <t>AC/ACJ/1600559453</t>
  </si>
  <si>
    <t>Bucket chain MS 600mm, 620mm, 475mm, 5mm</t>
  </si>
  <si>
    <t>Leaves, Enviro Seal, For Kiln Outlet</t>
  </si>
  <si>
    <t>Pin, Dowel EN-19 ID 6 x OD 10 x 45/55mm Long</t>
  </si>
  <si>
    <t>Pin, Dowel, EN-19 ID 4 x OD 6 x 45/55mm Long</t>
  </si>
  <si>
    <t>Scrapper 1200mm For Coal Drag Chain Conveyor</t>
  </si>
  <si>
    <t>Scrapper 1000mm For Coal Drag Chain Conveyor</t>
  </si>
  <si>
    <t>Pin, Shear With Bush For Outlet Coupling With Bush</t>
  </si>
  <si>
    <t>SG/SGJ/8131005074</t>
  </si>
  <si>
    <t>Sewagram Cement</t>
  </si>
  <si>
    <t>T-Bolt SS F/Flange / Outlet Sector</t>
  </si>
  <si>
    <t>Nut SS M16 Flange For Outlet Sector Kiln Cooler</t>
  </si>
  <si>
    <t>B-4000074080</t>
  </si>
  <si>
    <t>VC/VCI/1500564884</t>
  </si>
  <si>
    <t>Counter NIB Bolt M24xL75mm with Nut &amp; Spring Washer IS - 1363 Mat: 6.6</t>
  </si>
  <si>
    <t>VC/VCI/1500564910</t>
  </si>
  <si>
    <t>Bolt HT W/SQ Nut</t>
  </si>
  <si>
    <t>Stud Bolt with Nut M30x420 Long Grade 8.8 with 4 Nut Wobbler Bearing Hsg</t>
  </si>
  <si>
    <t>VC/VCC/1500565122</t>
  </si>
  <si>
    <t>Hammer Rapping For L-III Cement Mill ESP</t>
  </si>
  <si>
    <t>VC/VCB/1500565176</t>
  </si>
  <si>
    <t>Bolt Hexaon Head with Nut SS - 310 M16xL50mm Plain Washer Full Thread</t>
  </si>
  <si>
    <t>Bolt Hexaon Head with Nut SS - 310 M16xL65mm Plain Washer Full Thread</t>
  </si>
  <si>
    <t>Bolt Hexaon Head with Nut SS - 310 M12xL50mm Plain Washer Full Thread</t>
  </si>
  <si>
    <t>Bolt Hexaon Head with Nut SS - 310 M12xL65mm Plain Washer Full Thread</t>
  </si>
  <si>
    <t>Bolt Hexaon Head with Nut SS - 310 M10xL50mm Plain Washer Full Thread</t>
  </si>
  <si>
    <t>Bolt Hexaon Head with Nut SS - 310 M10xL65mm Plain Washer Full Thread</t>
  </si>
  <si>
    <t>GK/GKD/7100530813</t>
  </si>
  <si>
    <t>Washer Type Plain SS - 310 ID21MM X OD 50MM X THK 6MM SIZE M 20</t>
  </si>
  <si>
    <t>Washer Type Plain SS - 310 ID17MM X OD 40MM X THK 6MM SIZE M 16</t>
  </si>
  <si>
    <t>GK/GKD/7100530810</t>
  </si>
  <si>
    <t>Cleat MS cooler DPC one set = Two Piece LH &amp; RH</t>
  </si>
  <si>
    <t>W-4000057108</t>
  </si>
  <si>
    <t>W-4000057109</t>
  </si>
  <si>
    <t>B-4100005096</t>
  </si>
  <si>
    <t>VC/VCC/1500565154</t>
  </si>
  <si>
    <t>Air Slide Parts Inspection Cover</t>
  </si>
  <si>
    <t>2800537263/NE14</t>
  </si>
  <si>
    <t>Bhatinda</t>
  </si>
  <si>
    <t>Bolt Hex with Nut MS EN - 24 M30XL770 Thread Length 100mm Mild Steel</t>
  </si>
  <si>
    <t>118</t>
  </si>
  <si>
    <t>W-4000077145</t>
  </si>
  <si>
    <t>067</t>
  </si>
  <si>
    <t>W-4000077190</t>
  </si>
  <si>
    <t>RC/RCB/1000541083</t>
  </si>
  <si>
    <t>Shaft EN-9 270mm End 1 size Head Type for Kiln Feed Dosing Valve</t>
  </si>
  <si>
    <t>MCL/VPG/826</t>
  </si>
  <si>
    <t>EN - 8 Hex Nut M33xPitch 2mm (Speical Safty Nut)</t>
  </si>
  <si>
    <t>B-4000057193</t>
  </si>
  <si>
    <t>B - 4000057193</t>
  </si>
  <si>
    <t>GK/GKD/7100530834</t>
  </si>
  <si>
    <t>MCL/VPG/933</t>
  </si>
  <si>
    <t>Lamella Plate for Kiln Outlet Duplex Seal</t>
  </si>
  <si>
    <t>W - 4000052348</t>
  </si>
  <si>
    <t>W - 4000052346</t>
  </si>
  <si>
    <t>W-4000052347</t>
  </si>
  <si>
    <t>VC/VCI/1500565320</t>
  </si>
  <si>
    <t>Grate Bar Part No. 1 For Slotted Chute Alternative-1</t>
  </si>
  <si>
    <t>VC/VCI/1500565315</t>
  </si>
  <si>
    <t>DBC Bucket For Clinker Stock Pile</t>
  </si>
  <si>
    <t>GK/GKD/7100530990</t>
  </si>
  <si>
    <t xml:space="preserve">Bolt Flat Countersunk SS 310 24x25x280mm with Double Hex Nut EN -8  </t>
  </si>
  <si>
    <t>PB/PBA/7983000466</t>
  </si>
  <si>
    <t xml:space="preserve">Pune Bulk </t>
  </si>
  <si>
    <t>Railway Track Accessories Skid for Packing Plant</t>
  </si>
  <si>
    <t>W-4000077387</t>
  </si>
  <si>
    <t>W-4000077388</t>
  </si>
  <si>
    <t>W-4000077419</t>
  </si>
  <si>
    <t>W-4000077420</t>
  </si>
  <si>
    <t>W-4000081793</t>
  </si>
  <si>
    <t>W-4000081794</t>
  </si>
  <si>
    <t>2800538975/NE05</t>
  </si>
  <si>
    <t>Shear Pin For Wobbler Feeder Output Coupling of Crusher</t>
  </si>
  <si>
    <t>RC/RCB/1000541191</t>
  </si>
  <si>
    <t>Roller Press Pipe Water Jacket  of RM-III and CM- I</t>
  </si>
  <si>
    <t>B-4000057279</t>
  </si>
  <si>
    <t>W-4000077458</t>
  </si>
  <si>
    <t>W-4000077459</t>
  </si>
  <si>
    <t>2800540021/NE03</t>
  </si>
  <si>
    <t>Bush Brass 16mm x 22mm x 24mm For Packer Chair</t>
  </si>
  <si>
    <t>W-4000077518</t>
  </si>
  <si>
    <t>1200551452/N201</t>
  </si>
  <si>
    <t>Gate Plate PN 128-301 3.15mm Thk</t>
  </si>
  <si>
    <t>Valve Plate Indure PN 106-30 Material Handling Valve</t>
  </si>
  <si>
    <t>Valve Seat Indure PN 106-012-01 Material Handling Valve</t>
  </si>
  <si>
    <t>2800540680/NE07</t>
  </si>
  <si>
    <t>Strap PN - 1 for Raw Mill Roller Inner Stop IS- 2062</t>
  </si>
  <si>
    <t>Cover PN - 1 for Raw Mill Roller Inner Stop IS -  2062</t>
  </si>
  <si>
    <t>VC/VCB/1500565667</t>
  </si>
  <si>
    <t>Tie Rod For Bearing Housing Tail End Pulley Main Drive Belt</t>
  </si>
  <si>
    <t>W-4000052472</t>
  </si>
  <si>
    <t>B-4000057461</t>
  </si>
  <si>
    <t>GK/GKD/7100531255</t>
  </si>
  <si>
    <t>Stud Bolt W/Nut L-800mm, M36 x 4mm W/Nut Full Thread</t>
  </si>
  <si>
    <t>Stud Bolt W/Nut L-800mm, M24 x 3mm W/Nut Full Thread</t>
  </si>
  <si>
    <t>Stud Bolt W/Nut L-500mm, M16 x 2mm W/Nut Full Thread</t>
  </si>
  <si>
    <t>AC/ACJ/1600560045</t>
  </si>
  <si>
    <t>Stiffener IS 2062 For Pan Conveyor Rollers 3mm THK For DPC 2PC301</t>
  </si>
  <si>
    <t>W-4000077810</t>
  </si>
  <si>
    <t>W-4000082195</t>
  </si>
  <si>
    <t>W-4000089836</t>
  </si>
  <si>
    <t>2800542148/NE07</t>
  </si>
  <si>
    <t>Slide Plate PN : 3, Matl : IS 1030-1998 GR CS 85 For Shaper Machine</t>
  </si>
  <si>
    <t>GC/GCB/1100547592</t>
  </si>
  <si>
    <t>Rawan Cement</t>
  </si>
  <si>
    <t>U-Bolt HT For Hanger Bearing For Coal Feed Screw Conv.</t>
  </si>
  <si>
    <t>Hanger Bearing For 511 Screw Feeder of Item No. 2</t>
  </si>
  <si>
    <t>Journal Distance Piece at Hanger Bearing For Coal Feed Screw Con</t>
  </si>
  <si>
    <t>B-4000058018</t>
  </si>
  <si>
    <t>B-4000058031</t>
  </si>
  <si>
    <t>B-4000058027</t>
  </si>
  <si>
    <t>1200554159/N201</t>
  </si>
  <si>
    <t>Lakheri Unit</t>
  </si>
  <si>
    <t>Stiud With Nut M24 x 112, SS 310</t>
  </si>
  <si>
    <t>102PO1601786</t>
  </si>
  <si>
    <t>Rajasthan</t>
  </si>
  <si>
    <t>Ring Burner Tip Plate SS Thick 40mm</t>
  </si>
  <si>
    <t>2800543116/NE16</t>
  </si>
  <si>
    <t>Magdalla</t>
  </si>
  <si>
    <t>Rotor Blade Seperator Cement Mill Hardox 500</t>
  </si>
  <si>
    <t>W-4000077991</t>
  </si>
  <si>
    <t>15/KKR/PUR/02340</t>
  </si>
  <si>
    <t>Dam Ring for decolorizer Material : SS-310 (1 Set = 12 Nos)</t>
  </si>
  <si>
    <t>2800543255/NE07</t>
  </si>
  <si>
    <t>Beffer Pin 42CRM04 Raw Mill</t>
  </si>
  <si>
    <t>W-4000078022</t>
  </si>
  <si>
    <t>W-4000078023</t>
  </si>
  <si>
    <t>VC/VCI/1500565905</t>
  </si>
  <si>
    <t>Pocking Hole Assy, 4IN For Cyclones</t>
  </si>
  <si>
    <t>AC/ACA/1600560341</t>
  </si>
  <si>
    <t>B-4100026941</t>
  </si>
  <si>
    <t>MH-04-DS-2965</t>
  </si>
  <si>
    <t>MH-04-9786</t>
  </si>
  <si>
    <t>W-4000078241</t>
  </si>
  <si>
    <t>W-4000080127</t>
  </si>
  <si>
    <t>SG/SGG/8131005585</t>
  </si>
  <si>
    <t>Door Inspection for Hot Gas /Air Duct Project of Line - 1</t>
  </si>
  <si>
    <t>B-4000058219</t>
  </si>
  <si>
    <t>2800544894/NE03</t>
  </si>
  <si>
    <t>Guide Vanes for Cement Mill Sepol Separator Replacement</t>
  </si>
  <si>
    <t>B-457917</t>
  </si>
  <si>
    <t>AC/CMK/2600504988</t>
  </si>
  <si>
    <t>T-Head Bolt And Nut SS 310 20 x 265mm With Spring Nut Washer</t>
  </si>
  <si>
    <t>W-4000078398</t>
  </si>
  <si>
    <t>W-4000078378</t>
  </si>
  <si>
    <t>W-4000080261</t>
  </si>
  <si>
    <t>AC/ACJ/1600560644</t>
  </si>
  <si>
    <t>Housing F/DBL Flap Valve For Grate Cooler</t>
  </si>
  <si>
    <t>Ring Stuffing Box For Cooler</t>
  </si>
  <si>
    <t>Erection Cover 100 x 300 x 2mm</t>
  </si>
  <si>
    <t>Washer 45/14 x 4mm</t>
  </si>
  <si>
    <t>Packing 100 x 300 x 2mm</t>
  </si>
  <si>
    <t>Packing 104.5 x 70 x 1mm</t>
  </si>
  <si>
    <t>Packing 440 x 440 x 2mm</t>
  </si>
  <si>
    <t>Pin F/Cooler</t>
  </si>
  <si>
    <t>GC/GCB/1100547932</t>
  </si>
  <si>
    <t>Bolt W/Nut For LSR Bucket Line 2</t>
  </si>
  <si>
    <t>W-4000078433</t>
  </si>
  <si>
    <t>W-4000078434</t>
  </si>
  <si>
    <t>W-4000078475</t>
  </si>
  <si>
    <t>W-4000078511</t>
  </si>
  <si>
    <t>450042809</t>
  </si>
  <si>
    <t>Chanderia Cement</t>
  </si>
  <si>
    <t>SS Casted Anchor LFS Grade -344</t>
  </si>
  <si>
    <t>W-4000078598</t>
  </si>
  <si>
    <t>1200557763/N211</t>
  </si>
  <si>
    <t>GAGAL Cement</t>
  </si>
  <si>
    <t>Guide Pin C45-N Item 770342807 Dia 170 Length 2172</t>
  </si>
  <si>
    <t>2800546368/NE02</t>
  </si>
  <si>
    <t>Bolt Allen Head M48x200mm HT with Nut &amp; Check Nut Gear Fasting</t>
  </si>
  <si>
    <t>Bolt Hex M48 x 190mm HT with Nut &amp; Check Nut for Girth Gear Fasting</t>
  </si>
  <si>
    <t>2800546000/NE08</t>
  </si>
  <si>
    <t>Anchor SS - 310 F206-975.125 Y</t>
  </si>
  <si>
    <t>Anchor SS - 310 F206-675.125 Y</t>
  </si>
  <si>
    <t>Anchor SS - 310 F206-825.125 Y</t>
  </si>
  <si>
    <t>Anchor SS - 310 F206-530.125 Y</t>
  </si>
  <si>
    <t>VC/VCI/1500566388</t>
  </si>
  <si>
    <t>Bucket MS 1010 x 329mm For V-Seperator Feeding Bucket Elevator</t>
  </si>
  <si>
    <t>VC/VCI/1500566359</t>
  </si>
  <si>
    <t>Bolt W/Nut CSK H.T. Grade 10.9 M16 x 300</t>
  </si>
  <si>
    <t>Bolt W/Nut CSK Grade 10.9 M30 x 120</t>
  </si>
  <si>
    <t>Bolt Hexagon Head 10.9 Grade M24 x 90</t>
  </si>
  <si>
    <t>AC/ACJ/1600560871</t>
  </si>
  <si>
    <t>Metallic Plate Type : Adjust size 45x1020mm Thk 1.37mm Discharge Rail 1.50</t>
  </si>
  <si>
    <t>B-4000058462</t>
  </si>
  <si>
    <t>B-4000058463</t>
  </si>
  <si>
    <t>B-4000058461</t>
  </si>
  <si>
    <t>B-4000058460</t>
  </si>
  <si>
    <t>(03) 105117</t>
  </si>
  <si>
    <t>AEW/PIL/645</t>
  </si>
  <si>
    <t>Inducer for Raw Mill ID Fan</t>
  </si>
  <si>
    <t>Impeller for Raw Mill ID Fan</t>
  </si>
  <si>
    <t>Hub for Raw Mill ID Fan</t>
  </si>
  <si>
    <t>Shaft for Raw Mill ID Fan</t>
  </si>
  <si>
    <t>RC/RCB/1000541755</t>
  </si>
  <si>
    <t>Screw Counter Sunk Forged Steel M30 x 130, L 66mm, STD W/Nut DIN 792</t>
  </si>
  <si>
    <t>Washer Spring Disc M30 OR A63 STD Kiln Inlet Scoop Ring</t>
  </si>
  <si>
    <t>SG/CMJ/8132000291</t>
  </si>
  <si>
    <t>Cart Wheel Assy IS 2707, 45C8, 630 x 130mm</t>
  </si>
  <si>
    <t>Cart Lateral Flange Wheel Assy, AISI 4140, 440/400 x 142mm</t>
  </si>
  <si>
    <t>Cart Lateral Wheel Assy AISI 4140 , 400/180 x 142mm</t>
  </si>
  <si>
    <t>Wheel Flange 630 x 130mm AISI 4140</t>
  </si>
  <si>
    <t>B-4000057505</t>
  </si>
  <si>
    <t>AEW/PIL/646</t>
  </si>
  <si>
    <t>Gun Metal Bush For Kiln Drive Shaft</t>
  </si>
  <si>
    <t>B-4000057550</t>
  </si>
  <si>
    <t>B-4000057549</t>
  </si>
  <si>
    <t>B-4000057551</t>
  </si>
  <si>
    <t>B-4000057552</t>
  </si>
  <si>
    <t>2800547907/NE02</t>
  </si>
  <si>
    <t>Oil Scrapper For CM-4 Pinion Bush Bearing</t>
  </si>
  <si>
    <t>W-4000078959</t>
  </si>
  <si>
    <t xml:space="preserve">Size 60 dia x 1720 mm </t>
  </si>
  <si>
    <t>Size 65 dia x 1560 mm</t>
  </si>
  <si>
    <t>MUM-6001</t>
  </si>
  <si>
    <t>AC/ACB/1600560613</t>
  </si>
  <si>
    <t xml:space="preserve">Crusher Parts Hammer Axle Dia 70mm </t>
  </si>
  <si>
    <t>Cooler Parts Bush SS OD 82.5 X W 7.1</t>
  </si>
  <si>
    <t>2800549025/NE07</t>
  </si>
  <si>
    <t>Anchor SS - 310 ACE-BSB-01 X</t>
  </si>
  <si>
    <t>Anchor SS - 304 ACE-KSB-02</t>
  </si>
  <si>
    <t>Anchor SS - 310 320mm YF 206-135.185 Y</t>
  </si>
  <si>
    <t>MSRL Sparger 2" x 3500mm Long</t>
  </si>
  <si>
    <t>GK/GKD/7100532035</t>
  </si>
  <si>
    <t>Wheel Block Model DRS-125-NA-D-60-K-X-X</t>
  </si>
  <si>
    <t>VC/VCI/1500566722</t>
  </si>
  <si>
    <t>2800549071/NE02</t>
  </si>
  <si>
    <t>Chair Plate Packing 1440 x 340 x 4mm</t>
  </si>
  <si>
    <t>W-4000085257</t>
  </si>
  <si>
    <t>W-4000085259</t>
  </si>
  <si>
    <t>2800548786/NE12</t>
  </si>
  <si>
    <t>Ropar</t>
  </si>
  <si>
    <t>Bearing Hanger With 1 No Stud &amp; 4 Nos Hex Nut</t>
  </si>
  <si>
    <t>Foundation Bolt Silo M20 x 800 LG</t>
  </si>
  <si>
    <t>B-4000057666</t>
  </si>
  <si>
    <t>2800549084/NE05</t>
  </si>
  <si>
    <t xml:space="preserve">T-Section 125 x 75 x 10, SS 304 </t>
  </si>
  <si>
    <t>T-Section 185 x 75 x 10, SS 304</t>
  </si>
  <si>
    <t>1200560394/N201</t>
  </si>
  <si>
    <t>Pan Roller Bracket 43294 DPC 1 Article No. 30087398 Ammund</t>
  </si>
  <si>
    <t>4500007525</t>
  </si>
  <si>
    <t>M.P.</t>
  </si>
  <si>
    <t>Outer Lamella For Kiln Seal Type-1 SS 310</t>
  </si>
  <si>
    <t>Inner Lamella For Kiln Seal Type-2 SS 310</t>
  </si>
  <si>
    <t>Clip Plate For Kiln Seal Type-3 SS 310</t>
  </si>
  <si>
    <t>Nut, Bolt &amp; Washer For Kiln Seal Type-4 SS 310</t>
  </si>
  <si>
    <t>Nut, Bolt &amp; Washer For Kiln Seal Type-5 SS 310</t>
  </si>
  <si>
    <t>W-4000079236</t>
  </si>
  <si>
    <t>(07) 1210</t>
  </si>
  <si>
    <t>W-4000079235</t>
  </si>
  <si>
    <t>GC/GCB/1100548441</t>
  </si>
  <si>
    <t>Shaft SS 304 32 x 485mm Long For Double Flap Valve</t>
  </si>
  <si>
    <t>Bush Metallic Gun Metal ID 32 x OD 50mm Item No. 2</t>
  </si>
  <si>
    <t>BS/BSA/1300507792</t>
  </si>
  <si>
    <t>Hotgi Cement</t>
  </si>
  <si>
    <t xml:space="preserve">General Bucket NSC 6060 NBH-800 N-14 </t>
  </si>
  <si>
    <t>MUM-6012</t>
  </si>
  <si>
    <t>SG/SGC/8131005982</t>
  </si>
  <si>
    <t>Bracket for pan for Apron Weigh Feeder CM1 MOC = M.S.</t>
  </si>
  <si>
    <t>Oil Scrapper for Pinion Bearing of Cement Mill - 3 MOC = Brass</t>
  </si>
  <si>
    <t>B-487417</t>
  </si>
  <si>
    <t>W-4000085377</t>
  </si>
  <si>
    <t>2800551524/NE08</t>
  </si>
  <si>
    <t>Cylinder CSK Screw M24 x 2 x 15 x 90 DIN 792 Nut IS 1364 SS 310</t>
  </si>
  <si>
    <t>Bolt W/Nut M20 x 90mm Long SS 310</t>
  </si>
  <si>
    <t>15/KKR/PUR/03304</t>
  </si>
  <si>
    <t xml:space="preserve">Lock Plate for Bucket Elevator </t>
  </si>
  <si>
    <t>VC/CMK/2500507735</t>
  </si>
  <si>
    <t xml:space="preserve">Retaining Screw SS - 304 M 20 x 265 </t>
  </si>
  <si>
    <t>Pin EN-24 for Clinker Crusher Hammer</t>
  </si>
  <si>
    <t>Compression Spring 45CRM04 V67, 1.7737</t>
  </si>
  <si>
    <t xml:space="preserve">Chain Sprocket Z-17 for Grade - I,II Drive Pitch 63.5mm </t>
  </si>
  <si>
    <t>2800551507/NE03</t>
  </si>
  <si>
    <t xml:space="preserve">Bucket 700 x 330 x 400 BHP with Wearlip on Three Side MOC = 5mm </t>
  </si>
  <si>
    <t>W-4000085258</t>
  </si>
  <si>
    <t>2800550118/NE05</t>
  </si>
  <si>
    <t xml:space="preserve">Wheel Harrow </t>
  </si>
  <si>
    <t>2800551158/NE05</t>
  </si>
  <si>
    <t>VC/VCI/1500567273</t>
  </si>
  <si>
    <t>T-Bolt SS  3/4 IN BSf, 12 TPI x 170mm Long Washer 8mm, SS 310</t>
  </si>
  <si>
    <t>GC/GCB/1100548609</t>
  </si>
  <si>
    <t>Bolt H.T. Grade 8.8 Full threaded M20 x 300mm</t>
  </si>
  <si>
    <t>Bolt H.T. Grade 10.9 Size M16, Length 275MM</t>
  </si>
  <si>
    <t>B-4000135219</t>
  </si>
  <si>
    <t>W-4000121092</t>
  </si>
  <si>
    <t>W-4000121116</t>
  </si>
  <si>
    <t>W-4000121115</t>
  </si>
  <si>
    <t>End Cover For New DPC Roller Item No. 6</t>
  </si>
  <si>
    <t>15/KKR/PUR/03396</t>
  </si>
  <si>
    <t>SS 304 Bolt With Nut Full Threaded M8 x 40mm</t>
  </si>
  <si>
    <t>SS 304 Bolt With Nut Full Threaded M12 x 50mm</t>
  </si>
  <si>
    <t>SS 304 Bolt With Nut Full Threaded M6 x 50mm</t>
  </si>
  <si>
    <t>B-4000057868</t>
  </si>
  <si>
    <t>B-4000057871</t>
  </si>
  <si>
    <t>W-4000085455</t>
  </si>
  <si>
    <t>2800552404/NE05</t>
  </si>
  <si>
    <t>Cap Protecting For Roller Liner Bolts Cast Iron</t>
  </si>
  <si>
    <t>W-4000121166</t>
  </si>
  <si>
    <t>VC/VCI/1500567387</t>
  </si>
  <si>
    <t>W-4000121341</t>
  </si>
  <si>
    <t>B-4000057979</t>
  </si>
  <si>
    <t>B-4000057978</t>
  </si>
  <si>
    <t>GC/GCB/1100548790</t>
  </si>
  <si>
    <t>Bolt Allen Head M30x150 Pitch 2mm Grade 10.9</t>
  </si>
  <si>
    <t>W-4000084526</t>
  </si>
  <si>
    <t>W-4000120011</t>
  </si>
  <si>
    <t>W-4000120013</t>
  </si>
  <si>
    <t>W-4000120012</t>
  </si>
  <si>
    <t>VC/VCI/1500567726</t>
  </si>
  <si>
    <t>Digging Blde For Coal Reclaimer Bridge Type</t>
  </si>
  <si>
    <t>VC/VCI/1500567850</t>
  </si>
  <si>
    <t>B-4000058563</t>
  </si>
  <si>
    <t>E-mail</t>
  </si>
  <si>
    <t>Ajmer</t>
  </si>
  <si>
    <t xml:space="preserve">Nozzle SS 310 </t>
  </si>
  <si>
    <t>W-4000120202</t>
  </si>
  <si>
    <t>AC/ACB/1600561940</t>
  </si>
  <si>
    <t>Bolt HT Grade 8.8 M24 x 210 W/Nut</t>
  </si>
  <si>
    <t>Bolt HT Grade 8.8 M24 x 180 W/Nut</t>
  </si>
  <si>
    <t>Bolt HT Grade 8.8 M24 x 150 W/Nut</t>
  </si>
  <si>
    <t>GC/GCB/1100549040</t>
  </si>
  <si>
    <t>Bolt Counter M30 x 2 x 15 x 130 DIN 792 W/Disc, Nut For Kiln Inlet Scoop</t>
  </si>
  <si>
    <t>Bolt M24 x 50 W/Chilled Iron Head For Pressure Line W/Protection Cap</t>
  </si>
  <si>
    <t>Lamella Plate Grade 55C6</t>
  </si>
  <si>
    <t>Washer General Plain H.T. 12mm</t>
  </si>
  <si>
    <t>B-4000058701</t>
  </si>
  <si>
    <t>2800555855/NE05</t>
  </si>
  <si>
    <t>Trolley Harrow for L.S. Reclaimer</t>
  </si>
  <si>
    <t>W-4000120360</t>
  </si>
  <si>
    <t>B-4000192807</t>
  </si>
  <si>
    <t>1200567513/N211</t>
  </si>
  <si>
    <t xml:space="preserve">Screw   </t>
  </si>
  <si>
    <t>RC/RCB/1000542724</t>
  </si>
  <si>
    <t>T-Bolt SS 304 M16 x 13mm With Hexagonal Nuts and Washer</t>
  </si>
  <si>
    <t>RC/RCB/1000542720</t>
  </si>
  <si>
    <t>Coupling Pin For CT Water Pump SL. No. 8</t>
  </si>
  <si>
    <t>Coupling Bush Rubber C-7/C-9</t>
  </si>
  <si>
    <t>RC/RCB/1000542741</t>
  </si>
  <si>
    <t>Bucket with Roller Bracket for DPC 1 AND 2 100X400/5 350TPH U-III Kiln DPC</t>
  </si>
  <si>
    <t>2800556873/NE05</t>
  </si>
  <si>
    <t>Screw W/Dome head 2 Nut &amp; Washer M33 x 3.5 x 185mm SS 316</t>
  </si>
  <si>
    <t>2800556830/NE05</t>
  </si>
  <si>
    <t>Bolt W/2 Nut &amp; Washer M12 x 60mm DIN 15237</t>
  </si>
  <si>
    <t>Bolt W/Nut &amp; Washer SS M16 x 1.5 x 71mm PN : KQ1818</t>
  </si>
  <si>
    <t>GK/GKD/7100532658</t>
  </si>
  <si>
    <t>Roller Cast Aluminium 135 x 143mm</t>
  </si>
  <si>
    <t>1200568089/N211</t>
  </si>
  <si>
    <t xml:space="preserve">Shaft &amp; Wheel </t>
  </si>
  <si>
    <t>2800557182/NE05</t>
  </si>
  <si>
    <t>Bolt Replaceable M16 x 1.5 x 65mm W/Nut &amp; Check Nut Socket Head Screw</t>
  </si>
  <si>
    <t>W-4000084674</t>
  </si>
  <si>
    <t>W-4000122591</t>
  </si>
  <si>
    <t>W-4000122590</t>
  </si>
  <si>
    <t>AC/ACI/1600562293</t>
  </si>
  <si>
    <t>GC/GCB/1100549126</t>
  </si>
  <si>
    <t>Armour Ring Segment For Coal Mill Model No. 26.3</t>
  </si>
  <si>
    <t>2800557485/NE02</t>
  </si>
  <si>
    <t>Set of Pin , Bush, Washer, Spacer, Lock Washer &amp; Hex head Bolt</t>
  </si>
  <si>
    <t>VC/VCI/1500568142</t>
  </si>
  <si>
    <t>Brick Retaining Ring For Kiln Outlet RST-37-2N</t>
  </si>
  <si>
    <t>Pocking Hole Assly 6 IN For PH Cyclone</t>
  </si>
  <si>
    <t>W-4000122723</t>
  </si>
  <si>
    <t>1200569975/N209</t>
  </si>
  <si>
    <t>Chanda Cement</t>
  </si>
  <si>
    <t>Guard 700 x 1500mm Wire Mesh Matl : MS</t>
  </si>
  <si>
    <t>SG/CMG/8132000314</t>
  </si>
  <si>
    <t>Anchor High Holding SS 304,8,50,75 CAL-UVR8 50.75</t>
  </si>
  <si>
    <t>2800558535/NE19</t>
  </si>
  <si>
    <t>Bolt Hexagonal Head W/Nut SS 316 M12 x 65mm Double Washer</t>
  </si>
  <si>
    <t>2800558534/NE19</t>
  </si>
  <si>
    <t>Bolt Hexagonal Head W/Nut SS M30 x 125mm</t>
  </si>
  <si>
    <t>W-4000087813</t>
  </si>
  <si>
    <t>W-4000087806</t>
  </si>
  <si>
    <t>W-4000030789</t>
  </si>
  <si>
    <t>W-4000122961</t>
  </si>
  <si>
    <t>W-4000122962</t>
  </si>
  <si>
    <t>W-4000122110</t>
  </si>
  <si>
    <t>W-4000122111</t>
  </si>
  <si>
    <t>W-4000122141</t>
  </si>
  <si>
    <t>W-4000122162</t>
  </si>
  <si>
    <t>W-4000122322</t>
  </si>
  <si>
    <t>W-4000122323</t>
  </si>
  <si>
    <t>W-4000122324</t>
  </si>
  <si>
    <t>B-4000188845</t>
  </si>
  <si>
    <t>W-4000121615</t>
  </si>
  <si>
    <t>W-4000121617</t>
  </si>
  <si>
    <t>W-4000121616</t>
  </si>
  <si>
    <t>B-4000188899</t>
  </si>
  <si>
    <t>W-4000121814</t>
  </si>
  <si>
    <t>W-4000121815</t>
  </si>
  <si>
    <t>W-4000084935</t>
  </si>
  <si>
    <t>W-4000084934</t>
  </si>
  <si>
    <t>W-4000084936</t>
  </si>
  <si>
    <t>W-4000120577</t>
  </si>
  <si>
    <t>W-4000120594</t>
  </si>
  <si>
    <t>W-4000120786</t>
  </si>
  <si>
    <t>GC/GCB/1100550206</t>
  </si>
  <si>
    <t>Conveyor, Parts, Drag Chain Sprocket Segment Manganeses Steel</t>
  </si>
  <si>
    <t>Kiln Parts Bolt with double Nut for Drag Chain sprocket Teeth</t>
  </si>
  <si>
    <t>Pin Assy. Item no. 1,2,3 for Tripple Feed Gate EN-19 for Tripple Feed Gate</t>
  </si>
  <si>
    <t>Air Slide, Parts, Inspection Door for Air Slide Size: 200x150mm</t>
  </si>
  <si>
    <t>W-4000155090</t>
  </si>
  <si>
    <t>W-4000155316</t>
  </si>
  <si>
    <t>15/249</t>
  </si>
  <si>
    <t>NO</t>
  </si>
  <si>
    <t>15/379</t>
  </si>
  <si>
    <t>15/380</t>
  </si>
  <si>
    <t>15/381</t>
  </si>
  <si>
    <t>15/382</t>
  </si>
  <si>
    <t>M/s. AMBUJA CEMENT LTD - BHATAPARA</t>
  </si>
  <si>
    <t>M/s. ULTRATECH CEMENT LTD - RAWAN CEMENT WORKS</t>
  </si>
  <si>
    <t>Ultratech Cement</t>
  </si>
  <si>
    <t>Ready</t>
  </si>
  <si>
    <t>380 nos delivered</t>
  </si>
  <si>
    <t>850 nos delivered</t>
  </si>
  <si>
    <t>1 nos sample sent</t>
  </si>
  <si>
    <t>Make</t>
  </si>
  <si>
    <t>600 nos delivered</t>
  </si>
  <si>
    <t>RM to be ordered</t>
  </si>
  <si>
    <t>Machining, Drilling pending</t>
  </si>
  <si>
    <t>2100 nos sent</t>
  </si>
  <si>
    <t>2 nos sample sent</t>
  </si>
  <si>
    <t>15 nos delivered</t>
  </si>
  <si>
    <t>50 nos delivered</t>
  </si>
  <si>
    <t>BP/BPA/1400512346</t>
  </si>
  <si>
    <t>Bathinda</t>
  </si>
  <si>
    <t>Sanghavi</t>
  </si>
  <si>
    <t>BCW/ME/A3-048</t>
  </si>
  <si>
    <t>Tie Rod IS 2062 Threaded End Size : 10 x 910mm Sr. No. 1</t>
  </si>
  <si>
    <t>Tie Rod IS 2062 Threaded End Size : 10 x 975mm Sr. No. 2</t>
  </si>
  <si>
    <t>Tie Rod IS 2062 Threaded End Size : 10 x 1010mm Sr. No. 3</t>
  </si>
  <si>
    <t>Tie Rod IS 2062 Threaded End Size : 10 x 1260mm Sr. No. 4</t>
  </si>
  <si>
    <t>Tie Rod IS 2062 Threaded End Size : 10 x 1460mm Sr. No. 5</t>
  </si>
  <si>
    <t>30201501S942</t>
  </si>
  <si>
    <t>30201501S943</t>
  </si>
  <si>
    <t>30201501S944</t>
  </si>
  <si>
    <t>30201501S945</t>
  </si>
  <si>
    <t>30201501S946</t>
  </si>
  <si>
    <t>005</t>
  </si>
  <si>
    <t>VC/VCI/1540504625</t>
  </si>
  <si>
    <t>Fastner</t>
  </si>
  <si>
    <t>Air Nozzle Sample Cap</t>
  </si>
  <si>
    <t>2800641708/NE23</t>
  </si>
  <si>
    <t>Ambuja Cement</t>
  </si>
  <si>
    <t>Valve Plate PN : 01 Compelete Assembly W/Support RIB &amp; Stifner Plate</t>
  </si>
  <si>
    <t>PC13011-07-04-3-001</t>
  </si>
  <si>
    <t>1141</t>
  </si>
  <si>
    <t>2800641775/NE05</t>
  </si>
  <si>
    <t>Cooler</t>
  </si>
  <si>
    <t>Bolt Replaceable Lip M16 x 1.5 x 65mm With Nut &amp; Check Nut Socket Cap</t>
  </si>
  <si>
    <t>A4-CC-115</t>
  </si>
  <si>
    <t>1092</t>
  </si>
  <si>
    <t>2800642927/NE23</t>
  </si>
  <si>
    <t>Boiler</t>
  </si>
  <si>
    <t>Secondary Air Stub SS - 304</t>
  </si>
  <si>
    <t>A4-CPP-119</t>
  </si>
  <si>
    <t>037</t>
  </si>
  <si>
    <t>GK/GKB/7100538071</t>
  </si>
  <si>
    <t>Kotputli Cement</t>
  </si>
  <si>
    <t>Bolt Pan HT 12 x 90mm W/Nylock Nut For DPC-1</t>
  </si>
  <si>
    <t>31161600A221</t>
  </si>
  <si>
    <t>029</t>
  </si>
  <si>
    <t>JK Forging</t>
  </si>
  <si>
    <t>Vasai Factory</t>
  </si>
  <si>
    <t>Rakesh Engineering</t>
  </si>
  <si>
    <t>Mohit Profile</t>
  </si>
  <si>
    <t>Delivered</t>
  </si>
  <si>
    <t>Akshay Engineering</t>
  </si>
  <si>
    <t>Standard Alloys</t>
  </si>
  <si>
    <t>Diana</t>
  </si>
  <si>
    <t>W-4000323676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</si>
</sst>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#,##0;[Red]#,##0"/>
    <numFmt numFmtId="166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49" fontId="0" fillId="0" borderId="0" xfId="0" applyNumberFormat="1" applyAlignment="1">
      <alignment horizontal="right"/>
    </xf>
    <xf numFmtId="49" fontId="0" fillId="0" borderId="0" xfId="0" applyNumberFormat="1" applyFont="1" applyAlignment="1">
      <alignment horizontal="right"/>
    </xf>
    <xf numFmtId="49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0" fillId="0" borderId="1" xfId="0" applyBorder="1"/>
    <xf numFmtId="164" fontId="0" fillId="0" borderId="1" xfId="0" applyNumberFormat="1" applyFont="1" applyFill="1" applyBorder="1" applyAlignment="1">
      <alignment horizontal="left" wrapText="1"/>
    </xf>
    <xf numFmtId="164" fontId="0" fillId="0" borderId="1" xfId="0" applyNumberFormat="1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164" fontId="0" fillId="0" borderId="1" xfId="0" applyNumberFormat="1" applyFont="1" applyFill="1" applyBorder="1" applyAlignment="1">
      <alignment horizontal="right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165" fontId="0" fillId="0" borderId="0" xfId="0" applyNumberFormat="1"/>
    <xf numFmtId="165" fontId="0" fillId="0" borderId="0" xfId="0" applyNumberFormat="1" applyFont="1"/>
    <xf numFmtId="166" fontId="0" fillId="0" borderId="0" xfId="1" applyNumberFormat="1" applyFont="1"/>
    <xf numFmtId="0" fontId="1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/>
    <xf numFmtId="0" fontId="0" fillId="0" borderId="1" xfId="0" applyFont="1" applyFill="1" applyBorder="1" applyAlignment="1">
      <alignment vertical="center"/>
    </xf>
    <xf numFmtId="164" fontId="0" fillId="0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/>
    <xf numFmtId="166" fontId="0" fillId="0" borderId="1" xfId="1" applyNumberFormat="1" applyFont="1" applyFill="1" applyBorder="1"/>
    <xf numFmtId="165" fontId="0" fillId="0" borderId="1" xfId="0" applyNumberFormat="1" applyFont="1" applyFill="1" applyBorder="1"/>
    <xf numFmtId="16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15" fontId="0" fillId="0" borderId="1" xfId="0" applyNumberFormat="1" applyFont="1" applyFill="1" applyBorder="1"/>
    <xf numFmtId="0" fontId="0" fillId="0" borderId="1" xfId="0" applyFont="1" applyFill="1" applyBorder="1" applyAlignment="1">
      <alignment horizontal="right" wrapText="1"/>
    </xf>
    <xf numFmtId="166" fontId="0" fillId="0" borderId="1" xfId="1" applyNumberFormat="1" applyFont="1" applyFill="1" applyBorder="1" applyAlignment="1">
      <alignment horizontal="right" wrapText="1"/>
    </xf>
    <xf numFmtId="49" fontId="0" fillId="0" borderId="1" xfId="0" applyNumberFormat="1" applyFont="1" applyFill="1" applyBorder="1" applyAlignment="1">
      <alignment horizontal="right"/>
    </xf>
    <xf numFmtId="165" fontId="0" fillId="0" borderId="0" xfId="0" applyNumberFormat="1" applyFont="1" applyFill="1" applyBorder="1"/>
    <xf numFmtId="164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/>
    <xf numFmtId="0" fontId="0" fillId="0" borderId="0" xfId="0" applyFont="1" applyFill="1" applyBorder="1"/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0" xfId="0" applyFill="1"/>
    <xf numFmtId="0" fontId="0" fillId="0" borderId="0" xfId="0" applyFill="1" applyBorder="1"/>
    <xf numFmtId="1" fontId="0" fillId="0" borderId="1" xfId="0" applyNumberFormat="1" applyFont="1" applyFill="1" applyBorder="1" applyAlignment="1">
      <alignment horizontal="center" wrapText="1"/>
    </xf>
    <xf numFmtId="165" fontId="0" fillId="0" borderId="1" xfId="0" applyNumberFormat="1" applyFill="1" applyBorder="1"/>
    <xf numFmtId="164" fontId="0" fillId="0" borderId="1" xfId="0" applyNumberFormat="1" applyFon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0" fontId="0" fillId="0" borderId="1" xfId="0" applyFill="1" applyBorder="1"/>
    <xf numFmtId="0" fontId="1" fillId="0" borderId="6" xfId="0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 wrapText="1"/>
    </xf>
    <xf numFmtId="164" fontId="1" fillId="0" borderId="4" xfId="0" applyNumberFormat="1" applyFont="1" applyFill="1" applyBorder="1" applyAlignment="1">
      <alignment horizontal="left" wrapText="1"/>
    </xf>
    <xf numFmtId="49" fontId="1" fillId="0" borderId="4" xfId="0" applyNumberFormat="1" applyFont="1" applyFill="1" applyBorder="1" applyAlignment="1">
      <alignment horizontal="left" wrapText="1"/>
    </xf>
    <xf numFmtId="166" fontId="1" fillId="0" borderId="4" xfId="1" applyNumberFormat="1" applyFont="1" applyFill="1" applyBorder="1" applyAlignment="1">
      <alignment horizontal="left" wrapText="1"/>
    </xf>
    <xf numFmtId="165" fontId="1" fillId="0" borderId="4" xfId="0" applyNumberFormat="1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/>
    <xf numFmtId="14" fontId="0" fillId="0" borderId="1" xfId="0" applyNumberFormat="1" applyFont="1" applyFill="1" applyBorder="1" applyAlignment="1">
      <alignment wrapText="1"/>
    </xf>
    <xf numFmtId="1" fontId="1" fillId="0" borderId="4" xfId="0" applyNumberFormat="1" applyFont="1" applyFill="1" applyBorder="1" applyAlignment="1">
      <alignment horizontal="center" wrapText="1"/>
    </xf>
    <xf numFmtId="1" fontId="0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 wrapText="1"/>
    </xf>
    <xf numFmtId="49" fontId="0" fillId="0" borderId="1" xfId="0" applyNumberFormat="1" applyFill="1" applyBorder="1" applyAlignment="1">
      <alignment horizontal="center" wrapText="1"/>
    </xf>
    <xf numFmtId="49" fontId="0" fillId="0" borderId="1" xfId="0" applyNumberFormat="1" applyFill="1" applyBorder="1" applyAlignment="1">
      <alignment horizontal="right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vertical="center"/>
    </xf>
    <xf numFmtId="164" fontId="6" fillId="0" borderId="1" xfId="0" applyNumberFormat="1" applyFont="1" applyFill="1" applyBorder="1"/>
    <xf numFmtId="49" fontId="6" fillId="0" borderId="1" xfId="0" applyNumberFormat="1" applyFont="1" applyFill="1" applyBorder="1" applyAlignment="1">
      <alignment horizontal="right"/>
    </xf>
    <xf numFmtId="0" fontId="0" fillId="0" borderId="5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vertical="center"/>
    </xf>
    <xf numFmtId="0" fontId="0" fillId="0" borderId="3" xfId="0" applyNumberFormat="1" applyFont="1" applyFill="1" applyBorder="1"/>
    <xf numFmtId="49" fontId="0" fillId="0" borderId="1" xfId="0" applyNumberFormat="1" applyFill="1" applyBorder="1" applyAlignment="1">
      <alignment horizontal="right" vertical="center"/>
    </xf>
    <xf numFmtId="49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horizontal="right" vertical="center" wrapText="1"/>
    </xf>
    <xf numFmtId="165" fontId="0" fillId="0" borderId="1" xfId="0" applyNumberFormat="1" applyFont="1" applyFill="1" applyBorder="1" applyAlignment="1">
      <alignment vertical="center"/>
    </xf>
    <xf numFmtId="164" fontId="0" fillId="0" borderId="1" xfId="0" applyNumberFormat="1" applyFill="1" applyBorder="1" applyAlignment="1">
      <alignment horizontal="right" wrapText="1"/>
    </xf>
    <xf numFmtId="164" fontId="2" fillId="0" borderId="1" xfId="0" applyNumberFormat="1" applyFont="1" applyBorder="1" applyAlignment="1">
      <alignment horizontal="right" wrapText="1"/>
    </xf>
    <xf numFmtId="38" fontId="0" fillId="0" borderId="1" xfId="0" applyNumberFormat="1" applyFont="1" applyFill="1" applyBorder="1"/>
    <xf numFmtId="0" fontId="7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wrapText="1"/>
    </xf>
    <xf numFmtId="164" fontId="1" fillId="0" borderId="1" xfId="0" applyNumberFormat="1" applyFont="1" applyFill="1" applyBorder="1" applyAlignment="1">
      <alignment horizontal="left" wrapText="1"/>
    </xf>
    <xf numFmtId="49" fontId="1" fillId="0" borderId="1" xfId="0" applyNumberFormat="1" applyFont="1" applyFill="1" applyBorder="1" applyAlignment="1">
      <alignment horizontal="left" wrapText="1"/>
    </xf>
    <xf numFmtId="166" fontId="1" fillId="0" borderId="1" xfId="1" applyNumberFormat="1" applyFont="1" applyFill="1" applyBorder="1" applyAlignment="1">
      <alignment horizontal="left" wrapText="1"/>
    </xf>
    <xf numFmtId="165" fontId="1" fillId="0" borderId="1" xfId="0" applyNumberFormat="1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 wrapText="1"/>
    </xf>
    <xf numFmtId="0" fontId="0" fillId="2" borderId="1" xfId="0" applyNumberFormat="1" applyFont="1" applyFill="1" applyBorder="1" applyAlignment="1">
      <alignment vertical="center"/>
    </xf>
    <xf numFmtId="164" fontId="0" fillId="2" borderId="1" xfId="0" applyNumberFormat="1" applyFont="1" applyFill="1" applyBorder="1"/>
    <xf numFmtId="49" fontId="0" fillId="2" borderId="1" xfId="0" applyNumberFormat="1" applyFont="1" applyFill="1" applyBorder="1" applyAlignment="1">
      <alignment horizontal="right"/>
    </xf>
    <xf numFmtId="0" fontId="0" fillId="2" borderId="1" xfId="0" applyFont="1" applyFill="1" applyBorder="1"/>
    <xf numFmtId="166" fontId="0" fillId="2" borderId="1" xfId="1" applyNumberFormat="1" applyFont="1" applyFill="1" applyBorder="1"/>
    <xf numFmtId="165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right"/>
    </xf>
    <xf numFmtId="166" fontId="0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NumberFormat="1" applyFont="1" applyFill="1" applyBorder="1"/>
    <xf numFmtId="0" fontId="0" fillId="0" borderId="4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center" wrapText="1"/>
    </xf>
    <xf numFmtId="164" fontId="0" fillId="3" borderId="1" xfId="0" applyNumberFormat="1" applyFont="1" applyFill="1" applyBorder="1" applyAlignment="1">
      <alignment horizontal="left" wrapText="1"/>
    </xf>
    <xf numFmtId="0" fontId="0" fillId="3" borderId="1" xfId="0" applyFont="1" applyFill="1" applyBorder="1" applyAlignment="1">
      <alignment wrapText="1"/>
    </xf>
    <xf numFmtId="164" fontId="0" fillId="3" borderId="1" xfId="0" applyNumberFormat="1" applyFont="1" applyFill="1" applyBorder="1" applyAlignment="1">
      <alignment wrapText="1"/>
    </xf>
    <xf numFmtId="49" fontId="0" fillId="0" borderId="1" xfId="0" applyNumberFormat="1" applyFont="1" applyFill="1" applyBorder="1" applyAlignment="1">
      <alignment horizontal="left"/>
    </xf>
    <xf numFmtId="1" fontId="0" fillId="0" borderId="1" xfId="0" applyNumberFormat="1" applyFill="1" applyBorder="1" applyAlignment="1">
      <alignment horizontal="center"/>
    </xf>
    <xf numFmtId="0" fontId="9" fillId="0" borderId="5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vertical="center"/>
    </xf>
    <xf numFmtId="164" fontId="9" fillId="0" borderId="1" xfId="0" applyNumberFormat="1" applyFont="1" applyFill="1" applyBorder="1" applyAlignment="1">
      <alignment vertical="center"/>
    </xf>
    <xf numFmtId="49" fontId="9" fillId="0" borderId="1" xfId="0" applyNumberFormat="1" applyFont="1" applyFill="1" applyBorder="1" applyAlignment="1">
      <alignment horizontal="right"/>
    </xf>
    <xf numFmtId="0" fontId="9" fillId="0" borderId="1" xfId="0" applyFont="1" applyFill="1" applyBorder="1" applyAlignment="1">
      <alignment wrapText="1"/>
    </xf>
    <xf numFmtId="1" fontId="9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right" wrapText="1"/>
    </xf>
    <xf numFmtId="166" fontId="9" fillId="0" borderId="1" xfId="1" applyNumberFormat="1" applyFont="1" applyFill="1" applyBorder="1" applyAlignment="1">
      <alignment horizontal="right" wrapText="1"/>
    </xf>
    <xf numFmtId="164" fontId="9" fillId="0" borderId="1" xfId="0" applyNumberFormat="1" applyFont="1" applyFill="1" applyBorder="1"/>
    <xf numFmtId="0" fontId="9" fillId="0" borderId="1" xfId="0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left"/>
    </xf>
    <xf numFmtId="0" fontId="9" fillId="0" borderId="3" xfId="0" applyNumberFormat="1" applyFont="1" applyFill="1" applyBorder="1"/>
    <xf numFmtId="0" fontId="8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40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;[Red]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V62" totalsRowShown="0" headerRowBorderDxfId="32" tableBorderDxfId="31">
  <autoFilter ref="A2:V62"/>
  <tableColumns count="22">
    <tableColumn id="1" name="Sr No" dataDxfId="30">
      <calculatedColumnFormula>A2+1</calculatedColumnFormula>
    </tableColumn>
    <tableColumn id="2" name="Year" dataDxfId="29"/>
    <tableColumn id="3" name="Job No" dataDxfId="28">
      <calculatedColumnFormula>CONCATENATE(RIGHT(B3,2),"/",A3)</calculatedColumnFormula>
    </tableColumn>
    <tableColumn id="4" name="Order Date" dataDxfId="27"/>
    <tableColumn id="5" name="Purchase Order No" dataDxfId="26"/>
    <tableColumn id="6" name="Company Name" dataDxfId="25"/>
    <tableColumn id="7" name="Unit/Plant" dataDxfId="24"/>
    <tableColumn id="8" name="Section" dataDxfId="23"/>
    <tableColumn id="22" name="Make" dataDxfId="22"/>
    <tableColumn id="9" name="Description (Size/Part.no/Material)" dataDxfId="21"/>
    <tableColumn id="10" name="Drawing No" dataDxfId="20"/>
    <tableColumn id="11" name="Item Code" dataDxfId="19"/>
    <tableColumn id="12" name="Quantity" dataDxfId="18"/>
    <tableColumn id="13" name="Rate/Piece" dataDxfId="17"/>
    <tableColumn id="14" name="Discount (%)" dataDxfId="16" dataCellStyle="Percent"/>
    <tableColumn id="15" name="Total Order Value" dataDxfId="15">
      <calculatedColumnFormula>Table1[[#This Row],[Rate/Piece]]*3%</calculatedColumnFormula>
    </tableColumn>
    <tableColumn id="16" name="Due Date" dataDxfId="14">
      <calculatedColumnFormula>4/4/2015</calculatedColumnFormula>
    </tableColumn>
    <tableColumn id="17" name="Delivery Date" dataDxfId="13"/>
    <tableColumn id="18" name="Challen No" dataDxfId="12"/>
    <tableColumn id="19" name="L.R No" dataDxfId="11"/>
    <tableColumn id="20" name="AEW Quotatoin No" dataDxfId="10"/>
    <tableColumn id="21" name="Late Delivery" dataDxfId="9">
      <calculatedColumnFormula>IF(R3&gt;Q3,"YES","NO")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abSelected="1" zoomScale="85" zoomScaleNormal="85" workbookViewId="0">
      <pane xSplit="7" ySplit="2" topLeftCell="P3" activePane="bottomRight" state="frozen"/>
      <selection pane="topRight" activeCell="J1" sqref="J1"/>
      <selection pane="bottomLeft" activeCell="A3" sqref="A3"/>
      <selection pane="bottomRight" activeCell="W8" sqref="W8"/>
    </sheetView>
  </sheetViews>
  <sheetFormatPr defaultRowHeight="15" outlineLevelCol="1" x14ac:dyDescent="0.25"/>
  <cols>
    <col min="1" max="1" width="10.85546875" style="3" hidden="1" customWidth="1" outlineLevel="1"/>
    <col min="2" max="2" width="11.28515625" style="3" hidden="1" customWidth="1" outlineLevel="1"/>
    <col min="3" max="3" width="9.28515625" style="3" customWidth="1" collapsed="1"/>
    <col min="4" max="4" width="12.85546875" style="4" customWidth="1"/>
    <col min="5" max="5" width="24.28515625" style="6" customWidth="1"/>
    <col min="6" max="6" width="18.28515625" style="3" customWidth="1"/>
    <col min="7" max="7" width="18.140625" style="3" customWidth="1"/>
    <col min="8" max="8" width="16.42578125" style="3" customWidth="1"/>
    <col min="9" max="9" width="19.42578125" style="3" customWidth="1"/>
    <col min="10" max="10" width="74.5703125" style="3" customWidth="1"/>
    <col min="11" max="11" width="23.85546875" style="3" customWidth="1"/>
    <col min="12" max="12" width="18.28515625" style="9" customWidth="1"/>
    <col min="13" max="13" width="11.28515625" style="3" customWidth="1"/>
    <col min="14" max="14" width="12.85546875" style="3" customWidth="1"/>
    <col min="15" max="15" width="16.7109375" style="28" customWidth="1"/>
    <col min="16" max="16" width="17.85546875" style="27" customWidth="1"/>
    <col min="17" max="17" width="13.42578125" style="4" customWidth="1"/>
    <col min="18" max="18" width="15.140625" style="4" customWidth="1"/>
    <col min="19" max="19" width="12.85546875" style="9" customWidth="1"/>
    <col min="20" max="20" width="15.140625" style="9" customWidth="1"/>
    <col min="21" max="21" width="13.7109375" style="7" customWidth="1"/>
    <col min="22" max="22" width="12.5703125" customWidth="1"/>
  </cols>
  <sheetData>
    <row r="1" spans="1:22" x14ac:dyDescent="0.25">
      <c r="A1"/>
      <c r="B1"/>
      <c r="C1"/>
      <c r="D1" s="2"/>
      <c r="E1" s="5"/>
      <c r="F1"/>
      <c r="G1"/>
      <c r="H1"/>
      <c r="I1"/>
      <c r="J1"/>
      <c r="K1"/>
      <c r="L1" s="8"/>
      <c r="M1"/>
      <c r="N1"/>
      <c r="P1" s="26"/>
      <c r="Q1" s="2"/>
      <c r="R1" s="2"/>
      <c r="S1" s="8"/>
      <c r="T1" s="8"/>
      <c r="U1"/>
    </row>
    <row r="2" spans="1:22" s="1" customFormat="1" ht="30" x14ac:dyDescent="0.25">
      <c r="A2" s="58" t="s">
        <v>21</v>
      </c>
      <c r="B2" s="59" t="s">
        <v>20</v>
      </c>
      <c r="C2" s="59" t="s">
        <v>16</v>
      </c>
      <c r="D2" s="60" t="s">
        <v>0</v>
      </c>
      <c r="E2" s="61" t="s">
        <v>11</v>
      </c>
      <c r="F2" s="59" t="s">
        <v>1</v>
      </c>
      <c r="G2" s="59" t="s">
        <v>2</v>
      </c>
      <c r="H2" s="59" t="s">
        <v>22</v>
      </c>
      <c r="I2" s="59" t="s">
        <v>632</v>
      </c>
      <c r="J2" s="59" t="s">
        <v>14</v>
      </c>
      <c r="K2" s="59" t="s">
        <v>9</v>
      </c>
      <c r="L2" s="69" t="s">
        <v>3</v>
      </c>
      <c r="M2" s="59" t="s">
        <v>4</v>
      </c>
      <c r="N2" s="59" t="s">
        <v>5</v>
      </c>
      <c r="O2" s="62" t="s">
        <v>15</v>
      </c>
      <c r="P2" s="63" t="s">
        <v>19</v>
      </c>
      <c r="Q2" s="60" t="s">
        <v>6</v>
      </c>
      <c r="R2" s="60" t="s">
        <v>12</v>
      </c>
      <c r="S2" s="64" t="s">
        <v>7</v>
      </c>
      <c r="T2" s="64" t="s">
        <v>8</v>
      </c>
      <c r="U2" s="59" t="s">
        <v>10</v>
      </c>
      <c r="V2" s="65" t="s">
        <v>13</v>
      </c>
    </row>
    <row r="3" spans="1:22" x14ac:dyDescent="0.25">
      <c r="A3" s="78">
        <v>1</v>
      </c>
      <c r="B3" s="32">
        <v>2017</v>
      </c>
      <c r="C3" s="79" t="str">
        <f t="shared" ref="C3:C4" si="0">CONCATENATE(RIGHT(B3,2),"/",A3)</f>
        <v>17/1</v>
      </c>
      <c r="D3" s="33">
        <v>42828</v>
      </c>
      <c r="E3" s="81" t="s">
        <v>640</v>
      </c>
      <c r="F3" s="75" t="s">
        <v>627</v>
      </c>
      <c r="G3" s="75" t="s">
        <v>641</v>
      </c>
      <c r="H3" s="75"/>
      <c r="I3" s="75" t="s">
        <v>642</v>
      </c>
      <c r="J3" s="21" t="s">
        <v>644</v>
      </c>
      <c r="K3" s="21" t="s">
        <v>643</v>
      </c>
      <c r="L3" s="71" t="s">
        <v>649</v>
      </c>
      <c r="M3" s="41">
        <v>4</v>
      </c>
      <c r="N3" s="41">
        <v>76</v>
      </c>
      <c r="O3" s="42"/>
      <c r="P3" s="37">
        <f>Table1[[#This Row],[Quantity]]*Table1[[#This Row],[Rate/Piece]]*(1-Table1[[#This Row],[Discount (%)]])</f>
        <v>304</v>
      </c>
      <c r="Q3" s="38">
        <v>42898</v>
      </c>
      <c r="R3" s="38"/>
      <c r="S3" s="39"/>
      <c r="T3" s="66"/>
      <c r="U3" s="82" t="s">
        <v>654</v>
      </c>
      <c r="V3" s="80"/>
    </row>
    <row r="4" spans="1:22" x14ac:dyDescent="0.25">
      <c r="A4" s="78">
        <f t="shared" ref="A4:A25" si="1">A3+1</f>
        <v>2</v>
      </c>
      <c r="B4" s="32">
        <v>2017</v>
      </c>
      <c r="C4" s="79" t="str">
        <f t="shared" si="0"/>
        <v>17/2</v>
      </c>
      <c r="D4" s="33">
        <v>42828</v>
      </c>
      <c r="E4" s="81" t="s">
        <v>640</v>
      </c>
      <c r="F4" s="75" t="s">
        <v>627</v>
      </c>
      <c r="G4" s="75" t="s">
        <v>641</v>
      </c>
      <c r="H4" s="75"/>
      <c r="I4" s="75" t="s">
        <v>642</v>
      </c>
      <c r="J4" s="21" t="s">
        <v>645</v>
      </c>
      <c r="K4" s="21" t="s">
        <v>643</v>
      </c>
      <c r="L4" s="71" t="s">
        <v>650</v>
      </c>
      <c r="M4" s="41">
        <v>4</v>
      </c>
      <c r="N4" s="41">
        <v>80</v>
      </c>
      <c r="O4" s="42"/>
      <c r="P4" s="37">
        <f>Table1[[#This Row],[Quantity]]*Table1[[#This Row],[Rate/Piece]]*(1-Table1[[#This Row],[Discount (%)]])</f>
        <v>320</v>
      </c>
      <c r="Q4" s="38">
        <v>42898</v>
      </c>
      <c r="R4" s="38"/>
      <c r="S4" s="39"/>
      <c r="T4" s="39"/>
      <c r="U4" s="82" t="s">
        <v>654</v>
      </c>
      <c r="V4" s="80" t="str">
        <f t="shared" ref="V4:V25" si="2">IF(R4&gt;Q4,"YES","NO")</f>
        <v>NO</v>
      </c>
    </row>
    <row r="5" spans="1:22" x14ac:dyDescent="0.25">
      <c r="A5" s="78">
        <f t="shared" si="1"/>
        <v>3</v>
      </c>
      <c r="B5" s="32">
        <v>2017</v>
      </c>
      <c r="C5" s="79" t="str">
        <f t="shared" ref="C5:C25" si="3">CONCATENATE(RIGHT(B5,2),"/",A5)</f>
        <v>17/3</v>
      </c>
      <c r="D5" s="33">
        <v>42828</v>
      </c>
      <c r="E5" s="81" t="s">
        <v>640</v>
      </c>
      <c r="F5" s="75" t="s">
        <v>627</v>
      </c>
      <c r="G5" s="75" t="s">
        <v>641</v>
      </c>
      <c r="H5" s="75"/>
      <c r="I5" s="75" t="s">
        <v>642</v>
      </c>
      <c r="J5" s="21" t="s">
        <v>646</v>
      </c>
      <c r="K5" s="21" t="s">
        <v>643</v>
      </c>
      <c r="L5" s="71" t="s">
        <v>651</v>
      </c>
      <c r="M5" s="41">
        <v>4</v>
      </c>
      <c r="N5" s="41">
        <v>82</v>
      </c>
      <c r="O5" s="42"/>
      <c r="P5" s="37">
        <f>Table1[[#This Row],[Quantity]]*Table1[[#This Row],[Rate/Piece]]*(1-Table1[[#This Row],[Discount (%)]])</f>
        <v>328</v>
      </c>
      <c r="Q5" s="38">
        <v>42898</v>
      </c>
      <c r="R5" s="38"/>
      <c r="S5" s="39"/>
      <c r="T5" s="39"/>
      <c r="U5" s="82" t="s">
        <v>654</v>
      </c>
      <c r="V5" s="80" t="str">
        <f t="shared" si="2"/>
        <v>NO</v>
      </c>
    </row>
    <row r="6" spans="1:22" x14ac:dyDescent="0.25">
      <c r="A6" s="78">
        <f t="shared" si="1"/>
        <v>4</v>
      </c>
      <c r="B6" s="32">
        <v>2017</v>
      </c>
      <c r="C6" s="79" t="str">
        <f t="shared" si="3"/>
        <v>17/4</v>
      </c>
      <c r="D6" s="33">
        <v>42828</v>
      </c>
      <c r="E6" s="81" t="s">
        <v>640</v>
      </c>
      <c r="F6" s="75" t="s">
        <v>627</v>
      </c>
      <c r="G6" s="75" t="s">
        <v>641</v>
      </c>
      <c r="H6" s="75"/>
      <c r="I6" s="75" t="s">
        <v>642</v>
      </c>
      <c r="J6" s="21" t="s">
        <v>647</v>
      </c>
      <c r="K6" s="21" t="s">
        <v>643</v>
      </c>
      <c r="L6" s="71" t="s">
        <v>652</v>
      </c>
      <c r="M6" s="41">
        <v>38</v>
      </c>
      <c r="N6" s="41">
        <v>91</v>
      </c>
      <c r="O6" s="42"/>
      <c r="P6" s="37">
        <f>Table1[[#This Row],[Quantity]]*Table1[[#This Row],[Rate/Piece]]*(1-Table1[[#This Row],[Discount (%)]])</f>
        <v>3458</v>
      </c>
      <c r="Q6" s="38">
        <v>42898</v>
      </c>
      <c r="R6" s="38"/>
      <c r="S6" s="39"/>
      <c r="T6" s="39"/>
      <c r="U6" s="82" t="s">
        <v>654</v>
      </c>
      <c r="V6" s="80" t="str">
        <f t="shared" si="2"/>
        <v>NO</v>
      </c>
    </row>
    <row r="7" spans="1:22" x14ac:dyDescent="0.25">
      <c r="A7" s="78">
        <f t="shared" si="1"/>
        <v>5</v>
      </c>
      <c r="B7" s="32">
        <v>2017</v>
      </c>
      <c r="C7" s="79" t="str">
        <f t="shared" si="3"/>
        <v>17/5</v>
      </c>
      <c r="D7" s="33">
        <v>42828</v>
      </c>
      <c r="E7" s="81" t="s">
        <v>640</v>
      </c>
      <c r="F7" s="75" t="s">
        <v>627</v>
      </c>
      <c r="G7" s="75" t="s">
        <v>641</v>
      </c>
      <c r="H7" s="75"/>
      <c r="I7" s="75" t="s">
        <v>642</v>
      </c>
      <c r="J7" s="21" t="s">
        <v>648</v>
      </c>
      <c r="K7" s="21" t="s">
        <v>643</v>
      </c>
      <c r="L7" s="71" t="s">
        <v>653</v>
      </c>
      <c r="M7" s="41">
        <v>78</v>
      </c>
      <c r="N7" s="41">
        <v>100</v>
      </c>
      <c r="O7" s="42"/>
      <c r="P7" s="37">
        <f>Table1[[#This Row],[Quantity]]*Table1[[#This Row],[Rate/Piece]]*(1-Table1[[#This Row],[Discount (%)]])</f>
        <v>7800</v>
      </c>
      <c r="Q7" s="38">
        <v>42898</v>
      </c>
      <c r="R7" s="38"/>
      <c r="S7" s="39"/>
      <c r="T7" s="39"/>
      <c r="U7" s="82" t="s">
        <v>654</v>
      </c>
      <c r="V7" s="80" t="str">
        <f t="shared" si="2"/>
        <v>NO</v>
      </c>
    </row>
    <row r="8" spans="1:22" x14ac:dyDescent="0.25">
      <c r="A8" s="78">
        <f t="shared" si="1"/>
        <v>6</v>
      </c>
      <c r="B8" s="32">
        <v>2017</v>
      </c>
      <c r="C8" s="79" t="str">
        <f t="shared" si="3"/>
        <v>17/6</v>
      </c>
      <c r="D8" s="33">
        <v>42832</v>
      </c>
      <c r="E8" s="56" t="s">
        <v>655</v>
      </c>
      <c r="F8" s="75" t="s">
        <v>627</v>
      </c>
      <c r="G8" s="75" t="s">
        <v>32</v>
      </c>
      <c r="H8" s="75" t="s">
        <v>656</v>
      </c>
      <c r="I8" s="32"/>
      <c r="J8" s="21" t="s">
        <v>657</v>
      </c>
      <c r="K8" s="11"/>
      <c r="L8" s="70"/>
      <c r="M8" s="41">
        <v>1</v>
      </c>
      <c r="N8" s="41">
        <v>2</v>
      </c>
      <c r="O8" s="42"/>
      <c r="P8" s="37">
        <f>Table1[[#This Row],[Quantity]]*Table1[[#This Row],[Rate/Piece]]*(1-Table1[[#This Row],[Discount (%)]])</f>
        <v>2</v>
      </c>
      <c r="Q8" s="38">
        <v>42916</v>
      </c>
      <c r="R8" s="38"/>
      <c r="S8" s="39"/>
      <c r="T8" s="39"/>
      <c r="U8" s="117"/>
      <c r="V8" s="80" t="str">
        <f t="shared" si="2"/>
        <v>NO</v>
      </c>
    </row>
    <row r="9" spans="1:22" x14ac:dyDescent="0.25">
      <c r="A9" s="78">
        <f t="shared" si="1"/>
        <v>7</v>
      </c>
      <c r="B9" s="32">
        <v>2017</v>
      </c>
      <c r="C9" s="79" t="str">
        <f t="shared" si="3"/>
        <v>17/7</v>
      </c>
      <c r="D9" s="33">
        <v>42833</v>
      </c>
      <c r="E9" s="56" t="s">
        <v>658</v>
      </c>
      <c r="F9" s="75" t="s">
        <v>659</v>
      </c>
      <c r="G9" s="75" t="s">
        <v>35</v>
      </c>
      <c r="H9" s="32"/>
      <c r="I9" s="32"/>
      <c r="J9" s="21" t="s">
        <v>660</v>
      </c>
      <c r="K9" s="21" t="s">
        <v>661</v>
      </c>
      <c r="L9" s="70">
        <v>308000281578</v>
      </c>
      <c r="M9" s="41">
        <v>1</v>
      </c>
      <c r="N9" s="41">
        <v>95000</v>
      </c>
      <c r="O9" s="42"/>
      <c r="P9" s="37">
        <f>Table1[[#This Row],[Quantity]]*Table1[[#This Row],[Rate/Piece]]*(1-Table1[[#This Row],[Discount (%)]])</f>
        <v>95000</v>
      </c>
      <c r="Q9" s="38">
        <v>42946</v>
      </c>
      <c r="R9" s="38"/>
      <c r="S9" s="39"/>
      <c r="T9" s="39"/>
      <c r="U9" s="82" t="s">
        <v>662</v>
      </c>
      <c r="V9" s="80" t="str">
        <f t="shared" si="2"/>
        <v>NO</v>
      </c>
    </row>
    <row r="10" spans="1:22" x14ac:dyDescent="0.25">
      <c r="A10" s="78">
        <f t="shared" si="1"/>
        <v>8</v>
      </c>
      <c r="B10" s="32">
        <v>2017</v>
      </c>
      <c r="C10" s="79" t="str">
        <f t="shared" si="3"/>
        <v>17/8</v>
      </c>
      <c r="D10" s="33">
        <v>42835</v>
      </c>
      <c r="E10" s="56" t="s">
        <v>663</v>
      </c>
      <c r="F10" s="75" t="s">
        <v>659</v>
      </c>
      <c r="G10" s="75" t="s">
        <v>89</v>
      </c>
      <c r="H10" s="75" t="s">
        <v>664</v>
      </c>
      <c r="I10" s="32"/>
      <c r="J10" s="21" t="s">
        <v>665</v>
      </c>
      <c r="K10" s="21" t="s">
        <v>666</v>
      </c>
      <c r="L10" s="70">
        <v>458000054571</v>
      </c>
      <c r="M10" s="41">
        <v>300</v>
      </c>
      <c r="N10" s="41">
        <v>115</v>
      </c>
      <c r="O10" s="42">
        <v>0.05</v>
      </c>
      <c r="P10" s="37">
        <f>Table1[[#This Row],[Quantity]]*Table1[[#This Row],[Rate/Piece]]*(1-Table1[[#This Row],[Discount (%)]])</f>
        <v>32775</v>
      </c>
      <c r="Q10" s="38">
        <v>42886</v>
      </c>
      <c r="R10" s="38"/>
      <c r="S10" s="39"/>
      <c r="T10" s="39"/>
      <c r="U10" s="82" t="s">
        <v>667</v>
      </c>
      <c r="V10" s="80" t="str">
        <f t="shared" si="2"/>
        <v>NO</v>
      </c>
    </row>
    <row r="11" spans="1:22" x14ac:dyDescent="0.25">
      <c r="A11" s="78">
        <f t="shared" si="1"/>
        <v>9</v>
      </c>
      <c r="B11" s="32">
        <v>2017</v>
      </c>
      <c r="C11" s="79" t="str">
        <f t="shared" si="3"/>
        <v>17/9</v>
      </c>
      <c r="D11" s="33">
        <v>42843</v>
      </c>
      <c r="E11" s="56" t="s">
        <v>668</v>
      </c>
      <c r="F11" s="75" t="s">
        <v>659</v>
      </c>
      <c r="G11" s="75" t="s">
        <v>35</v>
      </c>
      <c r="H11" s="75" t="s">
        <v>669</v>
      </c>
      <c r="I11" s="32"/>
      <c r="J11" s="21" t="s">
        <v>670</v>
      </c>
      <c r="K11" s="21" t="s">
        <v>671</v>
      </c>
      <c r="L11" s="70">
        <v>308000318068</v>
      </c>
      <c r="M11" s="41">
        <v>75</v>
      </c>
      <c r="N11" s="41">
        <v>675</v>
      </c>
      <c r="O11" s="42"/>
      <c r="P11" s="37">
        <f>Table1[[#This Row],[Quantity]]*Table1[[#This Row],[Rate/Piece]]*(1-Table1[[#This Row],[Discount (%)]])</f>
        <v>50625</v>
      </c>
      <c r="Q11" s="38">
        <v>42916</v>
      </c>
      <c r="R11" s="38">
        <v>42875</v>
      </c>
      <c r="S11" s="39">
        <v>41</v>
      </c>
      <c r="T11" s="66" t="s">
        <v>686</v>
      </c>
      <c r="U11" s="82" t="s">
        <v>672</v>
      </c>
      <c r="V11" s="80" t="str">
        <f t="shared" si="2"/>
        <v>NO</v>
      </c>
    </row>
    <row r="12" spans="1:22" x14ac:dyDescent="0.25">
      <c r="A12" s="78">
        <f t="shared" si="1"/>
        <v>10</v>
      </c>
      <c r="B12" s="32">
        <v>2017</v>
      </c>
      <c r="C12" s="79" t="str">
        <f t="shared" si="3"/>
        <v>17/10</v>
      </c>
      <c r="D12" s="33">
        <v>42843</v>
      </c>
      <c r="E12" s="56" t="s">
        <v>673</v>
      </c>
      <c r="F12" s="75" t="s">
        <v>627</v>
      </c>
      <c r="G12" s="75" t="s">
        <v>674</v>
      </c>
      <c r="H12" s="75" t="s">
        <v>656</v>
      </c>
      <c r="I12" s="32"/>
      <c r="J12" s="21" t="s">
        <v>675</v>
      </c>
      <c r="K12" s="11"/>
      <c r="L12" s="118" t="s">
        <v>676</v>
      </c>
      <c r="M12" s="41">
        <v>50</v>
      </c>
      <c r="N12" s="41">
        <v>25</v>
      </c>
      <c r="O12" s="42"/>
      <c r="P12" s="37">
        <f>Table1[[#This Row],[Quantity]]*Table1[[#This Row],[Rate/Piece]]*(1-Table1[[#This Row],[Discount (%)]])</f>
        <v>1250</v>
      </c>
      <c r="Q12" s="38">
        <v>42912</v>
      </c>
      <c r="R12" s="38"/>
      <c r="S12" s="39"/>
      <c r="T12" s="39"/>
      <c r="U12" s="82" t="s">
        <v>677</v>
      </c>
      <c r="V12" s="80" t="str">
        <f t="shared" si="2"/>
        <v>NO</v>
      </c>
    </row>
    <row r="13" spans="1:22" x14ac:dyDescent="0.25">
      <c r="A13" s="78"/>
      <c r="B13" s="32"/>
      <c r="C13" s="79"/>
      <c r="D13" s="33"/>
      <c r="E13" s="56"/>
      <c r="F13" s="75"/>
      <c r="G13" s="75"/>
      <c r="H13" s="75"/>
      <c r="I13" s="32"/>
      <c r="J13" s="21"/>
      <c r="K13" s="21"/>
      <c r="L13" s="70"/>
      <c r="M13" s="41"/>
      <c r="N13" s="41"/>
      <c r="O13" s="42"/>
      <c r="P13" s="37"/>
      <c r="Q13" s="38"/>
      <c r="R13" s="38"/>
      <c r="S13" s="39"/>
      <c r="T13" s="39"/>
      <c r="U13" s="82"/>
      <c r="V13" s="80"/>
    </row>
    <row r="14" spans="1:22" x14ac:dyDescent="0.25">
      <c r="A14" s="78"/>
      <c r="B14" s="32"/>
      <c r="C14" s="79"/>
      <c r="D14" s="33"/>
      <c r="E14" s="56"/>
      <c r="F14" s="75"/>
      <c r="G14" s="75"/>
      <c r="H14" s="75"/>
      <c r="I14" s="32"/>
      <c r="J14" s="21"/>
      <c r="K14" s="21"/>
      <c r="L14" s="70"/>
      <c r="M14" s="41"/>
      <c r="N14" s="41"/>
      <c r="O14" s="42"/>
      <c r="P14" s="37"/>
      <c r="Q14" s="38"/>
      <c r="R14" s="38"/>
      <c r="S14" s="39"/>
      <c r="T14" s="39"/>
      <c r="U14" s="82"/>
      <c r="V14" s="80"/>
    </row>
    <row r="15" spans="1:22" x14ac:dyDescent="0.25">
      <c r="A15" s="78"/>
      <c r="B15" s="32"/>
      <c r="C15" s="79"/>
      <c r="D15" s="33"/>
      <c r="E15" s="56"/>
      <c r="F15" s="75"/>
      <c r="G15" s="75"/>
      <c r="H15" s="75"/>
      <c r="I15" s="32"/>
      <c r="J15" s="21"/>
      <c r="K15" s="11"/>
      <c r="L15" s="118"/>
      <c r="M15" s="41"/>
      <c r="N15" s="41"/>
      <c r="O15" s="42"/>
      <c r="P15" s="37"/>
      <c r="Q15" s="38"/>
      <c r="R15" s="38"/>
      <c r="S15" s="39"/>
      <c r="T15" s="66"/>
      <c r="U15" s="117"/>
      <c r="V15" s="80"/>
    </row>
    <row r="16" spans="1:22" x14ac:dyDescent="0.25">
      <c r="A16" s="78"/>
      <c r="B16" s="32"/>
      <c r="C16" s="79"/>
      <c r="D16" s="33"/>
      <c r="E16" s="56"/>
      <c r="F16" s="75"/>
      <c r="G16" s="75"/>
      <c r="H16" s="75"/>
      <c r="I16" s="32"/>
      <c r="J16" s="21"/>
      <c r="K16" s="11"/>
      <c r="L16" s="118"/>
      <c r="M16" s="41"/>
      <c r="N16" s="41"/>
      <c r="O16" s="42"/>
      <c r="P16" s="37"/>
      <c r="Q16" s="38"/>
      <c r="R16" s="38"/>
      <c r="S16" s="39"/>
      <c r="T16" s="66"/>
      <c r="U16" s="117"/>
      <c r="V16" s="80"/>
    </row>
    <row r="17" spans="1:22" x14ac:dyDescent="0.25">
      <c r="A17" s="78"/>
      <c r="B17" s="32"/>
      <c r="C17" s="79"/>
      <c r="D17" s="33"/>
      <c r="E17" s="56"/>
      <c r="F17" s="75"/>
      <c r="G17" s="75"/>
      <c r="H17" s="75"/>
      <c r="I17" s="75"/>
      <c r="J17" s="21"/>
      <c r="K17" s="21"/>
      <c r="L17" s="118"/>
      <c r="M17" s="41"/>
      <c r="N17" s="41"/>
      <c r="O17" s="42"/>
      <c r="P17" s="37"/>
      <c r="Q17" s="38"/>
      <c r="R17" s="38"/>
      <c r="S17" s="39"/>
      <c r="T17" s="39"/>
      <c r="U17" s="82"/>
      <c r="V17" s="80"/>
    </row>
    <row r="18" spans="1:22" x14ac:dyDescent="0.25">
      <c r="A18" s="78"/>
      <c r="B18" s="32"/>
      <c r="C18" s="79"/>
      <c r="D18" s="33"/>
      <c r="E18" s="43"/>
      <c r="F18" s="32"/>
      <c r="G18" s="32"/>
      <c r="H18" s="75"/>
      <c r="I18" s="32"/>
      <c r="J18" s="11"/>
      <c r="K18" s="11"/>
      <c r="L18" s="70"/>
      <c r="M18" s="41"/>
      <c r="N18" s="41"/>
      <c r="O18" s="42"/>
      <c r="P18" s="37"/>
      <c r="Q18" s="38"/>
      <c r="R18" s="38"/>
      <c r="S18" s="39"/>
      <c r="T18" s="39"/>
      <c r="U18" s="117"/>
      <c r="V18" s="80"/>
    </row>
    <row r="19" spans="1:22" x14ac:dyDescent="0.25">
      <c r="A19" s="78"/>
      <c r="B19" s="32"/>
      <c r="C19" s="79"/>
      <c r="D19" s="33"/>
      <c r="E19" s="56"/>
      <c r="F19" s="75"/>
      <c r="G19" s="75"/>
      <c r="H19" s="75"/>
      <c r="I19" s="32"/>
      <c r="J19" s="21"/>
      <c r="K19" s="21"/>
      <c r="L19" s="70"/>
      <c r="M19" s="41"/>
      <c r="N19" s="41"/>
      <c r="O19" s="42"/>
      <c r="P19" s="37"/>
      <c r="Q19" s="38"/>
      <c r="R19" s="38"/>
      <c r="S19" s="39"/>
      <c r="T19" s="39"/>
      <c r="U19" s="82"/>
      <c r="V19" s="80"/>
    </row>
    <row r="20" spans="1:22" x14ac:dyDescent="0.25">
      <c r="A20" s="78"/>
      <c r="B20" s="32"/>
      <c r="C20" s="79"/>
      <c r="D20" s="33"/>
      <c r="E20" s="56"/>
      <c r="F20" s="75"/>
      <c r="G20" s="75"/>
      <c r="H20" s="75"/>
      <c r="I20" s="32"/>
      <c r="J20" s="21"/>
      <c r="K20" s="21"/>
      <c r="L20" s="118"/>
      <c r="M20" s="41"/>
      <c r="N20" s="41"/>
      <c r="O20" s="42"/>
      <c r="P20" s="37"/>
      <c r="Q20" s="38"/>
      <c r="R20" s="38"/>
      <c r="S20" s="39"/>
      <c r="T20" s="39"/>
      <c r="U20" s="82"/>
      <c r="V20" s="80"/>
    </row>
    <row r="21" spans="1:22" x14ac:dyDescent="0.25">
      <c r="A21" s="78"/>
      <c r="B21" s="32"/>
      <c r="C21" s="79"/>
      <c r="D21" s="33"/>
      <c r="E21" s="56"/>
      <c r="F21" s="75"/>
      <c r="G21" s="75"/>
      <c r="H21" s="75"/>
      <c r="I21" s="32"/>
      <c r="J21" s="21"/>
      <c r="K21" s="21"/>
      <c r="L21" s="70"/>
      <c r="M21" s="41"/>
      <c r="N21" s="41"/>
      <c r="O21" s="42"/>
      <c r="P21" s="37"/>
      <c r="Q21" s="38"/>
      <c r="R21" s="38"/>
      <c r="S21" s="39"/>
      <c r="T21" s="39"/>
      <c r="U21" s="82"/>
      <c r="V21" s="80"/>
    </row>
    <row r="22" spans="1:22" x14ac:dyDescent="0.25">
      <c r="A22" s="78"/>
      <c r="B22" s="32"/>
      <c r="C22" s="79"/>
      <c r="D22" s="33"/>
      <c r="E22" s="56"/>
      <c r="F22" s="75"/>
      <c r="G22" s="75"/>
      <c r="H22" s="75"/>
      <c r="I22" s="32"/>
      <c r="J22" s="21"/>
      <c r="K22" s="21"/>
      <c r="L22" s="70"/>
      <c r="M22" s="41"/>
      <c r="N22" s="41"/>
      <c r="O22" s="42"/>
      <c r="P22" s="37"/>
      <c r="Q22" s="38"/>
      <c r="R22" s="38"/>
      <c r="S22" s="39"/>
      <c r="T22" s="39"/>
      <c r="U22" s="82"/>
      <c r="V22" s="80"/>
    </row>
    <row r="23" spans="1:22" x14ac:dyDescent="0.25">
      <c r="A23" s="78"/>
      <c r="B23" s="32"/>
      <c r="C23" s="79"/>
      <c r="D23" s="33"/>
      <c r="E23" s="56"/>
      <c r="F23" s="75"/>
      <c r="G23" s="75"/>
      <c r="H23" s="75"/>
      <c r="I23" s="32"/>
      <c r="J23" s="21"/>
      <c r="K23" s="21"/>
      <c r="L23" s="70"/>
      <c r="M23" s="41"/>
      <c r="N23" s="41"/>
      <c r="O23" s="42"/>
      <c r="P23" s="37"/>
      <c r="Q23" s="38"/>
      <c r="R23" s="38"/>
      <c r="S23" s="39"/>
      <c r="T23" s="39"/>
      <c r="U23" s="82"/>
      <c r="V23" s="80"/>
    </row>
    <row r="24" spans="1:22" x14ac:dyDescent="0.25">
      <c r="A24" s="78"/>
      <c r="B24" s="32"/>
      <c r="C24" s="79"/>
      <c r="D24" s="33"/>
      <c r="E24" s="56"/>
      <c r="F24" s="75"/>
      <c r="G24" s="75"/>
      <c r="H24" s="75"/>
      <c r="I24" s="75"/>
      <c r="J24" s="21"/>
      <c r="K24" s="21"/>
      <c r="L24" s="70"/>
      <c r="M24" s="41"/>
      <c r="N24" s="41"/>
      <c r="O24" s="42"/>
      <c r="P24" s="37"/>
      <c r="Q24" s="38"/>
      <c r="R24" s="38"/>
      <c r="S24" s="39"/>
      <c r="T24" s="39"/>
      <c r="U24" s="82"/>
      <c r="V24" s="80"/>
    </row>
    <row r="25" spans="1:22" x14ac:dyDescent="0.25">
      <c r="A25" s="78"/>
      <c r="B25" s="32"/>
      <c r="C25" s="79"/>
      <c r="D25" s="33"/>
      <c r="E25" s="56"/>
      <c r="F25" s="75"/>
      <c r="G25" s="75"/>
      <c r="H25" s="75"/>
      <c r="I25" s="75"/>
      <c r="J25" s="21"/>
      <c r="K25" s="11"/>
      <c r="L25" s="118"/>
      <c r="M25" s="41"/>
      <c r="N25" s="41"/>
      <c r="O25" s="42"/>
      <c r="P25" s="37"/>
      <c r="Q25" s="38"/>
      <c r="R25" s="38"/>
      <c r="S25" s="39"/>
      <c r="T25" s="39"/>
      <c r="U25" s="82"/>
      <c r="V25" s="80"/>
    </row>
    <row r="26" spans="1:22" x14ac:dyDescent="0.25">
      <c r="A26" s="119"/>
      <c r="B26" s="120"/>
      <c r="C26" s="121"/>
      <c r="D26" s="122"/>
      <c r="E26" s="123"/>
      <c r="F26" s="120"/>
      <c r="G26" s="120"/>
      <c r="H26" s="120"/>
      <c r="I26" s="120"/>
      <c r="J26" s="124"/>
      <c r="K26" s="124"/>
      <c r="L26" s="125"/>
      <c r="M26" s="126"/>
      <c r="N26" s="126"/>
      <c r="O26" s="127"/>
      <c r="P26" s="37"/>
      <c r="Q26" s="128"/>
      <c r="R26" s="128"/>
      <c r="S26" s="129"/>
      <c r="T26" s="129"/>
      <c r="U26" s="130"/>
      <c r="V26" s="131"/>
    </row>
    <row r="27" spans="1:22" x14ac:dyDescent="0.25">
      <c r="A27" s="119"/>
      <c r="B27" s="120"/>
      <c r="C27" s="121"/>
      <c r="D27" s="122"/>
      <c r="E27" s="123"/>
      <c r="F27" s="120"/>
      <c r="G27" s="120"/>
      <c r="H27" s="120"/>
      <c r="I27" s="120"/>
      <c r="J27" s="124"/>
      <c r="K27" s="124"/>
      <c r="L27" s="125"/>
      <c r="M27" s="126"/>
      <c r="N27" s="126"/>
      <c r="O27" s="127"/>
      <c r="P27" s="37"/>
      <c r="Q27" s="128"/>
      <c r="R27" s="128"/>
      <c r="S27" s="129"/>
      <c r="T27" s="129"/>
      <c r="U27" s="130"/>
      <c r="V27" s="131"/>
    </row>
    <row r="28" spans="1:22" x14ac:dyDescent="0.25">
      <c r="A28" s="119"/>
      <c r="B28" s="120"/>
      <c r="C28" s="121"/>
      <c r="D28" s="122"/>
      <c r="E28" s="123"/>
      <c r="F28" s="120"/>
      <c r="G28" s="120"/>
      <c r="H28" s="120"/>
      <c r="I28" s="120"/>
      <c r="J28" s="124"/>
      <c r="K28" s="124"/>
      <c r="L28" s="125"/>
      <c r="M28" s="126"/>
      <c r="N28" s="126"/>
      <c r="O28" s="127"/>
      <c r="P28" s="37"/>
      <c r="Q28" s="128"/>
      <c r="R28" s="128"/>
      <c r="S28" s="129"/>
      <c r="T28" s="129"/>
      <c r="U28" s="130"/>
      <c r="V28" s="131"/>
    </row>
    <row r="29" spans="1:22" x14ac:dyDescent="0.25">
      <c r="A29" s="119"/>
      <c r="B29" s="120"/>
      <c r="C29" s="121"/>
      <c r="D29" s="122"/>
      <c r="E29" s="123"/>
      <c r="F29" s="120"/>
      <c r="G29" s="120"/>
      <c r="H29" s="120"/>
      <c r="I29" s="120"/>
      <c r="J29" s="124"/>
      <c r="K29" s="124"/>
      <c r="L29" s="125"/>
      <c r="M29" s="126"/>
      <c r="N29" s="126"/>
      <c r="O29" s="127"/>
      <c r="P29" s="37"/>
      <c r="Q29" s="128"/>
      <c r="R29" s="128"/>
      <c r="S29" s="129"/>
      <c r="T29" s="129"/>
      <c r="U29" s="130"/>
      <c r="V29" s="131"/>
    </row>
    <row r="30" spans="1:22" x14ac:dyDescent="0.25">
      <c r="A30" s="119"/>
      <c r="B30" s="120"/>
      <c r="C30" s="121"/>
      <c r="D30" s="122"/>
      <c r="E30" s="123"/>
      <c r="F30" s="120"/>
      <c r="G30" s="120"/>
      <c r="H30" s="120"/>
      <c r="I30" s="120"/>
      <c r="J30" s="124"/>
      <c r="K30" s="124"/>
      <c r="L30" s="125"/>
      <c r="M30" s="126"/>
      <c r="N30" s="126"/>
      <c r="O30" s="127"/>
      <c r="P30" s="37"/>
      <c r="Q30" s="128"/>
      <c r="R30" s="128"/>
      <c r="S30" s="129"/>
      <c r="T30" s="129"/>
      <c r="U30" s="130"/>
      <c r="V30" s="131"/>
    </row>
    <row r="31" spans="1:22" x14ac:dyDescent="0.25">
      <c r="A31" s="119"/>
      <c r="B31" s="120"/>
      <c r="C31" s="121"/>
      <c r="D31" s="122"/>
      <c r="E31" s="123"/>
      <c r="F31" s="120"/>
      <c r="G31" s="120"/>
      <c r="H31" s="120"/>
      <c r="I31" s="120"/>
      <c r="J31" s="124"/>
      <c r="K31" s="124"/>
      <c r="L31" s="125"/>
      <c r="M31" s="126"/>
      <c r="N31" s="126"/>
      <c r="O31" s="127"/>
      <c r="P31" s="37"/>
      <c r="Q31" s="128"/>
      <c r="R31" s="128"/>
      <c r="S31" s="129"/>
      <c r="T31" s="129"/>
      <c r="U31" s="130"/>
      <c r="V31" s="131"/>
    </row>
    <row r="32" spans="1:22" x14ac:dyDescent="0.25">
      <c r="A32" s="119"/>
      <c r="B32" s="120"/>
      <c r="C32" s="121"/>
      <c r="D32" s="122"/>
      <c r="E32" s="123"/>
      <c r="F32" s="120"/>
      <c r="G32" s="120"/>
      <c r="H32" s="120"/>
      <c r="I32" s="120"/>
      <c r="J32" s="124"/>
      <c r="K32" s="124"/>
      <c r="L32" s="125"/>
      <c r="M32" s="126"/>
      <c r="N32" s="126"/>
      <c r="O32" s="127"/>
      <c r="P32" s="37"/>
      <c r="Q32" s="128"/>
      <c r="R32" s="128"/>
      <c r="S32" s="129"/>
      <c r="T32" s="129"/>
      <c r="U32" s="130"/>
      <c r="V32" s="131"/>
    </row>
    <row r="33" spans="1:22" x14ac:dyDescent="0.25">
      <c r="A33" s="119"/>
      <c r="B33" s="120"/>
      <c r="C33" s="121"/>
      <c r="D33" s="122"/>
      <c r="E33" s="123"/>
      <c r="F33" s="120"/>
      <c r="G33" s="120"/>
      <c r="H33" s="120"/>
      <c r="I33" s="120"/>
      <c r="J33" s="124"/>
      <c r="K33" s="124"/>
      <c r="L33" s="125"/>
      <c r="M33" s="126"/>
      <c r="N33" s="126"/>
      <c r="O33" s="127"/>
      <c r="P33" s="37"/>
      <c r="Q33" s="128"/>
      <c r="R33" s="128"/>
      <c r="S33" s="129"/>
      <c r="T33" s="129"/>
      <c r="U33" s="130"/>
      <c r="V33" s="131"/>
    </row>
    <row r="34" spans="1:22" x14ac:dyDescent="0.25">
      <c r="A34" s="119"/>
      <c r="B34" s="120"/>
      <c r="C34" s="121"/>
      <c r="D34" s="122"/>
      <c r="E34" s="123"/>
      <c r="F34" s="120"/>
      <c r="G34" s="120"/>
      <c r="H34" s="120"/>
      <c r="I34" s="120"/>
      <c r="J34" s="124"/>
      <c r="K34" s="124"/>
      <c r="L34" s="125"/>
      <c r="M34" s="126"/>
      <c r="N34" s="126"/>
      <c r="O34" s="127"/>
      <c r="P34" s="37"/>
      <c r="Q34" s="128"/>
      <c r="R34" s="128"/>
      <c r="S34" s="129"/>
      <c r="T34" s="129"/>
      <c r="U34" s="130"/>
      <c r="V34" s="131"/>
    </row>
    <row r="35" spans="1:22" x14ac:dyDescent="0.25">
      <c r="A35" s="119"/>
      <c r="B35" s="120"/>
      <c r="C35" s="121"/>
      <c r="D35" s="122"/>
      <c r="E35" s="123"/>
      <c r="F35" s="120"/>
      <c r="G35" s="120"/>
      <c r="H35" s="120"/>
      <c r="I35" s="120"/>
      <c r="J35" s="124"/>
      <c r="K35" s="124"/>
      <c r="L35" s="125"/>
      <c r="M35" s="126"/>
      <c r="N35" s="126"/>
      <c r="O35" s="127"/>
      <c r="P35" s="37"/>
      <c r="Q35" s="128"/>
      <c r="R35" s="128"/>
      <c r="S35" s="129"/>
      <c r="T35" s="129"/>
      <c r="U35" s="130"/>
      <c r="V35" s="131"/>
    </row>
    <row r="36" spans="1:22" x14ac:dyDescent="0.25">
      <c r="A36" s="119"/>
      <c r="B36" s="120"/>
      <c r="C36" s="121"/>
      <c r="D36" s="122"/>
      <c r="E36" s="123"/>
      <c r="F36" s="120"/>
      <c r="G36" s="120"/>
      <c r="H36" s="120"/>
      <c r="I36" s="120"/>
      <c r="J36" s="124"/>
      <c r="K36" s="124"/>
      <c r="L36" s="125"/>
      <c r="M36" s="126"/>
      <c r="N36" s="126"/>
      <c r="O36" s="127"/>
      <c r="P36" s="37"/>
      <c r="Q36" s="128"/>
      <c r="R36" s="128"/>
      <c r="S36" s="129"/>
      <c r="T36" s="129"/>
      <c r="U36" s="130"/>
      <c r="V36" s="131"/>
    </row>
    <row r="37" spans="1:22" x14ac:dyDescent="0.25">
      <c r="A37" s="119"/>
      <c r="B37" s="120"/>
      <c r="C37" s="121"/>
      <c r="D37" s="122"/>
      <c r="E37" s="123"/>
      <c r="F37" s="120"/>
      <c r="G37" s="120"/>
      <c r="H37" s="120"/>
      <c r="I37" s="120"/>
      <c r="J37" s="124"/>
      <c r="K37" s="124"/>
      <c r="L37" s="125"/>
      <c r="M37" s="126"/>
      <c r="N37" s="126"/>
      <c r="O37" s="127"/>
      <c r="P37" s="37"/>
      <c r="Q37" s="128"/>
      <c r="R37" s="128"/>
      <c r="S37" s="129"/>
      <c r="T37" s="129"/>
      <c r="U37" s="130"/>
      <c r="V37" s="131"/>
    </row>
    <row r="38" spans="1:22" x14ac:dyDescent="0.25">
      <c r="A38" s="119"/>
      <c r="B38" s="120"/>
      <c r="C38" s="121"/>
      <c r="D38" s="122"/>
      <c r="E38" s="123"/>
      <c r="F38" s="120"/>
      <c r="G38" s="120"/>
      <c r="H38" s="120"/>
      <c r="I38" s="120"/>
      <c r="J38" s="124"/>
      <c r="K38" s="124"/>
      <c r="L38" s="125"/>
      <c r="M38" s="126"/>
      <c r="N38" s="126"/>
      <c r="O38" s="127"/>
      <c r="P38" s="37"/>
      <c r="Q38" s="128"/>
      <c r="R38" s="128"/>
      <c r="S38" s="129"/>
      <c r="T38" s="129"/>
      <c r="U38" s="130"/>
      <c r="V38" s="131"/>
    </row>
    <row r="39" spans="1:22" x14ac:dyDescent="0.25">
      <c r="A39" s="119"/>
      <c r="B39" s="120"/>
      <c r="C39" s="121"/>
      <c r="D39" s="122"/>
      <c r="E39" s="123"/>
      <c r="F39" s="120"/>
      <c r="G39" s="120"/>
      <c r="H39" s="120"/>
      <c r="I39" s="120"/>
      <c r="J39" s="124"/>
      <c r="K39" s="124"/>
      <c r="L39" s="125"/>
      <c r="M39" s="126"/>
      <c r="N39" s="126"/>
      <c r="O39" s="127"/>
      <c r="P39" s="37"/>
      <c r="Q39" s="128"/>
      <c r="R39" s="128"/>
      <c r="S39" s="129"/>
      <c r="T39" s="129"/>
      <c r="U39" s="130"/>
      <c r="V39" s="131"/>
    </row>
    <row r="40" spans="1:22" x14ac:dyDescent="0.25">
      <c r="A40" s="119"/>
      <c r="B40" s="120"/>
      <c r="C40" s="121"/>
      <c r="D40" s="122"/>
      <c r="E40" s="123"/>
      <c r="F40" s="120"/>
      <c r="G40" s="120"/>
      <c r="H40" s="120"/>
      <c r="I40" s="120"/>
      <c r="J40" s="124"/>
      <c r="K40" s="124"/>
      <c r="L40" s="125"/>
      <c r="M40" s="126"/>
      <c r="N40" s="126"/>
      <c r="O40" s="127"/>
      <c r="P40" s="37"/>
      <c r="Q40" s="128"/>
      <c r="R40" s="128"/>
      <c r="S40" s="129"/>
      <c r="T40" s="129"/>
      <c r="U40" s="130"/>
      <c r="V40" s="131"/>
    </row>
    <row r="41" spans="1:22" x14ac:dyDescent="0.25">
      <c r="A41" s="119"/>
      <c r="B41" s="120"/>
      <c r="C41" s="121"/>
      <c r="D41" s="122"/>
      <c r="E41" s="123"/>
      <c r="F41" s="120"/>
      <c r="G41" s="120"/>
      <c r="H41" s="120"/>
      <c r="I41" s="120"/>
      <c r="J41" s="124"/>
      <c r="K41" s="124"/>
      <c r="L41" s="125"/>
      <c r="M41" s="126"/>
      <c r="N41" s="126"/>
      <c r="O41" s="127"/>
      <c r="P41" s="37"/>
      <c r="Q41" s="128"/>
      <c r="R41" s="128"/>
      <c r="S41" s="129"/>
      <c r="T41" s="129"/>
      <c r="U41" s="130"/>
      <c r="V41" s="131"/>
    </row>
    <row r="42" spans="1:22" x14ac:dyDescent="0.25">
      <c r="A42" s="119"/>
      <c r="B42" s="120"/>
      <c r="C42" s="121"/>
      <c r="D42" s="122"/>
      <c r="E42" s="123"/>
      <c r="F42" s="120"/>
      <c r="G42" s="120"/>
      <c r="H42" s="120"/>
      <c r="I42" s="120"/>
      <c r="J42" s="124"/>
      <c r="K42" s="124"/>
      <c r="L42" s="125"/>
      <c r="M42" s="126"/>
      <c r="N42" s="126"/>
      <c r="O42" s="127"/>
      <c r="P42" s="37"/>
      <c r="Q42" s="128"/>
      <c r="R42" s="128"/>
      <c r="S42" s="129"/>
      <c r="T42" s="129"/>
      <c r="U42" s="130"/>
      <c r="V42" s="131"/>
    </row>
    <row r="43" spans="1:22" x14ac:dyDescent="0.25">
      <c r="A43" s="119"/>
      <c r="B43" s="120"/>
      <c r="C43" s="121"/>
      <c r="D43" s="122"/>
      <c r="E43" s="123"/>
      <c r="F43" s="120"/>
      <c r="G43" s="120"/>
      <c r="H43" s="120"/>
      <c r="I43" s="120"/>
      <c r="J43" s="124"/>
      <c r="K43" s="124"/>
      <c r="L43" s="125"/>
      <c r="M43" s="126"/>
      <c r="N43" s="126"/>
      <c r="O43" s="127"/>
      <c r="P43" s="37"/>
      <c r="Q43" s="128"/>
      <c r="R43" s="128"/>
      <c r="S43" s="129"/>
      <c r="T43" s="129"/>
      <c r="U43" s="130"/>
      <c r="V43" s="131"/>
    </row>
    <row r="44" spans="1:22" x14ac:dyDescent="0.25">
      <c r="A44" s="119"/>
      <c r="B44" s="120"/>
      <c r="C44" s="121"/>
      <c r="D44" s="122"/>
      <c r="E44" s="123"/>
      <c r="F44" s="120"/>
      <c r="G44" s="120"/>
      <c r="H44" s="120"/>
      <c r="I44" s="120"/>
      <c r="J44" s="124"/>
      <c r="K44" s="124"/>
      <c r="L44" s="125"/>
      <c r="M44" s="126"/>
      <c r="N44" s="126"/>
      <c r="O44" s="127"/>
      <c r="P44" s="37"/>
      <c r="Q44" s="128"/>
      <c r="R44" s="128"/>
      <c r="S44" s="129"/>
      <c r="T44" s="129"/>
      <c r="U44" s="130"/>
      <c r="V44" s="131"/>
    </row>
    <row r="45" spans="1:22" x14ac:dyDescent="0.25">
      <c r="A45" s="119"/>
      <c r="B45" s="120"/>
      <c r="C45" s="121"/>
      <c r="D45" s="122"/>
      <c r="E45" s="123"/>
      <c r="F45" s="120"/>
      <c r="G45" s="120"/>
      <c r="H45" s="120"/>
      <c r="I45" s="120"/>
      <c r="J45" s="124"/>
      <c r="K45" s="124"/>
      <c r="L45" s="125"/>
      <c r="M45" s="126"/>
      <c r="N45" s="126"/>
      <c r="O45" s="127"/>
      <c r="P45" s="37"/>
      <c r="Q45" s="128"/>
      <c r="R45" s="128"/>
      <c r="S45" s="129"/>
      <c r="T45" s="129"/>
      <c r="U45" s="130"/>
      <c r="V45" s="131"/>
    </row>
    <row r="46" spans="1:22" x14ac:dyDescent="0.25">
      <c r="A46" s="119"/>
      <c r="B46" s="120"/>
      <c r="C46" s="121"/>
      <c r="D46" s="122"/>
      <c r="E46" s="123"/>
      <c r="F46" s="120"/>
      <c r="G46" s="120"/>
      <c r="H46" s="120"/>
      <c r="I46" s="120"/>
      <c r="J46" s="124"/>
      <c r="K46" s="124"/>
      <c r="L46" s="125"/>
      <c r="M46" s="126"/>
      <c r="N46" s="126"/>
      <c r="O46" s="127"/>
      <c r="P46" s="37"/>
      <c r="Q46" s="128"/>
      <c r="R46" s="128"/>
      <c r="S46" s="129"/>
      <c r="T46" s="129"/>
      <c r="U46" s="130"/>
      <c r="V46" s="131"/>
    </row>
    <row r="47" spans="1:22" x14ac:dyDescent="0.25">
      <c r="A47" s="119"/>
      <c r="B47" s="120"/>
      <c r="C47" s="121"/>
      <c r="D47" s="122"/>
      <c r="E47" s="123"/>
      <c r="F47" s="120"/>
      <c r="G47" s="120"/>
      <c r="H47" s="120"/>
      <c r="I47" s="120"/>
      <c r="J47" s="124"/>
      <c r="K47" s="124"/>
      <c r="L47" s="125"/>
      <c r="M47" s="126"/>
      <c r="N47" s="126"/>
      <c r="O47" s="127"/>
      <c r="P47" s="37"/>
      <c r="Q47" s="128"/>
      <c r="R47" s="128"/>
      <c r="S47" s="129"/>
      <c r="T47" s="129"/>
      <c r="U47" s="130"/>
      <c r="V47" s="131"/>
    </row>
    <row r="48" spans="1:22" x14ac:dyDescent="0.25">
      <c r="A48" s="119"/>
      <c r="B48" s="120"/>
      <c r="C48" s="121"/>
      <c r="D48" s="122"/>
      <c r="E48" s="123"/>
      <c r="F48" s="120"/>
      <c r="G48" s="120"/>
      <c r="H48" s="120"/>
      <c r="I48" s="120"/>
      <c r="J48" s="124"/>
      <c r="K48" s="124"/>
      <c r="L48" s="125"/>
      <c r="M48" s="126"/>
      <c r="N48" s="126"/>
      <c r="O48" s="127"/>
      <c r="P48" s="37"/>
      <c r="Q48" s="128"/>
      <c r="R48" s="128"/>
      <c r="S48" s="129"/>
      <c r="T48" s="129"/>
      <c r="U48" s="130"/>
      <c r="V48" s="131"/>
    </row>
    <row r="49" spans="1:22" x14ac:dyDescent="0.25">
      <c r="A49" s="119"/>
      <c r="B49" s="120"/>
      <c r="C49" s="121"/>
      <c r="D49" s="122"/>
      <c r="E49" s="123"/>
      <c r="F49" s="120"/>
      <c r="G49" s="120"/>
      <c r="H49" s="120"/>
      <c r="I49" s="120"/>
      <c r="J49" s="124"/>
      <c r="K49" s="124"/>
      <c r="L49" s="125"/>
      <c r="M49" s="126"/>
      <c r="N49" s="126"/>
      <c r="O49" s="127"/>
      <c r="P49" s="37"/>
      <c r="Q49" s="128"/>
      <c r="R49" s="128"/>
      <c r="S49" s="129"/>
      <c r="T49" s="129"/>
      <c r="U49" s="130"/>
      <c r="V49" s="131"/>
    </row>
    <row r="50" spans="1:22" x14ac:dyDescent="0.25">
      <c r="A50" s="119"/>
      <c r="B50" s="120"/>
      <c r="C50" s="121"/>
      <c r="D50" s="122"/>
      <c r="E50" s="123"/>
      <c r="F50" s="120"/>
      <c r="G50" s="120"/>
      <c r="H50" s="120"/>
      <c r="I50" s="120"/>
      <c r="J50" s="124"/>
      <c r="K50" s="124"/>
      <c r="L50" s="125"/>
      <c r="M50" s="126"/>
      <c r="N50" s="126"/>
      <c r="O50" s="127"/>
      <c r="P50" s="37"/>
      <c r="Q50" s="128"/>
      <c r="R50" s="128"/>
      <c r="S50" s="129"/>
      <c r="T50" s="129"/>
      <c r="U50" s="130"/>
      <c r="V50" s="131"/>
    </row>
    <row r="51" spans="1:22" x14ac:dyDescent="0.25">
      <c r="A51" s="119"/>
      <c r="B51" s="120"/>
      <c r="C51" s="121"/>
      <c r="D51" s="122"/>
      <c r="E51" s="123"/>
      <c r="F51" s="120"/>
      <c r="G51" s="120"/>
      <c r="H51" s="120"/>
      <c r="I51" s="120"/>
      <c r="J51" s="124"/>
      <c r="K51" s="124"/>
      <c r="L51" s="125"/>
      <c r="M51" s="126"/>
      <c r="N51" s="126"/>
      <c r="O51" s="127"/>
      <c r="P51" s="37"/>
      <c r="Q51" s="128"/>
      <c r="R51" s="128"/>
      <c r="S51" s="129"/>
      <c r="T51" s="129"/>
      <c r="U51" s="130"/>
      <c r="V51" s="131"/>
    </row>
    <row r="52" spans="1:22" x14ac:dyDescent="0.25">
      <c r="A52" s="119"/>
      <c r="B52" s="120"/>
      <c r="C52" s="121"/>
      <c r="D52" s="122"/>
      <c r="E52" s="123"/>
      <c r="F52" s="120"/>
      <c r="G52" s="120"/>
      <c r="H52" s="120"/>
      <c r="I52" s="120"/>
      <c r="J52" s="124"/>
      <c r="K52" s="124"/>
      <c r="L52" s="125"/>
      <c r="M52" s="126"/>
      <c r="N52" s="126"/>
      <c r="O52" s="127"/>
      <c r="P52" s="37"/>
      <c r="Q52" s="128"/>
      <c r="R52" s="128"/>
      <c r="S52" s="129"/>
      <c r="T52" s="129"/>
      <c r="U52" s="130"/>
      <c r="V52" s="131"/>
    </row>
    <row r="53" spans="1:22" x14ac:dyDescent="0.25">
      <c r="A53" s="119"/>
      <c r="B53" s="120"/>
      <c r="C53" s="121"/>
      <c r="D53" s="122"/>
      <c r="E53" s="123"/>
      <c r="F53" s="120"/>
      <c r="G53" s="120"/>
      <c r="H53" s="120"/>
      <c r="I53" s="120"/>
      <c r="J53" s="124"/>
      <c r="K53" s="124"/>
      <c r="L53" s="125"/>
      <c r="M53" s="126"/>
      <c r="N53" s="126"/>
      <c r="O53" s="127"/>
      <c r="P53" s="37"/>
      <c r="Q53" s="128"/>
      <c r="R53" s="128"/>
      <c r="S53" s="129"/>
      <c r="T53" s="129"/>
      <c r="U53" s="130"/>
      <c r="V53" s="131"/>
    </row>
    <row r="54" spans="1:22" x14ac:dyDescent="0.25">
      <c r="A54" s="119"/>
      <c r="B54" s="120"/>
      <c r="C54" s="121"/>
      <c r="D54" s="122"/>
      <c r="E54" s="123"/>
      <c r="F54" s="120"/>
      <c r="G54" s="120"/>
      <c r="H54" s="120"/>
      <c r="I54" s="120"/>
      <c r="J54" s="124"/>
      <c r="K54" s="124"/>
      <c r="L54" s="125"/>
      <c r="M54" s="126"/>
      <c r="N54" s="126"/>
      <c r="O54" s="127"/>
      <c r="P54" s="37"/>
      <c r="Q54" s="128"/>
      <c r="R54" s="128"/>
      <c r="S54" s="129"/>
      <c r="T54" s="129"/>
      <c r="U54" s="130"/>
      <c r="V54" s="131"/>
    </row>
    <row r="55" spans="1:22" x14ac:dyDescent="0.25">
      <c r="A55" s="119"/>
      <c r="B55" s="120"/>
      <c r="C55" s="121"/>
      <c r="D55" s="122"/>
      <c r="E55" s="123"/>
      <c r="F55" s="120"/>
      <c r="G55" s="120"/>
      <c r="H55" s="120"/>
      <c r="I55" s="120"/>
      <c r="J55" s="124"/>
      <c r="K55" s="124"/>
      <c r="L55" s="125"/>
      <c r="M55" s="126"/>
      <c r="N55" s="126"/>
      <c r="O55" s="127"/>
      <c r="P55" s="37"/>
      <c r="Q55" s="128"/>
      <c r="R55" s="128"/>
      <c r="S55" s="129"/>
      <c r="T55" s="129"/>
      <c r="U55" s="130"/>
      <c r="V55" s="131"/>
    </row>
    <row r="56" spans="1:22" x14ac:dyDescent="0.25">
      <c r="A56" s="119"/>
      <c r="B56" s="120"/>
      <c r="C56" s="121"/>
      <c r="D56" s="122"/>
      <c r="E56" s="123"/>
      <c r="F56" s="120"/>
      <c r="G56" s="120"/>
      <c r="H56" s="120"/>
      <c r="I56" s="120"/>
      <c r="J56" s="124"/>
      <c r="K56" s="124"/>
      <c r="L56" s="125"/>
      <c r="M56" s="126"/>
      <c r="N56" s="126"/>
      <c r="O56" s="127"/>
      <c r="P56" s="37"/>
      <c r="Q56" s="128"/>
      <c r="R56" s="128"/>
      <c r="S56" s="129"/>
      <c r="T56" s="129"/>
      <c r="U56" s="117"/>
      <c r="V56" s="131"/>
    </row>
    <row r="57" spans="1:22" x14ac:dyDescent="0.25">
      <c r="A57" s="119">
        <f t="shared" ref="A56:A62" si="4">A56+1</f>
        <v>1</v>
      </c>
      <c r="B57" s="120">
        <v>2017</v>
      </c>
      <c r="C57" s="121"/>
      <c r="D57" s="122"/>
      <c r="E57" s="123"/>
      <c r="F57" s="120"/>
      <c r="G57" s="120"/>
      <c r="H57" s="120"/>
      <c r="I57" s="120"/>
      <c r="J57" s="124"/>
      <c r="K57" s="124"/>
      <c r="L57" s="125"/>
      <c r="M57" s="126"/>
      <c r="N57" s="126"/>
      <c r="O57" s="127"/>
      <c r="P57" s="37"/>
      <c r="Q57" s="128"/>
      <c r="R57" s="128"/>
      <c r="S57" s="129"/>
      <c r="T57" s="129"/>
      <c r="U57" s="130"/>
      <c r="V57" s="131"/>
    </row>
    <row r="58" spans="1:22" x14ac:dyDescent="0.25">
      <c r="A58" s="119">
        <f t="shared" si="4"/>
        <v>2</v>
      </c>
      <c r="B58" s="120">
        <v>2017</v>
      </c>
      <c r="C58" s="121"/>
      <c r="D58" s="122"/>
      <c r="E58" s="123"/>
      <c r="F58" s="120"/>
      <c r="G58" s="120"/>
      <c r="H58" s="120"/>
      <c r="I58" s="120"/>
      <c r="J58" s="124"/>
      <c r="K58" s="124"/>
      <c r="L58" s="125"/>
      <c r="M58" s="126"/>
      <c r="N58" s="126"/>
      <c r="O58" s="127"/>
      <c r="P58" s="37"/>
      <c r="Q58" s="128"/>
      <c r="R58" s="128"/>
      <c r="S58" s="129"/>
      <c r="T58" s="129"/>
      <c r="U58" s="130"/>
      <c r="V58" s="131"/>
    </row>
    <row r="59" spans="1:22" x14ac:dyDescent="0.25">
      <c r="A59" s="119">
        <f t="shared" si="4"/>
        <v>3</v>
      </c>
      <c r="B59" s="120">
        <v>2017</v>
      </c>
      <c r="C59" s="121"/>
      <c r="D59" s="122"/>
      <c r="E59" s="123"/>
      <c r="F59" s="120"/>
      <c r="G59" s="120"/>
      <c r="H59" s="120"/>
      <c r="I59" s="120"/>
      <c r="J59" s="124"/>
      <c r="K59" s="124"/>
      <c r="L59" s="125"/>
      <c r="M59" s="126"/>
      <c r="N59" s="126"/>
      <c r="O59" s="127"/>
      <c r="P59" s="37"/>
      <c r="Q59" s="128"/>
      <c r="R59" s="128"/>
      <c r="S59" s="129"/>
      <c r="T59" s="129"/>
      <c r="U59" s="130"/>
      <c r="V59" s="131"/>
    </row>
    <row r="60" spans="1:22" x14ac:dyDescent="0.25">
      <c r="A60" s="119">
        <f t="shared" si="4"/>
        <v>4</v>
      </c>
      <c r="B60" s="120">
        <v>2017</v>
      </c>
      <c r="C60" s="121"/>
      <c r="D60" s="122"/>
      <c r="E60" s="123"/>
      <c r="F60" s="120"/>
      <c r="G60" s="120"/>
      <c r="H60" s="120"/>
      <c r="I60" s="120"/>
      <c r="J60" s="124"/>
      <c r="K60" s="124"/>
      <c r="L60" s="125"/>
      <c r="M60" s="126"/>
      <c r="N60" s="126"/>
      <c r="O60" s="127"/>
      <c r="P60" s="37"/>
      <c r="Q60" s="128"/>
      <c r="R60" s="128"/>
      <c r="S60" s="129"/>
      <c r="T60" s="129"/>
      <c r="U60" s="130"/>
      <c r="V60" s="131"/>
    </row>
    <row r="61" spans="1:22" x14ac:dyDescent="0.25">
      <c r="A61" s="119">
        <f t="shared" si="4"/>
        <v>5</v>
      </c>
      <c r="B61" s="120">
        <v>2017</v>
      </c>
      <c r="C61" s="121"/>
      <c r="D61" s="122"/>
      <c r="E61" s="123"/>
      <c r="F61" s="120"/>
      <c r="G61" s="120"/>
      <c r="H61" s="120"/>
      <c r="I61" s="120"/>
      <c r="J61" s="124"/>
      <c r="K61" s="124"/>
      <c r="L61" s="125"/>
      <c r="M61" s="126"/>
      <c r="N61" s="126"/>
      <c r="O61" s="127"/>
      <c r="P61" s="37"/>
      <c r="Q61" s="128"/>
      <c r="R61" s="128"/>
      <c r="S61" s="129"/>
      <c r="T61" s="129"/>
      <c r="U61" s="130"/>
      <c r="V61" s="131"/>
    </row>
    <row r="62" spans="1:22" x14ac:dyDescent="0.25">
      <c r="A62" s="119">
        <f t="shared" si="4"/>
        <v>6</v>
      </c>
      <c r="B62" s="120">
        <v>2017</v>
      </c>
      <c r="C62" s="121"/>
      <c r="D62" s="122"/>
      <c r="E62" s="123"/>
      <c r="F62" s="120"/>
      <c r="G62" s="120"/>
      <c r="H62" s="120"/>
      <c r="I62" s="120"/>
      <c r="J62" s="124"/>
      <c r="K62" s="124"/>
      <c r="L62" s="125"/>
      <c r="M62" s="126"/>
      <c r="N62" s="126"/>
      <c r="O62" s="127"/>
      <c r="P62" s="37"/>
      <c r="Q62" s="128"/>
      <c r="R62" s="128"/>
      <c r="S62" s="129"/>
      <c r="T62" s="129"/>
      <c r="U62" s="130"/>
      <c r="V62" s="131"/>
    </row>
  </sheetData>
  <conditionalFormatting sqref="Q3:Q1048576">
    <cfRule type="cellIs" dxfId="39" priority="20" operator="lessThan">
      <formula>TODAY()</formula>
    </cfRule>
  </conditionalFormatting>
  <conditionalFormatting sqref="R3:R1048576">
    <cfRule type="cellIs" dxfId="38" priority="18" operator="lessThanOrEqual">
      <formula>Q3</formula>
    </cfRule>
    <cfRule type="cellIs" dxfId="37" priority="19" operator="greaterThan">
      <formula>Q3</formula>
    </cfRule>
  </conditionalFormatting>
  <conditionalFormatting sqref="V3:V1048576">
    <cfRule type="cellIs" dxfId="36" priority="16" operator="equal">
      <formula>"NO"</formula>
    </cfRule>
    <cfRule type="cellIs" dxfId="35" priority="17" operator="equal">
      <formula>"YES"</formula>
    </cfRule>
  </conditionalFormatting>
  <conditionalFormatting sqref="R3:R62">
    <cfRule type="cellIs" dxfId="34" priority="8" operator="lessThanOrEqual">
      <formula>Q3</formula>
    </cfRule>
    <cfRule type="cellIs" dxfId="33" priority="9" operator="greaterThan">
      <formula>Q3</formula>
    </cfRule>
  </conditionalFormatting>
  <pageMargins left="0.7" right="0.7" top="0.75" bottom="0.75" header="0.3" footer="0.3"/>
  <pageSetup scale="48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L557"/>
  <sheetViews>
    <sheetView workbookViewId="0">
      <pane xSplit="2" ySplit="2" topLeftCell="C14" activePane="bottomRight" state="frozen"/>
      <selection pane="topRight" activeCell="C1" sqref="C1"/>
      <selection pane="bottomLeft" activeCell="A3" sqref="A3"/>
      <selection pane="bottomRight" activeCell="H57" sqref="H57"/>
    </sheetView>
  </sheetViews>
  <sheetFormatPr defaultRowHeight="15" x14ac:dyDescent="0.25"/>
  <cols>
    <col min="1" max="1" width="9.140625" style="51"/>
    <col min="2" max="2" width="7.140625" customWidth="1"/>
    <col min="3" max="3" width="11.140625" style="10" customWidth="1"/>
    <col min="4" max="4" width="17.140625" customWidth="1"/>
    <col min="5" max="5" width="16.85546875" customWidth="1"/>
    <col min="6" max="6" width="42.140625" style="3" customWidth="1"/>
    <col min="7" max="7" width="11.28515625" style="9" customWidth="1"/>
    <col min="8" max="8" width="11.5703125" customWidth="1"/>
    <col min="9" max="9" width="25.85546875" bestFit="1" customWidth="1"/>
    <col min="10" max="10" width="24.5703125" style="25" customWidth="1"/>
  </cols>
  <sheetData>
    <row r="1" spans="1:10" x14ac:dyDescent="0.25">
      <c r="F1"/>
      <c r="G1" s="8"/>
      <c r="J1" s="23"/>
    </row>
    <row r="2" spans="1:10" ht="31.5" x14ac:dyDescent="0.25">
      <c r="B2" s="24" t="s">
        <v>16</v>
      </c>
      <c r="C2" s="14" t="s">
        <v>0</v>
      </c>
      <c r="D2" s="13" t="s">
        <v>1</v>
      </c>
      <c r="E2" s="15" t="s">
        <v>2</v>
      </c>
      <c r="F2" s="15" t="s">
        <v>14</v>
      </c>
      <c r="G2" s="16" t="s">
        <v>4</v>
      </c>
      <c r="H2" s="88" t="s">
        <v>6</v>
      </c>
      <c r="I2" s="17" t="s">
        <v>17</v>
      </c>
      <c r="J2" s="15" t="s">
        <v>18</v>
      </c>
    </row>
    <row r="3" spans="1:10" ht="30" x14ac:dyDescent="0.25">
      <c r="A3" s="30"/>
      <c r="B3" s="12" t="str">
        <f>Table1[[#This Row],[Job No]]</f>
        <v>17/1</v>
      </c>
      <c r="C3" s="19">
        <f>Table1[[#This Row],[Order Date]]</f>
        <v>42828</v>
      </c>
      <c r="D3" s="11" t="str">
        <f>Table1[[#This Row],[Company Name]]</f>
        <v>Ultratech Cement</v>
      </c>
      <c r="E3" s="11" t="str">
        <f>Table1[[#This Row],[Unit/Plant]]</f>
        <v>Bathinda</v>
      </c>
      <c r="F3" s="11" t="str">
        <f>Table1[[#This Row],[Description (Size/Part.no/Material)]]</f>
        <v>Tie Rod IS 2062 Threaded End Size : 10 x 910mm Sr. No. 1</v>
      </c>
      <c r="G3" s="12">
        <f>Table1[[#This Row],[Quantity]]</f>
        <v>4</v>
      </c>
      <c r="H3" s="20">
        <f>Table1[[#This Row],[Due Date]]</f>
        <v>42898</v>
      </c>
      <c r="I3" s="21" t="s">
        <v>680</v>
      </c>
      <c r="J3" s="21"/>
    </row>
    <row r="4" spans="1:10" ht="30" x14ac:dyDescent="0.25">
      <c r="A4" s="30"/>
      <c r="B4" s="12" t="str">
        <f>Table1[[#This Row],[Job No]]</f>
        <v>17/2</v>
      </c>
      <c r="C4" s="19">
        <f>Table1[[#This Row],[Order Date]]</f>
        <v>42828</v>
      </c>
      <c r="D4" s="11" t="str">
        <f>Table1[[#This Row],[Company Name]]</f>
        <v>Ultratech Cement</v>
      </c>
      <c r="E4" s="11" t="str">
        <f>Table1[[#This Row],[Unit/Plant]]</f>
        <v>Bathinda</v>
      </c>
      <c r="F4" s="11" t="str">
        <f>Table1[[#This Row],[Description (Size/Part.no/Material)]]</f>
        <v>Tie Rod IS 2062 Threaded End Size : 10 x 975mm Sr. No. 2</v>
      </c>
      <c r="G4" s="12">
        <f>Table1[[#This Row],[Quantity]]</f>
        <v>4</v>
      </c>
      <c r="H4" s="20">
        <f>Table1[[#This Row],[Due Date]]</f>
        <v>42898</v>
      </c>
      <c r="I4" s="21" t="s">
        <v>680</v>
      </c>
      <c r="J4" s="21"/>
    </row>
    <row r="5" spans="1:10" ht="30" x14ac:dyDescent="0.25">
      <c r="A5" s="30"/>
      <c r="B5" s="12" t="str">
        <f>Table1[[#This Row],[Job No]]</f>
        <v>17/3</v>
      </c>
      <c r="C5" s="19">
        <f>Table1[[#This Row],[Order Date]]</f>
        <v>42828</v>
      </c>
      <c r="D5" s="11" t="str">
        <f>Table1[[#This Row],[Company Name]]</f>
        <v>Ultratech Cement</v>
      </c>
      <c r="E5" s="11" t="str">
        <f>Table1[[#This Row],[Unit/Plant]]</f>
        <v>Bathinda</v>
      </c>
      <c r="F5" s="11" t="str">
        <f>Table1[[#This Row],[Description (Size/Part.no/Material)]]</f>
        <v>Tie Rod IS 2062 Threaded End Size : 10 x 1010mm Sr. No. 3</v>
      </c>
      <c r="G5" s="12">
        <f>Table1[[#This Row],[Quantity]]</f>
        <v>4</v>
      </c>
      <c r="H5" s="20">
        <f>Table1[[#This Row],[Due Date]]</f>
        <v>42898</v>
      </c>
      <c r="I5" s="21" t="s">
        <v>680</v>
      </c>
      <c r="J5" s="21"/>
    </row>
    <row r="6" spans="1:10" ht="30" x14ac:dyDescent="0.25">
      <c r="A6" s="52"/>
      <c r="B6" s="12" t="str">
        <f>Table1[[#This Row],[Job No]]</f>
        <v>17/4</v>
      </c>
      <c r="C6" s="19">
        <f>Table1[[#This Row],[Order Date]]</f>
        <v>42828</v>
      </c>
      <c r="D6" s="11" t="str">
        <f>Table1[[#This Row],[Company Name]]</f>
        <v>Ultratech Cement</v>
      </c>
      <c r="E6" s="11" t="str">
        <f>Table1[[#This Row],[Unit/Plant]]</f>
        <v>Bathinda</v>
      </c>
      <c r="F6" s="11" t="str">
        <f>Table1[[#This Row],[Description (Size/Part.no/Material)]]</f>
        <v>Tie Rod IS 2062 Threaded End Size : 10 x 1260mm Sr. No. 4</v>
      </c>
      <c r="G6" s="12">
        <f>Table1[[#This Row],[Quantity]]</f>
        <v>38</v>
      </c>
      <c r="H6" s="20">
        <f>Table1[[#This Row],[Due Date]]</f>
        <v>42898</v>
      </c>
      <c r="I6" s="21" t="s">
        <v>680</v>
      </c>
      <c r="J6" s="21"/>
    </row>
    <row r="7" spans="1:10" ht="30" x14ac:dyDescent="0.25">
      <c r="A7" s="52"/>
      <c r="B7" s="12" t="str">
        <f>Table1[[#This Row],[Job No]]</f>
        <v>17/5</v>
      </c>
      <c r="C7" s="19">
        <f>Table1[[#This Row],[Order Date]]</f>
        <v>42828</v>
      </c>
      <c r="D7" s="11" t="str">
        <f>Table1[[#This Row],[Company Name]]</f>
        <v>Ultratech Cement</v>
      </c>
      <c r="E7" s="11" t="str">
        <f>Table1[[#This Row],[Unit/Plant]]</f>
        <v>Bathinda</v>
      </c>
      <c r="F7" s="11" t="str">
        <f>Table1[[#This Row],[Description (Size/Part.no/Material)]]</f>
        <v>Tie Rod IS 2062 Threaded End Size : 10 x 1460mm Sr. No. 5</v>
      </c>
      <c r="G7" s="12">
        <f>Table1[[#This Row],[Quantity]]</f>
        <v>78</v>
      </c>
      <c r="H7" s="20">
        <f>Table1[[#This Row],[Due Date]]</f>
        <v>42898</v>
      </c>
      <c r="I7" s="21" t="s">
        <v>680</v>
      </c>
      <c r="J7" s="21"/>
    </row>
    <row r="8" spans="1:10" x14ac:dyDescent="0.25">
      <c r="A8" s="52"/>
      <c r="B8" s="12" t="str">
        <f>Table1[[#This Row],[Job No]]</f>
        <v>17/6</v>
      </c>
      <c r="C8" s="19">
        <f>Table1[[#This Row],[Order Date]]</f>
        <v>42832</v>
      </c>
      <c r="D8" s="11" t="str">
        <f>Table1[[#This Row],[Company Name]]</f>
        <v>Ultratech Cement</v>
      </c>
      <c r="E8" s="11" t="str">
        <f>Table1[[#This Row],[Unit/Plant]]</f>
        <v>Vikram</v>
      </c>
      <c r="F8" s="11" t="str">
        <f>Table1[[#This Row],[Description (Size/Part.no/Material)]]</f>
        <v>Air Nozzle Sample Cap</v>
      </c>
      <c r="G8" s="12">
        <f>Table1[[#This Row],[Quantity]]</f>
        <v>1</v>
      </c>
      <c r="H8" s="20">
        <f>Table1[[#This Row],[Due Date]]</f>
        <v>42916</v>
      </c>
      <c r="I8" s="21"/>
      <c r="J8" s="21"/>
    </row>
    <row r="9" spans="1:10" ht="30" x14ac:dyDescent="0.25">
      <c r="A9" s="52"/>
      <c r="B9" s="12" t="str">
        <f>Table1[[#This Row],[Job No]]</f>
        <v>17/7</v>
      </c>
      <c r="C9" s="19">
        <f>Table1[[#This Row],[Order Date]]</f>
        <v>42833</v>
      </c>
      <c r="D9" s="11" t="str">
        <f>Table1[[#This Row],[Company Name]]</f>
        <v>Ambuja Cement</v>
      </c>
      <c r="E9" s="11" t="str">
        <f>Table1[[#This Row],[Unit/Plant]]</f>
        <v>Maratha</v>
      </c>
      <c r="F9" s="11" t="str">
        <f>Table1[[#This Row],[Description (Size/Part.no/Material)]]</f>
        <v>Valve Plate PN : 01 Compelete Assembly W/Support RIB &amp; Stifner Plate</v>
      </c>
      <c r="G9" s="12">
        <f>Table1[[#This Row],[Quantity]]</f>
        <v>1</v>
      </c>
      <c r="H9" s="20">
        <f>Table1[[#This Row],[Due Date]]</f>
        <v>42946</v>
      </c>
      <c r="I9" s="21" t="s">
        <v>681</v>
      </c>
      <c r="J9" s="21"/>
    </row>
    <row r="10" spans="1:10" ht="30" x14ac:dyDescent="0.25">
      <c r="A10" s="52"/>
      <c r="B10" s="12" t="str">
        <f>Table1[[#This Row],[Job No]]</f>
        <v>17/8</v>
      </c>
      <c r="C10" s="19">
        <f>Table1[[#This Row],[Order Date]]</f>
        <v>42835</v>
      </c>
      <c r="D10" s="11" t="str">
        <f>Table1[[#This Row],[Company Name]]</f>
        <v>Ambuja Cement</v>
      </c>
      <c r="E10" s="11" t="str">
        <f>Table1[[#This Row],[Unit/Plant]]</f>
        <v>Rabriyawas</v>
      </c>
      <c r="F10" s="11" t="str">
        <f>Table1[[#This Row],[Description (Size/Part.no/Material)]]</f>
        <v>Bolt Replaceable Lip M16 x 1.5 x 65mm With Nut &amp; Check Nut Socket Cap</v>
      </c>
      <c r="G10" s="12">
        <f>Table1[[#This Row],[Quantity]]</f>
        <v>300</v>
      </c>
      <c r="H10" s="20">
        <f>Table1[[#This Row],[Due Date]]</f>
        <v>42886</v>
      </c>
      <c r="I10" s="21" t="s">
        <v>678</v>
      </c>
      <c r="J10" s="21"/>
    </row>
    <row r="11" spans="1:10" x14ac:dyDescent="0.25">
      <c r="A11" s="52"/>
      <c r="B11" s="12" t="str">
        <f>Table1[[#This Row],[Job No]]</f>
        <v>17/9</v>
      </c>
      <c r="C11" s="19">
        <f>Table1[[#This Row],[Order Date]]</f>
        <v>42843</v>
      </c>
      <c r="D11" s="11" t="str">
        <f>Table1[[#This Row],[Company Name]]</f>
        <v>Ambuja Cement</v>
      </c>
      <c r="E11" s="11" t="str">
        <f>Table1[[#This Row],[Unit/Plant]]</f>
        <v>Maratha</v>
      </c>
      <c r="F11" s="11" t="str">
        <f>Table1[[#This Row],[Description (Size/Part.no/Material)]]</f>
        <v>Secondary Air Stub SS - 304</v>
      </c>
      <c r="G11" s="12">
        <f>Table1[[#This Row],[Quantity]]</f>
        <v>75</v>
      </c>
      <c r="H11" s="20">
        <f>Table1[[#This Row],[Due Date]]</f>
        <v>42916</v>
      </c>
      <c r="I11" s="21" t="s">
        <v>679</v>
      </c>
      <c r="J11" s="21" t="s">
        <v>628</v>
      </c>
    </row>
    <row r="12" spans="1:10" ht="30" x14ac:dyDescent="0.25">
      <c r="A12" s="52"/>
      <c r="B12" s="12" t="str">
        <f>Table1[[#This Row],[Job No]]</f>
        <v>17/10</v>
      </c>
      <c r="C12" s="19">
        <f>Table1[[#This Row],[Order Date]]</f>
        <v>42843</v>
      </c>
      <c r="D12" s="11" t="str">
        <f>Table1[[#This Row],[Company Name]]</f>
        <v>Ultratech Cement</v>
      </c>
      <c r="E12" s="11" t="str">
        <f>Table1[[#This Row],[Unit/Plant]]</f>
        <v>Kotputli Cement</v>
      </c>
      <c r="F12" s="11" t="str">
        <f>Table1[[#This Row],[Description (Size/Part.no/Material)]]</f>
        <v>Bolt Pan HT 12 x 90mm W/Nylock Nut For DPC-1</v>
      </c>
      <c r="G12" s="12">
        <f>Table1[[#This Row],[Quantity]]</f>
        <v>50</v>
      </c>
      <c r="H12" s="20">
        <f>Table1[[#This Row],[Due Date]]</f>
        <v>42912</v>
      </c>
      <c r="I12" s="21" t="s">
        <v>679</v>
      </c>
      <c r="J12" s="23"/>
    </row>
    <row r="13" spans="1:10" x14ac:dyDescent="0.25">
      <c r="A13" s="52"/>
      <c r="B13" s="12">
        <f>Table1[[#This Row],[Job No]]</f>
        <v>0</v>
      </c>
      <c r="C13" s="19">
        <f>Table1[[#This Row],[Order Date]]</f>
        <v>0</v>
      </c>
      <c r="D13" s="11">
        <f>Table1[[#This Row],[Company Name]]</f>
        <v>0</v>
      </c>
      <c r="E13" s="11">
        <f>Table1[[#This Row],[Unit/Plant]]</f>
        <v>0</v>
      </c>
      <c r="F13" s="11">
        <f>Table1[[#This Row],[Description (Size/Part.no/Material)]]</f>
        <v>0</v>
      </c>
      <c r="G13" s="12">
        <f>Table1[[#This Row],[Quantity]]</f>
        <v>0</v>
      </c>
      <c r="H13" s="20">
        <f>Table1[[#This Row],[Due Date]]</f>
        <v>0</v>
      </c>
      <c r="I13" s="21" t="s">
        <v>679</v>
      </c>
      <c r="J13" s="21"/>
    </row>
    <row r="14" spans="1:10" x14ac:dyDescent="0.25">
      <c r="A14" s="52"/>
      <c r="B14" s="12">
        <f>Table1[[#This Row],[Job No]]</f>
        <v>0</v>
      </c>
      <c r="C14" s="19">
        <f>Table1[[#This Row],[Order Date]]</f>
        <v>0</v>
      </c>
      <c r="D14" s="11">
        <f>Table1[[#This Row],[Company Name]]</f>
        <v>0</v>
      </c>
      <c r="E14" s="11">
        <f>Table1[[#This Row],[Unit/Plant]]</f>
        <v>0</v>
      </c>
      <c r="F14" s="11">
        <f>Table1[[#This Row],[Description (Size/Part.no/Material)]]</f>
        <v>0</v>
      </c>
      <c r="G14" s="12">
        <f>Table1[[#This Row],[Quantity]]</f>
        <v>0</v>
      </c>
      <c r="H14" s="20">
        <f>Table1[[#This Row],[Due Date]]</f>
        <v>0</v>
      </c>
      <c r="I14" s="21" t="s">
        <v>679</v>
      </c>
      <c r="J14" s="21"/>
    </row>
    <row r="15" spans="1:10" ht="30" hidden="1" x14ac:dyDescent="0.25">
      <c r="A15" s="52"/>
      <c r="B15" s="12">
        <f>Table1[[#This Row],[Job No]]</f>
        <v>0</v>
      </c>
      <c r="C15" s="19">
        <f>Table1[[#This Row],[Order Date]]</f>
        <v>0</v>
      </c>
      <c r="D15" s="11">
        <f>Table1[[#This Row],[Company Name]]</f>
        <v>0</v>
      </c>
      <c r="E15" s="11">
        <f>Table1[[#This Row],[Unit/Plant]]</f>
        <v>0</v>
      </c>
      <c r="F15" s="11">
        <f>Table1[[#This Row],[Description (Size/Part.no/Material)]]</f>
        <v>0</v>
      </c>
      <c r="G15" s="12">
        <f>Table1[[#This Row],[Quantity]]</f>
        <v>0</v>
      </c>
      <c r="H15" s="20">
        <f>Table1[[#This Row],[Due Date]]</f>
        <v>0</v>
      </c>
      <c r="I15" s="21" t="s">
        <v>682</v>
      </c>
      <c r="J15" s="23"/>
    </row>
    <row r="16" spans="1:10" ht="30" hidden="1" x14ac:dyDescent="0.25">
      <c r="A16" s="52"/>
      <c r="B16" s="12">
        <f>Table1[[#This Row],[Job No]]</f>
        <v>0</v>
      </c>
      <c r="C16" s="19">
        <f>Table1[[#This Row],[Order Date]]</f>
        <v>0</v>
      </c>
      <c r="D16" s="11">
        <f>Table1[[#This Row],[Company Name]]</f>
        <v>0</v>
      </c>
      <c r="E16" s="11">
        <f>Table1[[#This Row],[Unit/Plant]]</f>
        <v>0</v>
      </c>
      <c r="F16" s="11">
        <f>Table1[[#This Row],[Description (Size/Part.no/Material)]]</f>
        <v>0</v>
      </c>
      <c r="G16" s="12">
        <f>Table1[[#This Row],[Quantity]]</f>
        <v>0</v>
      </c>
      <c r="H16" s="20">
        <f>Table1[[#This Row],[Due Date]]</f>
        <v>0</v>
      </c>
      <c r="I16" s="21" t="s">
        <v>682</v>
      </c>
      <c r="J16" s="23"/>
    </row>
    <row r="17" spans="1:10" ht="30" x14ac:dyDescent="0.25">
      <c r="A17" s="52"/>
      <c r="B17" s="12">
        <f>Table1[[#This Row],[Job No]]</f>
        <v>0</v>
      </c>
      <c r="C17" s="19">
        <f>Table1[[#This Row],[Order Date]]</f>
        <v>0</v>
      </c>
      <c r="D17" s="11">
        <f>Table1[[#This Row],[Company Name]]</f>
        <v>0</v>
      </c>
      <c r="E17" s="11">
        <f>Table1[[#This Row],[Unit/Plant]]</f>
        <v>0</v>
      </c>
      <c r="F17" s="11">
        <f>Table1[[#This Row],[Description (Size/Part.no/Material)]]</f>
        <v>0</v>
      </c>
      <c r="G17" s="12">
        <f>Table1[[#This Row],[Quantity]]</f>
        <v>0</v>
      </c>
      <c r="H17" s="20">
        <f>Table1[[#This Row],[Due Date]]</f>
        <v>0</v>
      </c>
      <c r="I17" s="21" t="s">
        <v>679</v>
      </c>
      <c r="J17" s="21"/>
    </row>
    <row r="18" spans="1:10" ht="30" x14ac:dyDescent="0.25">
      <c r="A18" s="52"/>
      <c r="B18" s="12">
        <f>Table1[[#This Row],[Job No]]</f>
        <v>0</v>
      </c>
      <c r="C18" s="19">
        <f>Table1[[#This Row],[Order Date]]</f>
        <v>0</v>
      </c>
      <c r="D18" s="11">
        <f>Table1[[#This Row],[Company Name]]</f>
        <v>0</v>
      </c>
      <c r="E18" s="11">
        <f>Table1[[#This Row],[Unit/Plant]]</f>
        <v>0</v>
      </c>
      <c r="F18" s="11">
        <f>Table1[[#This Row],[Description (Size/Part.no/Material)]]</f>
        <v>0</v>
      </c>
      <c r="G18" s="12">
        <f>Table1[[#This Row],[Quantity]]</f>
        <v>0</v>
      </c>
      <c r="H18" s="20">
        <f>Table1[[#This Row],[Due Date]]</f>
        <v>0</v>
      </c>
      <c r="I18" s="21" t="s">
        <v>679</v>
      </c>
      <c r="J18" s="21"/>
    </row>
    <row r="19" spans="1:10" ht="30" x14ac:dyDescent="0.25">
      <c r="A19" s="52"/>
      <c r="B19" s="12">
        <f>Table1[[#This Row],[Job No]]</f>
        <v>0</v>
      </c>
      <c r="C19" s="19">
        <f>Table1[[#This Row],[Order Date]]</f>
        <v>0</v>
      </c>
      <c r="D19" s="11">
        <f>Table1[[#This Row],[Company Name]]</f>
        <v>0</v>
      </c>
      <c r="E19" s="11">
        <f>Table1[[#This Row],[Unit/Plant]]</f>
        <v>0</v>
      </c>
      <c r="F19" s="11">
        <f>Table1[[#This Row],[Description (Size/Part.no/Material)]]</f>
        <v>0</v>
      </c>
      <c r="G19" s="12">
        <f>Table1[[#This Row],[Quantity]]</f>
        <v>0</v>
      </c>
      <c r="H19" s="20">
        <f>Table1[[#This Row],[Due Date]]</f>
        <v>0</v>
      </c>
      <c r="I19" s="21" t="s">
        <v>679</v>
      </c>
      <c r="J19" s="23"/>
    </row>
    <row r="20" spans="1:10" x14ac:dyDescent="0.25">
      <c r="A20" s="52"/>
      <c r="B20" s="12">
        <f>Table1[[#This Row],[Job No]]</f>
        <v>0</v>
      </c>
      <c r="C20" s="19">
        <f>Table1[[#This Row],[Order Date]]</f>
        <v>0</v>
      </c>
      <c r="D20" s="11">
        <f>Table1[[#This Row],[Company Name]]</f>
        <v>0</v>
      </c>
      <c r="E20" s="11">
        <f>Table1[[#This Row],[Unit/Plant]]</f>
        <v>0</v>
      </c>
      <c r="F20" s="11">
        <f>Table1[[#This Row],[Description (Size/Part.no/Material)]]</f>
        <v>0</v>
      </c>
      <c r="G20" s="12">
        <f>Table1[[#This Row],[Quantity]]</f>
        <v>0</v>
      </c>
      <c r="H20" s="20">
        <f>Table1[[#This Row],[Due Date]]</f>
        <v>0</v>
      </c>
      <c r="I20" s="21" t="s">
        <v>685</v>
      </c>
      <c r="J20" s="23"/>
    </row>
    <row r="21" spans="1:10" ht="30" x14ac:dyDescent="0.25">
      <c r="A21" s="52"/>
      <c r="B21" s="12">
        <f>Table1[[#This Row],[Job No]]</f>
        <v>0</v>
      </c>
      <c r="C21" s="19">
        <f>Table1[[#This Row],[Order Date]]</f>
        <v>0</v>
      </c>
      <c r="D21" s="11">
        <f>Table1[[#This Row],[Company Name]]</f>
        <v>0</v>
      </c>
      <c r="E21" s="11">
        <f>Table1[[#This Row],[Unit/Plant]]</f>
        <v>0</v>
      </c>
      <c r="F21" s="11">
        <f>Table1[[#This Row],[Description (Size/Part.no/Material)]]</f>
        <v>0</v>
      </c>
      <c r="G21" s="12">
        <f>Table1[[#This Row],[Quantity]]</f>
        <v>0</v>
      </c>
      <c r="H21" s="20">
        <f>Table1[[#This Row],[Due Date]]</f>
        <v>0</v>
      </c>
      <c r="I21" s="21" t="s">
        <v>678</v>
      </c>
      <c r="J21" s="21" t="s">
        <v>634</v>
      </c>
    </row>
    <row r="22" spans="1:10" ht="30" x14ac:dyDescent="0.25">
      <c r="A22" s="52"/>
      <c r="B22" s="12">
        <f>Table1[[#This Row],[Job No]]</f>
        <v>0</v>
      </c>
      <c r="C22" s="19">
        <f>Table1[[#This Row],[Order Date]]</f>
        <v>0</v>
      </c>
      <c r="D22" s="11">
        <f>Table1[[#This Row],[Company Name]]</f>
        <v>0</v>
      </c>
      <c r="E22" s="11">
        <f>Table1[[#This Row],[Unit/Plant]]</f>
        <v>0</v>
      </c>
      <c r="F22" s="11">
        <f>Table1[[#This Row],[Description (Size/Part.no/Material)]]</f>
        <v>0</v>
      </c>
      <c r="G22" s="12">
        <f>Table1[[#This Row],[Quantity]]</f>
        <v>0</v>
      </c>
      <c r="H22" s="20">
        <f>Table1[[#This Row],[Due Date]]</f>
        <v>0</v>
      </c>
      <c r="I22" s="21" t="s">
        <v>678</v>
      </c>
      <c r="J22" s="21" t="s">
        <v>634</v>
      </c>
    </row>
    <row r="23" spans="1:10" x14ac:dyDescent="0.25">
      <c r="A23" s="52"/>
      <c r="B23" s="12">
        <f>Table1[[#This Row],[Job No]]</f>
        <v>0</v>
      </c>
      <c r="C23" s="19">
        <f>Table1[[#This Row],[Order Date]]</f>
        <v>0</v>
      </c>
      <c r="D23" s="11">
        <f>Table1[[#This Row],[Company Name]]</f>
        <v>0</v>
      </c>
      <c r="E23" s="11">
        <f>Table1[[#This Row],[Unit/Plant]]</f>
        <v>0</v>
      </c>
      <c r="F23" s="11">
        <f>Table1[[#This Row],[Description (Size/Part.no/Material)]]</f>
        <v>0</v>
      </c>
      <c r="G23" s="12">
        <f>Table1[[#This Row],[Quantity]]</f>
        <v>0</v>
      </c>
      <c r="H23" s="20">
        <f>Table1[[#This Row],[Due Date]]</f>
        <v>0</v>
      </c>
      <c r="I23" s="21" t="s">
        <v>679</v>
      </c>
      <c r="J23" s="21" t="s">
        <v>634</v>
      </c>
    </row>
    <row r="24" spans="1:10" x14ac:dyDescent="0.25">
      <c r="A24" s="52"/>
      <c r="B24" s="12">
        <f>Table1[[#This Row],[Job No]]</f>
        <v>0</v>
      </c>
      <c r="C24" s="19">
        <f>Table1[[#This Row],[Order Date]]</f>
        <v>0</v>
      </c>
      <c r="D24" s="11">
        <f>Table1[[#This Row],[Company Name]]</f>
        <v>0</v>
      </c>
      <c r="E24" s="11">
        <f>Table1[[#This Row],[Unit/Plant]]</f>
        <v>0</v>
      </c>
      <c r="F24" s="11">
        <f>Table1[[#This Row],[Description (Size/Part.no/Material)]]</f>
        <v>0</v>
      </c>
      <c r="G24" s="12">
        <f>Table1[[#This Row],[Quantity]]</f>
        <v>0</v>
      </c>
      <c r="H24" s="20">
        <f>Table1[[#This Row],[Due Date]]</f>
        <v>0</v>
      </c>
      <c r="I24" s="21" t="s">
        <v>679</v>
      </c>
      <c r="J24" s="21"/>
    </row>
    <row r="25" spans="1:10" ht="30" x14ac:dyDescent="0.25">
      <c r="A25" s="52"/>
      <c r="B25" s="12">
        <f>Table1[[#This Row],[Job No]]</f>
        <v>0</v>
      </c>
      <c r="C25" s="19">
        <f>Table1[[#This Row],[Order Date]]</f>
        <v>0</v>
      </c>
      <c r="D25" s="11">
        <f>Table1[[#This Row],[Company Name]]</f>
        <v>0</v>
      </c>
      <c r="E25" s="11">
        <f>Table1[[#This Row],[Unit/Plant]]</f>
        <v>0</v>
      </c>
      <c r="F25" s="11">
        <f>Table1[[#This Row],[Description (Size/Part.no/Material)]]</f>
        <v>0</v>
      </c>
      <c r="G25" s="12">
        <f>Table1[[#This Row],[Quantity]]</f>
        <v>0</v>
      </c>
      <c r="H25" s="20">
        <f>Table1[[#This Row],[Due Date]]</f>
        <v>0</v>
      </c>
      <c r="I25" s="21" t="s">
        <v>679</v>
      </c>
      <c r="J25" s="23"/>
    </row>
    <row r="26" spans="1:10" x14ac:dyDescent="0.25">
      <c r="A26" s="52"/>
      <c r="B26" s="12">
        <f>Table1[[#This Row],[Job No]]</f>
        <v>0</v>
      </c>
      <c r="C26" s="19">
        <f>Table1[[#This Row],[Order Date]]</f>
        <v>0</v>
      </c>
      <c r="D26" s="11">
        <f>Table1[[#This Row],[Company Name]]</f>
        <v>0</v>
      </c>
      <c r="E26" s="11">
        <f>Table1[[#This Row],[Unit/Plant]]</f>
        <v>0</v>
      </c>
      <c r="F26" s="11">
        <f>Table1[[#This Row],[Description (Size/Part.no/Material)]]</f>
        <v>0</v>
      </c>
      <c r="G26" s="12">
        <f>Table1[[#This Row],[Quantity]]</f>
        <v>0</v>
      </c>
      <c r="H26" s="20">
        <f>Table1[[#This Row],[Due Date]]</f>
        <v>0</v>
      </c>
      <c r="I26" s="21" t="s">
        <v>683</v>
      </c>
      <c r="J26" s="23"/>
    </row>
    <row r="27" spans="1:10" x14ac:dyDescent="0.25">
      <c r="A27" s="52"/>
      <c r="B27" s="12">
        <f>Table1[[#This Row],[Job No]]</f>
        <v>0</v>
      </c>
      <c r="C27" s="19">
        <f>Table1[[#This Row],[Order Date]]</f>
        <v>0</v>
      </c>
      <c r="D27" s="11">
        <f>Table1[[#This Row],[Company Name]]</f>
        <v>0</v>
      </c>
      <c r="E27" s="11">
        <f>Table1[[#This Row],[Unit/Plant]]</f>
        <v>0</v>
      </c>
      <c r="F27" s="11">
        <f>Table1[[#This Row],[Description (Size/Part.no/Material)]]</f>
        <v>0</v>
      </c>
      <c r="G27" s="12">
        <f>Table1[[#This Row],[Quantity]]</f>
        <v>0</v>
      </c>
      <c r="H27" s="20">
        <f>Table1[[#This Row],[Due Date]]</f>
        <v>0</v>
      </c>
      <c r="I27" s="21" t="s">
        <v>683</v>
      </c>
      <c r="J27" s="23"/>
    </row>
    <row r="28" spans="1:10" ht="30" x14ac:dyDescent="0.25">
      <c r="A28" s="52"/>
      <c r="B28" s="12">
        <f>Table1[[#This Row],[Job No]]</f>
        <v>0</v>
      </c>
      <c r="C28" s="19">
        <f>Table1[[#This Row],[Order Date]]</f>
        <v>0</v>
      </c>
      <c r="D28" s="11">
        <f>Table1[[#This Row],[Company Name]]</f>
        <v>0</v>
      </c>
      <c r="E28" s="11">
        <f>Table1[[#This Row],[Unit/Plant]]</f>
        <v>0</v>
      </c>
      <c r="F28" s="11">
        <f>Table1[[#This Row],[Description (Size/Part.no/Material)]]</f>
        <v>0</v>
      </c>
      <c r="G28" s="12">
        <f>Table1[[#This Row],[Quantity]]</f>
        <v>0</v>
      </c>
      <c r="H28" s="20">
        <f>Table1[[#This Row],[Due Date]]</f>
        <v>0</v>
      </c>
      <c r="I28" s="21" t="s">
        <v>684</v>
      </c>
      <c r="J28" s="23"/>
    </row>
    <row r="29" spans="1:10" ht="30" x14ac:dyDescent="0.25">
      <c r="A29" s="52"/>
      <c r="B29" s="12">
        <f>Table1[[#This Row],[Job No]]</f>
        <v>0</v>
      </c>
      <c r="C29" s="19">
        <f>Table1[[#This Row],[Order Date]]</f>
        <v>0</v>
      </c>
      <c r="D29" s="11">
        <f>Table1[[#This Row],[Company Name]]</f>
        <v>0</v>
      </c>
      <c r="E29" s="11">
        <f>Table1[[#This Row],[Unit/Plant]]</f>
        <v>0</v>
      </c>
      <c r="F29" s="11">
        <f>Table1[[#This Row],[Description (Size/Part.no/Material)]]</f>
        <v>0</v>
      </c>
      <c r="G29" s="12">
        <f>Table1[[#This Row],[Quantity]]</f>
        <v>0</v>
      </c>
      <c r="H29" s="20">
        <f>Table1[[#This Row],[Due Date]]</f>
        <v>0</v>
      </c>
      <c r="I29" s="21" t="s">
        <v>679</v>
      </c>
      <c r="J29" s="23" t="s">
        <v>634</v>
      </c>
    </row>
    <row r="30" spans="1:10" ht="30" x14ac:dyDescent="0.25">
      <c r="A30" s="52"/>
      <c r="B30" s="12">
        <f>Table1[[#This Row],[Job No]]</f>
        <v>0</v>
      </c>
      <c r="C30" s="19">
        <f>Table1[[#This Row],[Order Date]]</f>
        <v>0</v>
      </c>
      <c r="D30" s="11">
        <f>Table1[[#This Row],[Company Name]]</f>
        <v>0</v>
      </c>
      <c r="E30" s="11">
        <f>Table1[[#This Row],[Unit/Plant]]</f>
        <v>0</v>
      </c>
      <c r="F30" s="11">
        <f>Table1[[#This Row],[Description (Size/Part.no/Material)]]</f>
        <v>0</v>
      </c>
      <c r="G30" s="12">
        <f>Table1[[#This Row],[Quantity]]</f>
        <v>0</v>
      </c>
      <c r="H30" s="20">
        <f>Table1[[#This Row],[Due Date]]</f>
        <v>0</v>
      </c>
      <c r="I30" s="21" t="s">
        <v>679</v>
      </c>
      <c r="J30" s="23" t="s">
        <v>634</v>
      </c>
    </row>
    <row r="31" spans="1:10" ht="30" x14ac:dyDescent="0.25">
      <c r="A31" s="52"/>
      <c r="B31" s="12">
        <f>Table1[[#This Row],[Job No]]</f>
        <v>0</v>
      </c>
      <c r="C31" s="19">
        <f>Table1[[#This Row],[Order Date]]</f>
        <v>0</v>
      </c>
      <c r="D31" s="11">
        <f>Table1[[#This Row],[Company Name]]</f>
        <v>0</v>
      </c>
      <c r="E31" s="11">
        <f>Table1[[#This Row],[Unit/Plant]]</f>
        <v>0</v>
      </c>
      <c r="F31" s="11">
        <f>Table1[[#This Row],[Description (Size/Part.no/Material)]]</f>
        <v>0</v>
      </c>
      <c r="G31" s="12">
        <f>Table1[[#This Row],[Quantity]]</f>
        <v>0</v>
      </c>
      <c r="H31" s="20">
        <f>Table1[[#This Row],[Due Date]]</f>
        <v>0</v>
      </c>
      <c r="I31" s="21" t="s">
        <v>679</v>
      </c>
      <c r="J31" s="23" t="s">
        <v>634</v>
      </c>
    </row>
    <row r="32" spans="1:10" ht="30" x14ac:dyDescent="0.25">
      <c r="A32" s="52"/>
      <c r="B32" s="12">
        <f>Table1[[#This Row],[Job No]]</f>
        <v>0</v>
      </c>
      <c r="C32" s="19">
        <f>Table1[[#This Row],[Order Date]]</f>
        <v>0</v>
      </c>
      <c r="D32" s="11">
        <f>Table1[[#This Row],[Company Name]]</f>
        <v>0</v>
      </c>
      <c r="E32" s="11">
        <f>Table1[[#This Row],[Unit/Plant]]</f>
        <v>0</v>
      </c>
      <c r="F32" s="11">
        <f>Table1[[#This Row],[Description (Size/Part.no/Material)]]</f>
        <v>0</v>
      </c>
      <c r="G32" s="12">
        <f>Table1[[#This Row],[Quantity]]</f>
        <v>0</v>
      </c>
      <c r="H32" s="20">
        <f>Table1[[#This Row],[Due Date]]</f>
        <v>0</v>
      </c>
      <c r="I32" s="21" t="s">
        <v>679</v>
      </c>
      <c r="J32" s="23"/>
    </row>
    <row r="33" spans="1:10" ht="30" x14ac:dyDescent="0.25">
      <c r="A33" s="52"/>
      <c r="B33" s="12">
        <f>Table1[[#This Row],[Job No]]</f>
        <v>0</v>
      </c>
      <c r="C33" s="19">
        <f>Table1[[#This Row],[Order Date]]</f>
        <v>0</v>
      </c>
      <c r="D33" s="11">
        <f>Table1[[#This Row],[Company Name]]</f>
        <v>0</v>
      </c>
      <c r="E33" s="11">
        <f>Table1[[#This Row],[Unit/Plant]]</f>
        <v>0</v>
      </c>
      <c r="F33" s="11">
        <f>Table1[[#This Row],[Description (Size/Part.no/Material)]]</f>
        <v>0</v>
      </c>
      <c r="G33" s="12">
        <f>Table1[[#This Row],[Quantity]]</f>
        <v>0</v>
      </c>
      <c r="H33" s="20">
        <f>Table1[[#This Row],[Due Date]]</f>
        <v>0</v>
      </c>
      <c r="I33" s="21" t="s">
        <v>679</v>
      </c>
      <c r="J33" s="23"/>
    </row>
    <row r="34" spans="1:10" ht="30" x14ac:dyDescent="0.25">
      <c r="A34" s="52"/>
      <c r="B34" s="12">
        <f>Table1[[#This Row],[Job No]]</f>
        <v>0</v>
      </c>
      <c r="C34" s="19">
        <f>Table1[[#This Row],[Order Date]]</f>
        <v>0</v>
      </c>
      <c r="D34" s="11">
        <f>Table1[[#This Row],[Company Name]]</f>
        <v>0</v>
      </c>
      <c r="E34" s="11">
        <f>Table1[[#This Row],[Unit/Plant]]</f>
        <v>0</v>
      </c>
      <c r="F34" s="11">
        <f>Table1[[#This Row],[Description (Size/Part.no/Material)]]</f>
        <v>0</v>
      </c>
      <c r="G34" s="12">
        <f>Table1[[#This Row],[Quantity]]</f>
        <v>0</v>
      </c>
      <c r="H34" s="20">
        <f>Table1[[#This Row],[Due Date]]</f>
        <v>0</v>
      </c>
      <c r="I34" s="21" t="s">
        <v>678</v>
      </c>
      <c r="J34" s="23" t="s">
        <v>634</v>
      </c>
    </row>
    <row r="35" spans="1:10" ht="30" x14ac:dyDescent="0.25">
      <c r="A35" s="52"/>
      <c r="B35" s="12">
        <f>Table1[[#This Row],[Job No]]</f>
        <v>0</v>
      </c>
      <c r="C35" s="19">
        <f>Table1[[#This Row],[Order Date]]</f>
        <v>0</v>
      </c>
      <c r="D35" s="11">
        <f>Table1[[#This Row],[Company Name]]</f>
        <v>0</v>
      </c>
      <c r="E35" s="11">
        <f>Table1[[#This Row],[Unit/Plant]]</f>
        <v>0</v>
      </c>
      <c r="F35" s="11">
        <f>Table1[[#This Row],[Description (Size/Part.no/Material)]]</f>
        <v>0</v>
      </c>
      <c r="G35" s="12">
        <f>Table1[[#This Row],[Quantity]]</f>
        <v>0</v>
      </c>
      <c r="H35" s="20">
        <f>Table1[[#This Row],[Due Date]]</f>
        <v>0</v>
      </c>
      <c r="I35" s="21" t="s">
        <v>678</v>
      </c>
      <c r="J35" s="23" t="s">
        <v>634</v>
      </c>
    </row>
    <row r="36" spans="1:10" ht="30" hidden="1" x14ac:dyDescent="0.25">
      <c r="A36" s="52"/>
      <c r="B36" s="12">
        <f>Table1[[#This Row],[Job No]]</f>
        <v>0</v>
      </c>
      <c r="C36" s="19">
        <f>Table1[[#This Row],[Order Date]]</f>
        <v>0</v>
      </c>
      <c r="D36" s="11">
        <f>Table1[[#This Row],[Company Name]]</f>
        <v>0</v>
      </c>
      <c r="E36" s="11">
        <f>Table1[[#This Row],[Unit/Plant]]</f>
        <v>0</v>
      </c>
      <c r="F36" s="11">
        <f>Table1[[#This Row],[Description (Size/Part.no/Material)]]</f>
        <v>0</v>
      </c>
      <c r="G36" s="12">
        <f>Table1[[#This Row],[Quantity]]</f>
        <v>0</v>
      </c>
      <c r="H36" s="20">
        <f>Table1[[#This Row],[Due Date]]</f>
        <v>0</v>
      </c>
      <c r="I36" s="21" t="s">
        <v>682</v>
      </c>
      <c r="J36" s="23"/>
    </row>
    <row r="37" spans="1:10" ht="30" x14ac:dyDescent="0.25">
      <c r="A37" s="52"/>
      <c r="B37" s="12">
        <f>Table1[[#This Row],[Job No]]</f>
        <v>0</v>
      </c>
      <c r="C37" s="19">
        <f>Table1[[#This Row],[Order Date]]</f>
        <v>0</v>
      </c>
      <c r="D37" s="11">
        <f>Table1[[#This Row],[Company Name]]</f>
        <v>0</v>
      </c>
      <c r="E37" s="11">
        <f>Table1[[#This Row],[Unit/Plant]]</f>
        <v>0</v>
      </c>
      <c r="F37" s="11">
        <f>Table1[[#This Row],[Description (Size/Part.no/Material)]]</f>
        <v>0</v>
      </c>
      <c r="G37" s="12">
        <f>Table1[[#This Row],[Quantity]]</f>
        <v>0</v>
      </c>
      <c r="H37" s="20">
        <f>Table1[[#This Row],[Due Date]]</f>
        <v>0</v>
      </c>
      <c r="I37" s="21" t="s">
        <v>680</v>
      </c>
      <c r="J37" s="23"/>
    </row>
    <row r="38" spans="1:10" x14ac:dyDescent="0.25">
      <c r="A38" s="52"/>
      <c r="B38" s="12">
        <f>Table1[[#This Row],[Job No]]</f>
        <v>0</v>
      </c>
      <c r="C38" s="19">
        <f>Table1[[#This Row],[Order Date]]</f>
        <v>0</v>
      </c>
      <c r="D38" s="11">
        <f>Table1[[#This Row],[Company Name]]</f>
        <v>0</v>
      </c>
      <c r="E38" s="11">
        <f>Table1[[#This Row],[Unit/Plant]]</f>
        <v>0</v>
      </c>
      <c r="F38" s="11">
        <f>Table1[[#This Row],[Description (Size/Part.no/Material)]]</f>
        <v>0</v>
      </c>
      <c r="G38" s="12">
        <f>Table1[[#This Row],[Quantity]]</f>
        <v>0</v>
      </c>
      <c r="H38" s="20">
        <f>Table1[[#This Row],[Due Date]]</f>
        <v>0</v>
      </c>
      <c r="I38" s="21"/>
      <c r="J38" s="23" t="s">
        <v>634</v>
      </c>
    </row>
    <row r="39" spans="1:10" x14ac:dyDescent="0.25">
      <c r="A39" s="52"/>
      <c r="B39" s="12">
        <f>Table1[[#This Row],[Job No]]</f>
        <v>0</v>
      </c>
      <c r="C39" s="19">
        <f>Table1[[#This Row],[Order Date]]</f>
        <v>0</v>
      </c>
      <c r="D39" s="11">
        <f>Table1[[#This Row],[Company Name]]</f>
        <v>0</v>
      </c>
      <c r="E39" s="11">
        <f>Table1[[#This Row],[Unit/Plant]]</f>
        <v>0</v>
      </c>
      <c r="F39" s="11">
        <f>Table1[[#This Row],[Description (Size/Part.no/Material)]]</f>
        <v>0</v>
      </c>
      <c r="G39" s="12">
        <f>Table1[[#This Row],[Quantity]]</f>
        <v>0</v>
      </c>
      <c r="H39" s="20">
        <f>Table1[[#This Row],[Due Date]]</f>
        <v>0</v>
      </c>
      <c r="I39" s="21"/>
      <c r="J39" s="23" t="s">
        <v>634</v>
      </c>
    </row>
    <row r="40" spans="1:10" ht="30" x14ac:dyDescent="0.25">
      <c r="A40" s="52"/>
      <c r="B40" s="12">
        <f>Table1[[#This Row],[Job No]]</f>
        <v>0</v>
      </c>
      <c r="C40" s="19">
        <f>Table1[[#This Row],[Order Date]]</f>
        <v>0</v>
      </c>
      <c r="D40" s="11">
        <f>Table1[[#This Row],[Company Name]]</f>
        <v>0</v>
      </c>
      <c r="E40" s="11">
        <f>Table1[[#This Row],[Unit/Plant]]</f>
        <v>0</v>
      </c>
      <c r="F40" s="11">
        <f>Table1[[#This Row],[Description (Size/Part.no/Material)]]</f>
        <v>0</v>
      </c>
      <c r="G40" s="12">
        <f>Table1[[#This Row],[Quantity]]</f>
        <v>0</v>
      </c>
      <c r="H40" s="20">
        <f>Table1[[#This Row],[Due Date]]</f>
        <v>0</v>
      </c>
      <c r="I40" s="21"/>
      <c r="J40" s="23" t="s">
        <v>634</v>
      </c>
    </row>
    <row r="41" spans="1:10" x14ac:dyDescent="0.25">
      <c r="A41" s="52"/>
      <c r="B41" s="12">
        <f>Table1[[#This Row],[Job No]]</f>
        <v>0</v>
      </c>
      <c r="C41" s="19">
        <f>Table1[[#This Row],[Order Date]]</f>
        <v>0</v>
      </c>
      <c r="D41" s="11">
        <f>Table1[[#This Row],[Company Name]]</f>
        <v>0</v>
      </c>
      <c r="E41" s="11">
        <f>Table1[[#This Row],[Unit/Plant]]</f>
        <v>0</v>
      </c>
      <c r="F41" s="11">
        <f>Table1[[#This Row],[Description (Size/Part.no/Material)]]</f>
        <v>0</v>
      </c>
      <c r="G41" s="12">
        <f>Table1[[#This Row],[Quantity]]</f>
        <v>0</v>
      </c>
      <c r="H41" s="20">
        <f>Table1[[#This Row],[Due Date]]</f>
        <v>0</v>
      </c>
      <c r="I41" s="21" t="s">
        <v>679</v>
      </c>
      <c r="J41" s="23" t="s">
        <v>634</v>
      </c>
    </row>
    <row r="42" spans="1:10" x14ac:dyDescent="0.25">
      <c r="A42" s="52"/>
      <c r="B42" s="12">
        <f>Table1[[#This Row],[Job No]]</f>
        <v>0</v>
      </c>
      <c r="C42" s="19">
        <f>Table1[[#This Row],[Order Date]]</f>
        <v>0</v>
      </c>
      <c r="D42" s="11">
        <f>Table1[[#This Row],[Company Name]]</f>
        <v>0</v>
      </c>
      <c r="E42" s="11">
        <f>Table1[[#This Row],[Unit/Plant]]</f>
        <v>0</v>
      </c>
      <c r="F42" s="11">
        <f>Table1[[#This Row],[Description (Size/Part.no/Material)]]</f>
        <v>0</v>
      </c>
      <c r="G42" s="12">
        <f>Table1[[#This Row],[Quantity]]</f>
        <v>0</v>
      </c>
      <c r="H42" s="20">
        <f>Table1[[#This Row],[Due Date]]</f>
        <v>0</v>
      </c>
      <c r="I42" s="21" t="s">
        <v>679</v>
      </c>
      <c r="J42" s="23" t="s">
        <v>634</v>
      </c>
    </row>
    <row r="43" spans="1:10" x14ac:dyDescent="0.25">
      <c r="A43" s="52"/>
      <c r="B43" s="12">
        <f>Table1[[#This Row],[Job No]]</f>
        <v>0</v>
      </c>
      <c r="C43" s="19">
        <f>Table1[[#This Row],[Order Date]]</f>
        <v>0</v>
      </c>
      <c r="D43" s="11">
        <f>Table1[[#This Row],[Company Name]]</f>
        <v>0</v>
      </c>
      <c r="E43" s="11">
        <f>Table1[[#This Row],[Unit/Plant]]</f>
        <v>0</v>
      </c>
      <c r="F43" s="11">
        <f>Table1[[#This Row],[Description (Size/Part.no/Material)]]</f>
        <v>0</v>
      </c>
      <c r="G43" s="12">
        <f>Table1[[#This Row],[Quantity]]</f>
        <v>0</v>
      </c>
      <c r="H43" s="20">
        <f>Table1[[#This Row],[Due Date]]</f>
        <v>0</v>
      </c>
      <c r="I43" s="21" t="s">
        <v>679</v>
      </c>
      <c r="J43" s="23" t="s">
        <v>634</v>
      </c>
    </row>
    <row r="44" spans="1:10" x14ac:dyDescent="0.25">
      <c r="A44" s="52"/>
      <c r="B44" s="12">
        <f>Table1[[#This Row],[Job No]]</f>
        <v>0</v>
      </c>
      <c r="C44" s="19">
        <f>Table1[[#This Row],[Order Date]]</f>
        <v>0</v>
      </c>
      <c r="D44" s="11">
        <f>Table1[[#This Row],[Company Name]]</f>
        <v>0</v>
      </c>
      <c r="E44" s="11">
        <f>Table1[[#This Row],[Unit/Plant]]</f>
        <v>0</v>
      </c>
      <c r="F44" s="11">
        <f>Table1[[#This Row],[Description (Size/Part.no/Material)]]</f>
        <v>0</v>
      </c>
      <c r="G44" s="12">
        <f>Table1[[#This Row],[Quantity]]</f>
        <v>0</v>
      </c>
      <c r="H44" s="20">
        <f>Table1[[#This Row],[Due Date]]</f>
        <v>0</v>
      </c>
      <c r="I44" s="21"/>
      <c r="J44" s="23" t="s">
        <v>628</v>
      </c>
    </row>
    <row r="45" spans="1:10" x14ac:dyDescent="0.25">
      <c r="A45" s="52"/>
      <c r="B45" s="12">
        <f>Table1[[#This Row],[Job No]]</f>
        <v>0</v>
      </c>
      <c r="C45" s="19">
        <f>Table1[[#This Row],[Order Date]]</f>
        <v>0</v>
      </c>
      <c r="D45" s="11">
        <f>Table1[[#This Row],[Company Name]]</f>
        <v>0</v>
      </c>
      <c r="E45" s="11">
        <f>Table1[[#This Row],[Unit/Plant]]</f>
        <v>0</v>
      </c>
      <c r="F45" s="11">
        <f>Table1[[#This Row],[Description (Size/Part.no/Material)]]</f>
        <v>0</v>
      </c>
      <c r="G45" s="12">
        <f>Table1[[#This Row],[Quantity]]</f>
        <v>0</v>
      </c>
      <c r="H45" s="20">
        <f>Table1[[#This Row],[Due Date]]</f>
        <v>0</v>
      </c>
      <c r="I45" s="21"/>
      <c r="J45" s="23" t="s">
        <v>628</v>
      </c>
    </row>
    <row r="46" spans="1:10" x14ac:dyDescent="0.25">
      <c r="A46" s="52"/>
      <c r="B46" s="12">
        <f>Table1[[#This Row],[Job No]]</f>
        <v>0</v>
      </c>
      <c r="C46" s="19">
        <f>Table1[[#This Row],[Order Date]]</f>
        <v>0</v>
      </c>
      <c r="D46" s="11">
        <f>Table1[[#This Row],[Company Name]]</f>
        <v>0</v>
      </c>
      <c r="E46" s="11">
        <f>Table1[[#This Row],[Unit/Plant]]</f>
        <v>0</v>
      </c>
      <c r="F46" s="11">
        <f>Table1[[#This Row],[Description (Size/Part.no/Material)]]</f>
        <v>0</v>
      </c>
      <c r="G46" s="12">
        <f>Table1[[#This Row],[Quantity]]</f>
        <v>0</v>
      </c>
      <c r="H46" s="20">
        <f>Table1[[#This Row],[Due Date]]</f>
        <v>0</v>
      </c>
      <c r="I46" s="21" t="s">
        <v>679</v>
      </c>
      <c r="J46" s="23" t="s">
        <v>634</v>
      </c>
    </row>
    <row r="47" spans="1:10" x14ac:dyDescent="0.25">
      <c r="A47" s="52"/>
      <c r="B47" s="12">
        <f>Table1[[#This Row],[Job No]]</f>
        <v>0</v>
      </c>
      <c r="C47" s="19">
        <f>Table1[[#This Row],[Order Date]]</f>
        <v>0</v>
      </c>
      <c r="D47" s="11">
        <f>Table1[[#This Row],[Company Name]]</f>
        <v>0</v>
      </c>
      <c r="E47" s="11">
        <f>Table1[[#This Row],[Unit/Plant]]</f>
        <v>0</v>
      </c>
      <c r="F47" s="11">
        <f>Table1[[#This Row],[Description (Size/Part.no/Material)]]</f>
        <v>0</v>
      </c>
      <c r="G47" s="12">
        <f>Table1[[#This Row],[Quantity]]</f>
        <v>0</v>
      </c>
      <c r="H47" s="20">
        <f>Table1[[#This Row],[Due Date]]</f>
        <v>0</v>
      </c>
      <c r="I47" s="21" t="s">
        <v>679</v>
      </c>
      <c r="J47" s="23" t="s">
        <v>634</v>
      </c>
    </row>
    <row r="48" spans="1:10" x14ac:dyDescent="0.25">
      <c r="A48" s="52"/>
      <c r="B48" s="12">
        <f>Table1[[#This Row],[Job No]]</f>
        <v>0</v>
      </c>
      <c r="C48" s="19">
        <f>Table1[[#This Row],[Order Date]]</f>
        <v>0</v>
      </c>
      <c r="D48" s="11">
        <f>Table1[[#This Row],[Company Name]]</f>
        <v>0</v>
      </c>
      <c r="E48" s="11">
        <f>Table1[[#This Row],[Unit/Plant]]</f>
        <v>0</v>
      </c>
      <c r="F48" s="11">
        <f>Table1[[#This Row],[Description (Size/Part.no/Material)]]</f>
        <v>0</v>
      </c>
      <c r="G48" s="12">
        <f>Table1[[#This Row],[Quantity]]</f>
        <v>0</v>
      </c>
      <c r="H48" s="20">
        <f>Table1[[#This Row],[Due Date]]</f>
        <v>0</v>
      </c>
      <c r="I48" s="21" t="s">
        <v>679</v>
      </c>
      <c r="J48" s="23" t="s">
        <v>634</v>
      </c>
    </row>
    <row r="49" spans="1:10" x14ac:dyDescent="0.25">
      <c r="A49" s="52"/>
      <c r="B49" s="12">
        <f>Table1[[#This Row],[Job No]]</f>
        <v>0</v>
      </c>
      <c r="C49" s="19">
        <f>Table1[[#This Row],[Order Date]]</f>
        <v>0</v>
      </c>
      <c r="D49" s="11">
        <f>Table1[[#This Row],[Company Name]]</f>
        <v>0</v>
      </c>
      <c r="E49" s="11">
        <f>Table1[[#This Row],[Unit/Plant]]</f>
        <v>0</v>
      </c>
      <c r="F49" s="11">
        <f>Table1[[#This Row],[Description (Size/Part.no/Material)]]</f>
        <v>0</v>
      </c>
      <c r="G49" s="12">
        <f>Table1[[#This Row],[Quantity]]</f>
        <v>0</v>
      </c>
      <c r="H49" s="20">
        <f>Table1[[#This Row],[Due Date]]</f>
        <v>0</v>
      </c>
      <c r="I49" s="21" t="s">
        <v>679</v>
      </c>
      <c r="J49" s="23" t="s">
        <v>634</v>
      </c>
    </row>
    <row r="50" spans="1:10" x14ac:dyDescent="0.25">
      <c r="A50" s="52"/>
      <c r="B50" s="12">
        <f>Table1[[#This Row],[Job No]]</f>
        <v>0</v>
      </c>
      <c r="C50" s="19">
        <f>Table1[[#This Row],[Order Date]]</f>
        <v>0</v>
      </c>
      <c r="D50" s="11">
        <f>Table1[[#This Row],[Company Name]]</f>
        <v>0</v>
      </c>
      <c r="E50" s="11">
        <f>Table1[[#This Row],[Unit/Plant]]</f>
        <v>0</v>
      </c>
      <c r="F50" s="11">
        <f>Table1[[#This Row],[Description (Size/Part.no/Material)]]</f>
        <v>0</v>
      </c>
      <c r="G50" s="12">
        <f>Table1[[#This Row],[Quantity]]</f>
        <v>0</v>
      </c>
      <c r="H50" s="20">
        <f>Table1[[#This Row],[Due Date]]</f>
        <v>0</v>
      </c>
      <c r="I50" s="21" t="s">
        <v>679</v>
      </c>
      <c r="J50" s="23" t="s">
        <v>634</v>
      </c>
    </row>
    <row r="51" spans="1:10" x14ac:dyDescent="0.25">
      <c r="A51" s="52"/>
      <c r="B51" s="12">
        <f>Table1[[#This Row],[Job No]]</f>
        <v>0</v>
      </c>
      <c r="C51" s="19">
        <f>Table1[[#This Row],[Order Date]]</f>
        <v>0</v>
      </c>
      <c r="D51" s="11">
        <f>Table1[[#This Row],[Company Name]]</f>
        <v>0</v>
      </c>
      <c r="E51" s="11">
        <f>Table1[[#This Row],[Unit/Plant]]</f>
        <v>0</v>
      </c>
      <c r="F51" s="11">
        <f>Table1[[#This Row],[Description (Size/Part.no/Material)]]</f>
        <v>0</v>
      </c>
      <c r="G51" s="12">
        <f>Table1[[#This Row],[Quantity]]</f>
        <v>0</v>
      </c>
      <c r="H51" s="20">
        <f>Table1[[#This Row],[Due Date]]</f>
        <v>0</v>
      </c>
      <c r="I51" s="21" t="s">
        <v>679</v>
      </c>
      <c r="J51" s="23" t="s">
        <v>634</v>
      </c>
    </row>
    <row r="52" spans="1:10" x14ac:dyDescent="0.25">
      <c r="A52" s="52"/>
      <c r="B52" s="12">
        <f>Table1[[#This Row],[Job No]]</f>
        <v>0</v>
      </c>
      <c r="C52" s="19">
        <f>Table1[[#This Row],[Order Date]]</f>
        <v>0</v>
      </c>
      <c r="D52" s="11">
        <f>Table1[[#This Row],[Company Name]]</f>
        <v>0</v>
      </c>
      <c r="E52" s="11">
        <f>Table1[[#This Row],[Unit/Plant]]</f>
        <v>0</v>
      </c>
      <c r="F52" s="11">
        <f>Table1[[#This Row],[Description (Size/Part.no/Material)]]</f>
        <v>0</v>
      </c>
      <c r="G52" s="12">
        <f>Table1[[#This Row],[Quantity]]</f>
        <v>0</v>
      </c>
      <c r="H52" s="20">
        <f>Table1[[#This Row],[Due Date]]</f>
        <v>0</v>
      </c>
      <c r="I52" s="21" t="s">
        <v>679</v>
      </c>
      <c r="J52" s="23" t="s">
        <v>634</v>
      </c>
    </row>
    <row r="53" spans="1:10" x14ac:dyDescent="0.25">
      <c r="A53" s="52"/>
      <c r="B53" s="12">
        <f>Table1[[#This Row],[Job No]]</f>
        <v>0</v>
      </c>
      <c r="C53" s="19">
        <f>Table1[[#This Row],[Order Date]]</f>
        <v>0</v>
      </c>
      <c r="D53" s="11">
        <f>Table1[[#This Row],[Company Name]]</f>
        <v>0</v>
      </c>
      <c r="E53" s="11">
        <f>Table1[[#This Row],[Unit/Plant]]</f>
        <v>0</v>
      </c>
      <c r="F53" s="11">
        <f>Table1[[#This Row],[Description (Size/Part.no/Material)]]</f>
        <v>0</v>
      </c>
      <c r="G53" s="12">
        <f>Table1[[#This Row],[Quantity]]</f>
        <v>0</v>
      </c>
      <c r="H53" s="20">
        <f>Table1[[#This Row],[Due Date]]</f>
        <v>0</v>
      </c>
      <c r="I53" s="21" t="s">
        <v>679</v>
      </c>
      <c r="J53" s="23" t="s">
        <v>634</v>
      </c>
    </row>
    <row r="54" spans="1:10" x14ac:dyDescent="0.25">
      <c r="A54" s="52"/>
      <c r="B54" s="12">
        <f>Table1[[#This Row],[Job No]]</f>
        <v>0</v>
      </c>
      <c r="C54" s="19">
        <f>Table1[[#This Row],[Order Date]]</f>
        <v>0</v>
      </c>
      <c r="D54" s="11">
        <f>Table1[[#This Row],[Company Name]]</f>
        <v>0</v>
      </c>
      <c r="E54" s="11">
        <f>Table1[[#This Row],[Unit/Plant]]</f>
        <v>0</v>
      </c>
      <c r="F54" s="11">
        <f>Table1[[#This Row],[Description (Size/Part.no/Material)]]</f>
        <v>0</v>
      </c>
      <c r="G54" s="12">
        <f>Table1[[#This Row],[Quantity]]</f>
        <v>0</v>
      </c>
      <c r="H54" s="20">
        <f>Table1[[#This Row],[Due Date]]</f>
        <v>0</v>
      </c>
      <c r="I54" s="21" t="s">
        <v>679</v>
      </c>
      <c r="J54" s="23" t="s">
        <v>634</v>
      </c>
    </row>
    <row r="55" spans="1:10" x14ac:dyDescent="0.25">
      <c r="A55" s="52"/>
      <c r="B55" s="12">
        <f>Table1[[#This Row],[Job No]]</f>
        <v>0</v>
      </c>
      <c r="C55" s="19">
        <f>Table1[[#This Row],[Order Date]]</f>
        <v>0</v>
      </c>
      <c r="D55" s="11">
        <f>Table1[[#This Row],[Company Name]]</f>
        <v>0</v>
      </c>
      <c r="E55" s="11">
        <f>Table1[[#This Row],[Unit/Plant]]</f>
        <v>0</v>
      </c>
      <c r="F55" s="11">
        <f>Table1[[#This Row],[Description (Size/Part.no/Material)]]</f>
        <v>0</v>
      </c>
      <c r="G55" s="12">
        <f>Table1[[#This Row],[Quantity]]</f>
        <v>0</v>
      </c>
      <c r="H55" s="20">
        <f>Table1[[#This Row],[Due Date]]</f>
        <v>0</v>
      </c>
      <c r="I55" s="18"/>
      <c r="J55" s="50"/>
    </row>
    <row r="56" spans="1:10" x14ac:dyDescent="0.25">
      <c r="A56" s="52"/>
      <c r="B56" s="12">
        <f>Table1[[#This Row],[Job No]]</f>
        <v>0</v>
      </c>
      <c r="C56" s="19">
        <f>Table1[[#This Row],[Order Date]]</f>
        <v>0</v>
      </c>
      <c r="D56" s="11">
        <f>Table1[[#This Row],[Company Name]]</f>
        <v>0</v>
      </c>
      <c r="E56" s="11">
        <f>Table1[[#This Row],[Unit/Plant]]</f>
        <v>0</v>
      </c>
      <c r="F56" s="11">
        <f>Table1[[#This Row],[Description (Size/Part.no/Material)]]</f>
        <v>0</v>
      </c>
      <c r="G56" s="12">
        <f>Table1[[#This Row],[Quantity]]</f>
        <v>0</v>
      </c>
      <c r="H56" s="20">
        <f>Table1[[#This Row],[Due Date]]</f>
        <v>0</v>
      </c>
      <c r="I56" s="18"/>
      <c r="J56" s="50"/>
    </row>
    <row r="57" spans="1:10" x14ac:dyDescent="0.25">
      <c r="A57" s="52"/>
      <c r="B57" s="12"/>
      <c r="C57" s="19"/>
      <c r="D57" s="11"/>
      <c r="E57" s="11"/>
      <c r="F57" s="11"/>
      <c r="G57" s="12"/>
      <c r="H57" s="20"/>
      <c r="I57" s="57"/>
      <c r="J57" s="50"/>
    </row>
    <row r="58" spans="1:10" x14ac:dyDescent="0.25">
      <c r="A58" s="52"/>
      <c r="B58" s="12"/>
      <c r="C58" s="19"/>
      <c r="D58" s="11"/>
      <c r="E58" s="11"/>
      <c r="F58" s="11"/>
      <c r="G58" s="12"/>
      <c r="H58" s="20"/>
      <c r="I58" s="18"/>
      <c r="J58" s="50"/>
    </row>
    <row r="59" spans="1:10" x14ac:dyDescent="0.25">
      <c r="A59" s="52"/>
      <c r="B59" s="12"/>
      <c r="C59" s="19"/>
      <c r="D59" s="11"/>
      <c r="E59" s="11"/>
      <c r="F59" s="11"/>
      <c r="G59" s="12"/>
      <c r="H59" s="20"/>
      <c r="I59" s="18"/>
      <c r="J59" s="50"/>
    </row>
    <row r="60" spans="1:10" x14ac:dyDescent="0.25">
      <c r="A60" s="52"/>
      <c r="B60" s="12"/>
      <c r="C60" s="19"/>
      <c r="D60" s="11"/>
      <c r="E60" s="11"/>
      <c r="F60" s="11"/>
      <c r="G60" s="12"/>
      <c r="H60" s="20"/>
      <c r="I60" s="18"/>
      <c r="J60" s="50"/>
    </row>
    <row r="61" spans="1:10" x14ac:dyDescent="0.25">
      <c r="A61" s="52"/>
      <c r="B61" s="12"/>
      <c r="C61" s="19"/>
      <c r="D61" s="11"/>
      <c r="E61" s="11"/>
      <c r="F61" s="11"/>
      <c r="G61" s="12"/>
      <c r="H61" s="20"/>
      <c r="I61" s="18"/>
      <c r="J61" s="50"/>
    </row>
    <row r="62" spans="1:10" x14ac:dyDescent="0.25">
      <c r="A62" s="52"/>
      <c r="B62" s="12"/>
      <c r="C62" s="19"/>
      <c r="D62" s="11"/>
      <c r="E62" s="11"/>
      <c r="F62" s="11"/>
      <c r="G62" s="12"/>
      <c r="H62" s="20"/>
      <c r="I62" s="18"/>
      <c r="J62" s="50"/>
    </row>
    <row r="63" spans="1:10" x14ac:dyDescent="0.25">
      <c r="A63" s="52"/>
      <c r="B63" s="12"/>
      <c r="C63" s="19"/>
      <c r="D63" s="11"/>
      <c r="E63" s="11"/>
      <c r="F63" s="11"/>
      <c r="G63" s="12"/>
      <c r="H63" s="20"/>
      <c r="I63" s="18"/>
      <c r="J63" s="23"/>
    </row>
    <row r="64" spans="1:10" x14ac:dyDescent="0.25">
      <c r="A64" s="52"/>
      <c r="B64" s="12"/>
      <c r="C64" s="19"/>
      <c r="D64" s="11"/>
      <c r="E64" s="11"/>
      <c r="F64" s="11"/>
      <c r="G64" s="12"/>
      <c r="H64" s="20"/>
      <c r="I64" s="57"/>
      <c r="J64" s="50"/>
    </row>
    <row r="65" spans="1:10" x14ac:dyDescent="0.25">
      <c r="A65" s="52"/>
      <c r="B65" s="12"/>
      <c r="C65" s="19"/>
      <c r="D65" s="11"/>
      <c r="E65" s="11"/>
      <c r="F65" s="11"/>
      <c r="G65" s="12"/>
      <c r="H65" s="20"/>
      <c r="I65" s="49"/>
      <c r="J65" s="50"/>
    </row>
    <row r="66" spans="1:10" x14ac:dyDescent="0.25">
      <c r="A66" s="52"/>
      <c r="B66" s="12"/>
      <c r="C66" s="19"/>
      <c r="D66" s="11"/>
      <c r="E66" s="11"/>
      <c r="F66" s="11"/>
      <c r="G66" s="12"/>
      <c r="H66" s="20"/>
      <c r="I66" s="18"/>
      <c r="J66" s="23"/>
    </row>
    <row r="67" spans="1:10" x14ac:dyDescent="0.25">
      <c r="A67" s="52"/>
      <c r="B67" s="12"/>
      <c r="C67" s="19"/>
      <c r="D67" s="11"/>
      <c r="E67" s="11"/>
      <c r="F67" s="11"/>
      <c r="G67" s="12"/>
      <c r="H67" s="20"/>
      <c r="I67" s="18"/>
      <c r="J67" s="23"/>
    </row>
    <row r="68" spans="1:10" x14ac:dyDescent="0.25">
      <c r="A68" s="52"/>
      <c r="B68" s="12"/>
      <c r="C68" s="19"/>
      <c r="D68" s="11"/>
      <c r="E68" s="11"/>
      <c r="F68" s="11"/>
      <c r="G68" s="12"/>
      <c r="H68" s="20"/>
      <c r="I68" s="111"/>
      <c r="J68" s="50"/>
    </row>
    <row r="69" spans="1:10" x14ac:dyDescent="0.25">
      <c r="A69" s="52"/>
      <c r="B69" s="12"/>
      <c r="C69" s="19"/>
      <c r="D69" s="11"/>
      <c r="E69" s="11"/>
      <c r="F69" s="11"/>
      <c r="G69" s="12"/>
      <c r="H69" s="20"/>
      <c r="I69" s="18"/>
      <c r="J69" s="50"/>
    </row>
    <row r="70" spans="1:10" x14ac:dyDescent="0.25">
      <c r="A70" s="52"/>
      <c r="B70" s="12"/>
      <c r="C70" s="19"/>
      <c r="D70" s="11"/>
      <c r="E70" s="11"/>
      <c r="F70" s="11"/>
      <c r="G70" s="12"/>
      <c r="H70" s="20"/>
      <c r="I70" s="57"/>
      <c r="J70" s="50"/>
    </row>
    <row r="71" spans="1:10" x14ac:dyDescent="0.25">
      <c r="A71" s="52"/>
      <c r="B71" s="12"/>
      <c r="C71" s="19"/>
      <c r="D71" s="11"/>
      <c r="E71" s="11"/>
      <c r="F71" s="11"/>
      <c r="G71" s="12"/>
      <c r="H71" s="20"/>
      <c r="I71" s="18"/>
      <c r="J71" s="50"/>
    </row>
    <row r="72" spans="1:10" x14ac:dyDescent="0.25">
      <c r="A72" s="52"/>
      <c r="B72" s="12"/>
      <c r="C72" s="19"/>
      <c r="D72" s="11"/>
      <c r="E72" s="11"/>
      <c r="F72" s="11"/>
      <c r="G72" s="12"/>
      <c r="H72" s="20"/>
      <c r="I72" s="18"/>
      <c r="J72" s="50"/>
    </row>
    <row r="73" spans="1:10" x14ac:dyDescent="0.25">
      <c r="A73" s="52"/>
      <c r="B73" s="12"/>
      <c r="C73" s="19"/>
      <c r="D73" s="11"/>
      <c r="E73" s="11"/>
      <c r="F73" s="11"/>
      <c r="G73" s="12"/>
      <c r="H73" s="20"/>
      <c r="I73" s="18"/>
      <c r="J73" s="50"/>
    </row>
    <row r="74" spans="1:10" x14ac:dyDescent="0.25">
      <c r="A74" s="52"/>
      <c r="B74" s="12"/>
      <c r="C74" s="19"/>
      <c r="D74" s="11"/>
      <c r="E74" s="11"/>
      <c r="F74" s="11"/>
      <c r="G74" s="12"/>
      <c r="H74" s="20"/>
      <c r="I74" s="57"/>
      <c r="J74" s="23"/>
    </row>
    <row r="75" spans="1:10" x14ac:dyDescent="0.25">
      <c r="A75" s="52"/>
      <c r="B75" s="12"/>
      <c r="C75" s="19"/>
      <c r="D75" s="11"/>
      <c r="E75" s="11"/>
      <c r="F75" s="11"/>
      <c r="G75" s="12"/>
      <c r="H75" s="20"/>
      <c r="I75" s="49"/>
      <c r="J75" s="50"/>
    </row>
    <row r="76" spans="1:10" x14ac:dyDescent="0.25">
      <c r="A76" s="52"/>
      <c r="B76" s="12"/>
      <c r="C76" s="19"/>
      <c r="D76" s="11"/>
      <c r="E76" s="11"/>
      <c r="F76" s="11"/>
      <c r="G76" s="12"/>
      <c r="H76" s="20"/>
      <c r="I76" s="18"/>
      <c r="J76" s="50"/>
    </row>
    <row r="77" spans="1:10" x14ac:dyDescent="0.25">
      <c r="A77" s="52"/>
      <c r="B77" s="12"/>
      <c r="C77" s="19"/>
      <c r="D77" s="11"/>
      <c r="E77" s="11"/>
      <c r="F77" s="11"/>
      <c r="G77" s="12"/>
      <c r="H77" s="20"/>
      <c r="I77" s="18"/>
      <c r="J77" s="50"/>
    </row>
    <row r="78" spans="1:10" x14ac:dyDescent="0.25">
      <c r="A78" s="52"/>
      <c r="B78" s="12"/>
      <c r="C78" s="19"/>
      <c r="D78" s="11"/>
      <c r="E78" s="11"/>
      <c r="F78" s="11"/>
      <c r="G78" s="12"/>
      <c r="H78" s="20"/>
      <c r="I78" s="18"/>
      <c r="J78" s="50"/>
    </row>
    <row r="79" spans="1:10" x14ac:dyDescent="0.25">
      <c r="A79" s="52"/>
      <c r="B79" s="12"/>
      <c r="C79" s="19"/>
      <c r="D79" s="11"/>
      <c r="E79" s="11"/>
      <c r="F79" s="11"/>
      <c r="G79" s="12"/>
      <c r="H79" s="20"/>
      <c r="I79" s="18"/>
      <c r="J79" s="50"/>
    </row>
    <row r="80" spans="1:10" x14ac:dyDescent="0.25">
      <c r="A80" s="52"/>
      <c r="B80" s="12"/>
      <c r="C80" s="19"/>
      <c r="D80" s="11"/>
      <c r="E80" s="11"/>
      <c r="F80" s="11"/>
      <c r="G80" s="12"/>
      <c r="H80" s="20"/>
      <c r="I80" s="18"/>
      <c r="J80" s="50"/>
    </row>
    <row r="81" spans="1:10" x14ac:dyDescent="0.25">
      <c r="A81" s="52"/>
      <c r="B81" s="12"/>
      <c r="C81" s="19"/>
      <c r="D81" s="11"/>
      <c r="E81" s="11"/>
      <c r="F81" s="11"/>
      <c r="G81" s="12"/>
      <c r="H81" s="20"/>
      <c r="I81" s="57"/>
      <c r="J81" s="50"/>
    </row>
    <row r="82" spans="1:10" x14ac:dyDescent="0.25">
      <c r="A82" s="52"/>
      <c r="B82" s="12"/>
      <c r="C82" s="19"/>
      <c r="D82" s="11"/>
      <c r="E82" s="11"/>
      <c r="F82" s="11"/>
      <c r="G82" s="12"/>
      <c r="H82" s="20"/>
      <c r="I82" s="57"/>
      <c r="J82" s="50"/>
    </row>
    <row r="83" spans="1:10" x14ac:dyDescent="0.25">
      <c r="A83" s="52"/>
      <c r="B83" s="12"/>
      <c r="C83" s="19"/>
      <c r="D83" s="11"/>
      <c r="E83" s="11"/>
      <c r="F83" s="11"/>
      <c r="G83" s="12"/>
      <c r="H83" s="20"/>
      <c r="I83" s="57"/>
      <c r="J83" s="23"/>
    </row>
    <row r="84" spans="1:10" x14ac:dyDescent="0.25">
      <c r="A84" s="52"/>
      <c r="B84" s="12"/>
      <c r="C84" s="19"/>
      <c r="D84" s="11"/>
      <c r="E84" s="11"/>
      <c r="F84" s="11"/>
      <c r="G84" s="12"/>
      <c r="H84" s="20"/>
      <c r="I84" s="57"/>
      <c r="J84" s="23"/>
    </row>
    <row r="85" spans="1:10" x14ac:dyDescent="0.25">
      <c r="A85" s="52"/>
      <c r="B85" s="12"/>
      <c r="C85" s="19"/>
      <c r="D85" s="11"/>
      <c r="E85" s="11"/>
      <c r="F85" s="11"/>
      <c r="G85" s="12"/>
      <c r="H85" s="20"/>
      <c r="I85" s="57"/>
      <c r="J85" s="23"/>
    </row>
    <row r="86" spans="1:10" x14ac:dyDescent="0.25">
      <c r="A86" s="52"/>
      <c r="B86" s="12"/>
      <c r="C86" s="19"/>
      <c r="D86" s="11"/>
      <c r="E86" s="11"/>
      <c r="F86" s="11"/>
      <c r="G86" s="12"/>
      <c r="H86" s="20"/>
      <c r="I86" s="18"/>
      <c r="J86" s="23"/>
    </row>
    <row r="87" spans="1:10" x14ac:dyDescent="0.25">
      <c r="A87" s="52"/>
      <c r="B87" s="12"/>
      <c r="C87" s="19"/>
      <c r="D87" s="11"/>
      <c r="E87" s="11"/>
      <c r="F87" s="11"/>
      <c r="G87" s="12"/>
      <c r="H87" s="20"/>
      <c r="I87" s="18"/>
      <c r="J87" s="23"/>
    </row>
    <row r="88" spans="1:10" x14ac:dyDescent="0.25">
      <c r="A88" s="52"/>
      <c r="B88" s="12"/>
      <c r="C88" s="19"/>
      <c r="D88" s="11"/>
      <c r="E88" s="11"/>
      <c r="F88" s="11"/>
      <c r="G88" s="12"/>
      <c r="H88" s="20"/>
      <c r="I88" s="18"/>
      <c r="J88" s="23"/>
    </row>
    <row r="89" spans="1:10" x14ac:dyDescent="0.25">
      <c r="A89" s="52"/>
      <c r="B89" s="12"/>
      <c r="C89" s="19"/>
      <c r="D89" s="11"/>
      <c r="E89" s="11"/>
      <c r="F89" s="11"/>
      <c r="G89" s="12"/>
      <c r="H89" s="20"/>
      <c r="I89" s="18"/>
      <c r="J89" s="23"/>
    </row>
    <row r="90" spans="1:10" x14ac:dyDescent="0.25">
      <c r="A90" s="52"/>
      <c r="B90" s="12"/>
      <c r="C90" s="19"/>
      <c r="D90" s="11"/>
      <c r="E90" s="11"/>
      <c r="F90" s="11"/>
      <c r="G90" s="12"/>
      <c r="H90" s="20"/>
      <c r="I90" s="18"/>
      <c r="J90" s="23"/>
    </row>
    <row r="91" spans="1:10" x14ac:dyDescent="0.25">
      <c r="A91" s="52"/>
      <c r="B91" s="12"/>
      <c r="C91" s="19"/>
      <c r="D91" s="11"/>
      <c r="E91" s="11"/>
      <c r="F91" s="11"/>
      <c r="G91" s="12"/>
      <c r="H91" s="20"/>
      <c r="I91" s="18"/>
      <c r="J91" s="23"/>
    </row>
    <row r="92" spans="1:10" x14ac:dyDescent="0.25">
      <c r="A92" s="52"/>
      <c r="B92" s="12"/>
      <c r="C92" s="19"/>
      <c r="D92" s="11"/>
      <c r="E92" s="11"/>
      <c r="F92" s="11"/>
      <c r="G92" s="12"/>
      <c r="H92" s="20"/>
      <c r="I92" s="18"/>
      <c r="J92" s="23"/>
    </row>
    <row r="93" spans="1:10" x14ac:dyDescent="0.25">
      <c r="A93" s="52"/>
      <c r="B93" s="12"/>
      <c r="C93" s="19"/>
      <c r="D93" s="11"/>
      <c r="E93" s="11"/>
      <c r="F93" s="11"/>
      <c r="G93" s="12"/>
      <c r="H93" s="20"/>
      <c r="I93" s="18"/>
      <c r="J93" s="23"/>
    </row>
    <row r="94" spans="1:10" x14ac:dyDescent="0.25">
      <c r="A94" s="52"/>
      <c r="B94" s="12"/>
      <c r="C94" s="19"/>
      <c r="D94" s="11"/>
      <c r="E94" s="11"/>
      <c r="F94" s="11"/>
      <c r="G94" s="12"/>
      <c r="H94" s="20"/>
      <c r="I94" s="18"/>
      <c r="J94" s="23"/>
    </row>
    <row r="95" spans="1:10" x14ac:dyDescent="0.25">
      <c r="A95" s="52"/>
      <c r="B95" s="12"/>
      <c r="C95" s="19"/>
      <c r="D95" s="11"/>
      <c r="E95" s="11"/>
      <c r="F95" s="11"/>
      <c r="G95" s="12"/>
      <c r="H95" s="20"/>
      <c r="I95" s="18"/>
      <c r="J95" s="23"/>
    </row>
    <row r="96" spans="1:10" x14ac:dyDescent="0.25">
      <c r="A96" s="52"/>
      <c r="B96" s="12"/>
      <c r="C96" s="19"/>
      <c r="D96" s="11"/>
      <c r="E96" s="11"/>
      <c r="F96" s="11"/>
      <c r="G96" s="12"/>
      <c r="H96" s="20"/>
      <c r="I96" s="18"/>
      <c r="J96" s="23"/>
    </row>
    <row r="97" spans="1:10" x14ac:dyDescent="0.25">
      <c r="A97" s="52"/>
      <c r="B97" s="12"/>
      <c r="C97" s="19"/>
      <c r="D97" s="11"/>
      <c r="E97" s="11"/>
      <c r="F97" s="11"/>
      <c r="G97" s="12"/>
      <c r="H97" s="20"/>
      <c r="I97" s="18"/>
      <c r="J97" s="23"/>
    </row>
    <row r="98" spans="1:10" x14ac:dyDescent="0.25">
      <c r="A98" s="52"/>
      <c r="B98" s="12"/>
      <c r="C98" s="19"/>
      <c r="D98" s="11"/>
      <c r="E98" s="11"/>
      <c r="F98" s="11"/>
      <c r="G98" s="12"/>
      <c r="H98" s="20"/>
      <c r="I98" s="57"/>
      <c r="J98" s="21"/>
    </row>
    <row r="99" spans="1:10" x14ac:dyDescent="0.25">
      <c r="A99" s="52"/>
      <c r="B99" s="12"/>
      <c r="C99" s="19"/>
      <c r="D99" s="11"/>
      <c r="E99" s="11"/>
      <c r="F99" s="11"/>
      <c r="G99" s="12"/>
      <c r="H99" s="20"/>
      <c r="I99" s="18"/>
      <c r="J99" s="23"/>
    </row>
    <row r="100" spans="1:10" x14ac:dyDescent="0.25">
      <c r="B100" s="12"/>
      <c r="C100" s="19"/>
      <c r="D100" s="11"/>
      <c r="E100" s="11"/>
      <c r="F100" s="11"/>
      <c r="G100" s="12"/>
      <c r="H100" s="20"/>
      <c r="I100" s="18"/>
      <c r="J100" s="23"/>
    </row>
    <row r="101" spans="1:10" x14ac:dyDescent="0.25">
      <c r="B101" s="12"/>
      <c r="C101" s="19"/>
      <c r="D101" s="11"/>
      <c r="E101" s="11"/>
      <c r="F101" s="11"/>
      <c r="G101" s="12"/>
      <c r="H101" s="20"/>
      <c r="I101" s="18"/>
      <c r="J101" s="23"/>
    </row>
    <row r="102" spans="1:10" x14ac:dyDescent="0.25">
      <c r="B102" s="12"/>
      <c r="C102" s="19"/>
      <c r="D102" s="11"/>
      <c r="E102" s="11"/>
      <c r="F102" s="11"/>
      <c r="G102" s="12"/>
      <c r="H102" s="20"/>
      <c r="I102" s="18"/>
      <c r="J102" s="23"/>
    </row>
    <row r="103" spans="1:10" x14ac:dyDescent="0.25">
      <c r="B103" s="12"/>
      <c r="C103" s="19"/>
      <c r="D103" s="11"/>
      <c r="E103" s="11"/>
      <c r="F103" s="11"/>
      <c r="G103" s="12"/>
      <c r="H103" s="20"/>
      <c r="I103" s="18"/>
      <c r="J103" s="23"/>
    </row>
    <row r="104" spans="1:10" x14ac:dyDescent="0.25">
      <c r="B104" s="12"/>
      <c r="C104" s="19"/>
      <c r="D104" s="11"/>
      <c r="E104" s="11"/>
      <c r="F104" s="11"/>
      <c r="G104" s="12"/>
      <c r="H104" s="20"/>
      <c r="I104" s="49"/>
      <c r="J104" s="23"/>
    </row>
    <row r="105" spans="1:10" x14ac:dyDescent="0.25">
      <c r="B105" s="12"/>
      <c r="C105" s="19"/>
      <c r="D105" s="11"/>
      <c r="E105" s="11"/>
      <c r="F105" s="11"/>
      <c r="G105" s="12"/>
      <c r="H105" s="20"/>
      <c r="I105" s="49"/>
      <c r="J105" s="23"/>
    </row>
    <row r="106" spans="1:10" x14ac:dyDescent="0.25">
      <c r="B106" s="12"/>
      <c r="C106" s="19"/>
      <c r="D106" s="11"/>
      <c r="E106" s="11"/>
      <c r="F106" s="11"/>
      <c r="G106" s="12"/>
      <c r="H106" s="20"/>
      <c r="I106" s="57"/>
      <c r="J106" s="23"/>
    </row>
    <row r="107" spans="1:10" x14ac:dyDescent="0.25">
      <c r="B107" s="12"/>
      <c r="C107" s="19"/>
      <c r="D107" s="11"/>
      <c r="E107" s="11"/>
      <c r="F107" s="11"/>
      <c r="G107" s="12"/>
      <c r="H107" s="20"/>
      <c r="I107" s="18"/>
      <c r="J107" s="23"/>
    </row>
    <row r="108" spans="1:10" x14ac:dyDescent="0.25">
      <c r="B108" s="12"/>
      <c r="C108" s="19"/>
      <c r="D108" s="11"/>
      <c r="E108" s="11"/>
      <c r="F108" s="11"/>
      <c r="G108" s="12"/>
      <c r="H108" s="20"/>
      <c r="I108" s="57"/>
      <c r="J108" s="23"/>
    </row>
    <row r="109" spans="1:10" x14ac:dyDescent="0.25">
      <c r="B109" s="12"/>
      <c r="C109" s="19"/>
      <c r="D109" s="11"/>
      <c r="E109" s="11"/>
      <c r="F109" s="11"/>
      <c r="G109" s="12"/>
      <c r="H109" s="20"/>
      <c r="I109" s="57"/>
      <c r="J109" s="23"/>
    </row>
    <row r="110" spans="1:10" x14ac:dyDescent="0.25">
      <c r="B110" s="12"/>
      <c r="C110" s="19"/>
      <c r="D110" s="11"/>
      <c r="E110" s="11"/>
      <c r="F110" s="11"/>
      <c r="G110" s="12"/>
      <c r="H110" s="20"/>
      <c r="I110" s="57"/>
      <c r="J110" s="23"/>
    </row>
    <row r="111" spans="1:10" x14ac:dyDescent="0.25">
      <c r="B111" s="12"/>
      <c r="C111" s="19"/>
      <c r="D111" s="11"/>
      <c r="E111" s="11"/>
      <c r="F111" s="11"/>
      <c r="G111" s="12"/>
      <c r="H111" s="20"/>
      <c r="I111" s="57"/>
      <c r="J111" s="23"/>
    </row>
    <row r="112" spans="1:10" x14ac:dyDescent="0.25">
      <c r="B112" s="12"/>
      <c r="C112" s="19"/>
      <c r="D112" s="11"/>
      <c r="E112" s="11"/>
      <c r="F112" s="11"/>
      <c r="G112" s="12"/>
      <c r="H112" s="20"/>
      <c r="I112" s="57"/>
      <c r="J112" s="23"/>
    </row>
    <row r="113" spans="2:10" x14ac:dyDescent="0.25">
      <c r="B113" s="12"/>
      <c r="C113" s="19"/>
      <c r="D113" s="11"/>
      <c r="E113" s="11"/>
      <c r="F113" s="11"/>
      <c r="G113" s="12"/>
      <c r="H113" s="20"/>
      <c r="I113" s="57"/>
      <c r="J113" s="23"/>
    </row>
    <row r="114" spans="2:10" x14ac:dyDescent="0.25">
      <c r="B114" s="12"/>
      <c r="C114" s="19"/>
      <c r="D114" s="11"/>
      <c r="E114" s="11"/>
      <c r="F114" s="11"/>
      <c r="G114" s="12"/>
      <c r="H114" s="20"/>
      <c r="I114" s="57"/>
      <c r="J114" s="23"/>
    </row>
    <row r="115" spans="2:10" x14ac:dyDescent="0.25">
      <c r="B115" s="12"/>
      <c r="C115" s="19"/>
      <c r="D115" s="11"/>
      <c r="E115" s="11"/>
      <c r="F115" s="11"/>
      <c r="G115" s="12"/>
      <c r="H115" s="20"/>
      <c r="I115" s="57"/>
      <c r="J115" s="23"/>
    </row>
    <row r="116" spans="2:10" x14ac:dyDescent="0.25">
      <c r="B116" s="12"/>
      <c r="C116" s="19"/>
      <c r="D116" s="11"/>
      <c r="E116" s="11"/>
      <c r="F116" s="11"/>
      <c r="G116" s="12"/>
      <c r="H116" s="20"/>
      <c r="I116" s="57"/>
      <c r="J116" s="23"/>
    </row>
    <row r="117" spans="2:10" x14ac:dyDescent="0.25">
      <c r="B117" s="12"/>
      <c r="C117" s="19"/>
      <c r="D117" s="11"/>
      <c r="E117" s="11"/>
      <c r="F117" s="11"/>
      <c r="G117" s="12"/>
      <c r="H117" s="20"/>
      <c r="I117" s="57"/>
      <c r="J117" s="23"/>
    </row>
    <row r="118" spans="2:10" x14ac:dyDescent="0.25">
      <c r="B118" s="12"/>
      <c r="C118" s="19"/>
      <c r="D118" s="11"/>
      <c r="E118" s="11"/>
      <c r="F118" s="11"/>
      <c r="G118" s="12"/>
      <c r="H118" s="20"/>
      <c r="I118" s="57"/>
      <c r="J118" s="23"/>
    </row>
    <row r="119" spans="2:10" x14ac:dyDescent="0.25">
      <c r="B119" s="12"/>
      <c r="C119" s="19"/>
      <c r="D119" s="11"/>
      <c r="E119" s="11"/>
      <c r="F119" s="11"/>
      <c r="G119" s="12"/>
      <c r="H119" s="20"/>
      <c r="I119" s="57"/>
      <c r="J119" s="23"/>
    </row>
    <row r="120" spans="2:10" x14ac:dyDescent="0.25">
      <c r="B120" s="12"/>
      <c r="C120" s="19"/>
      <c r="D120" s="11"/>
      <c r="E120" s="11"/>
      <c r="F120" s="11"/>
      <c r="G120" s="12"/>
      <c r="H120" s="20"/>
      <c r="I120" s="57"/>
      <c r="J120" s="23"/>
    </row>
    <row r="121" spans="2:10" x14ac:dyDescent="0.25">
      <c r="B121" s="12"/>
      <c r="C121" s="19"/>
      <c r="D121" s="11"/>
      <c r="E121" s="11"/>
      <c r="F121" s="11"/>
      <c r="G121" s="12"/>
      <c r="H121" s="20"/>
      <c r="I121" s="57"/>
      <c r="J121" s="23"/>
    </row>
    <row r="122" spans="2:10" x14ac:dyDescent="0.25">
      <c r="B122" s="12"/>
      <c r="C122" s="19"/>
      <c r="D122" s="11"/>
      <c r="E122" s="11"/>
      <c r="F122" s="11"/>
      <c r="G122" s="12"/>
      <c r="H122" s="20"/>
      <c r="I122" s="57"/>
      <c r="J122" s="23"/>
    </row>
    <row r="123" spans="2:10" x14ac:dyDescent="0.25">
      <c r="B123" s="12"/>
      <c r="C123" s="19"/>
      <c r="D123" s="11"/>
      <c r="E123" s="11"/>
      <c r="F123" s="11"/>
      <c r="G123" s="12"/>
      <c r="H123" s="20"/>
      <c r="I123" s="57"/>
      <c r="J123" s="23"/>
    </row>
    <row r="124" spans="2:10" x14ac:dyDescent="0.25">
      <c r="B124" s="12"/>
      <c r="C124" s="19"/>
      <c r="D124" s="11"/>
      <c r="E124" s="11"/>
      <c r="F124" s="11"/>
      <c r="G124" s="12"/>
      <c r="H124" s="20"/>
      <c r="I124" s="57"/>
      <c r="J124" s="23"/>
    </row>
    <row r="125" spans="2:10" x14ac:dyDescent="0.25">
      <c r="B125" s="12"/>
      <c r="C125" s="19"/>
      <c r="D125" s="11"/>
      <c r="E125" s="11"/>
      <c r="F125" s="11"/>
      <c r="G125" s="12"/>
      <c r="H125" s="20"/>
      <c r="I125" s="18"/>
      <c r="J125" s="23"/>
    </row>
    <row r="126" spans="2:10" x14ac:dyDescent="0.25">
      <c r="B126" s="12"/>
      <c r="C126" s="19"/>
      <c r="D126" s="11"/>
      <c r="E126" s="11"/>
      <c r="F126" s="11"/>
      <c r="G126" s="12"/>
      <c r="H126" s="20"/>
      <c r="I126" s="57"/>
      <c r="J126" s="23"/>
    </row>
    <row r="127" spans="2:10" x14ac:dyDescent="0.25">
      <c r="B127" s="12"/>
      <c r="C127" s="19"/>
      <c r="D127" s="11"/>
      <c r="E127" s="11"/>
      <c r="F127" s="11"/>
      <c r="G127" s="12"/>
      <c r="H127" s="20"/>
      <c r="I127" s="57"/>
      <c r="J127" s="23"/>
    </row>
    <row r="128" spans="2:10" x14ac:dyDescent="0.25">
      <c r="B128" s="12"/>
      <c r="C128" s="19"/>
      <c r="D128" s="11"/>
      <c r="E128" s="11"/>
      <c r="F128" s="11"/>
      <c r="G128" s="12"/>
      <c r="H128" s="20"/>
      <c r="I128" s="57"/>
      <c r="J128" s="23"/>
    </row>
    <row r="129" spans="2:10" x14ac:dyDescent="0.25">
      <c r="B129" s="12"/>
      <c r="C129" s="19"/>
      <c r="D129" s="11"/>
      <c r="E129" s="11"/>
      <c r="F129" s="11"/>
      <c r="G129" s="12"/>
      <c r="H129" s="20"/>
      <c r="I129" s="57"/>
      <c r="J129" s="23"/>
    </row>
    <row r="130" spans="2:10" x14ac:dyDescent="0.25">
      <c r="B130" s="12"/>
      <c r="C130" s="19"/>
      <c r="D130" s="11"/>
      <c r="E130" s="11"/>
      <c r="F130" s="11"/>
      <c r="G130" s="12"/>
      <c r="H130" s="20"/>
      <c r="I130" s="57"/>
      <c r="J130" s="23"/>
    </row>
    <row r="131" spans="2:10" x14ac:dyDescent="0.25">
      <c r="B131" s="12"/>
      <c r="C131" s="19"/>
      <c r="D131" s="11"/>
      <c r="E131" s="11"/>
      <c r="F131" s="11"/>
      <c r="G131" s="12"/>
      <c r="H131" s="20"/>
      <c r="I131" s="18"/>
      <c r="J131" s="23"/>
    </row>
    <row r="132" spans="2:10" x14ac:dyDescent="0.25">
      <c r="B132" s="12"/>
      <c r="C132" s="19"/>
      <c r="D132" s="11"/>
      <c r="E132" s="11"/>
      <c r="F132" s="11"/>
      <c r="G132" s="12"/>
      <c r="H132" s="20"/>
      <c r="I132" s="57"/>
      <c r="J132" s="23"/>
    </row>
    <row r="133" spans="2:10" x14ac:dyDescent="0.25">
      <c r="B133" s="12"/>
      <c r="C133" s="19"/>
      <c r="D133" s="11"/>
      <c r="E133" s="11"/>
      <c r="F133" s="11"/>
      <c r="G133" s="12"/>
      <c r="H133" s="20"/>
      <c r="I133" s="18"/>
      <c r="J133" s="23"/>
    </row>
    <row r="134" spans="2:10" x14ac:dyDescent="0.25">
      <c r="B134" s="12"/>
      <c r="C134" s="19"/>
      <c r="D134" s="11"/>
      <c r="E134" s="11"/>
      <c r="F134" s="11"/>
      <c r="G134" s="12"/>
      <c r="H134" s="20"/>
      <c r="I134" s="18"/>
      <c r="J134" s="23"/>
    </row>
    <row r="135" spans="2:10" x14ac:dyDescent="0.25">
      <c r="B135" s="12"/>
      <c r="C135" s="19"/>
      <c r="D135" s="11"/>
      <c r="E135" s="11"/>
      <c r="F135" s="11"/>
      <c r="G135" s="12"/>
      <c r="H135" s="20"/>
      <c r="I135" s="18"/>
      <c r="J135" s="23"/>
    </row>
    <row r="136" spans="2:10" x14ac:dyDescent="0.25">
      <c r="B136" s="12"/>
      <c r="C136" s="19"/>
      <c r="D136" s="11"/>
      <c r="E136" s="11"/>
      <c r="F136" s="11"/>
      <c r="G136" s="12"/>
      <c r="H136" s="20"/>
      <c r="I136" s="18"/>
      <c r="J136" s="23"/>
    </row>
    <row r="137" spans="2:10" x14ac:dyDescent="0.25">
      <c r="B137" s="12"/>
      <c r="C137" s="19"/>
      <c r="D137" s="11"/>
      <c r="E137" s="11"/>
      <c r="F137" s="11"/>
      <c r="G137" s="12"/>
      <c r="H137" s="20"/>
      <c r="I137" s="18"/>
      <c r="J137" s="23"/>
    </row>
    <row r="138" spans="2:10" x14ac:dyDescent="0.25">
      <c r="B138" s="12"/>
      <c r="C138" s="19"/>
      <c r="D138" s="11"/>
      <c r="E138" s="11"/>
      <c r="F138" s="11"/>
      <c r="G138" s="12"/>
      <c r="H138" s="20"/>
      <c r="I138" s="18"/>
      <c r="J138" s="23"/>
    </row>
    <row r="139" spans="2:10" x14ac:dyDescent="0.25">
      <c r="B139" s="12"/>
      <c r="C139" s="19"/>
      <c r="D139" s="11"/>
      <c r="E139" s="11"/>
      <c r="F139" s="11"/>
      <c r="G139" s="12"/>
      <c r="H139" s="20"/>
      <c r="I139" s="18"/>
      <c r="J139" s="23"/>
    </row>
    <row r="140" spans="2:10" x14ac:dyDescent="0.25">
      <c r="B140" s="12"/>
      <c r="C140" s="19"/>
      <c r="D140" s="11"/>
      <c r="E140" s="11"/>
      <c r="F140" s="11"/>
      <c r="G140" s="12"/>
      <c r="H140" s="20"/>
      <c r="I140" s="18"/>
      <c r="J140" s="23"/>
    </row>
    <row r="141" spans="2:10" x14ac:dyDescent="0.25">
      <c r="B141" s="12"/>
      <c r="C141" s="19"/>
      <c r="D141" s="11"/>
      <c r="E141" s="11"/>
      <c r="F141" s="11"/>
      <c r="G141" s="12"/>
      <c r="H141" s="20"/>
      <c r="I141" s="18"/>
      <c r="J141" s="23"/>
    </row>
    <row r="142" spans="2:10" x14ac:dyDescent="0.25">
      <c r="B142" s="12"/>
      <c r="C142" s="19"/>
      <c r="D142" s="11"/>
      <c r="E142" s="11"/>
      <c r="F142" s="11"/>
      <c r="G142" s="12"/>
      <c r="H142" s="20"/>
      <c r="I142" s="18"/>
      <c r="J142" s="23"/>
    </row>
    <row r="143" spans="2:10" x14ac:dyDescent="0.25">
      <c r="B143" s="12"/>
      <c r="C143" s="19"/>
      <c r="D143" s="11"/>
      <c r="E143" s="11"/>
      <c r="F143" s="11"/>
      <c r="G143" s="12"/>
      <c r="H143" s="20"/>
      <c r="I143" s="57"/>
      <c r="J143" s="21"/>
    </row>
    <row r="144" spans="2:10" x14ac:dyDescent="0.25">
      <c r="B144" s="12"/>
      <c r="C144" s="19"/>
      <c r="D144" s="11"/>
      <c r="E144" s="11"/>
      <c r="F144" s="11"/>
      <c r="G144" s="12"/>
      <c r="H144" s="20"/>
      <c r="I144" s="57"/>
      <c r="J144" s="23"/>
    </row>
    <row r="145" spans="2:10" x14ac:dyDescent="0.25">
      <c r="B145" s="12"/>
      <c r="C145" s="19"/>
      <c r="D145" s="11"/>
      <c r="E145" s="11"/>
      <c r="F145" s="11"/>
      <c r="G145" s="12"/>
      <c r="H145" s="20"/>
      <c r="I145" s="57"/>
      <c r="J145" s="23"/>
    </row>
    <row r="146" spans="2:10" x14ac:dyDescent="0.25">
      <c r="B146" s="12"/>
      <c r="C146" s="19"/>
      <c r="D146" s="11"/>
      <c r="E146" s="11"/>
      <c r="F146" s="11"/>
      <c r="G146" s="12"/>
      <c r="H146" s="20"/>
      <c r="I146" s="18"/>
      <c r="J146" s="23"/>
    </row>
    <row r="147" spans="2:10" x14ac:dyDescent="0.25">
      <c r="B147" s="12"/>
      <c r="C147" s="19"/>
      <c r="D147" s="11"/>
      <c r="E147" s="11"/>
      <c r="F147" s="11"/>
      <c r="G147" s="12"/>
      <c r="H147" s="20"/>
      <c r="I147" s="18"/>
      <c r="J147" s="23"/>
    </row>
    <row r="148" spans="2:10" x14ac:dyDescent="0.25">
      <c r="B148" s="12"/>
      <c r="C148" s="19"/>
      <c r="D148" s="11"/>
      <c r="E148" s="11"/>
      <c r="F148" s="11"/>
      <c r="G148" s="12"/>
      <c r="H148" s="20"/>
      <c r="I148" s="18"/>
      <c r="J148" s="23"/>
    </row>
    <row r="149" spans="2:10" x14ac:dyDescent="0.25">
      <c r="B149" s="12"/>
      <c r="C149" s="19"/>
      <c r="D149" s="11"/>
      <c r="E149" s="11"/>
      <c r="F149" s="11"/>
      <c r="G149" s="12"/>
      <c r="H149" s="20"/>
      <c r="I149" s="57"/>
      <c r="J149" s="23"/>
    </row>
    <row r="150" spans="2:10" x14ac:dyDescent="0.25">
      <c r="B150" s="12"/>
      <c r="C150" s="19"/>
      <c r="D150" s="11"/>
      <c r="E150" s="11"/>
      <c r="F150" s="11"/>
      <c r="G150" s="12"/>
      <c r="H150" s="20"/>
      <c r="I150" s="57"/>
      <c r="J150" s="23"/>
    </row>
    <row r="151" spans="2:10" x14ac:dyDescent="0.25">
      <c r="B151" s="12"/>
      <c r="C151" s="19"/>
      <c r="D151" s="11"/>
      <c r="E151" s="11"/>
      <c r="F151" s="11"/>
      <c r="G151" s="12"/>
      <c r="H151" s="20"/>
      <c r="I151" s="57"/>
      <c r="J151" s="23"/>
    </row>
    <row r="152" spans="2:10" x14ac:dyDescent="0.25">
      <c r="B152" s="12"/>
      <c r="C152" s="19"/>
      <c r="D152" s="11"/>
      <c r="E152" s="11"/>
      <c r="F152" s="11"/>
      <c r="G152" s="12"/>
      <c r="H152" s="20"/>
      <c r="I152" s="57"/>
      <c r="J152" s="23"/>
    </row>
    <row r="153" spans="2:10" x14ac:dyDescent="0.25">
      <c r="B153" s="12"/>
      <c r="C153" s="19"/>
      <c r="D153" s="11"/>
      <c r="E153" s="11"/>
      <c r="F153" s="11"/>
      <c r="G153" s="12"/>
      <c r="H153" s="20"/>
      <c r="I153" s="57"/>
      <c r="J153" s="23"/>
    </row>
    <row r="154" spans="2:10" x14ac:dyDescent="0.25">
      <c r="B154" s="12"/>
      <c r="C154" s="19"/>
      <c r="D154" s="11"/>
      <c r="E154" s="11"/>
      <c r="F154" s="11"/>
      <c r="G154" s="12"/>
      <c r="H154" s="20"/>
      <c r="I154" s="57"/>
      <c r="J154" s="23"/>
    </row>
    <row r="155" spans="2:10" x14ac:dyDescent="0.25">
      <c r="B155" s="12"/>
      <c r="C155" s="19"/>
      <c r="D155" s="11"/>
      <c r="E155" s="11"/>
      <c r="F155" s="11"/>
      <c r="G155" s="12"/>
      <c r="H155" s="20"/>
      <c r="I155" s="18"/>
      <c r="J155" s="23"/>
    </row>
    <row r="156" spans="2:10" x14ac:dyDescent="0.25">
      <c r="B156" s="12"/>
      <c r="C156" s="19"/>
      <c r="D156" s="11"/>
      <c r="E156" s="11"/>
      <c r="F156" s="11"/>
      <c r="G156" s="12"/>
      <c r="H156" s="20"/>
      <c r="I156" s="57"/>
      <c r="J156" s="23"/>
    </row>
    <row r="157" spans="2:10" x14ac:dyDescent="0.25">
      <c r="B157" s="12"/>
      <c r="C157" s="19"/>
      <c r="D157" s="11"/>
      <c r="E157" s="11"/>
      <c r="F157" s="11"/>
      <c r="G157" s="12"/>
      <c r="H157" s="20"/>
      <c r="I157" s="57"/>
      <c r="J157" s="23"/>
    </row>
    <row r="158" spans="2:10" x14ac:dyDescent="0.25">
      <c r="B158" s="12"/>
      <c r="C158" s="19"/>
      <c r="D158" s="11"/>
      <c r="E158" s="11"/>
      <c r="F158" s="11"/>
      <c r="G158" s="12"/>
      <c r="H158" s="20"/>
      <c r="I158" s="57"/>
      <c r="J158" s="23"/>
    </row>
    <row r="159" spans="2:10" x14ac:dyDescent="0.25">
      <c r="B159" s="12"/>
      <c r="C159" s="19"/>
      <c r="D159" s="11"/>
      <c r="E159" s="11"/>
      <c r="F159" s="11"/>
      <c r="G159" s="12"/>
      <c r="H159" s="20"/>
      <c r="I159" s="57"/>
      <c r="J159" s="23"/>
    </row>
    <row r="160" spans="2:10" x14ac:dyDescent="0.25">
      <c r="B160" s="12"/>
      <c r="C160" s="19"/>
      <c r="D160" s="11"/>
      <c r="E160" s="11"/>
      <c r="F160" s="11"/>
      <c r="G160" s="12"/>
      <c r="H160" s="20"/>
      <c r="I160" s="57"/>
      <c r="J160" s="23"/>
    </row>
    <row r="161" spans="2:10" x14ac:dyDescent="0.25">
      <c r="B161" s="12"/>
      <c r="C161" s="19"/>
      <c r="D161" s="11"/>
      <c r="E161" s="11"/>
      <c r="F161" s="11"/>
      <c r="G161" s="12"/>
      <c r="H161" s="20"/>
      <c r="I161" s="57"/>
      <c r="J161" s="23"/>
    </row>
    <row r="162" spans="2:10" x14ac:dyDescent="0.25">
      <c r="B162" s="12"/>
      <c r="C162" s="19"/>
      <c r="D162" s="11"/>
      <c r="E162" s="11"/>
      <c r="F162" s="11"/>
      <c r="G162" s="12"/>
      <c r="H162" s="20"/>
      <c r="I162" s="57"/>
      <c r="J162" s="23"/>
    </row>
    <row r="163" spans="2:10" x14ac:dyDescent="0.25">
      <c r="B163" s="12"/>
      <c r="C163" s="19"/>
      <c r="D163" s="11"/>
      <c r="E163" s="11"/>
      <c r="F163" s="11"/>
      <c r="G163" s="12"/>
      <c r="H163" s="20"/>
      <c r="I163" s="18"/>
      <c r="J163" s="23"/>
    </row>
    <row r="164" spans="2:10" x14ac:dyDescent="0.25">
      <c r="B164" s="12"/>
      <c r="C164" s="19"/>
      <c r="D164" s="11"/>
      <c r="E164" s="11"/>
      <c r="F164" s="11"/>
      <c r="G164" s="12"/>
      <c r="H164" s="20"/>
      <c r="I164" s="57"/>
      <c r="J164" s="21" t="s">
        <v>633</v>
      </c>
    </row>
    <row r="165" spans="2:10" x14ac:dyDescent="0.25">
      <c r="B165" s="12"/>
      <c r="C165" s="19"/>
      <c r="D165" s="11"/>
      <c r="E165" s="11"/>
      <c r="F165" s="11"/>
      <c r="G165" s="12"/>
      <c r="H165" s="20"/>
      <c r="I165" s="18"/>
      <c r="J165" s="23"/>
    </row>
    <row r="166" spans="2:10" x14ac:dyDescent="0.25">
      <c r="B166" s="12"/>
      <c r="C166" s="19"/>
      <c r="D166" s="11"/>
      <c r="E166" s="11"/>
      <c r="F166" s="11"/>
      <c r="G166" s="12"/>
      <c r="H166" s="20"/>
      <c r="I166" s="18"/>
      <c r="J166" s="23"/>
    </row>
    <row r="167" spans="2:10" x14ac:dyDescent="0.25">
      <c r="B167" s="12"/>
      <c r="C167" s="19"/>
      <c r="D167" s="11"/>
      <c r="E167" s="11"/>
      <c r="F167" s="11"/>
      <c r="G167" s="12"/>
      <c r="H167" s="20"/>
      <c r="I167" s="18"/>
      <c r="J167" s="23"/>
    </row>
    <row r="168" spans="2:10" x14ac:dyDescent="0.25">
      <c r="B168" s="12"/>
      <c r="C168" s="19"/>
      <c r="D168" s="11"/>
      <c r="E168" s="11"/>
      <c r="F168" s="11"/>
      <c r="G168" s="12"/>
      <c r="H168" s="20"/>
      <c r="I168" s="18"/>
      <c r="J168" s="23"/>
    </row>
    <row r="169" spans="2:10" x14ac:dyDescent="0.25">
      <c r="B169" s="12"/>
      <c r="C169" s="19"/>
      <c r="D169" s="11"/>
      <c r="E169" s="11"/>
      <c r="F169" s="11"/>
      <c r="G169" s="12"/>
      <c r="H169" s="20"/>
      <c r="I169" s="57"/>
      <c r="J169" s="23"/>
    </row>
    <row r="170" spans="2:10" x14ac:dyDescent="0.25">
      <c r="B170" s="12"/>
      <c r="C170" s="19"/>
      <c r="D170" s="11"/>
      <c r="E170" s="11"/>
      <c r="F170" s="11"/>
      <c r="G170" s="12"/>
      <c r="H170" s="20"/>
      <c r="I170" s="57"/>
      <c r="J170" s="23"/>
    </row>
    <row r="171" spans="2:10" x14ac:dyDescent="0.25">
      <c r="B171" s="12"/>
      <c r="C171" s="19"/>
      <c r="D171" s="11"/>
      <c r="E171" s="11"/>
      <c r="F171" s="11"/>
      <c r="G171" s="12"/>
      <c r="H171" s="20"/>
      <c r="I171" s="57"/>
      <c r="J171" s="23"/>
    </row>
    <row r="172" spans="2:10" x14ac:dyDescent="0.25">
      <c r="B172" s="12"/>
      <c r="C172" s="19"/>
      <c r="D172" s="11"/>
      <c r="E172" s="11"/>
      <c r="F172" s="11"/>
      <c r="G172" s="12"/>
      <c r="H172" s="20"/>
      <c r="I172" s="18"/>
      <c r="J172" s="23"/>
    </row>
    <row r="173" spans="2:10" x14ac:dyDescent="0.25">
      <c r="B173" s="12"/>
      <c r="C173" s="19"/>
      <c r="D173" s="11"/>
      <c r="E173" s="11"/>
      <c r="F173" s="11"/>
      <c r="G173" s="12"/>
      <c r="H173" s="20"/>
      <c r="I173" s="18"/>
      <c r="J173" s="23"/>
    </row>
    <row r="174" spans="2:10" x14ac:dyDescent="0.25">
      <c r="B174" s="12"/>
      <c r="C174" s="19"/>
      <c r="D174" s="11"/>
      <c r="E174" s="11"/>
      <c r="F174" s="11"/>
      <c r="G174" s="12"/>
      <c r="H174" s="20"/>
      <c r="I174" s="57"/>
      <c r="J174" s="23"/>
    </row>
    <row r="175" spans="2:10" x14ac:dyDescent="0.25">
      <c r="B175" s="12"/>
      <c r="C175" s="19"/>
      <c r="D175" s="11"/>
      <c r="E175" s="11"/>
      <c r="F175" s="11"/>
      <c r="G175" s="12"/>
      <c r="H175" s="20"/>
      <c r="I175" s="57"/>
      <c r="J175" s="23"/>
    </row>
    <row r="176" spans="2:10" x14ac:dyDescent="0.25">
      <c r="B176" s="12"/>
      <c r="C176" s="19"/>
      <c r="D176" s="11"/>
      <c r="E176" s="11"/>
      <c r="F176" s="11"/>
      <c r="G176" s="12"/>
      <c r="H176" s="20"/>
      <c r="I176" s="57"/>
      <c r="J176" s="21"/>
    </row>
    <row r="177" spans="2:10" x14ac:dyDescent="0.25">
      <c r="B177" s="12"/>
      <c r="C177" s="19"/>
      <c r="D177" s="11"/>
      <c r="E177" s="11"/>
      <c r="F177" s="11"/>
      <c r="G177" s="12"/>
      <c r="H177" s="20"/>
      <c r="I177" s="57"/>
      <c r="J177" s="23"/>
    </row>
    <row r="178" spans="2:10" x14ac:dyDescent="0.25">
      <c r="B178" s="12"/>
      <c r="C178" s="19"/>
      <c r="D178" s="11"/>
      <c r="E178" s="11"/>
      <c r="F178" s="11"/>
      <c r="G178" s="12"/>
      <c r="H178" s="20"/>
      <c r="I178" s="18"/>
      <c r="J178" s="23"/>
    </row>
    <row r="179" spans="2:10" x14ac:dyDescent="0.25">
      <c r="B179" s="12"/>
      <c r="C179" s="19"/>
      <c r="D179" s="11"/>
      <c r="E179" s="11"/>
      <c r="F179" s="11"/>
      <c r="G179" s="12"/>
      <c r="H179" s="20"/>
      <c r="I179" s="57"/>
      <c r="J179" s="23"/>
    </row>
    <row r="180" spans="2:10" x14ac:dyDescent="0.25">
      <c r="B180" s="12"/>
      <c r="C180" s="19"/>
      <c r="D180" s="11"/>
      <c r="E180" s="11"/>
      <c r="F180" s="11"/>
      <c r="G180" s="12"/>
      <c r="H180" s="20"/>
      <c r="I180" s="57"/>
      <c r="J180" s="23"/>
    </row>
    <row r="181" spans="2:10" x14ac:dyDescent="0.25">
      <c r="B181" s="12"/>
      <c r="C181" s="19"/>
      <c r="D181" s="11"/>
      <c r="E181" s="11"/>
      <c r="F181" s="11"/>
      <c r="G181" s="12"/>
      <c r="H181" s="20"/>
      <c r="I181" s="18"/>
      <c r="J181" s="23"/>
    </row>
    <row r="182" spans="2:10" x14ac:dyDescent="0.25">
      <c r="B182" s="12"/>
      <c r="C182" s="19"/>
      <c r="D182" s="11"/>
      <c r="E182" s="11"/>
      <c r="F182" s="11"/>
      <c r="G182" s="12"/>
      <c r="H182" s="20"/>
      <c r="I182" s="57"/>
      <c r="J182" s="21"/>
    </row>
    <row r="183" spans="2:10" x14ac:dyDescent="0.25">
      <c r="B183" s="12"/>
      <c r="C183" s="19"/>
      <c r="D183" s="11"/>
      <c r="E183" s="11"/>
      <c r="F183" s="11"/>
      <c r="G183" s="12"/>
      <c r="H183" s="20"/>
      <c r="I183" s="18"/>
      <c r="J183" s="23"/>
    </row>
    <row r="184" spans="2:10" x14ac:dyDescent="0.25">
      <c r="B184" s="12"/>
      <c r="C184" s="19"/>
      <c r="D184" s="11"/>
      <c r="E184" s="11"/>
      <c r="F184" s="11"/>
      <c r="G184" s="12"/>
      <c r="H184" s="20"/>
      <c r="I184" s="18"/>
      <c r="J184" s="23"/>
    </row>
    <row r="185" spans="2:10" x14ac:dyDescent="0.25">
      <c r="B185" s="12"/>
      <c r="C185" s="19"/>
      <c r="D185" s="11"/>
      <c r="E185" s="11"/>
      <c r="F185" s="11"/>
      <c r="G185" s="12"/>
      <c r="H185" s="20"/>
      <c r="I185" s="57"/>
      <c r="J185" s="21" t="s">
        <v>628</v>
      </c>
    </row>
    <row r="186" spans="2:10" x14ac:dyDescent="0.25">
      <c r="B186" s="12"/>
      <c r="C186" s="19"/>
      <c r="D186" s="11"/>
      <c r="E186" s="11"/>
      <c r="F186" s="11"/>
      <c r="G186" s="12"/>
      <c r="H186" s="20"/>
      <c r="I186" s="57"/>
      <c r="J186" s="21"/>
    </row>
    <row r="187" spans="2:10" x14ac:dyDescent="0.25">
      <c r="B187" s="12"/>
      <c r="C187" s="19"/>
      <c r="D187" s="11"/>
      <c r="E187" s="11"/>
      <c r="F187" s="11"/>
      <c r="G187" s="12"/>
      <c r="H187" s="20"/>
      <c r="I187" s="57"/>
      <c r="J187" s="21"/>
    </row>
    <row r="188" spans="2:10" x14ac:dyDescent="0.25">
      <c r="B188" s="12"/>
      <c r="C188" s="19"/>
      <c r="D188" s="11"/>
      <c r="E188" s="11"/>
      <c r="F188" s="11"/>
      <c r="G188" s="12"/>
      <c r="H188" s="20"/>
      <c r="I188" s="57"/>
      <c r="J188" s="21"/>
    </row>
    <row r="189" spans="2:10" x14ac:dyDescent="0.25">
      <c r="B189" s="12"/>
      <c r="C189" s="19"/>
      <c r="D189" s="11"/>
      <c r="E189" s="11"/>
      <c r="F189" s="11"/>
      <c r="G189" s="12"/>
      <c r="H189" s="20"/>
      <c r="I189" s="57"/>
      <c r="J189" s="21"/>
    </row>
    <row r="190" spans="2:10" x14ac:dyDescent="0.25">
      <c r="B190" s="12"/>
      <c r="C190" s="19"/>
      <c r="D190" s="11"/>
      <c r="E190" s="11"/>
      <c r="F190" s="11"/>
      <c r="G190" s="12"/>
      <c r="H190" s="20"/>
      <c r="I190" s="57"/>
      <c r="J190" s="21"/>
    </row>
    <row r="191" spans="2:10" x14ac:dyDescent="0.25">
      <c r="B191" s="12"/>
      <c r="C191" s="19"/>
      <c r="D191" s="11"/>
      <c r="E191" s="11"/>
      <c r="F191" s="11"/>
      <c r="G191" s="12"/>
      <c r="H191" s="20"/>
      <c r="I191" s="57"/>
      <c r="J191" s="21"/>
    </row>
    <row r="192" spans="2:10" x14ac:dyDescent="0.25">
      <c r="B192" s="12"/>
      <c r="C192" s="19"/>
      <c r="D192" s="11"/>
      <c r="E192" s="11"/>
      <c r="F192" s="11"/>
      <c r="G192" s="12"/>
      <c r="H192" s="20"/>
      <c r="I192" s="57"/>
      <c r="J192" s="21"/>
    </row>
    <row r="193" spans="2:10" x14ac:dyDescent="0.25">
      <c r="B193" s="12"/>
      <c r="C193" s="19"/>
      <c r="D193" s="11"/>
      <c r="E193" s="11"/>
      <c r="F193" s="11"/>
      <c r="G193" s="12"/>
      <c r="H193" s="20"/>
      <c r="I193" s="57"/>
      <c r="J193" s="21"/>
    </row>
    <row r="194" spans="2:10" x14ac:dyDescent="0.25">
      <c r="B194" s="12"/>
      <c r="C194" s="19"/>
      <c r="D194" s="11"/>
      <c r="E194" s="11"/>
      <c r="F194" s="11"/>
      <c r="G194" s="12"/>
      <c r="H194" s="20"/>
      <c r="I194" s="57"/>
      <c r="J194" s="21"/>
    </row>
    <row r="195" spans="2:10" x14ac:dyDescent="0.25">
      <c r="B195" s="12"/>
      <c r="C195" s="19"/>
      <c r="D195" s="11"/>
      <c r="E195" s="11"/>
      <c r="F195" s="11"/>
      <c r="G195" s="12"/>
      <c r="H195" s="20"/>
      <c r="I195" s="57"/>
      <c r="J195" s="21"/>
    </row>
    <row r="196" spans="2:10" x14ac:dyDescent="0.25">
      <c r="B196" s="12"/>
      <c r="C196" s="19"/>
      <c r="D196" s="11"/>
      <c r="E196" s="11"/>
      <c r="F196" s="11"/>
      <c r="G196" s="12"/>
      <c r="H196" s="20"/>
      <c r="I196" s="57"/>
      <c r="J196" s="21"/>
    </row>
    <row r="197" spans="2:10" x14ac:dyDescent="0.25">
      <c r="B197" s="12"/>
      <c r="C197" s="19"/>
      <c r="D197" s="11"/>
      <c r="E197" s="11"/>
      <c r="F197" s="11"/>
      <c r="G197" s="12"/>
      <c r="H197" s="20"/>
      <c r="I197" s="57"/>
      <c r="J197" s="21"/>
    </row>
    <row r="198" spans="2:10" x14ac:dyDescent="0.25">
      <c r="B198" s="12"/>
      <c r="C198" s="19"/>
      <c r="D198" s="11"/>
      <c r="E198" s="11"/>
      <c r="F198" s="11"/>
      <c r="G198" s="12"/>
      <c r="H198" s="20"/>
      <c r="I198" s="57"/>
      <c r="J198" s="21"/>
    </row>
    <row r="199" spans="2:10" x14ac:dyDescent="0.25">
      <c r="B199" s="12"/>
      <c r="C199" s="19"/>
      <c r="D199" s="11"/>
      <c r="E199" s="11"/>
      <c r="F199" s="11"/>
      <c r="G199" s="12"/>
      <c r="H199" s="20"/>
      <c r="I199" s="57"/>
      <c r="J199" s="21"/>
    </row>
    <row r="200" spans="2:10" x14ac:dyDescent="0.25">
      <c r="B200" s="12"/>
      <c r="C200" s="19"/>
      <c r="D200" s="11"/>
      <c r="E200" s="11"/>
      <c r="F200" s="11"/>
      <c r="G200" s="12"/>
      <c r="H200" s="20"/>
      <c r="I200" s="57"/>
      <c r="J200" s="21"/>
    </row>
    <row r="201" spans="2:10" x14ac:dyDescent="0.25">
      <c r="B201" s="12"/>
      <c r="C201" s="19"/>
      <c r="D201" s="11"/>
      <c r="E201" s="11"/>
      <c r="F201" s="11"/>
      <c r="G201" s="12"/>
      <c r="H201" s="20"/>
      <c r="I201" s="57"/>
      <c r="J201" s="21"/>
    </row>
    <row r="202" spans="2:10" x14ac:dyDescent="0.25">
      <c r="B202" s="12"/>
      <c r="C202" s="19"/>
      <c r="D202" s="11"/>
      <c r="E202" s="11"/>
      <c r="F202" s="11"/>
      <c r="G202" s="12"/>
      <c r="H202" s="20"/>
      <c r="I202" s="57"/>
      <c r="J202" s="21"/>
    </row>
    <row r="203" spans="2:10" x14ac:dyDescent="0.25">
      <c r="B203" s="12"/>
      <c r="C203" s="19"/>
      <c r="D203" s="11"/>
      <c r="E203" s="11"/>
      <c r="F203" s="11"/>
      <c r="G203" s="12"/>
      <c r="H203" s="20"/>
      <c r="I203" s="57"/>
      <c r="J203" s="21"/>
    </row>
    <row r="204" spans="2:10" x14ac:dyDescent="0.25">
      <c r="B204" s="12"/>
      <c r="C204" s="19"/>
      <c r="D204" s="11"/>
      <c r="E204" s="11"/>
      <c r="F204" s="11"/>
      <c r="G204" s="12"/>
      <c r="H204" s="20"/>
      <c r="I204" s="57"/>
      <c r="J204" s="21"/>
    </row>
    <row r="205" spans="2:10" x14ac:dyDescent="0.25">
      <c r="B205" s="12"/>
      <c r="C205" s="19"/>
      <c r="D205" s="11"/>
      <c r="E205" s="11"/>
      <c r="F205" s="11"/>
      <c r="G205" s="12"/>
      <c r="H205" s="20"/>
      <c r="I205" s="57"/>
      <c r="J205" s="21"/>
    </row>
    <row r="206" spans="2:10" x14ac:dyDescent="0.25">
      <c r="B206" s="12"/>
      <c r="C206" s="19"/>
      <c r="D206" s="11"/>
      <c r="E206" s="11"/>
      <c r="F206" s="11"/>
      <c r="G206" s="12"/>
      <c r="H206" s="20"/>
      <c r="I206" s="57"/>
      <c r="J206" s="21"/>
    </row>
    <row r="207" spans="2:10" x14ac:dyDescent="0.25">
      <c r="B207" s="12"/>
      <c r="C207" s="19"/>
      <c r="D207" s="11"/>
      <c r="E207" s="11"/>
      <c r="F207" s="11"/>
      <c r="G207" s="12"/>
      <c r="H207" s="20"/>
      <c r="I207" s="57"/>
      <c r="J207" s="21"/>
    </row>
    <row r="208" spans="2:10" x14ac:dyDescent="0.25">
      <c r="B208" s="12"/>
      <c r="C208" s="19"/>
      <c r="D208" s="11"/>
      <c r="E208" s="11"/>
      <c r="F208" s="11"/>
      <c r="G208" s="12"/>
      <c r="H208" s="20"/>
      <c r="I208" s="57"/>
      <c r="J208" s="21"/>
    </row>
    <row r="209" spans="2:12" x14ac:dyDescent="0.25">
      <c r="B209" s="12"/>
      <c r="C209" s="19"/>
      <c r="D209" s="11"/>
      <c r="E209" s="11"/>
      <c r="F209" s="11"/>
      <c r="G209" s="12"/>
      <c r="H209" s="20"/>
      <c r="I209" s="57"/>
      <c r="J209" s="21"/>
    </row>
    <row r="210" spans="2:12" x14ac:dyDescent="0.25">
      <c r="B210" s="12"/>
      <c r="C210" s="19"/>
      <c r="D210" s="11"/>
      <c r="E210" s="11"/>
      <c r="F210" s="11"/>
      <c r="G210" s="12"/>
      <c r="H210" s="20"/>
      <c r="I210" s="18"/>
      <c r="J210" s="23"/>
    </row>
    <row r="211" spans="2:12" x14ac:dyDescent="0.25">
      <c r="B211" s="12"/>
      <c r="C211" s="19"/>
      <c r="D211" s="11"/>
      <c r="E211" s="11"/>
      <c r="F211" s="11"/>
      <c r="G211" s="12"/>
      <c r="H211" s="20"/>
      <c r="I211" s="18"/>
      <c r="J211" s="23"/>
    </row>
    <row r="212" spans="2:12" x14ac:dyDescent="0.25">
      <c r="B212" s="12"/>
      <c r="C212" s="19"/>
      <c r="D212" s="11"/>
      <c r="E212" s="11"/>
      <c r="F212" s="11"/>
      <c r="G212" s="12"/>
      <c r="H212" s="20"/>
      <c r="I212" s="18"/>
      <c r="J212" s="23"/>
    </row>
    <row r="213" spans="2:12" x14ac:dyDescent="0.25">
      <c r="B213" s="12"/>
      <c r="C213" s="19"/>
      <c r="D213" s="11"/>
      <c r="E213" s="11"/>
      <c r="F213" s="11"/>
      <c r="G213" s="12"/>
      <c r="H213" s="20"/>
      <c r="I213" s="57"/>
      <c r="J213" s="21"/>
    </row>
    <row r="214" spans="2:12" x14ac:dyDescent="0.25">
      <c r="B214" s="12"/>
      <c r="C214" s="19"/>
      <c r="D214" s="11"/>
      <c r="E214" s="11"/>
      <c r="F214" s="11"/>
      <c r="G214" s="12"/>
      <c r="H214" s="20"/>
      <c r="I214" s="57"/>
      <c r="J214" s="21"/>
      <c r="K214" s="51"/>
      <c r="L214" s="51"/>
    </row>
    <row r="215" spans="2:12" x14ac:dyDescent="0.25">
      <c r="B215" s="12"/>
      <c r="C215" s="19"/>
      <c r="D215" s="11"/>
      <c r="E215" s="11"/>
      <c r="F215" s="11"/>
      <c r="G215" s="12"/>
      <c r="H215" s="20"/>
      <c r="I215" s="57"/>
      <c r="J215" s="21"/>
    </row>
    <row r="216" spans="2:12" x14ac:dyDescent="0.25">
      <c r="B216" s="12"/>
      <c r="C216" s="19"/>
      <c r="D216" s="11"/>
      <c r="E216" s="11"/>
      <c r="F216" s="11"/>
      <c r="G216" s="12"/>
      <c r="H216" s="20"/>
      <c r="I216" s="57"/>
      <c r="J216" s="21"/>
    </row>
    <row r="217" spans="2:12" x14ac:dyDescent="0.25">
      <c r="B217" s="12"/>
      <c r="C217" s="19"/>
      <c r="D217" s="11"/>
      <c r="E217" s="11"/>
      <c r="F217" s="11"/>
      <c r="G217" s="12"/>
      <c r="H217" s="20"/>
      <c r="I217" s="57"/>
      <c r="J217" s="21"/>
    </row>
    <row r="218" spans="2:12" x14ac:dyDescent="0.25">
      <c r="B218" s="12"/>
      <c r="C218" s="19"/>
      <c r="D218" s="11"/>
      <c r="E218" s="11"/>
      <c r="F218" s="11"/>
      <c r="G218" s="12"/>
      <c r="H218" s="20"/>
      <c r="I218" s="57"/>
      <c r="J218" s="21"/>
    </row>
    <row r="219" spans="2:12" x14ac:dyDescent="0.25">
      <c r="B219" s="12"/>
      <c r="C219" s="19"/>
      <c r="D219" s="11"/>
      <c r="E219" s="11"/>
      <c r="F219" s="11"/>
      <c r="G219" s="12"/>
      <c r="H219" s="20"/>
      <c r="I219" s="57"/>
      <c r="J219" s="21"/>
    </row>
    <row r="220" spans="2:12" x14ac:dyDescent="0.25">
      <c r="B220" s="12"/>
      <c r="C220" s="19"/>
      <c r="D220" s="11"/>
      <c r="E220" s="11"/>
      <c r="F220" s="11"/>
      <c r="G220" s="12"/>
      <c r="H220" s="20"/>
      <c r="I220" s="57"/>
      <c r="J220" s="21"/>
    </row>
    <row r="221" spans="2:12" x14ac:dyDescent="0.25">
      <c r="B221" s="12"/>
      <c r="C221" s="19"/>
      <c r="D221" s="11"/>
      <c r="E221" s="11"/>
      <c r="F221" s="11"/>
      <c r="G221" s="12"/>
      <c r="H221" s="20"/>
      <c r="I221" s="57"/>
      <c r="J221" s="21"/>
    </row>
    <row r="222" spans="2:12" x14ac:dyDescent="0.25">
      <c r="B222" s="12"/>
      <c r="C222" s="19"/>
      <c r="D222" s="11"/>
      <c r="E222" s="11"/>
      <c r="F222" s="11"/>
      <c r="G222" s="12"/>
      <c r="H222" s="20"/>
      <c r="I222" s="57"/>
      <c r="J222" s="21"/>
    </row>
    <row r="223" spans="2:12" x14ac:dyDescent="0.25">
      <c r="B223" s="12"/>
      <c r="C223" s="19"/>
      <c r="D223" s="11"/>
      <c r="E223" s="11"/>
      <c r="F223" s="11"/>
      <c r="G223" s="12"/>
      <c r="H223" s="20"/>
      <c r="I223" s="18"/>
      <c r="J223" s="23"/>
    </row>
    <row r="224" spans="2:12" x14ac:dyDescent="0.25">
      <c r="B224" s="12"/>
      <c r="C224" s="19"/>
      <c r="D224" s="11"/>
      <c r="E224" s="11"/>
      <c r="F224" s="11"/>
      <c r="G224" s="12"/>
      <c r="H224" s="20"/>
      <c r="I224" s="18"/>
      <c r="J224" s="21"/>
    </row>
    <row r="225" spans="2:12" x14ac:dyDescent="0.25">
      <c r="B225" s="12"/>
      <c r="C225" s="19"/>
      <c r="D225" s="11"/>
      <c r="E225" s="11"/>
      <c r="F225" s="11"/>
      <c r="G225" s="12"/>
      <c r="H225" s="20"/>
      <c r="I225" s="57"/>
      <c r="J225" s="21"/>
    </row>
    <row r="226" spans="2:12" x14ac:dyDescent="0.25">
      <c r="B226" s="12"/>
      <c r="C226" s="19"/>
      <c r="D226" s="11"/>
      <c r="E226" s="11"/>
      <c r="F226" s="11"/>
      <c r="G226" s="12"/>
      <c r="H226" s="20"/>
      <c r="I226" s="57"/>
      <c r="J226" s="21"/>
    </row>
    <row r="227" spans="2:12" x14ac:dyDescent="0.25">
      <c r="B227" s="12"/>
      <c r="C227" s="19"/>
      <c r="D227" s="11"/>
      <c r="E227" s="11"/>
      <c r="F227" s="11"/>
      <c r="G227" s="12"/>
      <c r="H227" s="20"/>
      <c r="I227" s="57"/>
      <c r="J227" s="21"/>
    </row>
    <row r="228" spans="2:12" x14ac:dyDescent="0.25">
      <c r="B228" s="12"/>
      <c r="C228" s="19"/>
      <c r="D228" s="11"/>
      <c r="E228" s="11"/>
      <c r="F228" s="11"/>
      <c r="G228" s="12"/>
      <c r="H228" s="20"/>
      <c r="I228" s="57"/>
      <c r="J228" s="21"/>
    </row>
    <row r="229" spans="2:12" x14ac:dyDescent="0.25">
      <c r="B229" s="12"/>
      <c r="C229" s="19"/>
      <c r="D229" s="11"/>
      <c r="E229" s="11"/>
      <c r="F229" s="11"/>
      <c r="G229" s="12"/>
      <c r="H229" s="20"/>
      <c r="I229" s="57"/>
      <c r="J229" s="21"/>
    </row>
    <row r="230" spans="2:12" x14ac:dyDescent="0.25">
      <c r="B230" s="12"/>
      <c r="C230" s="19"/>
      <c r="D230" s="11"/>
      <c r="E230" s="11"/>
      <c r="F230" s="11"/>
      <c r="G230" s="12"/>
      <c r="H230" s="20"/>
      <c r="I230" s="57"/>
      <c r="J230" s="21"/>
    </row>
    <row r="231" spans="2:12" x14ac:dyDescent="0.25">
      <c r="B231" s="12"/>
      <c r="C231" s="19"/>
      <c r="D231" s="11"/>
      <c r="E231" s="11"/>
      <c r="F231" s="11"/>
      <c r="G231" s="12"/>
      <c r="H231" s="20"/>
      <c r="I231" s="57"/>
      <c r="J231" s="21"/>
    </row>
    <row r="232" spans="2:12" x14ac:dyDescent="0.25">
      <c r="B232" s="12"/>
      <c r="C232" s="19"/>
      <c r="D232" s="11"/>
      <c r="E232" s="11"/>
      <c r="F232" s="11"/>
      <c r="G232" s="12"/>
      <c r="H232" s="20"/>
      <c r="I232" s="57"/>
      <c r="J232" s="21"/>
    </row>
    <row r="233" spans="2:12" x14ac:dyDescent="0.25">
      <c r="B233" s="12"/>
      <c r="C233" s="19"/>
      <c r="D233" s="11"/>
      <c r="E233" s="11"/>
      <c r="F233" s="11"/>
      <c r="G233" s="12"/>
      <c r="H233" s="20"/>
      <c r="I233" s="57"/>
      <c r="J233" s="21"/>
    </row>
    <row r="234" spans="2:12" x14ac:dyDescent="0.25">
      <c r="B234" s="12"/>
      <c r="C234" s="19"/>
      <c r="D234" s="11"/>
      <c r="E234" s="11"/>
      <c r="F234" s="11"/>
      <c r="G234" s="12"/>
      <c r="H234" s="20"/>
      <c r="I234" s="57"/>
      <c r="J234" s="21"/>
      <c r="K234" s="51"/>
      <c r="L234" s="51"/>
    </row>
    <row r="235" spans="2:12" x14ac:dyDescent="0.25">
      <c r="B235" s="12"/>
      <c r="C235" s="19"/>
      <c r="D235" s="11"/>
      <c r="E235" s="11"/>
      <c r="F235" s="11"/>
      <c r="G235" s="12"/>
      <c r="H235" s="20"/>
      <c r="I235" s="57"/>
      <c r="J235" s="21"/>
    </row>
    <row r="236" spans="2:12" x14ac:dyDescent="0.25">
      <c r="B236" s="12"/>
      <c r="C236" s="19"/>
      <c r="D236" s="11"/>
      <c r="E236" s="11"/>
      <c r="F236" s="11"/>
      <c r="G236" s="12"/>
      <c r="H236" s="20"/>
      <c r="I236" s="57"/>
      <c r="J236" s="23"/>
    </row>
    <row r="237" spans="2:12" x14ac:dyDescent="0.25">
      <c r="B237" s="12"/>
      <c r="C237" s="19"/>
      <c r="D237" s="11"/>
      <c r="E237" s="11"/>
      <c r="F237" s="11"/>
      <c r="G237" s="12"/>
      <c r="H237" s="20"/>
      <c r="I237" s="57"/>
      <c r="J237" s="23"/>
    </row>
    <row r="238" spans="2:12" x14ac:dyDescent="0.25">
      <c r="B238" s="12"/>
      <c r="C238" s="19"/>
      <c r="D238" s="11"/>
      <c r="E238" s="11"/>
      <c r="F238" s="11"/>
      <c r="G238" s="12"/>
      <c r="H238" s="20"/>
      <c r="I238" s="18"/>
      <c r="J238" s="23"/>
    </row>
    <row r="239" spans="2:12" x14ac:dyDescent="0.25">
      <c r="B239" s="12"/>
      <c r="C239" s="19"/>
      <c r="D239" s="11"/>
      <c r="E239" s="11"/>
      <c r="F239" s="11"/>
      <c r="G239" s="12"/>
      <c r="H239" s="20"/>
      <c r="I239" s="57"/>
      <c r="J239" s="21"/>
    </row>
    <row r="240" spans="2:12" x14ac:dyDescent="0.25">
      <c r="B240" s="12"/>
      <c r="C240" s="19"/>
      <c r="D240" s="11"/>
      <c r="E240" s="11"/>
      <c r="F240" s="11"/>
      <c r="G240" s="12"/>
      <c r="H240" s="20"/>
      <c r="I240" s="18"/>
      <c r="J240" s="23"/>
    </row>
    <row r="241" spans="2:12" x14ac:dyDescent="0.25">
      <c r="B241" s="12"/>
      <c r="C241" s="19"/>
      <c r="D241" s="11"/>
      <c r="E241" s="11"/>
      <c r="F241" s="11"/>
      <c r="G241" s="12"/>
      <c r="H241" s="20"/>
      <c r="I241" s="18"/>
      <c r="J241" s="23" t="s">
        <v>630</v>
      </c>
    </row>
    <row r="242" spans="2:12" x14ac:dyDescent="0.25">
      <c r="B242" s="12"/>
      <c r="C242" s="19"/>
      <c r="D242" s="11"/>
      <c r="E242" s="11"/>
      <c r="F242" s="11"/>
      <c r="G242" s="12"/>
      <c r="H242" s="20"/>
      <c r="I242" s="18"/>
      <c r="J242" s="23"/>
    </row>
    <row r="243" spans="2:12" x14ac:dyDescent="0.25">
      <c r="B243" s="12"/>
      <c r="C243" s="19"/>
      <c r="D243" s="11"/>
      <c r="E243" s="11"/>
      <c r="F243" s="11"/>
      <c r="G243" s="12"/>
      <c r="H243" s="20"/>
      <c r="I243" s="57"/>
      <c r="J243" s="21"/>
    </row>
    <row r="244" spans="2:12" x14ac:dyDescent="0.25">
      <c r="B244" s="12"/>
      <c r="C244" s="19"/>
      <c r="D244" s="11"/>
      <c r="E244" s="11"/>
      <c r="F244" s="11"/>
      <c r="G244" s="12"/>
      <c r="H244" s="20"/>
      <c r="I244" s="18"/>
      <c r="J244" s="23" t="s">
        <v>629</v>
      </c>
    </row>
    <row r="245" spans="2:12" x14ac:dyDescent="0.25">
      <c r="B245" s="12"/>
      <c r="C245" s="19"/>
      <c r="D245" s="11"/>
      <c r="E245" s="11"/>
      <c r="F245" s="11"/>
      <c r="G245" s="12"/>
      <c r="H245" s="20"/>
      <c r="I245" s="18"/>
      <c r="J245" s="23"/>
    </row>
    <row r="246" spans="2:12" x14ac:dyDescent="0.25">
      <c r="B246" s="12"/>
      <c r="C246" s="19"/>
      <c r="D246" s="11"/>
      <c r="E246" s="11"/>
      <c r="F246" s="11"/>
      <c r="G246" s="12"/>
      <c r="H246" s="20"/>
      <c r="I246" s="18"/>
      <c r="J246" s="23"/>
    </row>
    <row r="247" spans="2:12" x14ac:dyDescent="0.25">
      <c r="B247" s="12"/>
      <c r="C247" s="19"/>
      <c r="D247" s="11"/>
      <c r="E247" s="11"/>
      <c r="F247" s="11"/>
      <c r="G247" s="12"/>
      <c r="H247" s="20"/>
      <c r="I247" s="18"/>
      <c r="J247" s="23"/>
    </row>
    <row r="248" spans="2:12" x14ac:dyDescent="0.25">
      <c r="B248" s="12"/>
      <c r="C248" s="19"/>
      <c r="D248" s="11"/>
      <c r="E248" s="11"/>
      <c r="F248" s="11"/>
      <c r="G248" s="12"/>
      <c r="H248" s="20"/>
      <c r="I248" s="18"/>
      <c r="J248" s="23"/>
    </row>
    <row r="249" spans="2:12" x14ac:dyDescent="0.25">
      <c r="B249" s="12"/>
      <c r="C249" s="19"/>
      <c r="D249" s="11"/>
      <c r="E249" s="11"/>
      <c r="F249" s="11"/>
      <c r="G249" s="12"/>
      <c r="H249" s="20"/>
      <c r="I249" s="18"/>
      <c r="J249" s="23"/>
    </row>
    <row r="250" spans="2:12" x14ac:dyDescent="0.25">
      <c r="B250" s="12"/>
      <c r="C250" s="19"/>
      <c r="D250" s="11"/>
      <c r="E250" s="11"/>
      <c r="F250" s="11"/>
      <c r="G250" s="12"/>
      <c r="H250" s="20"/>
      <c r="I250" s="57"/>
      <c r="J250" s="21"/>
    </row>
    <row r="251" spans="2:12" x14ac:dyDescent="0.25">
      <c r="B251" s="12"/>
      <c r="C251" s="19"/>
      <c r="D251" s="11"/>
      <c r="E251" s="11"/>
      <c r="F251" s="11"/>
      <c r="G251" s="12"/>
      <c r="H251" s="20"/>
      <c r="I251" s="57"/>
      <c r="J251" s="21"/>
    </row>
    <row r="252" spans="2:12" x14ac:dyDescent="0.25">
      <c r="B252" s="12"/>
      <c r="C252" s="19"/>
      <c r="D252" s="11"/>
      <c r="E252" s="11"/>
      <c r="F252" s="11"/>
      <c r="G252" s="12"/>
      <c r="H252" s="20"/>
      <c r="I252" s="57"/>
      <c r="J252" s="21"/>
    </row>
    <row r="253" spans="2:12" x14ac:dyDescent="0.25">
      <c r="B253" s="12"/>
      <c r="C253" s="19"/>
      <c r="D253" s="11"/>
      <c r="E253" s="11"/>
      <c r="F253" s="11"/>
      <c r="G253" s="12"/>
      <c r="H253" s="20"/>
      <c r="I253" s="57"/>
      <c r="J253" s="21"/>
    </row>
    <row r="254" spans="2:12" x14ac:dyDescent="0.25">
      <c r="B254" s="12"/>
      <c r="C254" s="19"/>
      <c r="D254" s="11"/>
      <c r="E254" s="11"/>
      <c r="F254" s="11"/>
      <c r="G254" s="12"/>
      <c r="H254" s="20"/>
      <c r="I254" s="57"/>
      <c r="J254" s="21"/>
    </row>
    <row r="255" spans="2:12" x14ac:dyDescent="0.25">
      <c r="B255" s="12"/>
      <c r="C255" s="19"/>
      <c r="D255" s="11"/>
      <c r="E255" s="11"/>
      <c r="F255" s="11"/>
      <c r="G255" s="12"/>
      <c r="H255" s="20"/>
      <c r="I255" s="57"/>
      <c r="J255" s="21"/>
    </row>
    <row r="256" spans="2:12" x14ac:dyDescent="0.25">
      <c r="B256" s="113"/>
      <c r="C256" s="114"/>
      <c r="D256" s="115"/>
      <c r="E256" s="115"/>
      <c r="F256" s="115"/>
      <c r="G256" s="113"/>
      <c r="H256" s="116"/>
      <c r="I256" s="112"/>
      <c r="J256" s="21"/>
      <c r="K256" s="51"/>
      <c r="L256" s="51"/>
    </row>
    <row r="257" spans="2:12" x14ac:dyDescent="0.25">
      <c r="B257" s="12"/>
      <c r="C257" s="19"/>
      <c r="D257" s="11"/>
      <c r="E257" s="11"/>
      <c r="F257" s="11"/>
      <c r="G257" s="12"/>
      <c r="H257" s="20"/>
      <c r="I257" s="57"/>
      <c r="J257" s="21"/>
    </row>
    <row r="258" spans="2:12" x14ac:dyDescent="0.25">
      <c r="B258" s="12"/>
      <c r="C258" s="19"/>
      <c r="D258" s="11"/>
      <c r="E258" s="11"/>
      <c r="F258" s="11"/>
      <c r="G258" s="12"/>
      <c r="H258" s="20"/>
      <c r="I258" s="57"/>
      <c r="J258" s="21"/>
    </row>
    <row r="259" spans="2:12" x14ac:dyDescent="0.25">
      <c r="B259" s="12"/>
      <c r="C259" s="19"/>
      <c r="D259" s="11"/>
      <c r="E259" s="11"/>
      <c r="F259" s="11"/>
      <c r="G259" s="12"/>
      <c r="H259" s="20"/>
      <c r="I259" s="57"/>
      <c r="J259" s="21"/>
    </row>
    <row r="260" spans="2:12" x14ac:dyDescent="0.25">
      <c r="B260" s="12"/>
      <c r="C260" s="19"/>
      <c r="D260" s="11"/>
      <c r="E260" s="11"/>
      <c r="F260" s="11"/>
      <c r="G260" s="12"/>
      <c r="H260" s="20"/>
      <c r="I260" s="57"/>
      <c r="J260" s="21"/>
    </row>
    <row r="261" spans="2:12" x14ac:dyDescent="0.25">
      <c r="B261" s="12"/>
      <c r="C261" s="19"/>
      <c r="D261" s="11"/>
      <c r="E261" s="11"/>
      <c r="F261" s="11"/>
      <c r="G261" s="12"/>
      <c r="H261" s="20"/>
      <c r="I261" s="57"/>
      <c r="J261" s="21"/>
    </row>
    <row r="262" spans="2:12" x14ac:dyDescent="0.25">
      <c r="B262" s="12"/>
      <c r="C262" s="19"/>
      <c r="D262" s="11"/>
      <c r="E262" s="11"/>
      <c r="F262" s="11"/>
      <c r="G262" s="12"/>
      <c r="H262" s="20"/>
      <c r="I262" s="57"/>
      <c r="J262" s="21"/>
    </row>
    <row r="263" spans="2:12" x14ac:dyDescent="0.25">
      <c r="B263" s="12"/>
      <c r="C263" s="19"/>
      <c r="D263" s="11"/>
      <c r="E263" s="11"/>
      <c r="F263" s="11"/>
      <c r="G263" s="12"/>
      <c r="H263" s="20"/>
      <c r="I263" s="57"/>
      <c r="J263" s="21" t="s">
        <v>631</v>
      </c>
      <c r="K263" s="51"/>
      <c r="L263" s="51"/>
    </row>
    <row r="264" spans="2:12" x14ac:dyDescent="0.25">
      <c r="B264" s="113"/>
      <c r="C264" s="114"/>
      <c r="D264" s="115"/>
      <c r="E264" s="115"/>
      <c r="F264" s="115"/>
      <c r="G264" s="113"/>
      <c r="H264" s="116"/>
      <c r="I264" s="112"/>
      <c r="J264" s="21"/>
      <c r="K264" s="51"/>
      <c r="L264" s="51"/>
    </row>
    <row r="265" spans="2:12" x14ac:dyDescent="0.25">
      <c r="B265" s="12"/>
      <c r="C265" s="19"/>
      <c r="D265" s="11"/>
      <c r="E265" s="11"/>
      <c r="F265" s="11"/>
      <c r="G265" s="12"/>
      <c r="H265" s="20"/>
      <c r="I265" s="57"/>
      <c r="J265" s="21"/>
    </row>
    <row r="266" spans="2:12" x14ac:dyDescent="0.25">
      <c r="B266" s="12"/>
      <c r="C266" s="19"/>
      <c r="D266" s="11"/>
      <c r="E266" s="11"/>
      <c r="F266" s="11"/>
      <c r="G266" s="12"/>
      <c r="H266" s="20"/>
      <c r="I266" s="57"/>
      <c r="J266" s="21"/>
      <c r="K266" s="51"/>
      <c r="L266" s="51"/>
    </row>
    <row r="267" spans="2:12" x14ac:dyDescent="0.25">
      <c r="B267" s="12"/>
      <c r="C267" s="19"/>
      <c r="D267" s="11"/>
      <c r="E267" s="11"/>
      <c r="F267" s="11"/>
      <c r="G267" s="12"/>
      <c r="H267" s="20"/>
      <c r="I267" s="57"/>
      <c r="J267" s="23"/>
    </row>
    <row r="268" spans="2:12" x14ac:dyDescent="0.25">
      <c r="B268" s="12"/>
      <c r="C268" s="19"/>
      <c r="D268" s="11"/>
      <c r="E268" s="11"/>
      <c r="F268" s="11"/>
      <c r="G268" s="12"/>
      <c r="H268" s="20"/>
      <c r="I268" s="57"/>
      <c r="J268" s="23"/>
    </row>
    <row r="269" spans="2:12" x14ac:dyDescent="0.25">
      <c r="B269" s="12"/>
      <c r="C269" s="19"/>
      <c r="D269" s="11"/>
      <c r="E269" s="11"/>
      <c r="F269" s="11"/>
      <c r="G269" s="12"/>
      <c r="H269" s="20"/>
      <c r="I269" s="57"/>
      <c r="J269" s="21"/>
    </row>
    <row r="270" spans="2:12" x14ac:dyDescent="0.25">
      <c r="B270" s="12"/>
      <c r="C270" s="19"/>
      <c r="D270" s="11"/>
      <c r="E270" s="11"/>
      <c r="F270" s="11"/>
      <c r="G270" s="12"/>
      <c r="H270" s="20"/>
      <c r="I270" s="57"/>
      <c r="J270" s="21"/>
    </row>
    <row r="271" spans="2:12" x14ac:dyDescent="0.25">
      <c r="B271" s="12"/>
      <c r="C271" s="19"/>
      <c r="D271" s="11"/>
      <c r="E271" s="11"/>
      <c r="F271" s="11"/>
      <c r="G271" s="12"/>
      <c r="H271" s="20"/>
      <c r="I271" s="57"/>
      <c r="J271" s="21"/>
    </row>
    <row r="272" spans="2:12" x14ac:dyDescent="0.25">
      <c r="B272" s="12"/>
      <c r="C272" s="19"/>
      <c r="D272" s="11"/>
      <c r="E272" s="11"/>
      <c r="F272" s="11"/>
      <c r="G272" s="12"/>
      <c r="H272" s="20"/>
      <c r="I272" s="57"/>
      <c r="J272" s="23"/>
    </row>
    <row r="273" spans="2:12" x14ac:dyDescent="0.25">
      <c r="B273" s="12"/>
      <c r="C273" s="19"/>
      <c r="D273" s="11"/>
      <c r="E273" s="11"/>
      <c r="F273" s="11"/>
      <c r="G273" s="12"/>
      <c r="H273" s="20"/>
      <c r="I273" s="57"/>
      <c r="J273" s="21" t="s">
        <v>638</v>
      </c>
      <c r="K273" s="51"/>
      <c r="L273" s="51"/>
    </row>
    <row r="274" spans="2:12" x14ac:dyDescent="0.25">
      <c r="B274" s="12"/>
      <c r="C274" s="19"/>
      <c r="D274" s="11"/>
      <c r="E274" s="11"/>
      <c r="F274" s="11"/>
      <c r="G274" s="12"/>
      <c r="H274" s="20"/>
      <c r="I274" s="57"/>
      <c r="J274" s="21"/>
    </row>
    <row r="275" spans="2:12" x14ac:dyDescent="0.25">
      <c r="B275" s="12"/>
      <c r="C275" s="19"/>
      <c r="D275" s="11"/>
      <c r="E275" s="11"/>
      <c r="F275" s="11"/>
      <c r="G275" s="12"/>
      <c r="H275" s="20"/>
      <c r="I275" s="57"/>
      <c r="J275" s="21"/>
    </row>
    <row r="276" spans="2:12" x14ac:dyDescent="0.25">
      <c r="B276" s="12"/>
      <c r="C276" s="19"/>
      <c r="D276" s="11"/>
      <c r="E276" s="11"/>
      <c r="F276" s="11"/>
      <c r="G276" s="12"/>
      <c r="H276" s="20"/>
      <c r="I276" s="57"/>
      <c r="J276" s="21"/>
    </row>
    <row r="277" spans="2:12" x14ac:dyDescent="0.25">
      <c r="B277" s="12"/>
      <c r="C277" s="19"/>
      <c r="D277" s="11"/>
      <c r="E277" s="11"/>
      <c r="F277" s="11"/>
      <c r="G277" s="12"/>
      <c r="H277" s="20"/>
      <c r="I277" s="57"/>
      <c r="J277" s="21"/>
    </row>
    <row r="278" spans="2:12" x14ac:dyDescent="0.25">
      <c r="B278" s="12"/>
      <c r="C278" s="19"/>
      <c r="D278" s="11"/>
      <c r="E278" s="11"/>
      <c r="F278" s="11"/>
      <c r="G278" s="12"/>
      <c r="H278" s="20"/>
      <c r="I278" s="57"/>
      <c r="J278" s="21"/>
    </row>
    <row r="279" spans="2:12" x14ac:dyDescent="0.25">
      <c r="B279" s="12"/>
      <c r="C279" s="19"/>
      <c r="D279" s="11"/>
      <c r="E279" s="11"/>
      <c r="F279" s="11"/>
      <c r="G279" s="12"/>
      <c r="H279" s="20"/>
      <c r="I279" s="57"/>
      <c r="J279" s="21"/>
    </row>
    <row r="280" spans="2:12" x14ac:dyDescent="0.25">
      <c r="B280" s="12"/>
      <c r="C280" s="19"/>
      <c r="D280" s="11"/>
      <c r="E280" s="11"/>
      <c r="F280" s="11"/>
      <c r="G280" s="12"/>
      <c r="H280" s="20"/>
      <c r="I280" s="57"/>
      <c r="J280" s="21"/>
      <c r="K280" s="51"/>
      <c r="L280" s="51"/>
    </row>
    <row r="281" spans="2:12" x14ac:dyDescent="0.25">
      <c r="B281" s="12"/>
      <c r="C281" s="19"/>
      <c r="D281" s="11"/>
      <c r="E281" s="11"/>
      <c r="F281" s="11"/>
      <c r="G281" s="12"/>
      <c r="H281" s="20"/>
      <c r="I281" s="57"/>
      <c r="J281" s="21"/>
      <c r="K281" s="51"/>
      <c r="L281" s="51"/>
    </row>
    <row r="282" spans="2:12" x14ac:dyDescent="0.25">
      <c r="B282" s="12"/>
      <c r="C282" s="19"/>
      <c r="D282" s="11"/>
      <c r="E282" s="11"/>
      <c r="F282" s="11"/>
      <c r="G282" s="12"/>
      <c r="H282" s="20"/>
      <c r="I282" s="57"/>
      <c r="J282" s="21"/>
      <c r="K282" s="51"/>
      <c r="L282" s="51"/>
    </row>
    <row r="283" spans="2:12" x14ac:dyDescent="0.25">
      <c r="B283" s="12"/>
      <c r="C283" s="19"/>
      <c r="D283" s="11"/>
      <c r="E283" s="11"/>
      <c r="F283" s="11"/>
      <c r="G283" s="12"/>
      <c r="H283" s="20"/>
      <c r="I283" s="57"/>
      <c r="J283" s="21"/>
    </row>
    <row r="284" spans="2:12" x14ac:dyDescent="0.25">
      <c r="B284" s="12"/>
      <c r="C284" s="19"/>
      <c r="D284" s="11"/>
      <c r="E284" s="11"/>
      <c r="F284" s="11"/>
      <c r="G284" s="12"/>
      <c r="H284" s="20"/>
      <c r="I284" s="57"/>
      <c r="J284" s="21"/>
    </row>
    <row r="285" spans="2:12" x14ac:dyDescent="0.25">
      <c r="B285" s="12"/>
      <c r="C285" s="19"/>
      <c r="D285" s="11"/>
      <c r="E285" s="11"/>
      <c r="F285" s="11"/>
      <c r="G285" s="12"/>
      <c r="H285" s="20"/>
      <c r="I285" s="57"/>
      <c r="J285" s="21"/>
      <c r="K285" s="51"/>
      <c r="L285" s="51"/>
    </row>
    <row r="286" spans="2:12" x14ac:dyDescent="0.25">
      <c r="B286" s="12"/>
      <c r="C286" s="19"/>
      <c r="D286" s="11"/>
      <c r="E286" s="11"/>
      <c r="F286" s="11"/>
      <c r="G286" s="12"/>
      <c r="H286" s="20"/>
      <c r="I286" s="57"/>
      <c r="J286" s="21"/>
      <c r="K286" s="51"/>
      <c r="L286" s="51"/>
    </row>
    <row r="287" spans="2:12" x14ac:dyDescent="0.25">
      <c r="B287" s="12"/>
      <c r="C287" s="19"/>
      <c r="D287" s="11"/>
      <c r="E287" s="11"/>
      <c r="F287" s="11"/>
      <c r="G287" s="12"/>
      <c r="H287" s="20"/>
      <c r="I287" s="57"/>
      <c r="J287" s="21"/>
      <c r="K287" s="51"/>
      <c r="L287" s="51"/>
    </row>
    <row r="288" spans="2:12" x14ac:dyDescent="0.25">
      <c r="B288" s="113"/>
      <c r="C288" s="114"/>
      <c r="D288" s="115"/>
      <c r="E288" s="115"/>
      <c r="F288" s="115"/>
      <c r="G288" s="113"/>
      <c r="H288" s="116"/>
      <c r="I288" s="112"/>
      <c r="J288" s="21"/>
      <c r="K288" s="51"/>
      <c r="L288" s="51"/>
    </row>
    <row r="289" spans="2:12" x14ac:dyDescent="0.25">
      <c r="B289" s="113"/>
      <c r="C289" s="114"/>
      <c r="D289" s="115"/>
      <c r="E289" s="115"/>
      <c r="F289" s="115"/>
      <c r="G289" s="113"/>
      <c r="H289" s="116"/>
      <c r="I289" s="112"/>
      <c r="J289" s="21"/>
      <c r="K289" s="51"/>
      <c r="L289" s="51"/>
    </row>
    <row r="290" spans="2:12" x14ac:dyDescent="0.25">
      <c r="B290" s="113"/>
      <c r="C290" s="114"/>
      <c r="D290" s="115"/>
      <c r="E290" s="115"/>
      <c r="F290" s="115"/>
      <c r="G290" s="113"/>
      <c r="H290" s="116"/>
      <c r="I290" s="112"/>
      <c r="J290" s="21"/>
      <c r="K290" s="51"/>
      <c r="L290" s="51"/>
    </row>
    <row r="291" spans="2:12" x14ac:dyDescent="0.25">
      <c r="B291" s="113"/>
      <c r="C291" s="114"/>
      <c r="D291" s="115"/>
      <c r="E291" s="115"/>
      <c r="F291" s="115"/>
      <c r="G291" s="113"/>
      <c r="H291" s="116"/>
      <c r="I291" s="112"/>
      <c r="J291" s="21"/>
      <c r="K291" s="51"/>
      <c r="L291" s="51"/>
    </row>
    <row r="292" spans="2:12" x14ac:dyDescent="0.25">
      <c r="B292" s="12"/>
      <c r="C292" s="19"/>
      <c r="D292" s="11"/>
      <c r="E292" s="11"/>
      <c r="F292" s="11"/>
      <c r="G292" s="12"/>
      <c r="H292" s="20"/>
      <c r="I292" s="57"/>
      <c r="J292" s="21"/>
    </row>
    <row r="293" spans="2:12" x14ac:dyDescent="0.25">
      <c r="B293" s="12"/>
      <c r="C293" s="19"/>
      <c r="D293" s="11"/>
      <c r="E293" s="11"/>
      <c r="F293" s="11"/>
      <c r="G293" s="12"/>
      <c r="H293" s="20"/>
      <c r="I293" s="57"/>
      <c r="J293" s="21"/>
    </row>
    <row r="294" spans="2:12" x14ac:dyDescent="0.25">
      <c r="B294" s="12"/>
      <c r="C294" s="19"/>
      <c r="D294" s="11"/>
      <c r="E294" s="11"/>
      <c r="F294" s="11"/>
      <c r="G294" s="12"/>
      <c r="H294" s="20"/>
      <c r="I294" s="57"/>
      <c r="J294" s="21"/>
    </row>
    <row r="295" spans="2:12" x14ac:dyDescent="0.25">
      <c r="B295" s="12"/>
      <c r="C295" s="19"/>
      <c r="D295" s="11"/>
      <c r="E295" s="11"/>
      <c r="F295" s="11"/>
      <c r="G295" s="12"/>
      <c r="H295" s="20"/>
      <c r="I295" s="57"/>
      <c r="J295" s="21"/>
      <c r="K295" s="51"/>
      <c r="L295" s="51"/>
    </row>
    <row r="296" spans="2:12" x14ac:dyDescent="0.25">
      <c r="B296" s="12"/>
      <c r="C296" s="19"/>
      <c r="D296" s="11"/>
      <c r="E296" s="11"/>
      <c r="F296" s="11"/>
      <c r="G296" s="12"/>
      <c r="H296" s="20"/>
      <c r="I296" s="57"/>
      <c r="J296" s="21"/>
      <c r="K296" s="51"/>
      <c r="L296" s="51"/>
    </row>
    <row r="297" spans="2:12" x14ac:dyDescent="0.25">
      <c r="B297" s="12"/>
      <c r="C297" s="19"/>
      <c r="D297" s="11"/>
      <c r="E297" s="11"/>
      <c r="F297" s="11"/>
      <c r="G297" s="12"/>
      <c r="H297" s="20"/>
      <c r="I297" s="57"/>
      <c r="J297" s="21"/>
      <c r="K297" s="51"/>
      <c r="L297" s="51"/>
    </row>
    <row r="298" spans="2:12" x14ac:dyDescent="0.25">
      <c r="B298" s="12"/>
      <c r="C298" s="19"/>
      <c r="D298" s="11"/>
      <c r="E298" s="11"/>
      <c r="F298" s="11"/>
      <c r="G298" s="12"/>
      <c r="H298" s="20"/>
      <c r="I298" s="57"/>
      <c r="J298" s="21"/>
    </row>
    <row r="299" spans="2:12" x14ac:dyDescent="0.25">
      <c r="B299" s="12"/>
      <c r="C299" s="19"/>
      <c r="D299" s="11"/>
      <c r="E299" s="11"/>
      <c r="F299" s="11"/>
      <c r="G299" s="12"/>
      <c r="H299" s="20"/>
      <c r="I299" s="57"/>
      <c r="J299" s="21"/>
      <c r="K299" s="51"/>
      <c r="L299" s="51"/>
    </row>
    <row r="300" spans="2:12" x14ac:dyDescent="0.25">
      <c r="B300" s="12"/>
      <c r="C300" s="19"/>
      <c r="D300" s="11"/>
      <c r="E300" s="11"/>
      <c r="F300" s="11"/>
      <c r="G300" s="12"/>
      <c r="H300" s="20"/>
      <c r="I300" s="21"/>
      <c r="J300" s="21"/>
    </row>
    <row r="301" spans="2:12" x14ac:dyDescent="0.25">
      <c r="B301" s="12"/>
      <c r="C301" s="19"/>
      <c r="D301" s="11"/>
      <c r="E301" s="11"/>
      <c r="F301" s="11"/>
      <c r="G301" s="12"/>
      <c r="H301" s="20"/>
      <c r="I301" s="57"/>
      <c r="J301" s="21"/>
      <c r="K301" s="51"/>
      <c r="L301" s="51"/>
    </row>
    <row r="302" spans="2:12" x14ac:dyDescent="0.25">
      <c r="B302" s="12"/>
      <c r="C302" s="19"/>
      <c r="D302" s="11"/>
      <c r="E302" s="11"/>
      <c r="F302" s="11"/>
      <c r="G302" s="12"/>
      <c r="H302" s="20"/>
      <c r="I302" s="57"/>
      <c r="J302" s="21"/>
      <c r="K302" s="51"/>
      <c r="L302" s="51"/>
    </row>
    <row r="303" spans="2:12" x14ac:dyDescent="0.25">
      <c r="B303" s="12"/>
      <c r="C303" s="19"/>
      <c r="D303" s="11"/>
      <c r="E303" s="11"/>
      <c r="F303" s="11"/>
      <c r="G303" s="12"/>
      <c r="H303" s="20"/>
      <c r="I303" s="57"/>
      <c r="J303" s="21"/>
      <c r="K303" s="51"/>
      <c r="L303" s="51"/>
    </row>
    <row r="304" spans="2:12" x14ac:dyDescent="0.25">
      <c r="B304" s="12"/>
      <c r="C304" s="19"/>
      <c r="D304" s="11"/>
      <c r="E304" s="11"/>
      <c r="F304" s="11"/>
      <c r="G304" s="12"/>
      <c r="H304" s="20"/>
      <c r="I304" s="57"/>
      <c r="J304" s="21"/>
      <c r="K304" s="51"/>
      <c r="L304" s="51"/>
    </row>
    <row r="305" spans="2:12" ht="30" x14ac:dyDescent="0.25">
      <c r="B305" s="12"/>
      <c r="C305" s="19"/>
      <c r="D305" s="11"/>
      <c r="E305" s="11"/>
      <c r="F305" s="11"/>
      <c r="G305" s="12"/>
      <c r="H305" s="20"/>
      <c r="I305" s="57"/>
      <c r="J305" s="21" t="s">
        <v>635</v>
      </c>
      <c r="K305" s="51"/>
      <c r="L305" s="51"/>
    </row>
    <row r="306" spans="2:12" x14ac:dyDescent="0.25">
      <c r="B306" s="12"/>
      <c r="C306" s="19"/>
      <c r="D306" s="11"/>
      <c r="E306" s="11"/>
      <c r="F306" s="11"/>
      <c r="G306" s="12"/>
      <c r="H306" s="20"/>
      <c r="I306" s="57"/>
      <c r="J306" s="21"/>
      <c r="K306" s="51"/>
      <c r="L306" s="51"/>
    </row>
    <row r="307" spans="2:12" x14ac:dyDescent="0.25">
      <c r="B307" s="12"/>
      <c r="C307" s="19"/>
      <c r="D307" s="11"/>
      <c r="E307" s="11"/>
      <c r="F307" s="11"/>
      <c r="G307" s="12"/>
      <c r="H307" s="20"/>
      <c r="I307" s="57"/>
      <c r="J307" s="21"/>
      <c r="K307" s="51"/>
      <c r="L307" s="51"/>
    </row>
    <row r="308" spans="2:12" x14ac:dyDescent="0.25">
      <c r="B308" s="12"/>
      <c r="C308" s="19"/>
      <c r="D308" s="11"/>
      <c r="E308" s="11"/>
      <c r="F308" s="11"/>
      <c r="G308" s="12"/>
      <c r="H308" s="20"/>
      <c r="I308" s="57"/>
      <c r="J308" s="21"/>
    </row>
    <row r="309" spans="2:12" x14ac:dyDescent="0.25">
      <c r="B309" s="12"/>
      <c r="C309" s="19"/>
      <c r="D309" s="11"/>
      <c r="E309" s="11"/>
      <c r="F309" s="11"/>
      <c r="G309" s="12"/>
      <c r="H309" s="20"/>
      <c r="I309" s="57"/>
      <c r="J309" s="21"/>
    </row>
    <row r="310" spans="2:12" x14ac:dyDescent="0.25">
      <c r="B310" s="12"/>
      <c r="C310" s="19"/>
      <c r="D310" s="11"/>
      <c r="E310" s="11"/>
      <c r="F310" s="11"/>
      <c r="G310" s="12"/>
      <c r="H310" s="20"/>
      <c r="I310" s="57"/>
      <c r="J310" s="21"/>
      <c r="K310" s="51"/>
      <c r="L310" s="51"/>
    </row>
    <row r="311" spans="2:12" x14ac:dyDescent="0.25">
      <c r="B311" s="12"/>
      <c r="C311" s="19"/>
      <c r="D311" s="11"/>
      <c r="E311" s="11"/>
      <c r="F311" s="11"/>
      <c r="G311" s="12"/>
      <c r="H311" s="20"/>
      <c r="I311" s="57"/>
      <c r="J311" s="21"/>
      <c r="K311" s="51"/>
      <c r="L311" s="51"/>
    </row>
    <row r="312" spans="2:12" x14ac:dyDescent="0.25">
      <c r="B312" s="12"/>
      <c r="C312" s="19"/>
      <c r="D312" s="11"/>
      <c r="E312" s="11"/>
      <c r="F312" s="11"/>
      <c r="G312" s="12"/>
      <c r="H312" s="20"/>
      <c r="I312" s="57"/>
      <c r="J312" s="21"/>
      <c r="K312" s="51"/>
      <c r="L312" s="51"/>
    </row>
    <row r="313" spans="2:12" x14ac:dyDescent="0.25">
      <c r="B313" s="12"/>
      <c r="C313" s="19"/>
      <c r="D313" s="11"/>
      <c r="E313" s="11"/>
      <c r="F313" s="11"/>
      <c r="G313" s="12"/>
      <c r="H313" s="20"/>
      <c r="I313" s="57"/>
      <c r="J313" s="21"/>
    </row>
    <row r="314" spans="2:12" x14ac:dyDescent="0.25">
      <c r="B314" s="12"/>
      <c r="C314" s="19"/>
      <c r="D314" s="11"/>
      <c r="E314" s="11"/>
      <c r="F314" s="11"/>
      <c r="G314" s="12"/>
      <c r="H314" s="20"/>
      <c r="I314" s="57"/>
      <c r="J314" s="21"/>
    </row>
    <row r="315" spans="2:12" x14ac:dyDescent="0.25">
      <c r="B315" s="12"/>
      <c r="C315" s="19"/>
      <c r="D315" s="11"/>
      <c r="E315" s="11"/>
      <c r="F315" s="11"/>
      <c r="G315" s="12"/>
      <c r="H315" s="20"/>
      <c r="I315" s="57"/>
      <c r="J315" s="21"/>
    </row>
    <row r="316" spans="2:12" x14ac:dyDescent="0.25">
      <c r="B316" s="12"/>
      <c r="C316" s="19"/>
      <c r="D316" s="11"/>
      <c r="E316" s="11"/>
      <c r="F316" s="11"/>
      <c r="G316" s="12"/>
      <c r="H316" s="20"/>
      <c r="I316" s="57"/>
      <c r="J316" s="21"/>
      <c r="K316" s="51"/>
      <c r="L316" s="51"/>
    </row>
    <row r="317" spans="2:12" x14ac:dyDescent="0.25">
      <c r="B317" s="12"/>
      <c r="C317" s="19"/>
      <c r="D317" s="11"/>
      <c r="E317" s="11"/>
      <c r="F317" s="11"/>
      <c r="G317" s="12"/>
      <c r="H317" s="20"/>
      <c r="I317" s="57"/>
      <c r="J317" s="21" t="s">
        <v>636</v>
      </c>
      <c r="K317" s="51"/>
      <c r="L317" s="51"/>
    </row>
    <row r="318" spans="2:12" x14ac:dyDescent="0.25">
      <c r="B318" s="12"/>
      <c r="C318" s="19"/>
      <c r="D318" s="11"/>
      <c r="E318" s="11"/>
      <c r="F318" s="11"/>
      <c r="G318" s="12"/>
      <c r="H318" s="20"/>
      <c r="I318" s="57"/>
      <c r="J318" s="21"/>
      <c r="K318" s="51"/>
      <c r="L318" s="51"/>
    </row>
    <row r="319" spans="2:12" x14ac:dyDescent="0.25">
      <c r="B319" s="12"/>
      <c r="C319" s="19"/>
      <c r="D319" s="11"/>
      <c r="E319" s="11"/>
      <c r="F319" s="11"/>
      <c r="G319" s="12"/>
      <c r="H319" s="20"/>
      <c r="I319" s="57"/>
      <c r="J319" s="21"/>
    </row>
    <row r="320" spans="2:12" x14ac:dyDescent="0.25">
      <c r="B320" s="12"/>
      <c r="C320" s="19"/>
      <c r="D320" s="11"/>
      <c r="E320" s="11"/>
      <c r="F320" s="11"/>
      <c r="G320" s="12"/>
      <c r="H320" s="20"/>
      <c r="I320" s="18"/>
      <c r="J320" s="23"/>
    </row>
    <row r="321" spans="2:12" x14ac:dyDescent="0.25">
      <c r="B321" s="12"/>
      <c r="C321" s="19"/>
      <c r="D321" s="11"/>
      <c r="E321" s="11"/>
      <c r="F321" s="11"/>
      <c r="G321" s="12"/>
      <c r="H321" s="20"/>
      <c r="I321" s="57"/>
      <c r="J321" s="21"/>
      <c r="K321" s="51"/>
      <c r="L321" s="51"/>
    </row>
    <row r="322" spans="2:12" x14ac:dyDescent="0.25">
      <c r="B322" s="12"/>
      <c r="C322" s="19"/>
      <c r="D322" s="11"/>
      <c r="E322" s="11"/>
      <c r="F322" s="11"/>
      <c r="G322" s="12"/>
      <c r="H322" s="20"/>
      <c r="I322" s="57"/>
      <c r="J322" s="21"/>
      <c r="K322" s="51"/>
      <c r="L322" s="51"/>
    </row>
    <row r="323" spans="2:12" x14ac:dyDescent="0.25">
      <c r="B323" s="12"/>
      <c r="C323" s="19"/>
      <c r="D323" s="11"/>
      <c r="E323" s="11"/>
      <c r="F323" s="11"/>
      <c r="G323" s="12"/>
      <c r="H323" s="20"/>
      <c r="I323" s="57"/>
      <c r="J323" s="21" t="s">
        <v>637</v>
      </c>
      <c r="K323" s="51"/>
      <c r="L323" s="51"/>
    </row>
    <row r="324" spans="2:12" x14ac:dyDescent="0.25">
      <c r="B324" s="12"/>
      <c r="C324" s="19"/>
      <c r="D324" s="11"/>
      <c r="E324" s="11"/>
      <c r="F324" s="11"/>
      <c r="G324" s="12"/>
      <c r="H324" s="20"/>
      <c r="I324" s="57"/>
      <c r="J324" s="21"/>
      <c r="K324" s="51"/>
      <c r="L324" s="51"/>
    </row>
    <row r="325" spans="2:12" x14ac:dyDescent="0.25">
      <c r="B325" s="113"/>
      <c r="C325" s="114"/>
      <c r="D325" s="115"/>
      <c r="E325" s="115"/>
      <c r="F325" s="115"/>
      <c r="G325" s="113"/>
      <c r="H325" s="116"/>
      <c r="I325" s="112"/>
      <c r="J325" s="21"/>
      <c r="K325" s="51"/>
      <c r="L325" s="51"/>
    </row>
    <row r="326" spans="2:12" x14ac:dyDescent="0.25">
      <c r="B326" s="113"/>
      <c r="C326" s="114"/>
      <c r="D326" s="115"/>
      <c r="E326" s="115"/>
      <c r="F326" s="115"/>
      <c r="G326" s="113"/>
      <c r="H326" s="116"/>
      <c r="I326" s="112"/>
      <c r="J326" s="21"/>
      <c r="K326" s="51"/>
      <c r="L326" s="51"/>
    </row>
    <row r="327" spans="2:12" x14ac:dyDescent="0.25">
      <c r="B327" s="12"/>
      <c r="C327" s="19"/>
      <c r="D327" s="11"/>
      <c r="E327" s="11"/>
      <c r="F327" s="11"/>
      <c r="G327" s="12"/>
      <c r="H327" s="20"/>
      <c r="I327" s="57"/>
      <c r="J327" s="21"/>
      <c r="K327" s="51"/>
      <c r="L327" s="51"/>
    </row>
    <row r="328" spans="2:12" x14ac:dyDescent="0.25">
      <c r="B328" s="12"/>
      <c r="C328" s="19"/>
      <c r="D328" s="11"/>
      <c r="E328" s="11"/>
      <c r="F328" s="11"/>
      <c r="G328" s="12"/>
      <c r="H328" s="20"/>
      <c r="I328" s="57"/>
      <c r="J328" s="21"/>
      <c r="K328" s="51"/>
      <c r="L328" s="51"/>
    </row>
    <row r="329" spans="2:12" x14ac:dyDescent="0.25">
      <c r="B329" s="12"/>
      <c r="C329" s="19"/>
      <c r="D329" s="11"/>
      <c r="E329" s="11"/>
      <c r="F329" s="11"/>
      <c r="G329" s="12"/>
      <c r="H329" s="20"/>
      <c r="I329" s="57"/>
      <c r="J329" s="21"/>
      <c r="K329" s="51"/>
      <c r="L329" s="51"/>
    </row>
    <row r="330" spans="2:12" x14ac:dyDescent="0.25">
      <c r="B330" s="12"/>
      <c r="C330" s="19"/>
      <c r="D330" s="11"/>
      <c r="E330" s="11"/>
      <c r="F330" s="11"/>
      <c r="G330" s="12"/>
      <c r="H330" s="20"/>
      <c r="I330" s="57"/>
      <c r="J330" s="21"/>
      <c r="K330" s="51"/>
      <c r="L330" s="51"/>
    </row>
    <row r="331" spans="2:12" x14ac:dyDescent="0.25">
      <c r="B331" s="12"/>
      <c r="C331" s="19"/>
      <c r="D331" s="11"/>
      <c r="E331" s="11"/>
      <c r="F331" s="11"/>
      <c r="G331" s="12"/>
      <c r="H331" s="20"/>
      <c r="I331" s="57"/>
      <c r="J331" s="21"/>
      <c r="K331" s="51"/>
      <c r="L331" s="51"/>
    </row>
    <row r="332" spans="2:12" x14ac:dyDescent="0.25">
      <c r="B332" s="12"/>
      <c r="C332" s="19"/>
      <c r="D332" s="11"/>
      <c r="E332" s="11"/>
      <c r="F332" s="11"/>
      <c r="G332" s="12"/>
      <c r="H332" s="20"/>
      <c r="I332" s="57"/>
      <c r="J332" s="21"/>
      <c r="K332" s="51"/>
      <c r="L332" s="51"/>
    </row>
    <row r="333" spans="2:12" x14ac:dyDescent="0.25">
      <c r="B333" s="12"/>
      <c r="C333" s="19"/>
      <c r="D333" s="11"/>
      <c r="E333" s="11"/>
      <c r="F333" s="11"/>
      <c r="G333" s="12"/>
      <c r="H333" s="20"/>
      <c r="I333" s="57"/>
      <c r="J333" s="21"/>
      <c r="K333" s="51"/>
      <c r="L333" s="51"/>
    </row>
    <row r="334" spans="2:12" x14ac:dyDescent="0.25">
      <c r="B334" s="12"/>
      <c r="C334" s="19"/>
      <c r="D334" s="11"/>
      <c r="E334" s="11"/>
      <c r="F334" s="11"/>
      <c r="G334" s="12"/>
      <c r="H334" s="20"/>
      <c r="I334" s="57"/>
      <c r="J334" s="21"/>
      <c r="K334" s="51"/>
      <c r="L334" s="51"/>
    </row>
    <row r="335" spans="2:12" x14ac:dyDescent="0.25">
      <c r="B335" s="12"/>
      <c r="C335" s="19"/>
      <c r="D335" s="11"/>
      <c r="E335" s="11"/>
      <c r="F335" s="11"/>
      <c r="G335" s="12"/>
      <c r="H335" s="20"/>
      <c r="I335" s="57"/>
      <c r="J335" s="21"/>
      <c r="K335" s="51"/>
      <c r="L335" s="51"/>
    </row>
    <row r="336" spans="2:12" x14ac:dyDescent="0.25">
      <c r="B336" s="12"/>
      <c r="C336" s="19"/>
      <c r="D336" s="11"/>
      <c r="E336" s="11"/>
      <c r="F336" s="11"/>
      <c r="G336" s="12"/>
      <c r="H336" s="20"/>
      <c r="I336" s="57"/>
      <c r="J336" s="21"/>
      <c r="K336" s="51"/>
      <c r="L336" s="51"/>
    </row>
    <row r="337" spans="2:12" x14ac:dyDescent="0.25">
      <c r="B337" s="12"/>
      <c r="C337" s="19"/>
      <c r="D337" s="11"/>
      <c r="E337" s="11"/>
      <c r="F337" s="11"/>
      <c r="G337" s="12"/>
      <c r="H337" s="20"/>
      <c r="I337" s="57"/>
      <c r="J337" s="21"/>
      <c r="K337" s="51"/>
      <c r="L337" s="51"/>
    </row>
    <row r="338" spans="2:12" x14ac:dyDescent="0.25">
      <c r="B338" s="12"/>
      <c r="C338" s="19"/>
      <c r="D338" s="11"/>
      <c r="E338" s="11"/>
      <c r="F338" s="11"/>
      <c r="G338" s="12"/>
      <c r="H338" s="20"/>
      <c r="I338" s="57"/>
      <c r="J338" s="21"/>
      <c r="K338" s="51"/>
      <c r="L338" s="51"/>
    </row>
    <row r="339" spans="2:12" x14ac:dyDescent="0.25">
      <c r="B339" s="12"/>
      <c r="C339" s="19"/>
      <c r="D339" s="11"/>
      <c r="E339" s="11"/>
      <c r="F339" s="11"/>
      <c r="G339" s="12"/>
      <c r="H339" s="20"/>
      <c r="I339" s="57"/>
      <c r="J339" s="21"/>
      <c r="K339" s="51"/>
      <c r="L339" s="51"/>
    </row>
    <row r="340" spans="2:12" x14ac:dyDescent="0.25">
      <c r="B340" s="12"/>
      <c r="C340" s="19"/>
      <c r="D340" s="11"/>
      <c r="E340" s="11"/>
      <c r="F340" s="11"/>
      <c r="G340" s="12"/>
      <c r="H340" s="20"/>
      <c r="I340" s="57"/>
      <c r="J340" s="21"/>
      <c r="K340" s="51"/>
      <c r="L340" s="51"/>
    </row>
    <row r="341" spans="2:12" x14ac:dyDescent="0.25">
      <c r="B341" s="12"/>
      <c r="C341" s="19"/>
      <c r="D341" s="11"/>
      <c r="E341" s="11"/>
      <c r="F341" s="11"/>
      <c r="G341" s="12"/>
      <c r="H341" s="20"/>
      <c r="I341" s="57"/>
      <c r="J341" s="21"/>
      <c r="K341" s="51"/>
      <c r="L341" s="51"/>
    </row>
    <row r="342" spans="2:12" x14ac:dyDescent="0.25">
      <c r="B342" s="12"/>
      <c r="C342" s="19"/>
      <c r="D342" s="11"/>
      <c r="E342" s="11"/>
      <c r="F342" s="11"/>
      <c r="G342" s="12"/>
      <c r="H342" s="20"/>
      <c r="I342" s="57"/>
      <c r="J342" s="21"/>
      <c r="K342" s="51"/>
      <c r="L342" s="51"/>
    </row>
    <row r="343" spans="2:12" x14ac:dyDescent="0.25">
      <c r="B343" s="12"/>
      <c r="C343" s="19"/>
      <c r="D343" s="11"/>
      <c r="E343" s="11"/>
      <c r="F343" s="11"/>
      <c r="G343" s="12"/>
      <c r="H343" s="20"/>
      <c r="I343" s="57"/>
      <c r="J343" s="21"/>
      <c r="K343" s="51"/>
      <c r="L343" s="51"/>
    </row>
    <row r="344" spans="2:12" x14ac:dyDescent="0.25">
      <c r="B344" s="12"/>
      <c r="C344" s="19"/>
      <c r="D344" s="11"/>
      <c r="E344" s="11"/>
      <c r="F344" s="11"/>
      <c r="G344" s="12"/>
      <c r="H344" s="20"/>
      <c r="I344" s="57"/>
      <c r="J344" s="21"/>
      <c r="K344" s="51"/>
      <c r="L344" s="51"/>
    </row>
    <row r="345" spans="2:12" x14ac:dyDescent="0.25">
      <c r="B345" s="12"/>
      <c r="C345" s="19"/>
      <c r="D345" s="11"/>
      <c r="E345" s="11"/>
      <c r="F345" s="11"/>
      <c r="G345" s="12"/>
      <c r="H345" s="20"/>
      <c r="I345" s="57"/>
      <c r="J345" s="21"/>
      <c r="K345" s="51"/>
      <c r="L345" s="51"/>
    </row>
    <row r="346" spans="2:12" x14ac:dyDescent="0.25">
      <c r="B346" s="12"/>
      <c r="C346" s="19"/>
      <c r="D346" s="11"/>
      <c r="E346" s="11"/>
      <c r="F346" s="11"/>
      <c r="G346" s="12"/>
      <c r="H346" s="20"/>
      <c r="I346" s="57"/>
      <c r="J346" s="21"/>
      <c r="K346" s="51"/>
      <c r="L346" s="51"/>
    </row>
    <row r="347" spans="2:12" x14ac:dyDescent="0.25">
      <c r="B347" s="12"/>
      <c r="C347" s="19"/>
      <c r="D347" s="11"/>
      <c r="E347" s="11"/>
      <c r="F347" s="11"/>
      <c r="G347" s="12"/>
      <c r="H347" s="20"/>
      <c r="I347" s="57"/>
      <c r="J347" s="21"/>
      <c r="K347" s="51"/>
      <c r="L347" s="51"/>
    </row>
    <row r="348" spans="2:12" x14ac:dyDescent="0.25">
      <c r="B348" s="12"/>
      <c r="C348" s="19"/>
      <c r="D348" s="11"/>
      <c r="E348" s="11"/>
      <c r="F348" s="11"/>
      <c r="G348" s="12"/>
      <c r="H348" s="20"/>
      <c r="I348" s="57"/>
      <c r="J348" s="21"/>
      <c r="K348" s="51"/>
      <c r="L348" s="51"/>
    </row>
    <row r="349" spans="2:12" x14ac:dyDescent="0.25">
      <c r="B349" s="12"/>
      <c r="C349" s="19"/>
      <c r="D349" s="11"/>
      <c r="E349" s="11"/>
      <c r="F349" s="11"/>
      <c r="G349" s="12"/>
      <c r="H349" s="20"/>
      <c r="I349" s="57"/>
      <c r="J349" s="21"/>
      <c r="K349" s="51"/>
      <c r="L349" s="51"/>
    </row>
    <row r="350" spans="2:12" x14ac:dyDescent="0.25">
      <c r="B350" s="12"/>
      <c r="C350" s="19"/>
      <c r="D350" s="11"/>
      <c r="E350" s="11"/>
      <c r="F350" s="11"/>
      <c r="G350" s="12"/>
      <c r="H350" s="20"/>
      <c r="I350" s="57"/>
      <c r="J350" s="21"/>
      <c r="K350" s="51"/>
      <c r="L350" s="51"/>
    </row>
    <row r="351" spans="2:12" x14ac:dyDescent="0.25">
      <c r="B351" s="12"/>
      <c r="C351" s="19"/>
      <c r="D351" s="11"/>
      <c r="E351" s="11"/>
      <c r="F351" s="11"/>
      <c r="G351" s="12"/>
      <c r="H351" s="20"/>
      <c r="I351" s="57"/>
      <c r="J351" s="21"/>
      <c r="K351" s="51"/>
      <c r="L351" s="51"/>
    </row>
    <row r="352" spans="2:12" x14ac:dyDescent="0.25">
      <c r="B352" s="12"/>
      <c r="C352" s="19"/>
      <c r="D352" s="11"/>
      <c r="E352" s="11"/>
      <c r="F352" s="11"/>
      <c r="G352" s="12"/>
      <c r="H352" s="20"/>
      <c r="I352" s="57"/>
      <c r="J352" s="21"/>
      <c r="K352" s="51"/>
      <c r="L352" s="51"/>
    </row>
    <row r="353" spans="2:12" x14ac:dyDescent="0.25">
      <c r="B353" s="12"/>
      <c r="C353" s="19"/>
      <c r="D353" s="11"/>
      <c r="E353" s="11"/>
      <c r="F353" s="11"/>
      <c r="G353" s="12"/>
      <c r="H353" s="20"/>
      <c r="I353" s="57"/>
      <c r="J353" s="21"/>
      <c r="K353" s="51"/>
      <c r="L353" s="51"/>
    </row>
    <row r="354" spans="2:12" x14ac:dyDescent="0.25">
      <c r="B354" s="12"/>
      <c r="C354" s="19"/>
      <c r="D354" s="11"/>
      <c r="E354" s="11"/>
      <c r="F354" s="11"/>
      <c r="G354" s="12"/>
      <c r="H354" s="20"/>
      <c r="I354" s="57"/>
      <c r="J354" s="21"/>
      <c r="K354" s="51"/>
      <c r="L354" s="51"/>
    </row>
    <row r="355" spans="2:12" x14ac:dyDescent="0.25">
      <c r="B355" s="12"/>
      <c r="C355" s="19"/>
      <c r="D355" s="11"/>
      <c r="E355" s="11"/>
      <c r="F355" s="11"/>
      <c r="G355" s="12"/>
      <c r="H355" s="20"/>
      <c r="I355" s="57"/>
      <c r="J355" s="21"/>
      <c r="K355" s="51"/>
      <c r="L355" s="51"/>
    </row>
    <row r="356" spans="2:12" x14ac:dyDescent="0.25">
      <c r="B356" s="12"/>
      <c r="C356" s="19"/>
      <c r="D356" s="11"/>
      <c r="E356" s="11"/>
      <c r="F356" s="11"/>
      <c r="G356" s="12"/>
      <c r="H356" s="20"/>
      <c r="I356" s="57"/>
      <c r="J356" s="21"/>
      <c r="K356" s="51"/>
      <c r="L356" s="51"/>
    </row>
    <row r="357" spans="2:12" x14ac:dyDescent="0.25">
      <c r="B357" s="12"/>
      <c r="C357" s="19"/>
      <c r="D357" s="11"/>
      <c r="E357" s="11"/>
      <c r="F357" s="11"/>
      <c r="G357" s="12"/>
      <c r="H357" s="20"/>
      <c r="I357" s="57"/>
      <c r="J357" s="21"/>
      <c r="K357" s="51"/>
      <c r="L357" s="51"/>
    </row>
    <row r="358" spans="2:12" x14ac:dyDescent="0.25">
      <c r="B358" s="12"/>
      <c r="C358" s="19"/>
      <c r="D358" s="11"/>
      <c r="E358" s="11"/>
      <c r="F358" s="11"/>
      <c r="G358" s="12"/>
      <c r="H358" s="20"/>
      <c r="I358" s="57"/>
      <c r="J358" s="21"/>
      <c r="K358" s="51"/>
      <c r="L358" s="51"/>
    </row>
    <row r="359" spans="2:12" x14ac:dyDescent="0.25">
      <c r="B359" s="12"/>
      <c r="C359" s="19"/>
      <c r="D359" s="11"/>
      <c r="E359" s="11"/>
      <c r="F359" s="11"/>
      <c r="G359" s="12"/>
      <c r="H359" s="20"/>
      <c r="I359" s="57"/>
      <c r="J359" s="21"/>
      <c r="K359" s="51"/>
      <c r="L359" s="51"/>
    </row>
    <row r="360" spans="2:12" x14ac:dyDescent="0.25">
      <c r="B360" s="12"/>
      <c r="C360" s="19"/>
      <c r="D360" s="11"/>
      <c r="E360" s="11"/>
      <c r="F360" s="11"/>
      <c r="G360" s="12"/>
      <c r="H360" s="20"/>
      <c r="I360" s="57"/>
      <c r="J360" s="21"/>
      <c r="K360" s="51"/>
      <c r="L360" s="51"/>
    </row>
    <row r="361" spans="2:12" x14ac:dyDescent="0.25">
      <c r="B361" s="12"/>
      <c r="C361" s="19"/>
      <c r="D361" s="11"/>
      <c r="E361" s="11"/>
      <c r="F361" s="11"/>
      <c r="G361" s="12"/>
      <c r="H361" s="20"/>
      <c r="I361" s="57"/>
      <c r="J361" s="21"/>
      <c r="K361" s="51"/>
      <c r="L361" s="51"/>
    </row>
    <row r="362" spans="2:12" x14ac:dyDescent="0.25">
      <c r="B362" s="12"/>
      <c r="C362" s="19"/>
      <c r="D362" s="11"/>
      <c r="E362" s="11"/>
      <c r="F362" s="11"/>
      <c r="G362" s="12"/>
      <c r="H362" s="20"/>
      <c r="I362" s="57"/>
      <c r="J362" s="21"/>
      <c r="K362" s="51"/>
      <c r="L362" s="51"/>
    </row>
    <row r="363" spans="2:12" x14ac:dyDescent="0.25">
      <c r="B363" s="12"/>
      <c r="C363" s="19"/>
      <c r="D363" s="11"/>
      <c r="E363" s="11"/>
      <c r="F363" s="11"/>
      <c r="G363" s="12"/>
      <c r="H363" s="20"/>
      <c r="I363" s="57"/>
      <c r="J363" s="21"/>
      <c r="K363" s="51"/>
      <c r="L363" s="51"/>
    </row>
    <row r="364" spans="2:12" x14ac:dyDescent="0.25">
      <c r="B364" s="12"/>
      <c r="C364" s="19"/>
      <c r="D364" s="11"/>
      <c r="E364" s="11"/>
      <c r="F364" s="11"/>
      <c r="G364" s="12"/>
      <c r="H364" s="20"/>
      <c r="I364" s="57"/>
      <c r="J364" s="21"/>
      <c r="K364" s="51"/>
      <c r="L364" s="51"/>
    </row>
    <row r="365" spans="2:12" x14ac:dyDescent="0.25">
      <c r="B365" s="12"/>
      <c r="C365" s="19"/>
      <c r="D365" s="11"/>
      <c r="E365" s="11"/>
      <c r="F365" s="11"/>
      <c r="G365" s="12"/>
      <c r="H365" s="20"/>
      <c r="I365" s="57"/>
      <c r="J365" s="21"/>
      <c r="K365" s="51"/>
      <c r="L365" s="51"/>
    </row>
    <row r="366" spans="2:12" x14ac:dyDescent="0.25">
      <c r="B366" s="12"/>
      <c r="C366" s="19"/>
      <c r="D366" s="11"/>
      <c r="E366" s="11"/>
      <c r="F366" s="11"/>
      <c r="G366" s="12"/>
      <c r="H366" s="20"/>
      <c r="I366" s="57"/>
      <c r="J366" s="21"/>
      <c r="K366" s="51"/>
      <c r="L366" s="51"/>
    </row>
    <row r="367" spans="2:12" x14ac:dyDescent="0.25">
      <c r="B367" s="12"/>
      <c r="C367" s="19"/>
      <c r="D367" s="11"/>
      <c r="E367" s="11"/>
      <c r="F367" s="11"/>
      <c r="G367" s="12"/>
      <c r="H367" s="20"/>
      <c r="I367" s="57"/>
      <c r="J367" s="21"/>
      <c r="K367" s="51"/>
      <c r="L367" s="51"/>
    </row>
    <row r="368" spans="2:12" x14ac:dyDescent="0.25">
      <c r="B368" s="12"/>
      <c r="C368" s="19"/>
      <c r="D368" s="11"/>
      <c r="E368" s="11"/>
      <c r="F368" s="11"/>
      <c r="G368" s="12"/>
      <c r="H368" s="20"/>
      <c r="I368" s="57"/>
      <c r="J368" s="21"/>
      <c r="K368" s="51"/>
      <c r="L368" s="51"/>
    </row>
    <row r="369" spans="2:12" x14ac:dyDescent="0.25">
      <c r="B369" s="113"/>
      <c r="C369" s="114"/>
      <c r="D369" s="115"/>
      <c r="E369" s="115"/>
      <c r="F369" s="115"/>
      <c r="G369" s="113"/>
      <c r="H369" s="116"/>
      <c r="I369" s="112"/>
      <c r="J369" s="21" t="s">
        <v>639</v>
      </c>
      <c r="K369" s="51"/>
      <c r="L369" s="51"/>
    </row>
    <row r="370" spans="2:12" x14ac:dyDescent="0.25">
      <c r="B370" s="12"/>
      <c r="C370" s="19"/>
      <c r="D370" s="11"/>
      <c r="E370" s="11"/>
      <c r="F370" s="11"/>
      <c r="G370" s="12"/>
      <c r="H370" s="20"/>
      <c r="I370" s="57"/>
      <c r="J370" s="21" t="s">
        <v>634</v>
      </c>
      <c r="K370" s="51"/>
      <c r="L370" s="51"/>
    </row>
    <row r="371" spans="2:12" x14ac:dyDescent="0.25">
      <c r="B371" s="12"/>
      <c r="C371" s="19"/>
      <c r="D371" s="11"/>
      <c r="E371" s="11"/>
      <c r="F371" s="11"/>
      <c r="G371" s="12"/>
      <c r="H371" s="20"/>
      <c r="I371" s="57"/>
      <c r="J371" s="21" t="s">
        <v>634</v>
      </c>
      <c r="K371" s="51"/>
      <c r="L371" s="51"/>
    </row>
    <row r="372" spans="2:12" x14ac:dyDescent="0.25">
      <c r="B372" s="12"/>
      <c r="C372" s="19"/>
      <c r="D372" s="11"/>
      <c r="E372" s="11"/>
      <c r="F372" s="11"/>
      <c r="G372" s="12"/>
      <c r="H372" s="20"/>
      <c r="I372" s="57"/>
      <c r="J372" s="21"/>
      <c r="K372" s="51"/>
      <c r="L372" s="51"/>
    </row>
    <row r="373" spans="2:12" x14ac:dyDescent="0.25">
      <c r="B373" s="12"/>
      <c r="C373" s="19"/>
      <c r="D373" s="11"/>
      <c r="E373" s="11"/>
      <c r="F373" s="11"/>
      <c r="G373" s="12"/>
      <c r="H373" s="20"/>
      <c r="I373" s="57"/>
      <c r="J373" s="21"/>
      <c r="K373" s="51"/>
      <c r="L373" s="51"/>
    </row>
    <row r="374" spans="2:12" x14ac:dyDescent="0.25">
      <c r="B374" s="12"/>
      <c r="C374" s="19"/>
      <c r="D374" s="11"/>
      <c r="E374" s="11"/>
      <c r="F374" s="11"/>
      <c r="G374" s="12"/>
      <c r="H374" s="20"/>
      <c r="I374" s="57"/>
      <c r="J374" s="21"/>
      <c r="K374" s="51"/>
      <c r="L374" s="51"/>
    </row>
    <row r="375" spans="2:12" x14ac:dyDescent="0.25">
      <c r="B375" s="12"/>
      <c r="C375" s="19"/>
      <c r="D375" s="11"/>
      <c r="E375" s="11"/>
      <c r="F375" s="11"/>
      <c r="G375" s="12"/>
      <c r="H375" s="20"/>
      <c r="I375" s="57"/>
      <c r="J375" s="21"/>
      <c r="K375" s="51"/>
      <c r="L375" s="51"/>
    </row>
    <row r="376" spans="2:12" x14ac:dyDescent="0.25">
      <c r="B376" s="12"/>
      <c r="C376" s="19"/>
      <c r="D376" s="11"/>
      <c r="E376" s="11"/>
      <c r="F376" s="11"/>
      <c r="G376" s="12"/>
      <c r="H376" s="20"/>
      <c r="I376" s="57"/>
      <c r="J376" s="21"/>
      <c r="K376" s="51"/>
      <c r="L376" s="51"/>
    </row>
    <row r="377" spans="2:12" x14ac:dyDescent="0.25">
      <c r="B377" s="12"/>
      <c r="C377" s="19"/>
      <c r="D377" s="11"/>
      <c r="E377" s="11"/>
      <c r="F377" s="11"/>
      <c r="G377" s="12"/>
      <c r="H377" s="20"/>
      <c r="I377" s="57"/>
      <c r="J377" s="21"/>
      <c r="K377" s="51"/>
      <c r="L377" s="51"/>
    </row>
    <row r="378" spans="2:12" x14ac:dyDescent="0.25">
      <c r="B378" s="12"/>
      <c r="C378" s="19"/>
      <c r="D378" s="11"/>
      <c r="E378" s="11"/>
      <c r="F378" s="11"/>
      <c r="G378" s="12"/>
      <c r="H378" s="20"/>
      <c r="I378" s="57"/>
      <c r="J378" s="21"/>
      <c r="K378" s="51"/>
      <c r="L378" s="51"/>
    </row>
    <row r="379" spans="2:12" x14ac:dyDescent="0.25">
      <c r="B379" s="12"/>
      <c r="C379" s="19"/>
      <c r="D379" s="11"/>
      <c r="E379" s="11"/>
      <c r="F379" s="11"/>
      <c r="G379" s="12"/>
      <c r="H379" s="20"/>
      <c r="I379" s="57"/>
      <c r="J379" s="21" t="s">
        <v>634</v>
      </c>
      <c r="K379" s="51"/>
      <c r="L379" s="51"/>
    </row>
    <row r="380" spans="2:12" x14ac:dyDescent="0.25">
      <c r="B380" s="12"/>
      <c r="C380" s="19"/>
      <c r="D380" s="11"/>
      <c r="E380" s="11"/>
      <c r="F380" s="11"/>
      <c r="G380" s="12"/>
      <c r="H380" s="20"/>
      <c r="I380" s="57"/>
      <c r="J380" s="21"/>
      <c r="K380" s="51"/>
      <c r="L380" s="51"/>
    </row>
    <row r="381" spans="2:12" x14ac:dyDescent="0.25">
      <c r="B381" s="12"/>
      <c r="C381" s="19"/>
      <c r="D381" s="11"/>
      <c r="E381" s="11"/>
      <c r="F381" s="11"/>
      <c r="G381" s="12"/>
      <c r="H381" s="20"/>
      <c r="I381" s="57"/>
      <c r="J381" s="21" t="s">
        <v>634</v>
      </c>
      <c r="K381" s="51"/>
      <c r="L381" s="51"/>
    </row>
    <row r="382" spans="2:12" x14ac:dyDescent="0.25">
      <c r="B382" s="12"/>
      <c r="C382" s="19"/>
      <c r="D382" s="11"/>
      <c r="E382" s="11"/>
      <c r="F382" s="11"/>
      <c r="G382" s="12"/>
      <c r="H382" s="20"/>
      <c r="I382" s="57"/>
      <c r="J382" s="21"/>
      <c r="K382" s="51"/>
      <c r="L382" s="51"/>
    </row>
    <row r="383" spans="2:12" x14ac:dyDescent="0.25">
      <c r="B383" s="12"/>
      <c r="C383" s="19"/>
      <c r="D383" s="11"/>
      <c r="E383" s="11"/>
      <c r="F383" s="11"/>
      <c r="G383" s="12"/>
      <c r="H383" s="20"/>
      <c r="I383" s="57"/>
      <c r="J383" s="21"/>
      <c r="K383" s="51"/>
      <c r="L383" s="51"/>
    </row>
    <row r="384" spans="2:12" x14ac:dyDescent="0.25">
      <c r="B384" s="12"/>
      <c r="C384" s="19"/>
      <c r="D384" s="11"/>
      <c r="E384" s="11"/>
      <c r="F384" s="11"/>
      <c r="G384" s="12"/>
      <c r="H384" s="20"/>
      <c r="I384" s="57"/>
      <c r="J384" s="21"/>
      <c r="K384" s="51"/>
      <c r="L384" s="51"/>
    </row>
    <row r="385" spans="2:12" x14ac:dyDescent="0.25">
      <c r="B385" s="12"/>
      <c r="C385" s="19"/>
      <c r="D385" s="11"/>
      <c r="E385" s="11"/>
      <c r="F385" s="11"/>
      <c r="G385" s="12"/>
      <c r="H385" s="20"/>
      <c r="I385" s="57"/>
      <c r="J385" s="21"/>
      <c r="K385" s="51"/>
      <c r="L385" s="51"/>
    </row>
    <row r="386" spans="2:12" x14ac:dyDescent="0.25">
      <c r="B386" s="12"/>
      <c r="C386" s="19"/>
      <c r="D386" s="11"/>
      <c r="E386" s="11"/>
      <c r="F386" s="11"/>
      <c r="G386" s="12"/>
      <c r="H386" s="20"/>
      <c r="I386" s="57"/>
      <c r="J386" s="21"/>
      <c r="K386" s="51"/>
      <c r="L386" s="51"/>
    </row>
    <row r="387" spans="2:12" x14ac:dyDescent="0.25">
      <c r="B387" s="12"/>
      <c r="C387" s="19"/>
      <c r="D387" s="11"/>
      <c r="E387" s="11"/>
      <c r="F387" s="11"/>
      <c r="G387" s="12"/>
      <c r="H387" s="20"/>
      <c r="I387" s="18"/>
      <c r="J387" s="23"/>
    </row>
    <row r="388" spans="2:12" x14ac:dyDescent="0.25">
      <c r="B388" s="12"/>
      <c r="C388" s="19"/>
      <c r="D388" s="11"/>
      <c r="E388" s="11"/>
      <c r="F388" s="11"/>
      <c r="G388" s="12"/>
      <c r="H388" s="20"/>
      <c r="I388" s="57"/>
      <c r="J388" s="21"/>
      <c r="K388" s="51"/>
      <c r="L388" s="51"/>
    </row>
    <row r="389" spans="2:12" x14ac:dyDescent="0.25">
      <c r="B389" s="113"/>
      <c r="C389" s="114"/>
      <c r="D389" s="115"/>
      <c r="E389" s="115"/>
      <c r="F389" s="115"/>
      <c r="G389" s="113"/>
      <c r="H389" s="116"/>
      <c r="I389" s="112"/>
      <c r="J389" s="21"/>
      <c r="K389" s="51"/>
      <c r="L389" s="51"/>
    </row>
    <row r="390" spans="2:12" x14ac:dyDescent="0.25">
      <c r="B390" s="113"/>
      <c r="C390" s="114"/>
      <c r="D390" s="115"/>
      <c r="E390" s="115"/>
      <c r="F390" s="115"/>
      <c r="G390" s="113"/>
      <c r="H390" s="116"/>
      <c r="I390" s="112"/>
      <c r="J390" s="21"/>
      <c r="K390" s="51"/>
      <c r="L390" s="51"/>
    </row>
    <row r="391" spans="2:12" x14ac:dyDescent="0.25">
      <c r="B391" s="12"/>
      <c r="C391" s="19"/>
      <c r="D391" s="11"/>
      <c r="E391" s="11"/>
      <c r="F391" s="11"/>
      <c r="G391" s="12"/>
      <c r="H391" s="20"/>
      <c r="I391" s="57"/>
      <c r="J391" s="21" t="s">
        <v>634</v>
      </c>
      <c r="K391" s="51"/>
      <c r="L391" s="51"/>
    </row>
    <row r="392" spans="2:12" x14ac:dyDescent="0.25">
      <c r="B392" s="12"/>
      <c r="C392" s="19"/>
      <c r="D392" s="11"/>
      <c r="E392" s="11"/>
      <c r="F392" s="11"/>
      <c r="G392" s="12"/>
      <c r="H392" s="20"/>
      <c r="I392" s="57"/>
      <c r="J392" s="21"/>
      <c r="K392" s="51"/>
      <c r="L392" s="51"/>
    </row>
    <row r="393" spans="2:12" x14ac:dyDescent="0.25">
      <c r="B393" s="12"/>
      <c r="C393" s="19"/>
      <c r="D393" s="11"/>
      <c r="E393" s="11"/>
      <c r="F393" s="11"/>
      <c r="G393" s="12"/>
      <c r="H393" s="20"/>
      <c r="I393" s="57"/>
      <c r="J393" s="21"/>
      <c r="K393" s="51"/>
      <c r="L393" s="51"/>
    </row>
    <row r="394" spans="2:12" x14ac:dyDescent="0.25">
      <c r="B394" s="12"/>
      <c r="C394" s="19"/>
      <c r="D394" s="11"/>
      <c r="E394" s="11"/>
      <c r="F394" s="11"/>
      <c r="G394" s="12"/>
      <c r="H394" s="20"/>
      <c r="I394" s="57"/>
      <c r="J394" s="21" t="s">
        <v>634</v>
      </c>
      <c r="K394" s="51"/>
      <c r="L394" s="51"/>
    </row>
    <row r="395" spans="2:12" x14ac:dyDescent="0.25">
      <c r="B395" s="12"/>
      <c r="C395" s="19"/>
      <c r="D395" s="11"/>
      <c r="E395" s="11"/>
      <c r="F395" s="11"/>
      <c r="G395" s="12"/>
      <c r="H395" s="20"/>
      <c r="I395" s="57"/>
      <c r="J395" s="21"/>
      <c r="K395" s="51"/>
      <c r="L395" s="51"/>
    </row>
    <row r="396" spans="2:12" x14ac:dyDescent="0.25">
      <c r="B396" s="12"/>
      <c r="C396" s="19"/>
      <c r="D396" s="11"/>
      <c r="E396" s="11"/>
      <c r="F396" s="11"/>
      <c r="G396" s="12"/>
      <c r="H396" s="20"/>
      <c r="I396" s="57"/>
      <c r="J396" s="21"/>
      <c r="K396" s="51"/>
      <c r="L396" s="51"/>
    </row>
    <row r="397" spans="2:12" x14ac:dyDescent="0.25">
      <c r="B397" s="12"/>
      <c r="C397" s="19"/>
      <c r="D397" s="11"/>
      <c r="E397" s="11"/>
      <c r="F397" s="11"/>
      <c r="G397" s="12"/>
      <c r="H397" s="20"/>
      <c r="I397" s="57"/>
      <c r="J397" s="21"/>
      <c r="K397" s="51"/>
      <c r="L397" s="51"/>
    </row>
    <row r="398" spans="2:12" x14ac:dyDescent="0.25">
      <c r="B398" s="12"/>
      <c r="C398" s="19"/>
      <c r="D398" s="11"/>
      <c r="E398" s="11"/>
      <c r="F398" s="11"/>
      <c r="G398" s="12"/>
      <c r="H398" s="20"/>
      <c r="I398" s="57"/>
      <c r="J398" s="21"/>
      <c r="K398" s="51"/>
      <c r="L398" s="51"/>
    </row>
    <row r="399" spans="2:12" x14ac:dyDescent="0.25">
      <c r="B399" s="12"/>
      <c r="C399" s="19"/>
      <c r="D399" s="11"/>
      <c r="E399" s="11"/>
      <c r="F399" s="11"/>
      <c r="G399" s="12"/>
      <c r="H399" s="20"/>
      <c r="I399" s="57"/>
      <c r="J399" s="21" t="s">
        <v>634</v>
      </c>
      <c r="K399" s="51"/>
      <c r="L399" s="51"/>
    </row>
    <row r="400" spans="2:12" x14ac:dyDescent="0.25">
      <c r="B400" s="12"/>
      <c r="C400" s="19"/>
      <c r="D400" s="11"/>
      <c r="E400" s="11"/>
      <c r="F400" s="11"/>
      <c r="G400" s="12"/>
      <c r="H400" s="20"/>
      <c r="I400" s="57"/>
      <c r="J400" s="21" t="s">
        <v>634</v>
      </c>
      <c r="K400" s="51"/>
      <c r="L400" s="51"/>
    </row>
    <row r="401" spans="2:12" x14ac:dyDescent="0.25">
      <c r="B401" s="12"/>
      <c r="C401" s="19"/>
      <c r="D401" s="11"/>
      <c r="E401" s="11"/>
      <c r="F401" s="11"/>
      <c r="G401" s="12"/>
      <c r="H401" s="20"/>
      <c r="I401" s="57"/>
      <c r="J401" s="21" t="s">
        <v>634</v>
      </c>
      <c r="K401" s="51"/>
      <c r="L401" s="51"/>
    </row>
    <row r="402" spans="2:12" x14ac:dyDescent="0.25">
      <c r="B402" s="12"/>
      <c r="C402" s="19"/>
      <c r="D402" s="11"/>
      <c r="E402" s="11"/>
      <c r="F402" s="11"/>
      <c r="G402" s="12"/>
      <c r="H402" s="20"/>
      <c r="I402" s="57"/>
      <c r="J402" s="21" t="s">
        <v>634</v>
      </c>
      <c r="K402" s="51"/>
      <c r="L402" s="51"/>
    </row>
    <row r="403" spans="2:12" x14ac:dyDescent="0.25">
      <c r="B403" s="12"/>
      <c r="C403" s="19"/>
      <c r="D403" s="11"/>
      <c r="E403" s="11"/>
      <c r="F403" s="11"/>
      <c r="G403" s="12"/>
      <c r="H403" s="20"/>
      <c r="I403" s="57"/>
      <c r="J403" s="21" t="s">
        <v>634</v>
      </c>
      <c r="K403" s="51"/>
      <c r="L403" s="51"/>
    </row>
    <row r="404" spans="2:12" x14ac:dyDescent="0.25">
      <c r="B404" s="12"/>
      <c r="C404" s="19"/>
      <c r="D404" s="11"/>
      <c r="E404" s="11"/>
      <c r="F404" s="11"/>
      <c r="G404" s="12"/>
      <c r="H404" s="20"/>
      <c r="I404" s="57"/>
      <c r="J404" s="21" t="s">
        <v>634</v>
      </c>
      <c r="K404" s="51"/>
      <c r="L404" s="51"/>
    </row>
    <row r="405" spans="2:12" x14ac:dyDescent="0.25">
      <c r="B405" s="12"/>
      <c r="C405" s="19"/>
      <c r="D405" s="11"/>
      <c r="E405" s="11"/>
      <c r="F405" s="11"/>
      <c r="G405" s="12"/>
      <c r="H405" s="20"/>
      <c r="I405" s="57"/>
      <c r="J405" s="21" t="s">
        <v>634</v>
      </c>
      <c r="K405" s="51"/>
      <c r="L405" s="51"/>
    </row>
    <row r="406" spans="2:12" x14ac:dyDescent="0.25">
      <c r="B406" s="12"/>
      <c r="C406" s="19"/>
      <c r="D406" s="11"/>
      <c r="E406" s="11"/>
      <c r="F406" s="11"/>
      <c r="G406" s="12"/>
      <c r="H406" s="20"/>
      <c r="I406" s="57"/>
      <c r="J406" s="21" t="s">
        <v>634</v>
      </c>
      <c r="K406" s="51"/>
      <c r="L406" s="51"/>
    </row>
    <row r="407" spans="2:12" x14ac:dyDescent="0.25">
      <c r="B407" s="12"/>
      <c r="C407" s="19"/>
      <c r="D407" s="11"/>
      <c r="E407" s="11"/>
      <c r="F407" s="11"/>
      <c r="G407" s="12"/>
      <c r="H407" s="20"/>
      <c r="I407" s="57"/>
      <c r="J407" s="21" t="s">
        <v>634</v>
      </c>
      <c r="K407" s="51"/>
      <c r="L407" s="51"/>
    </row>
    <row r="408" spans="2:12" x14ac:dyDescent="0.25">
      <c r="B408" s="12"/>
      <c r="C408" s="19"/>
      <c r="D408" s="11"/>
      <c r="E408" s="11"/>
      <c r="F408" s="11"/>
      <c r="G408" s="12"/>
      <c r="H408" s="20"/>
      <c r="I408" s="57"/>
      <c r="J408" s="21" t="s">
        <v>634</v>
      </c>
      <c r="K408" s="51"/>
      <c r="L408" s="51"/>
    </row>
    <row r="409" spans="2:12" x14ac:dyDescent="0.25">
      <c r="B409" s="12"/>
      <c r="C409" s="19"/>
      <c r="D409" s="11"/>
      <c r="E409" s="11"/>
      <c r="F409" s="11"/>
      <c r="G409" s="12"/>
      <c r="H409" s="20"/>
      <c r="I409" s="57"/>
      <c r="J409" s="21"/>
      <c r="K409" s="51"/>
      <c r="L409" s="51"/>
    </row>
    <row r="410" spans="2:12" x14ac:dyDescent="0.25">
      <c r="B410" s="12"/>
      <c r="C410" s="19"/>
      <c r="D410" s="11"/>
      <c r="E410" s="11"/>
      <c r="F410" s="11"/>
      <c r="G410" s="12"/>
      <c r="H410" s="20"/>
      <c r="I410" s="57"/>
      <c r="J410" s="21" t="s">
        <v>634</v>
      </c>
      <c r="K410" s="51"/>
      <c r="L410" s="51"/>
    </row>
    <row r="411" spans="2:12" x14ac:dyDescent="0.25">
      <c r="B411" s="12"/>
      <c r="C411" s="19"/>
      <c r="D411" s="11"/>
      <c r="E411" s="11"/>
      <c r="F411" s="11"/>
      <c r="G411" s="12"/>
      <c r="H411" s="20"/>
      <c r="I411" s="57"/>
      <c r="J411" s="21" t="s">
        <v>634</v>
      </c>
      <c r="K411" s="51"/>
      <c r="L411" s="51"/>
    </row>
    <row r="412" spans="2:12" x14ac:dyDescent="0.25">
      <c r="B412" s="12"/>
      <c r="C412" s="19"/>
      <c r="D412" s="11"/>
      <c r="E412" s="11"/>
      <c r="F412" s="11"/>
      <c r="G412" s="12"/>
      <c r="H412" s="20"/>
      <c r="I412" s="57"/>
      <c r="J412" s="21"/>
      <c r="K412" s="51"/>
      <c r="L412" s="51"/>
    </row>
    <row r="413" spans="2:12" x14ac:dyDescent="0.25">
      <c r="B413" s="12"/>
      <c r="C413" s="19"/>
      <c r="D413" s="11"/>
      <c r="E413" s="11"/>
      <c r="F413" s="11"/>
      <c r="G413" s="12"/>
      <c r="H413" s="20"/>
      <c r="I413" s="57"/>
      <c r="J413" s="21" t="s">
        <v>634</v>
      </c>
      <c r="K413" s="51"/>
      <c r="L413" s="51"/>
    </row>
    <row r="414" spans="2:12" x14ac:dyDescent="0.25">
      <c r="B414" s="12"/>
      <c r="C414" s="19"/>
      <c r="D414" s="11"/>
      <c r="E414" s="11"/>
      <c r="F414" s="11"/>
      <c r="G414" s="12"/>
      <c r="H414" s="20"/>
      <c r="I414" s="57"/>
      <c r="J414" s="21" t="s">
        <v>634</v>
      </c>
      <c r="K414" s="51"/>
      <c r="L414" s="51"/>
    </row>
    <row r="415" spans="2:12" x14ac:dyDescent="0.25">
      <c r="B415" s="12"/>
      <c r="C415" s="19"/>
      <c r="D415" s="11"/>
      <c r="E415" s="11"/>
      <c r="F415" s="11"/>
      <c r="G415" s="12"/>
      <c r="H415" s="20"/>
      <c r="I415" s="57"/>
      <c r="J415" s="21"/>
      <c r="K415" s="51"/>
      <c r="L415" s="51"/>
    </row>
    <row r="416" spans="2:12" x14ac:dyDescent="0.25">
      <c r="B416" s="12"/>
      <c r="C416" s="19"/>
      <c r="D416" s="11"/>
      <c r="E416" s="11"/>
      <c r="F416" s="11"/>
      <c r="G416" s="12"/>
      <c r="H416" s="20"/>
      <c r="I416" s="57"/>
      <c r="J416" s="21"/>
      <c r="K416" s="51"/>
      <c r="L416" s="51"/>
    </row>
    <row r="417" spans="2:12" x14ac:dyDescent="0.25">
      <c r="B417" s="12"/>
      <c r="C417" s="19"/>
      <c r="D417" s="11"/>
      <c r="E417" s="11"/>
      <c r="F417" s="11"/>
      <c r="G417" s="12"/>
      <c r="H417" s="20"/>
      <c r="I417" s="57"/>
      <c r="J417" s="21"/>
      <c r="K417" s="51"/>
      <c r="L417" s="51"/>
    </row>
    <row r="418" spans="2:12" x14ac:dyDescent="0.25">
      <c r="B418" s="12"/>
      <c r="C418" s="19"/>
      <c r="D418" s="11"/>
      <c r="E418" s="11"/>
      <c r="F418" s="11"/>
      <c r="G418" s="12"/>
      <c r="H418" s="20"/>
      <c r="I418" s="57"/>
      <c r="J418" s="21"/>
      <c r="K418" s="51"/>
      <c r="L418" s="51"/>
    </row>
    <row r="419" spans="2:12" x14ac:dyDescent="0.25">
      <c r="B419" s="12"/>
      <c r="C419" s="19"/>
      <c r="D419" s="11"/>
      <c r="E419" s="11"/>
      <c r="F419" s="11"/>
      <c r="G419" s="12"/>
      <c r="H419" s="20"/>
      <c r="I419" s="57"/>
      <c r="J419" s="21"/>
      <c r="K419" s="51"/>
      <c r="L419" s="51"/>
    </row>
    <row r="420" spans="2:12" x14ac:dyDescent="0.25">
      <c r="B420" s="12"/>
      <c r="C420" s="19"/>
      <c r="D420" s="11"/>
      <c r="E420" s="11"/>
      <c r="F420" s="11"/>
      <c r="G420" s="12"/>
      <c r="H420" s="20"/>
      <c r="I420" s="57"/>
      <c r="J420" s="21"/>
      <c r="K420" s="51"/>
      <c r="L420" s="51"/>
    </row>
    <row r="421" spans="2:12" x14ac:dyDescent="0.25">
      <c r="B421" s="12"/>
      <c r="C421" s="19"/>
      <c r="D421" s="11"/>
      <c r="E421" s="11"/>
      <c r="F421" s="11"/>
      <c r="G421" s="12"/>
      <c r="H421" s="20"/>
      <c r="I421" s="57"/>
      <c r="J421" s="21"/>
      <c r="K421" s="51"/>
      <c r="L421" s="51"/>
    </row>
    <row r="422" spans="2:12" x14ac:dyDescent="0.25">
      <c r="B422" s="12"/>
      <c r="C422" s="19"/>
      <c r="D422" s="11"/>
      <c r="E422" s="11"/>
      <c r="F422" s="11"/>
      <c r="G422" s="12"/>
      <c r="H422" s="20"/>
      <c r="I422" s="57"/>
      <c r="J422" s="21"/>
      <c r="K422" s="51"/>
      <c r="L422" s="51"/>
    </row>
    <row r="423" spans="2:12" x14ac:dyDescent="0.25">
      <c r="B423" s="12"/>
      <c r="C423" s="19"/>
      <c r="D423" s="11"/>
      <c r="E423" s="11"/>
      <c r="F423" s="11"/>
      <c r="G423" s="12"/>
      <c r="H423" s="20"/>
      <c r="I423" s="57"/>
      <c r="J423" s="21"/>
      <c r="K423" s="51"/>
      <c r="L423" s="51"/>
    </row>
    <row r="424" spans="2:12" x14ac:dyDescent="0.25">
      <c r="B424" s="12"/>
      <c r="C424" s="19"/>
      <c r="D424" s="11"/>
      <c r="E424" s="11"/>
      <c r="F424" s="11"/>
      <c r="G424" s="12"/>
      <c r="H424" s="20"/>
      <c r="I424" s="57"/>
      <c r="J424" s="21"/>
      <c r="K424" s="51"/>
      <c r="L424" s="51"/>
    </row>
    <row r="425" spans="2:12" x14ac:dyDescent="0.25">
      <c r="B425" s="12"/>
      <c r="C425" s="19"/>
      <c r="D425" s="11"/>
      <c r="E425" s="11"/>
      <c r="F425" s="11"/>
      <c r="G425" s="12"/>
      <c r="H425" s="20"/>
      <c r="I425" s="57"/>
      <c r="J425" s="21"/>
      <c r="K425" s="51"/>
      <c r="L425" s="51"/>
    </row>
    <row r="426" spans="2:12" x14ac:dyDescent="0.25">
      <c r="B426" s="12"/>
      <c r="C426" s="19"/>
      <c r="D426" s="11"/>
      <c r="E426" s="11"/>
      <c r="F426" s="11"/>
      <c r="G426" s="12"/>
      <c r="H426" s="20"/>
      <c r="I426" s="57"/>
      <c r="J426" s="21"/>
      <c r="K426" s="51"/>
      <c r="L426" s="51"/>
    </row>
    <row r="427" spans="2:12" x14ac:dyDescent="0.25">
      <c r="B427" s="12"/>
      <c r="C427" s="19"/>
      <c r="D427" s="11"/>
      <c r="E427" s="11"/>
      <c r="F427" s="11"/>
      <c r="G427" s="12"/>
      <c r="H427" s="20"/>
      <c r="I427" s="57"/>
      <c r="J427" s="21"/>
      <c r="K427" s="51"/>
      <c r="L427" s="51"/>
    </row>
    <row r="428" spans="2:12" x14ac:dyDescent="0.25">
      <c r="B428" s="12"/>
      <c r="C428" s="19"/>
      <c r="D428" s="11"/>
      <c r="E428" s="11"/>
      <c r="F428" s="11"/>
      <c r="G428" s="12"/>
      <c r="H428" s="20"/>
      <c r="I428" s="57"/>
      <c r="J428" s="21"/>
      <c r="K428" s="51"/>
      <c r="L428" s="51"/>
    </row>
    <row r="429" spans="2:12" x14ac:dyDescent="0.25">
      <c r="B429" s="12"/>
      <c r="C429" s="19"/>
      <c r="D429" s="11"/>
      <c r="E429" s="11"/>
      <c r="F429" s="11"/>
      <c r="G429" s="12"/>
      <c r="H429" s="20"/>
      <c r="I429" s="57"/>
      <c r="J429" s="21"/>
      <c r="K429" s="51"/>
      <c r="L429" s="51"/>
    </row>
    <row r="430" spans="2:12" x14ac:dyDescent="0.25">
      <c r="B430" s="12"/>
      <c r="C430" s="19"/>
      <c r="D430" s="11"/>
      <c r="E430" s="11"/>
      <c r="F430" s="11"/>
      <c r="G430" s="12"/>
      <c r="H430" s="20"/>
      <c r="I430" s="57"/>
      <c r="J430" s="21"/>
      <c r="K430" s="51"/>
      <c r="L430" s="51"/>
    </row>
    <row r="431" spans="2:12" x14ac:dyDescent="0.25">
      <c r="B431" s="12"/>
      <c r="C431" s="19"/>
      <c r="D431" s="11"/>
      <c r="E431" s="11"/>
      <c r="F431" s="11"/>
      <c r="G431" s="12"/>
      <c r="H431" s="20"/>
      <c r="I431" s="57"/>
      <c r="J431" s="21"/>
      <c r="K431" s="51"/>
      <c r="L431" s="51"/>
    </row>
    <row r="432" spans="2:12" x14ac:dyDescent="0.25">
      <c r="B432" s="12"/>
      <c r="C432" s="19"/>
      <c r="D432" s="11"/>
      <c r="E432" s="11"/>
      <c r="F432" s="11"/>
      <c r="G432" s="12"/>
      <c r="H432" s="20"/>
      <c r="I432" s="18"/>
      <c r="J432" s="23"/>
    </row>
    <row r="433" spans="2:10" x14ac:dyDescent="0.25">
      <c r="B433" s="12"/>
      <c r="C433" s="19"/>
      <c r="D433" s="11"/>
      <c r="E433" s="11"/>
      <c r="F433" s="11"/>
      <c r="G433" s="12"/>
      <c r="H433" s="20"/>
      <c r="I433" s="18"/>
      <c r="J433" s="23"/>
    </row>
    <row r="434" spans="2:10" x14ac:dyDescent="0.25">
      <c r="B434" s="12"/>
      <c r="C434" s="19"/>
      <c r="D434" s="11"/>
      <c r="E434" s="11"/>
      <c r="F434" s="11"/>
      <c r="G434" s="12"/>
      <c r="H434" s="20"/>
      <c r="I434" s="18"/>
      <c r="J434" s="23"/>
    </row>
    <row r="435" spans="2:10" x14ac:dyDescent="0.25">
      <c r="B435" s="12"/>
      <c r="C435" s="19"/>
      <c r="D435" s="11"/>
      <c r="E435" s="11"/>
      <c r="F435" s="11"/>
      <c r="G435" s="12"/>
      <c r="H435" s="20"/>
      <c r="I435" s="18"/>
      <c r="J435" s="23"/>
    </row>
    <row r="436" spans="2:10" x14ac:dyDescent="0.25">
      <c r="B436" s="12"/>
      <c r="C436" s="19"/>
      <c r="D436" s="11"/>
      <c r="E436" s="11"/>
      <c r="F436" s="11"/>
      <c r="G436" s="12"/>
      <c r="H436" s="20"/>
      <c r="I436" s="18"/>
      <c r="J436" s="23"/>
    </row>
    <row r="437" spans="2:10" x14ac:dyDescent="0.25">
      <c r="B437" s="12"/>
      <c r="C437" s="19"/>
      <c r="D437" s="11"/>
      <c r="E437" s="11"/>
      <c r="F437" s="11"/>
      <c r="G437" s="12"/>
      <c r="H437" s="20"/>
      <c r="I437" s="18"/>
      <c r="J437" s="23"/>
    </row>
    <row r="438" spans="2:10" x14ac:dyDescent="0.25">
      <c r="B438" s="12"/>
      <c r="C438" s="19"/>
      <c r="D438" s="11"/>
      <c r="E438" s="11"/>
      <c r="F438" s="11"/>
      <c r="G438" s="12"/>
      <c r="H438" s="20"/>
      <c r="I438" s="18"/>
      <c r="J438" s="23"/>
    </row>
    <row r="439" spans="2:10" x14ac:dyDescent="0.25">
      <c r="B439" s="12"/>
      <c r="C439" s="19"/>
      <c r="D439" s="11"/>
      <c r="E439" s="11"/>
      <c r="F439" s="11"/>
      <c r="G439" s="12"/>
      <c r="H439" s="20"/>
      <c r="I439" s="18"/>
      <c r="J439" s="23"/>
    </row>
    <row r="440" spans="2:10" x14ac:dyDescent="0.25">
      <c r="B440" s="12"/>
      <c r="C440" s="19"/>
      <c r="D440" s="11"/>
      <c r="E440" s="11"/>
      <c r="F440" s="11"/>
      <c r="G440" s="12"/>
      <c r="H440" s="20"/>
      <c r="I440" s="18"/>
      <c r="J440" s="23"/>
    </row>
    <row r="441" spans="2:10" x14ac:dyDescent="0.25">
      <c r="B441" s="12"/>
      <c r="C441" s="19"/>
      <c r="D441" s="11"/>
      <c r="E441" s="11"/>
      <c r="F441" s="11"/>
      <c r="G441" s="12"/>
      <c r="H441" s="20"/>
      <c r="I441" s="18"/>
      <c r="J441" s="23"/>
    </row>
    <row r="442" spans="2:10" x14ac:dyDescent="0.25">
      <c r="B442" s="12"/>
      <c r="C442" s="19"/>
      <c r="D442" s="11"/>
      <c r="E442" s="11"/>
      <c r="F442" s="11"/>
      <c r="G442" s="12"/>
      <c r="H442" s="20"/>
      <c r="I442" s="18"/>
      <c r="J442" s="23"/>
    </row>
    <row r="443" spans="2:10" x14ac:dyDescent="0.25">
      <c r="B443" s="12"/>
      <c r="C443" s="19"/>
      <c r="D443" s="11"/>
      <c r="E443" s="11"/>
      <c r="F443" s="11"/>
      <c r="G443" s="12"/>
      <c r="H443" s="20"/>
      <c r="I443" s="18"/>
      <c r="J443" s="23"/>
    </row>
    <row r="444" spans="2:10" x14ac:dyDescent="0.25">
      <c r="B444" s="12"/>
      <c r="C444" s="19"/>
      <c r="D444" s="11"/>
      <c r="E444" s="11"/>
      <c r="F444" s="11"/>
      <c r="G444" s="12"/>
      <c r="H444" s="20"/>
      <c r="I444" s="18"/>
      <c r="J444" s="23"/>
    </row>
    <row r="445" spans="2:10" x14ac:dyDescent="0.25">
      <c r="B445" s="12"/>
      <c r="C445" s="19"/>
      <c r="D445" s="11"/>
      <c r="E445" s="11"/>
      <c r="F445" s="11"/>
      <c r="G445" s="12"/>
      <c r="H445" s="20"/>
      <c r="I445" s="18"/>
      <c r="J445" s="23"/>
    </row>
    <row r="446" spans="2:10" x14ac:dyDescent="0.25">
      <c r="B446" s="12"/>
      <c r="C446" s="19"/>
      <c r="D446" s="11"/>
      <c r="E446" s="11"/>
      <c r="F446" s="11"/>
      <c r="G446" s="12"/>
      <c r="H446" s="20"/>
      <c r="I446" s="18"/>
      <c r="J446" s="23"/>
    </row>
    <row r="447" spans="2:10" x14ac:dyDescent="0.25">
      <c r="B447" s="12"/>
      <c r="C447" s="19"/>
      <c r="D447" s="11"/>
      <c r="E447" s="11"/>
      <c r="F447" s="11"/>
      <c r="G447" s="12"/>
      <c r="H447" s="20"/>
      <c r="I447" s="18"/>
      <c r="J447" s="23"/>
    </row>
    <row r="448" spans="2:10" x14ac:dyDescent="0.25">
      <c r="B448" s="12"/>
      <c r="C448" s="19"/>
      <c r="D448" s="11"/>
      <c r="E448" s="11"/>
      <c r="F448" s="11"/>
      <c r="G448" s="12"/>
      <c r="H448" s="20"/>
      <c r="I448" s="18"/>
      <c r="J448" s="23"/>
    </row>
    <row r="449" spans="2:10" x14ac:dyDescent="0.25">
      <c r="B449" s="12"/>
      <c r="C449" s="19"/>
      <c r="D449" s="11"/>
      <c r="E449" s="11"/>
      <c r="F449" s="11"/>
      <c r="G449" s="12"/>
      <c r="H449" s="20"/>
      <c r="I449" s="18"/>
      <c r="J449" s="23"/>
    </row>
    <row r="450" spans="2:10" x14ac:dyDescent="0.25">
      <c r="B450" s="12"/>
      <c r="C450" s="19"/>
      <c r="D450" s="11"/>
      <c r="E450" s="11"/>
      <c r="F450" s="11"/>
      <c r="G450" s="12"/>
      <c r="H450" s="20"/>
      <c r="I450" s="18"/>
      <c r="J450" s="23"/>
    </row>
    <row r="451" spans="2:10" x14ac:dyDescent="0.25">
      <c r="B451" s="12"/>
      <c r="C451" s="19"/>
      <c r="D451" s="11"/>
      <c r="E451" s="11"/>
      <c r="F451" s="11"/>
      <c r="G451" s="12"/>
      <c r="H451" s="20"/>
      <c r="I451" s="18"/>
      <c r="J451" s="23"/>
    </row>
    <row r="452" spans="2:10" x14ac:dyDescent="0.25">
      <c r="B452" s="12"/>
      <c r="C452" s="19"/>
      <c r="D452" s="11"/>
      <c r="E452" s="11"/>
      <c r="F452" s="11"/>
      <c r="G452" s="12"/>
      <c r="H452" s="20"/>
      <c r="I452" s="18"/>
      <c r="J452" s="23"/>
    </row>
    <row r="453" spans="2:10" x14ac:dyDescent="0.25">
      <c r="B453" s="12"/>
      <c r="C453" s="19"/>
      <c r="D453" s="11"/>
      <c r="E453" s="11"/>
      <c r="F453" s="11"/>
      <c r="G453" s="12"/>
      <c r="H453" s="20"/>
      <c r="I453" s="18"/>
      <c r="J453" s="23"/>
    </row>
    <row r="454" spans="2:10" x14ac:dyDescent="0.25">
      <c r="B454" s="12"/>
      <c r="C454" s="19"/>
      <c r="D454" s="11"/>
      <c r="E454" s="11"/>
      <c r="F454" s="11"/>
      <c r="G454" s="12"/>
      <c r="H454" s="20"/>
      <c r="I454" s="18"/>
      <c r="J454" s="23"/>
    </row>
    <row r="455" spans="2:10" x14ac:dyDescent="0.25">
      <c r="B455" s="12"/>
      <c r="C455" s="19"/>
      <c r="D455" s="11"/>
      <c r="E455" s="11"/>
      <c r="F455" s="11"/>
      <c r="G455" s="12"/>
      <c r="H455" s="20"/>
      <c r="I455" s="57"/>
      <c r="J455" s="21"/>
    </row>
    <row r="456" spans="2:10" x14ac:dyDescent="0.25">
      <c r="B456" s="12"/>
      <c r="C456" s="19"/>
      <c r="D456" s="11"/>
      <c r="E456" s="11"/>
      <c r="F456" s="11"/>
      <c r="G456" s="12"/>
      <c r="H456" s="20"/>
      <c r="I456" s="57"/>
      <c r="J456" s="21"/>
    </row>
    <row r="457" spans="2:10" x14ac:dyDescent="0.25">
      <c r="B457" s="12"/>
      <c r="C457" s="19"/>
      <c r="D457" s="11"/>
      <c r="E457" s="11"/>
      <c r="F457" s="11"/>
      <c r="G457" s="12"/>
      <c r="H457" s="20"/>
      <c r="I457" s="57"/>
      <c r="J457" s="21"/>
    </row>
    <row r="458" spans="2:10" x14ac:dyDescent="0.25">
      <c r="B458" s="12"/>
      <c r="C458" s="19"/>
      <c r="D458" s="11"/>
      <c r="E458" s="11"/>
      <c r="F458" s="11"/>
      <c r="G458" s="12"/>
      <c r="H458" s="20"/>
      <c r="I458" s="57"/>
      <c r="J458" s="21"/>
    </row>
    <row r="459" spans="2:10" x14ac:dyDescent="0.25">
      <c r="B459" s="12"/>
      <c r="C459" s="19"/>
      <c r="D459" s="11"/>
      <c r="E459" s="11"/>
      <c r="F459" s="11"/>
      <c r="G459" s="12"/>
      <c r="H459" s="20"/>
      <c r="I459" s="57"/>
      <c r="J459" s="21"/>
    </row>
    <row r="460" spans="2:10" x14ac:dyDescent="0.25">
      <c r="B460" s="12"/>
      <c r="C460" s="19"/>
      <c r="D460" s="11"/>
      <c r="E460" s="11"/>
      <c r="F460" s="11"/>
      <c r="G460" s="12"/>
      <c r="H460" s="20"/>
      <c r="I460" s="57"/>
      <c r="J460" s="21"/>
    </row>
    <row r="461" spans="2:10" x14ac:dyDescent="0.25">
      <c r="B461" s="12"/>
      <c r="C461" s="19"/>
      <c r="D461" s="11"/>
      <c r="E461" s="11"/>
      <c r="F461" s="11"/>
      <c r="G461" s="12"/>
      <c r="H461" s="20"/>
      <c r="I461" s="57"/>
      <c r="J461" s="21"/>
    </row>
    <row r="462" spans="2:10" x14ac:dyDescent="0.25">
      <c r="B462" s="12"/>
      <c r="C462" s="19"/>
      <c r="D462" s="11"/>
      <c r="E462" s="11"/>
      <c r="F462" s="11"/>
      <c r="G462" s="12"/>
      <c r="H462" s="20"/>
      <c r="I462" s="18"/>
      <c r="J462" s="23"/>
    </row>
    <row r="463" spans="2:10" x14ac:dyDescent="0.25">
      <c r="B463" s="12"/>
      <c r="C463" s="19"/>
      <c r="D463" s="11"/>
      <c r="E463" s="11"/>
      <c r="F463" s="11"/>
      <c r="G463" s="12"/>
      <c r="H463" s="20"/>
      <c r="I463" s="18"/>
      <c r="J463" s="23"/>
    </row>
    <row r="464" spans="2:10" x14ac:dyDescent="0.25">
      <c r="B464" s="12"/>
      <c r="C464" s="19"/>
      <c r="D464" s="11"/>
      <c r="E464" s="11"/>
      <c r="F464" s="11"/>
      <c r="G464" s="12"/>
      <c r="H464" s="20"/>
      <c r="I464" s="57"/>
      <c r="J464" s="21"/>
    </row>
    <row r="465" spans="2:10" x14ac:dyDescent="0.25">
      <c r="B465" s="12"/>
      <c r="C465" s="19"/>
      <c r="D465" s="11"/>
      <c r="E465" s="11"/>
      <c r="F465" s="11"/>
      <c r="G465" s="12"/>
      <c r="H465" s="20"/>
      <c r="I465" s="18"/>
      <c r="J465" s="23"/>
    </row>
    <row r="466" spans="2:10" x14ac:dyDescent="0.25">
      <c r="B466" s="12"/>
      <c r="C466" s="19"/>
      <c r="D466" s="11"/>
      <c r="E466" s="11"/>
      <c r="F466" s="11"/>
      <c r="G466" s="12"/>
      <c r="H466" s="20"/>
      <c r="I466" s="57"/>
      <c r="J466" s="21"/>
    </row>
    <row r="467" spans="2:10" x14ac:dyDescent="0.25">
      <c r="B467" s="12"/>
      <c r="C467" s="19"/>
      <c r="D467" s="11"/>
      <c r="E467" s="11"/>
      <c r="F467" s="11"/>
      <c r="G467" s="12"/>
      <c r="H467" s="20"/>
      <c r="I467" s="57"/>
      <c r="J467" s="21"/>
    </row>
    <row r="468" spans="2:10" x14ac:dyDescent="0.25">
      <c r="B468" s="12"/>
      <c r="C468" s="19"/>
      <c r="D468" s="11"/>
      <c r="E468" s="11"/>
      <c r="F468" s="11"/>
      <c r="G468" s="12"/>
      <c r="H468" s="20"/>
      <c r="I468" s="57"/>
      <c r="J468" s="21"/>
    </row>
    <row r="469" spans="2:10" x14ac:dyDescent="0.25">
      <c r="B469" s="12"/>
      <c r="C469" s="19"/>
      <c r="D469" s="11"/>
      <c r="E469" s="11"/>
      <c r="F469" s="11"/>
      <c r="G469" s="12"/>
      <c r="H469" s="20"/>
      <c r="I469" s="57"/>
      <c r="J469" s="21"/>
    </row>
    <row r="470" spans="2:10" x14ac:dyDescent="0.25">
      <c r="B470" s="12"/>
      <c r="C470" s="19"/>
      <c r="D470" s="11"/>
      <c r="E470" s="11"/>
      <c r="F470" s="11"/>
      <c r="G470" s="12"/>
      <c r="H470" s="20"/>
      <c r="I470" s="57"/>
      <c r="J470" s="21"/>
    </row>
    <row r="471" spans="2:10" x14ac:dyDescent="0.25">
      <c r="B471" s="12"/>
      <c r="C471" s="19"/>
      <c r="D471" s="11"/>
      <c r="E471" s="11"/>
      <c r="F471" s="11"/>
      <c r="G471" s="12"/>
      <c r="H471" s="20"/>
      <c r="I471" s="57"/>
      <c r="J471" s="21"/>
    </row>
    <row r="472" spans="2:10" x14ac:dyDescent="0.25">
      <c r="B472" s="12"/>
      <c r="C472" s="19"/>
      <c r="D472" s="11"/>
      <c r="E472" s="11"/>
      <c r="F472" s="11"/>
      <c r="G472" s="12"/>
      <c r="H472" s="20"/>
      <c r="I472" s="57"/>
      <c r="J472" s="21"/>
    </row>
    <row r="473" spans="2:10" x14ac:dyDescent="0.25">
      <c r="B473" s="12"/>
      <c r="C473" s="19"/>
      <c r="D473" s="11"/>
      <c r="E473" s="11"/>
      <c r="F473" s="11"/>
      <c r="G473" s="12"/>
      <c r="H473" s="20"/>
      <c r="I473" s="57"/>
      <c r="J473" s="21"/>
    </row>
    <row r="474" spans="2:10" x14ac:dyDescent="0.25">
      <c r="B474" s="12"/>
      <c r="C474" s="19"/>
      <c r="D474" s="11"/>
      <c r="E474" s="11"/>
      <c r="F474" s="11"/>
      <c r="G474" s="12"/>
      <c r="H474" s="20"/>
      <c r="I474" s="18"/>
      <c r="J474" s="23"/>
    </row>
    <row r="475" spans="2:10" x14ac:dyDescent="0.25">
      <c r="B475" s="12"/>
      <c r="C475" s="19"/>
      <c r="D475" s="11"/>
      <c r="E475" s="11"/>
      <c r="F475" s="11"/>
      <c r="G475" s="12"/>
      <c r="H475" s="20"/>
      <c r="I475" s="18"/>
      <c r="J475" s="23"/>
    </row>
    <row r="476" spans="2:10" x14ac:dyDescent="0.25">
      <c r="B476" s="12"/>
      <c r="C476" s="19"/>
      <c r="D476" s="11"/>
      <c r="E476" s="11"/>
      <c r="F476" s="11"/>
      <c r="G476" s="12"/>
      <c r="H476" s="20"/>
      <c r="I476" s="18"/>
      <c r="J476" s="23"/>
    </row>
    <row r="477" spans="2:10" x14ac:dyDescent="0.25">
      <c r="B477" s="12"/>
      <c r="C477" s="19"/>
      <c r="D477" s="11"/>
      <c r="E477" s="11"/>
      <c r="F477" s="11"/>
      <c r="G477" s="12"/>
      <c r="H477" s="20"/>
      <c r="I477" s="18"/>
      <c r="J477" s="23"/>
    </row>
    <row r="478" spans="2:10" x14ac:dyDescent="0.25">
      <c r="B478" s="12"/>
      <c r="C478" s="19"/>
      <c r="D478" s="11"/>
      <c r="E478" s="11"/>
      <c r="F478" s="11"/>
      <c r="G478" s="12"/>
      <c r="H478" s="20"/>
      <c r="I478" s="18"/>
      <c r="J478" s="23"/>
    </row>
    <row r="479" spans="2:10" x14ac:dyDescent="0.25">
      <c r="B479" s="12"/>
      <c r="C479" s="19"/>
      <c r="D479" s="11"/>
      <c r="E479" s="11"/>
      <c r="F479" s="11"/>
      <c r="G479" s="12"/>
      <c r="H479" s="20"/>
      <c r="I479" s="18"/>
      <c r="J479" s="23"/>
    </row>
    <row r="480" spans="2:10" x14ac:dyDescent="0.25">
      <c r="B480" s="12"/>
      <c r="C480" s="19"/>
      <c r="D480" s="11"/>
      <c r="E480" s="11"/>
      <c r="F480" s="11"/>
      <c r="G480" s="12"/>
      <c r="H480" s="20"/>
      <c r="I480" s="18"/>
      <c r="J480" s="23"/>
    </row>
    <row r="481" spans="2:10" x14ac:dyDescent="0.25">
      <c r="B481" s="12"/>
      <c r="C481" s="19"/>
      <c r="D481" s="11"/>
      <c r="E481" s="11"/>
      <c r="F481" s="11"/>
      <c r="G481" s="12"/>
      <c r="H481" s="20"/>
      <c r="I481" s="18"/>
      <c r="J481" s="23"/>
    </row>
    <row r="482" spans="2:10" x14ac:dyDescent="0.25">
      <c r="B482" s="12"/>
      <c r="C482" s="19"/>
      <c r="D482" s="11"/>
      <c r="E482" s="11"/>
      <c r="F482" s="11"/>
      <c r="G482" s="12"/>
      <c r="H482" s="20"/>
      <c r="I482" s="18"/>
      <c r="J482" s="23"/>
    </row>
    <row r="483" spans="2:10" x14ac:dyDescent="0.25">
      <c r="B483" s="12"/>
      <c r="C483" s="19"/>
      <c r="D483" s="11"/>
      <c r="E483" s="11"/>
      <c r="F483" s="11"/>
      <c r="G483" s="12"/>
      <c r="H483" s="20"/>
      <c r="I483" s="18"/>
      <c r="J483" s="23"/>
    </row>
    <row r="484" spans="2:10" x14ac:dyDescent="0.25">
      <c r="B484" s="12"/>
      <c r="C484" s="19"/>
      <c r="D484" s="11"/>
      <c r="E484" s="11"/>
      <c r="F484" s="11"/>
      <c r="G484" s="12"/>
      <c r="H484" s="20"/>
      <c r="I484" s="57"/>
      <c r="J484" s="21"/>
    </row>
    <row r="485" spans="2:10" x14ac:dyDescent="0.25">
      <c r="B485" s="12"/>
      <c r="C485" s="19"/>
      <c r="D485" s="11"/>
      <c r="E485" s="11"/>
      <c r="F485" s="11"/>
      <c r="G485" s="12"/>
      <c r="H485" s="20"/>
      <c r="I485" s="57"/>
      <c r="J485" s="21"/>
    </row>
    <row r="486" spans="2:10" x14ac:dyDescent="0.25">
      <c r="B486" s="12"/>
      <c r="C486" s="19"/>
      <c r="D486" s="11"/>
      <c r="E486" s="11"/>
      <c r="F486" s="11"/>
      <c r="G486" s="12"/>
      <c r="H486" s="20"/>
      <c r="I486" s="57"/>
      <c r="J486" s="21"/>
    </row>
    <row r="487" spans="2:10" x14ac:dyDescent="0.25">
      <c r="B487" s="12"/>
      <c r="C487" s="19"/>
      <c r="D487" s="11"/>
      <c r="E487" s="11"/>
      <c r="F487" s="11"/>
      <c r="G487" s="12"/>
      <c r="H487" s="20"/>
      <c r="I487" s="57"/>
      <c r="J487" s="21"/>
    </row>
    <row r="488" spans="2:10" x14ac:dyDescent="0.25">
      <c r="B488" s="12"/>
      <c r="C488" s="19"/>
      <c r="D488" s="11"/>
      <c r="E488" s="11"/>
      <c r="F488" s="11"/>
      <c r="G488" s="12"/>
      <c r="H488" s="20"/>
      <c r="I488" s="57"/>
      <c r="J488" s="21"/>
    </row>
    <row r="489" spans="2:10" x14ac:dyDescent="0.25">
      <c r="B489" s="12"/>
      <c r="C489" s="19"/>
      <c r="D489" s="11"/>
      <c r="E489" s="11"/>
      <c r="F489" s="11"/>
      <c r="G489" s="12"/>
      <c r="H489" s="20"/>
      <c r="I489" s="57"/>
      <c r="J489" s="21"/>
    </row>
    <row r="490" spans="2:10" x14ac:dyDescent="0.25">
      <c r="B490" s="12"/>
      <c r="C490" s="19"/>
      <c r="D490" s="11"/>
      <c r="E490" s="11"/>
      <c r="F490" s="11"/>
      <c r="G490" s="12"/>
      <c r="H490" s="20"/>
      <c r="I490" s="18"/>
      <c r="J490" s="23"/>
    </row>
    <row r="491" spans="2:10" x14ac:dyDescent="0.25">
      <c r="B491" s="12"/>
      <c r="C491" s="19"/>
      <c r="D491" s="11"/>
      <c r="E491" s="11"/>
      <c r="F491" s="11"/>
      <c r="G491" s="12"/>
      <c r="H491" s="20"/>
      <c r="I491" s="18"/>
      <c r="J491" s="23"/>
    </row>
    <row r="492" spans="2:10" x14ac:dyDescent="0.25">
      <c r="B492" s="12"/>
      <c r="C492" s="19"/>
      <c r="D492" s="11"/>
      <c r="E492" s="11"/>
      <c r="F492" s="11"/>
      <c r="G492" s="12"/>
      <c r="H492" s="20"/>
      <c r="I492" s="18"/>
      <c r="J492" s="23"/>
    </row>
    <row r="493" spans="2:10" x14ac:dyDescent="0.25">
      <c r="B493" s="12"/>
      <c r="C493" s="19"/>
      <c r="D493" s="11"/>
      <c r="E493" s="11"/>
      <c r="F493" s="11"/>
      <c r="G493" s="12"/>
      <c r="H493" s="20"/>
      <c r="I493" s="18"/>
      <c r="J493" s="23"/>
    </row>
    <row r="494" spans="2:10" x14ac:dyDescent="0.25">
      <c r="B494" s="12"/>
      <c r="C494" s="19"/>
      <c r="D494" s="11"/>
      <c r="E494" s="11"/>
      <c r="F494" s="11"/>
      <c r="G494" s="12"/>
      <c r="H494" s="20"/>
      <c r="I494" s="18"/>
      <c r="J494" s="23"/>
    </row>
    <row r="495" spans="2:10" x14ac:dyDescent="0.25">
      <c r="B495" s="12"/>
      <c r="C495" s="19"/>
      <c r="D495" s="11"/>
      <c r="E495" s="11"/>
      <c r="F495" s="11"/>
      <c r="G495" s="12"/>
      <c r="H495" s="20"/>
      <c r="I495" s="18"/>
      <c r="J495" s="23"/>
    </row>
    <row r="496" spans="2:10" x14ac:dyDescent="0.25">
      <c r="B496" s="12"/>
      <c r="C496" s="19"/>
      <c r="D496" s="11"/>
      <c r="E496" s="11"/>
      <c r="F496" s="11"/>
      <c r="G496" s="12"/>
      <c r="H496" s="20"/>
      <c r="I496" s="18"/>
      <c r="J496" s="23"/>
    </row>
    <row r="497" spans="2:10" x14ac:dyDescent="0.25">
      <c r="B497" s="12"/>
      <c r="C497" s="19"/>
      <c r="D497" s="11"/>
      <c r="E497" s="11"/>
      <c r="F497" s="11"/>
      <c r="G497" s="12"/>
      <c r="H497" s="20"/>
      <c r="I497" s="18"/>
      <c r="J497" s="23"/>
    </row>
    <row r="498" spans="2:10" x14ac:dyDescent="0.25">
      <c r="B498" s="12"/>
      <c r="C498" s="19"/>
      <c r="D498" s="11"/>
      <c r="E498" s="11"/>
      <c r="F498" s="11"/>
      <c r="G498" s="12"/>
      <c r="H498" s="20"/>
      <c r="I498" s="18"/>
      <c r="J498" s="23"/>
    </row>
    <row r="499" spans="2:10" x14ac:dyDescent="0.25">
      <c r="B499" s="12"/>
      <c r="C499" s="19"/>
      <c r="D499" s="11"/>
      <c r="E499" s="11"/>
      <c r="F499" s="11"/>
      <c r="G499" s="12"/>
      <c r="H499" s="20"/>
      <c r="I499" s="18"/>
      <c r="J499" s="23"/>
    </row>
    <row r="500" spans="2:10" x14ac:dyDescent="0.25">
      <c r="B500" s="12"/>
      <c r="C500" s="19"/>
      <c r="D500" s="11"/>
      <c r="E500" s="11"/>
      <c r="F500" s="11"/>
      <c r="G500" s="12"/>
      <c r="H500" s="20"/>
      <c r="I500" s="18"/>
      <c r="J500" s="23"/>
    </row>
    <row r="501" spans="2:10" x14ac:dyDescent="0.25">
      <c r="B501" s="12"/>
      <c r="C501" s="19"/>
      <c r="D501" s="11"/>
      <c r="E501" s="11"/>
      <c r="F501" s="11"/>
      <c r="G501" s="12"/>
      <c r="H501" s="20"/>
      <c r="I501" s="18"/>
      <c r="J501" s="23"/>
    </row>
    <row r="502" spans="2:10" x14ac:dyDescent="0.25">
      <c r="B502" s="12"/>
      <c r="C502" s="19"/>
      <c r="D502" s="11"/>
      <c r="E502" s="11"/>
      <c r="F502" s="11"/>
      <c r="G502" s="12"/>
      <c r="H502" s="20"/>
      <c r="I502" s="18"/>
      <c r="J502" s="23"/>
    </row>
    <row r="503" spans="2:10" x14ac:dyDescent="0.25">
      <c r="B503" s="12"/>
      <c r="C503" s="19"/>
      <c r="D503" s="11"/>
      <c r="E503" s="11"/>
      <c r="F503" s="11"/>
      <c r="G503" s="12"/>
      <c r="H503" s="20"/>
      <c r="I503" s="18"/>
      <c r="J503" s="23"/>
    </row>
    <row r="504" spans="2:10" x14ac:dyDescent="0.25">
      <c r="B504" s="12"/>
      <c r="C504" s="19"/>
      <c r="D504" s="11"/>
      <c r="E504" s="11"/>
      <c r="F504" s="11"/>
      <c r="G504" s="12"/>
      <c r="H504" s="20"/>
      <c r="I504" s="18"/>
      <c r="J504" s="23"/>
    </row>
    <row r="505" spans="2:10" x14ac:dyDescent="0.25">
      <c r="B505" s="12"/>
      <c r="C505" s="19"/>
      <c r="D505" s="11"/>
      <c r="E505" s="11"/>
      <c r="F505" s="11"/>
      <c r="G505" s="12"/>
      <c r="H505" s="20"/>
      <c r="I505" s="18"/>
      <c r="J505" s="23"/>
    </row>
    <row r="506" spans="2:10" x14ac:dyDescent="0.25">
      <c r="B506" s="12"/>
      <c r="C506" s="19"/>
      <c r="D506" s="11"/>
      <c r="E506" s="11"/>
      <c r="F506" s="11"/>
      <c r="G506" s="12"/>
      <c r="H506" s="20"/>
      <c r="I506" s="18"/>
      <c r="J506" s="23"/>
    </row>
    <row r="507" spans="2:10" x14ac:dyDescent="0.25">
      <c r="B507" s="12"/>
      <c r="C507" s="19"/>
      <c r="D507" s="11"/>
      <c r="E507" s="11"/>
      <c r="F507" s="11"/>
      <c r="G507" s="12"/>
      <c r="H507" s="20"/>
      <c r="I507" s="18"/>
      <c r="J507" s="23"/>
    </row>
    <row r="508" spans="2:10" x14ac:dyDescent="0.25">
      <c r="B508" s="12"/>
      <c r="C508" s="19"/>
      <c r="D508" s="11"/>
      <c r="E508" s="11"/>
      <c r="F508" s="11"/>
      <c r="G508" s="12"/>
      <c r="H508" s="20"/>
      <c r="I508" s="18"/>
      <c r="J508" s="23"/>
    </row>
    <row r="509" spans="2:10" x14ac:dyDescent="0.25">
      <c r="B509" s="12"/>
      <c r="C509" s="19"/>
      <c r="D509" s="11"/>
      <c r="E509" s="11"/>
      <c r="F509" s="11"/>
      <c r="G509" s="12"/>
      <c r="H509" s="20"/>
      <c r="I509" s="18"/>
      <c r="J509" s="23"/>
    </row>
    <row r="510" spans="2:10" x14ac:dyDescent="0.25">
      <c r="B510" s="12"/>
      <c r="C510" s="19"/>
      <c r="D510" s="11"/>
      <c r="E510" s="11"/>
      <c r="F510" s="11"/>
      <c r="G510" s="12"/>
      <c r="H510" s="20"/>
      <c r="I510" s="18"/>
      <c r="J510" s="23"/>
    </row>
    <row r="511" spans="2:10" x14ac:dyDescent="0.25">
      <c r="B511" s="12"/>
      <c r="C511" s="19"/>
      <c r="D511" s="11"/>
      <c r="E511" s="11"/>
      <c r="F511" s="11"/>
      <c r="G511" s="12"/>
      <c r="H511" s="20"/>
      <c r="I511" s="18"/>
      <c r="J511" s="23"/>
    </row>
    <row r="512" spans="2:10" x14ac:dyDescent="0.25">
      <c r="B512" s="12"/>
      <c r="C512" s="19"/>
      <c r="D512" s="11"/>
      <c r="E512" s="11"/>
      <c r="F512" s="11"/>
      <c r="G512" s="12"/>
      <c r="H512" s="20"/>
      <c r="I512" s="18"/>
      <c r="J512" s="23"/>
    </row>
    <row r="513" spans="2:10" x14ac:dyDescent="0.25">
      <c r="B513" s="12"/>
      <c r="C513" s="19"/>
      <c r="D513" s="11"/>
      <c r="E513" s="11"/>
      <c r="F513" s="11"/>
      <c r="G513" s="12"/>
      <c r="H513" s="20"/>
      <c r="I513" s="18"/>
      <c r="J513" s="23"/>
    </row>
    <row r="514" spans="2:10" x14ac:dyDescent="0.25">
      <c r="B514" s="12"/>
      <c r="C514" s="19"/>
      <c r="D514" s="11"/>
      <c r="E514" s="11"/>
      <c r="F514" s="11"/>
      <c r="G514" s="12"/>
      <c r="H514" s="20"/>
      <c r="I514" s="18"/>
      <c r="J514" s="23"/>
    </row>
    <row r="515" spans="2:10" x14ac:dyDescent="0.25">
      <c r="B515" s="12"/>
      <c r="C515" s="19"/>
      <c r="D515" s="11"/>
      <c r="E515" s="11"/>
      <c r="F515" s="11"/>
      <c r="G515" s="12"/>
      <c r="H515" s="20"/>
      <c r="I515" s="18"/>
      <c r="J515" s="23"/>
    </row>
    <row r="516" spans="2:10" x14ac:dyDescent="0.25">
      <c r="B516" s="12"/>
      <c r="C516" s="19"/>
      <c r="D516" s="11"/>
      <c r="E516" s="11"/>
      <c r="F516" s="11"/>
      <c r="G516" s="12"/>
      <c r="H516" s="20"/>
      <c r="I516" s="18"/>
      <c r="J516" s="23"/>
    </row>
    <row r="517" spans="2:10" x14ac:dyDescent="0.25">
      <c r="B517" s="12"/>
      <c r="C517" s="19"/>
      <c r="D517" s="11"/>
      <c r="E517" s="11"/>
      <c r="F517" s="11"/>
      <c r="G517" s="12"/>
      <c r="H517" s="20"/>
      <c r="I517" s="18"/>
      <c r="J517" s="23"/>
    </row>
    <row r="518" spans="2:10" x14ac:dyDescent="0.25">
      <c r="B518" s="12"/>
      <c r="C518" s="19"/>
      <c r="D518" s="11"/>
      <c r="E518" s="11"/>
      <c r="F518" s="11"/>
      <c r="G518" s="12"/>
      <c r="H518" s="20"/>
      <c r="I518" s="18"/>
      <c r="J518" s="23"/>
    </row>
    <row r="519" spans="2:10" x14ac:dyDescent="0.25">
      <c r="B519" s="12"/>
      <c r="C519" s="19"/>
      <c r="D519" s="11"/>
      <c r="E519" s="11"/>
      <c r="F519" s="11"/>
      <c r="G519" s="12"/>
      <c r="H519" s="20"/>
      <c r="I519" s="18"/>
      <c r="J519" s="23"/>
    </row>
    <row r="520" spans="2:10" x14ac:dyDescent="0.25">
      <c r="B520" s="12"/>
      <c r="C520" s="19"/>
      <c r="D520" s="11"/>
      <c r="E520" s="11"/>
      <c r="F520" s="11"/>
      <c r="G520" s="12"/>
      <c r="H520" s="20"/>
      <c r="I520" s="18"/>
      <c r="J520" s="23"/>
    </row>
    <row r="521" spans="2:10" x14ac:dyDescent="0.25">
      <c r="B521" s="12"/>
      <c r="C521" s="19"/>
      <c r="D521" s="11"/>
      <c r="E521" s="11"/>
      <c r="F521" s="11"/>
      <c r="G521" s="12"/>
      <c r="H521" s="20"/>
      <c r="I521" s="18"/>
      <c r="J521" s="23"/>
    </row>
    <row r="522" spans="2:10" x14ac:dyDescent="0.25">
      <c r="B522" s="12"/>
      <c r="C522" s="19"/>
      <c r="D522" s="11"/>
      <c r="E522" s="11"/>
      <c r="F522" s="11"/>
      <c r="G522" s="12"/>
      <c r="H522" s="20"/>
      <c r="I522" s="18"/>
      <c r="J522" s="23"/>
    </row>
    <row r="523" spans="2:10" x14ac:dyDescent="0.25">
      <c r="B523" s="12"/>
      <c r="C523" s="19"/>
      <c r="D523" s="11"/>
      <c r="E523" s="11"/>
      <c r="F523" s="11"/>
      <c r="G523" s="12"/>
      <c r="H523" s="20"/>
      <c r="I523" s="18"/>
      <c r="J523" s="23"/>
    </row>
    <row r="524" spans="2:10" x14ac:dyDescent="0.25">
      <c r="B524" s="12"/>
      <c r="C524" s="19"/>
      <c r="D524" s="11"/>
      <c r="E524" s="11"/>
      <c r="F524" s="11"/>
      <c r="G524" s="12"/>
      <c r="H524" s="20"/>
      <c r="I524" s="18"/>
      <c r="J524" s="23"/>
    </row>
    <row r="525" spans="2:10" x14ac:dyDescent="0.25">
      <c r="B525" s="12"/>
      <c r="C525" s="19"/>
      <c r="D525" s="11"/>
      <c r="E525" s="11"/>
      <c r="F525" s="11"/>
      <c r="G525" s="12"/>
      <c r="H525" s="20"/>
      <c r="I525" s="18"/>
      <c r="J525" s="23"/>
    </row>
    <row r="526" spans="2:10" x14ac:dyDescent="0.25">
      <c r="B526" s="12"/>
      <c r="C526" s="19"/>
      <c r="D526" s="11"/>
      <c r="E526" s="11"/>
      <c r="F526" s="11"/>
      <c r="G526" s="12"/>
      <c r="H526" s="20"/>
      <c r="I526" s="18"/>
      <c r="J526" s="23"/>
    </row>
    <row r="527" spans="2:10" x14ac:dyDescent="0.25">
      <c r="B527" s="12"/>
      <c r="C527" s="19"/>
      <c r="D527" s="11"/>
      <c r="E527" s="11"/>
      <c r="F527" s="11"/>
      <c r="G527" s="12"/>
      <c r="H527" s="20"/>
      <c r="I527" s="18"/>
      <c r="J527" s="23"/>
    </row>
    <row r="528" spans="2:10" x14ac:dyDescent="0.25">
      <c r="B528" s="12"/>
      <c r="C528" s="19"/>
      <c r="D528" s="11"/>
      <c r="E528" s="11"/>
      <c r="F528" s="11"/>
      <c r="G528" s="12"/>
      <c r="H528" s="20"/>
      <c r="I528" s="18"/>
      <c r="J528" s="23"/>
    </row>
    <row r="529" spans="2:10" x14ac:dyDescent="0.25">
      <c r="B529" s="12"/>
      <c r="C529" s="19"/>
      <c r="D529" s="11"/>
      <c r="E529" s="11"/>
      <c r="F529" s="11"/>
      <c r="G529" s="12"/>
      <c r="H529" s="20"/>
      <c r="I529" s="18"/>
      <c r="J529" s="23"/>
    </row>
    <row r="530" spans="2:10" x14ac:dyDescent="0.25">
      <c r="B530" s="12"/>
      <c r="C530" s="19"/>
      <c r="D530" s="11"/>
      <c r="E530" s="11"/>
      <c r="F530" s="11"/>
      <c r="G530" s="12"/>
      <c r="H530" s="20"/>
      <c r="I530" s="18"/>
      <c r="J530" s="23"/>
    </row>
    <row r="531" spans="2:10" x14ac:dyDescent="0.25">
      <c r="B531" s="12"/>
      <c r="C531" s="19"/>
      <c r="D531" s="11"/>
      <c r="E531" s="11"/>
      <c r="F531" s="11"/>
      <c r="G531" s="12"/>
      <c r="H531" s="20"/>
      <c r="I531" s="18"/>
      <c r="J531" s="23"/>
    </row>
    <row r="532" spans="2:10" x14ac:dyDescent="0.25">
      <c r="B532" s="12"/>
      <c r="C532" s="19"/>
      <c r="D532" s="11"/>
      <c r="E532" s="11"/>
      <c r="F532" s="11"/>
      <c r="G532" s="12"/>
      <c r="H532" s="20"/>
      <c r="I532" s="18"/>
      <c r="J532" s="23"/>
    </row>
    <row r="533" spans="2:10" x14ac:dyDescent="0.25">
      <c r="B533" s="12"/>
      <c r="C533" s="19"/>
      <c r="D533" s="11"/>
      <c r="E533" s="11"/>
      <c r="F533" s="11"/>
      <c r="G533" s="12"/>
      <c r="H533" s="20"/>
      <c r="I533" s="18"/>
      <c r="J533" s="23"/>
    </row>
    <row r="534" spans="2:10" x14ac:dyDescent="0.25">
      <c r="B534" s="12"/>
      <c r="C534" s="19"/>
      <c r="D534" s="11"/>
      <c r="E534" s="11"/>
      <c r="F534" s="11"/>
      <c r="G534" s="12"/>
      <c r="H534" s="20"/>
      <c r="I534" s="18"/>
      <c r="J534" s="23"/>
    </row>
    <row r="535" spans="2:10" x14ac:dyDescent="0.25">
      <c r="B535" s="12"/>
      <c r="C535" s="19"/>
      <c r="D535" s="11"/>
      <c r="E535" s="11"/>
      <c r="F535" s="11"/>
      <c r="G535" s="12"/>
      <c r="H535" s="20"/>
      <c r="I535" s="57"/>
      <c r="J535" s="21"/>
    </row>
    <row r="536" spans="2:10" x14ac:dyDescent="0.25">
      <c r="B536" s="12"/>
      <c r="C536" s="19"/>
      <c r="D536" s="11"/>
      <c r="E536" s="11"/>
      <c r="F536" s="11"/>
      <c r="G536" s="12"/>
      <c r="H536" s="20"/>
      <c r="I536" s="57"/>
      <c r="J536" s="21"/>
    </row>
    <row r="537" spans="2:10" x14ac:dyDescent="0.25">
      <c r="B537" s="12"/>
      <c r="C537" s="19"/>
      <c r="D537" s="11"/>
      <c r="E537" s="11"/>
      <c r="F537" s="11"/>
      <c r="G537" s="12"/>
      <c r="H537" s="20"/>
      <c r="I537" s="57"/>
      <c r="J537" s="21"/>
    </row>
    <row r="538" spans="2:10" x14ac:dyDescent="0.25">
      <c r="B538" s="12"/>
      <c r="C538" s="19"/>
      <c r="D538" s="11"/>
      <c r="E538" s="11"/>
      <c r="F538" s="11"/>
      <c r="G538" s="12"/>
      <c r="H538" s="20"/>
      <c r="I538" s="57"/>
      <c r="J538" s="21"/>
    </row>
    <row r="539" spans="2:10" x14ac:dyDescent="0.25">
      <c r="B539" s="12"/>
      <c r="C539" s="19"/>
      <c r="D539" s="11"/>
      <c r="E539" s="11"/>
      <c r="F539" s="11"/>
      <c r="G539" s="12"/>
      <c r="H539" s="20"/>
      <c r="I539" s="57"/>
      <c r="J539" s="21"/>
    </row>
    <row r="540" spans="2:10" x14ac:dyDescent="0.25">
      <c r="B540" s="12"/>
      <c r="C540" s="19"/>
      <c r="D540" s="11"/>
      <c r="E540" s="11"/>
      <c r="F540" s="11"/>
      <c r="G540" s="12"/>
      <c r="H540" s="20"/>
      <c r="I540" s="57"/>
      <c r="J540" s="21"/>
    </row>
    <row r="541" spans="2:10" x14ac:dyDescent="0.25">
      <c r="B541" s="12"/>
      <c r="C541" s="19"/>
      <c r="D541" s="11"/>
      <c r="E541" s="11"/>
      <c r="F541" s="11"/>
      <c r="G541" s="12"/>
      <c r="H541" s="20"/>
      <c r="I541" s="18"/>
      <c r="J541" s="23"/>
    </row>
    <row r="542" spans="2:10" x14ac:dyDescent="0.25">
      <c r="B542" s="12"/>
      <c r="C542" s="19"/>
      <c r="D542" s="11"/>
      <c r="E542" s="11"/>
      <c r="F542" s="11"/>
      <c r="G542" s="12"/>
      <c r="H542" s="20"/>
      <c r="I542" s="18"/>
      <c r="J542" s="23"/>
    </row>
    <row r="543" spans="2:10" x14ac:dyDescent="0.25">
      <c r="B543" s="12"/>
      <c r="C543" s="19"/>
      <c r="D543" s="11"/>
      <c r="E543" s="11"/>
      <c r="F543" s="11"/>
      <c r="G543" s="12"/>
      <c r="H543" s="20"/>
      <c r="I543" s="18"/>
      <c r="J543" s="23"/>
    </row>
    <row r="544" spans="2:10" x14ac:dyDescent="0.25">
      <c r="B544" s="12"/>
      <c r="C544" s="19"/>
      <c r="D544" s="11"/>
      <c r="E544" s="11"/>
      <c r="F544" s="11"/>
      <c r="G544" s="12"/>
      <c r="H544" s="20"/>
      <c r="I544" s="18"/>
      <c r="J544" s="23"/>
    </row>
    <row r="545" spans="2:10" x14ac:dyDescent="0.25">
      <c r="B545" s="12"/>
      <c r="C545" s="19"/>
      <c r="D545" s="11"/>
      <c r="E545" s="11"/>
      <c r="F545" s="11"/>
      <c r="G545" s="12"/>
      <c r="H545" s="20"/>
      <c r="I545" s="18"/>
      <c r="J545" s="23"/>
    </row>
    <row r="546" spans="2:10" x14ac:dyDescent="0.25">
      <c r="B546" s="12"/>
      <c r="C546" s="19"/>
      <c r="D546" s="11"/>
      <c r="E546" s="11"/>
      <c r="F546" s="11"/>
      <c r="G546" s="12"/>
      <c r="H546" s="20"/>
      <c r="I546" s="18"/>
      <c r="J546" s="23"/>
    </row>
    <row r="547" spans="2:10" x14ac:dyDescent="0.25">
      <c r="B547" s="12"/>
      <c r="C547" s="19"/>
      <c r="D547" s="11"/>
      <c r="E547" s="11"/>
      <c r="F547" s="11"/>
      <c r="G547" s="12"/>
      <c r="H547" s="20"/>
      <c r="I547" s="18"/>
      <c r="J547" s="23"/>
    </row>
    <row r="548" spans="2:10" x14ac:dyDescent="0.25">
      <c r="B548" s="12"/>
      <c r="C548" s="19"/>
      <c r="D548" s="11"/>
      <c r="E548" s="11"/>
      <c r="F548" s="11"/>
      <c r="G548" s="12"/>
      <c r="H548" s="20"/>
      <c r="I548" s="18"/>
      <c r="J548" s="23"/>
    </row>
    <row r="549" spans="2:10" x14ac:dyDescent="0.25">
      <c r="B549" s="12"/>
      <c r="C549" s="19"/>
      <c r="D549" s="11"/>
      <c r="E549" s="11"/>
      <c r="F549" s="11"/>
      <c r="G549" s="12"/>
      <c r="H549" s="20"/>
      <c r="I549" s="18"/>
      <c r="J549" s="23"/>
    </row>
    <row r="550" spans="2:10" x14ac:dyDescent="0.25">
      <c r="B550" s="12"/>
      <c r="C550" s="19"/>
      <c r="D550" s="11"/>
      <c r="E550" s="11"/>
      <c r="F550" s="11"/>
      <c r="G550" s="12"/>
      <c r="H550" s="20"/>
      <c r="I550" s="18"/>
      <c r="J550" s="23"/>
    </row>
    <row r="551" spans="2:10" x14ac:dyDescent="0.25">
      <c r="B551" s="12"/>
      <c r="C551" s="19"/>
      <c r="D551" s="11"/>
      <c r="E551" s="11"/>
      <c r="F551" s="11"/>
      <c r="G551" s="12"/>
      <c r="H551" s="20"/>
      <c r="I551" s="18"/>
      <c r="J551" s="23"/>
    </row>
    <row r="552" spans="2:10" x14ac:dyDescent="0.25">
      <c r="B552" s="12"/>
      <c r="C552" s="19"/>
      <c r="D552" s="11"/>
      <c r="E552" s="11"/>
      <c r="F552" s="11"/>
      <c r="G552" s="12"/>
      <c r="H552" s="20"/>
      <c r="I552" s="18"/>
      <c r="J552" s="23"/>
    </row>
    <row r="553" spans="2:10" x14ac:dyDescent="0.25">
      <c r="B553" s="12"/>
      <c r="C553" s="19"/>
      <c r="D553" s="11"/>
      <c r="E553" s="11"/>
      <c r="F553" s="11"/>
      <c r="G553" s="12"/>
      <c r="H553" s="20"/>
      <c r="I553" s="18"/>
      <c r="J553" s="23"/>
    </row>
    <row r="554" spans="2:10" x14ac:dyDescent="0.25">
      <c r="B554" s="12"/>
      <c r="C554" s="19"/>
      <c r="D554" s="11"/>
      <c r="E554" s="11"/>
      <c r="F554" s="11"/>
      <c r="G554" s="12"/>
      <c r="H554" s="20"/>
      <c r="I554" s="18"/>
      <c r="J554" s="23"/>
    </row>
    <row r="555" spans="2:10" x14ac:dyDescent="0.25">
      <c r="B555" s="12"/>
      <c r="C555" s="19"/>
      <c r="D555" s="11"/>
      <c r="E555" s="11"/>
      <c r="F555" s="11"/>
      <c r="G555" s="12"/>
      <c r="H555" s="20"/>
      <c r="I555" s="18"/>
      <c r="J555" s="23"/>
    </row>
    <row r="556" spans="2:10" x14ac:dyDescent="0.25">
      <c r="B556" s="12"/>
      <c r="C556" s="19"/>
      <c r="D556" s="11"/>
      <c r="E556" s="11"/>
      <c r="F556" s="11"/>
      <c r="G556" s="12"/>
      <c r="H556" s="20"/>
      <c r="I556" s="18"/>
      <c r="J556" s="23"/>
    </row>
    <row r="557" spans="2:10" x14ac:dyDescent="0.25">
      <c r="B557" s="12"/>
      <c r="C557" s="19"/>
      <c r="D557" s="11"/>
      <c r="E557" s="11"/>
      <c r="F557" s="11"/>
      <c r="G557" s="12"/>
      <c r="H557" s="20"/>
      <c r="I557" s="18"/>
      <c r="J557" s="23"/>
    </row>
  </sheetData>
  <autoFilter ref="B2:J557">
    <filterColumn colId="7">
      <filters blank="1">
        <filter val="Akshay Engineering"/>
        <filter val="Diana"/>
        <filter val="JK Forging"/>
        <filter val="Mohit Profile"/>
        <filter val="Rakesh Engineering"/>
        <filter val="Standard Alloys"/>
        <filter val="Vasai Factory"/>
      </filters>
    </filterColumn>
  </autoFilter>
  <printOptions horizontalCentered="1" verticalCentered="1"/>
  <pageMargins left="0" right="0.25" top="0" bottom="0" header="0" footer="0"/>
  <pageSetup paperSize="9" scale="10" orientation="portrait" verticalDpi="0" r:id="rId1"/>
  <headerFooter>
    <oddHeader>&amp;R31/10/2015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AB292"/>
  <sheetViews>
    <sheetView workbookViewId="0">
      <selection activeCell="F5" sqref="F5"/>
    </sheetView>
  </sheetViews>
  <sheetFormatPr defaultRowHeight="15" x14ac:dyDescent="0.25"/>
  <cols>
    <col min="3" max="3" width="13.5703125" customWidth="1"/>
    <col min="4" max="4" width="23" customWidth="1"/>
    <col min="5" max="5" width="16.140625" customWidth="1"/>
    <col min="6" max="6" width="67.85546875" customWidth="1"/>
    <col min="8" max="8" width="10.5703125" customWidth="1"/>
    <col min="9" max="9" width="10.140625" customWidth="1"/>
    <col min="10" max="10" width="14.42578125" customWidth="1"/>
    <col min="11" max="11" width="15" customWidth="1"/>
  </cols>
  <sheetData>
    <row r="3" spans="1:15" ht="18.75" x14ac:dyDescent="0.3">
      <c r="B3" s="132" t="s">
        <v>625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</row>
    <row r="5" spans="1:15" s="1" customFormat="1" ht="30" x14ac:dyDescent="0.25">
      <c r="A5" s="29"/>
      <c r="B5" s="91" t="s">
        <v>16</v>
      </c>
      <c r="C5" s="92" t="s">
        <v>0</v>
      </c>
      <c r="D5" s="93" t="s">
        <v>11</v>
      </c>
      <c r="E5" s="91" t="s">
        <v>2</v>
      </c>
      <c r="F5" s="91" t="s">
        <v>14</v>
      </c>
      <c r="G5" s="91" t="s">
        <v>4</v>
      </c>
      <c r="H5" s="91" t="s">
        <v>5</v>
      </c>
      <c r="I5" s="94" t="s">
        <v>15</v>
      </c>
      <c r="J5" s="95" t="s">
        <v>19</v>
      </c>
      <c r="K5" s="92" t="s">
        <v>6</v>
      </c>
      <c r="L5" s="92" t="s">
        <v>12</v>
      </c>
      <c r="M5" s="96" t="s">
        <v>7</v>
      </c>
      <c r="N5" s="96" t="s">
        <v>8</v>
      </c>
      <c r="O5" s="91" t="s">
        <v>13</v>
      </c>
    </row>
    <row r="6" spans="1:15" hidden="1" x14ac:dyDescent="0.25">
      <c r="A6" s="30"/>
      <c r="B6" s="79" t="e">
        <f>CONCATENATE(RIGHT(#REF!,2),"/",#REF!)</f>
        <v>#REF!</v>
      </c>
      <c r="C6" s="33">
        <v>42100</v>
      </c>
      <c r="D6" s="81" t="s">
        <v>23</v>
      </c>
      <c r="E6" s="75" t="s">
        <v>24</v>
      </c>
      <c r="F6" s="21" t="s">
        <v>25</v>
      </c>
      <c r="G6" s="41">
        <v>1</v>
      </c>
      <c r="H6" s="41">
        <v>137750</v>
      </c>
      <c r="I6" s="42"/>
      <c r="J6" s="37">
        <f t="shared" ref="J6:J69" si="0">G6*H6*(1-I6)</f>
        <v>137750</v>
      </c>
      <c r="K6" s="38">
        <v>42185</v>
      </c>
      <c r="L6" s="38">
        <v>42174</v>
      </c>
      <c r="M6" s="39">
        <v>60</v>
      </c>
      <c r="N6" s="66" t="s">
        <v>210</v>
      </c>
      <c r="O6" s="105" t="str">
        <f t="shared" ref="O6:O69" si="1">IF(L6&gt;K6,"YES","NO")</f>
        <v>NO</v>
      </c>
    </row>
    <row r="7" spans="1:15" hidden="1" x14ac:dyDescent="0.25">
      <c r="A7" s="30"/>
      <c r="B7" s="79" t="e">
        <f>CONCATENATE(RIGHT(#REF!,2),"/",#REF!)</f>
        <v>#REF!</v>
      </c>
      <c r="C7" s="33">
        <v>42101</v>
      </c>
      <c r="D7" s="81" t="s">
        <v>26</v>
      </c>
      <c r="E7" s="75" t="s">
        <v>27</v>
      </c>
      <c r="F7" s="21" t="s">
        <v>28</v>
      </c>
      <c r="G7" s="35">
        <v>6</v>
      </c>
      <c r="H7" s="35">
        <v>3800</v>
      </c>
      <c r="I7" s="36"/>
      <c r="J7" s="37">
        <f t="shared" si="0"/>
        <v>22800</v>
      </c>
      <c r="K7" s="67">
        <v>42149</v>
      </c>
      <c r="L7" s="38">
        <v>42180</v>
      </c>
      <c r="M7" s="39">
        <v>64</v>
      </c>
      <c r="N7" s="66" t="s">
        <v>248</v>
      </c>
      <c r="O7" s="105" t="str">
        <f t="shared" si="1"/>
        <v>YES</v>
      </c>
    </row>
    <row r="8" spans="1:15" hidden="1" x14ac:dyDescent="0.25">
      <c r="A8" s="30"/>
      <c r="B8" s="79" t="e">
        <f>CONCATENATE(RIGHT(#REF!,2),"/",#REF!)</f>
        <v>#REF!</v>
      </c>
      <c r="C8" s="33">
        <v>42102</v>
      </c>
      <c r="D8" s="81" t="s">
        <v>29</v>
      </c>
      <c r="E8" s="75" t="s">
        <v>27</v>
      </c>
      <c r="F8" s="21" t="s">
        <v>30</v>
      </c>
      <c r="G8" s="35">
        <v>50</v>
      </c>
      <c r="H8" s="35">
        <v>725</v>
      </c>
      <c r="I8" s="36"/>
      <c r="J8" s="37">
        <f t="shared" si="0"/>
        <v>36250</v>
      </c>
      <c r="K8" s="38">
        <v>42134</v>
      </c>
      <c r="L8" s="38">
        <v>42167</v>
      </c>
      <c r="M8" s="39">
        <v>56</v>
      </c>
      <c r="N8" s="66" t="s">
        <v>203</v>
      </c>
      <c r="O8" s="105" t="str">
        <f t="shared" si="1"/>
        <v>YES</v>
      </c>
    </row>
    <row r="9" spans="1:15" hidden="1" x14ac:dyDescent="0.25">
      <c r="A9" s="30"/>
      <c r="B9" s="79" t="e">
        <f>CONCATENATE(RIGHT(#REF!,2),"/",#REF!)</f>
        <v>#REF!</v>
      </c>
      <c r="C9" s="33">
        <v>42102</v>
      </c>
      <c r="D9" s="81" t="s">
        <v>31</v>
      </c>
      <c r="E9" s="75" t="s">
        <v>32</v>
      </c>
      <c r="F9" s="57" t="s">
        <v>33</v>
      </c>
      <c r="G9" s="35">
        <v>3</v>
      </c>
      <c r="H9" s="35">
        <v>2320</v>
      </c>
      <c r="I9" s="36"/>
      <c r="J9" s="37">
        <f t="shared" si="0"/>
        <v>6960</v>
      </c>
      <c r="K9" s="40">
        <v>42175</v>
      </c>
      <c r="L9" s="38">
        <v>42129</v>
      </c>
      <c r="M9" s="39">
        <v>25</v>
      </c>
      <c r="N9" s="66" t="s">
        <v>87</v>
      </c>
      <c r="O9" s="105" t="str">
        <f t="shared" si="1"/>
        <v>NO</v>
      </c>
    </row>
    <row r="10" spans="1:15" hidden="1" x14ac:dyDescent="0.25">
      <c r="A10" s="30"/>
      <c r="B10" s="79" t="e">
        <f>CONCATENATE(RIGHT(#REF!,2),"/",#REF!)</f>
        <v>#REF!</v>
      </c>
      <c r="C10" s="33">
        <v>42103</v>
      </c>
      <c r="D10" s="81" t="s">
        <v>34</v>
      </c>
      <c r="E10" s="75" t="s">
        <v>35</v>
      </c>
      <c r="F10" s="57" t="s">
        <v>36</v>
      </c>
      <c r="G10" s="35">
        <v>12</v>
      </c>
      <c r="H10" s="35">
        <v>2500</v>
      </c>
      <c r="I10" s="36"/>
      <c r="J10" s="37">
        <f t="shared" si="0"/>
        <v>30000</v>
      </c>
      <c r="K10" s="38">
        <v>42176</v>
      </c>
      <c r="L10" s="38">
        <v>42191</v>
      </c>
      <c r="M10" s="39">
        <v>79</v>
      </c>
      <c r="N10" s="66" t="s">
        <v>282</v>
      </c>
      <c r="O10" s="105" t="str">
        <f t="shared" si="1"/>
        <v>YES</v>
      </c>
    </row>
    <row r="11" spans="1:15" hidden="1" x14ac:dyDescent="0.25">
      <c r="A11" s="30"/>
      <c r="B11" s="79" t="e">
        <f>CONCATENATE(RIGHT(#REF!,2),"/",#REF!)</f>
        <v>#REF!</v>
      </c>
      <c r="C11" s="33">
        <v>42103</v>
      </c>
      <c r="D11" s="81" t="s">
        <v>37</v>
      </c>
      <c r="E11" s="75" t="s">
        <v>27</v>
      </c>
      <c r="F11" s="57" t="s">
        <v>38</v>
      </c>
      <c r="G11" s="35">
        <v>100</v>
      </c>
      <c r="H11" s="35">
        <v>135</v>
      </c>
      <c r="I11" s="36"/>
      <c r="J11" s="37">
        <f t="shared" si="0"/>
        <v>13500</v>
      </c>
      <c r="K11" s="38">
        <v>42134</v>
      </c>
      <c r="L11" s="38">
        <v>42147</v>
      </c>
      <c r="M11" s="39">
        <v>41</v>
      </c>
      <c r="N11" s="66" t="s">
        <v>153</v>
      </c>
      <c r="O11" s="105" t="str">
        <f t="shared" si="1"/>
        <v>YES</v>
      </c>
    </row>
    <row r="12" spans="1:15" hidden="1" x14ac:dyDescent="0.25">
      <c r="A12" s="30"/>
      <c r="B12" s="79" t="e">
        <f>CONCATENATE(RIGHT(#REF!,2),"/",#REF!)</f>
        <v>#REF!</v>
      </c>
      <c r="C12" s="33">
        <v>42103</v>
      </c>
      <c r="D12" s="81" t="s">
        <v>37</v>
      </c>
      <c r="E12" s="75" t="s">
        <v>27</v>
      </c>
      <c r="F12" s="57" t="s">
        <v>38</v>
      </c>
      <c r="G12" s="35">
        <v>100</v>
      </c>
      <c r="H12" s="35">
        <v>75</v>
      </c>
      <c r="I12" s="36"/>
      <c r="J12" s="37">
        <f t="shared" si="0"/>
        <v>7500</v>
      </c>
      <c r="K12" s="38">
        <v>42134</v>
      </c>
      <c r="L12" s="38">
        <v>42147</v>
      </c>
      <c r="M12" s="39">
        <v>41</v>
      </c>
      <c r="N12" s="66" t="s">
        <v>153</v>
      </c>
      <c r="O12" s="105" t="str">
        <f t="shared" si="1"/>
        <v>YES</v>
      </c>
    </row>
    <row r="13" spans="1:15" hidden="1" x14ac:dyDescent="0.25">
      <c r="A13" s="30"/>
      <c r="B13" s="79" t="e">
        <f>CONCATENATE(RIGHT(#REF!,2),"/",#REF!)</f>
        <v>#REF!</v>
      </c>
      <c r="C13" s="33">
        <v>42107</v>
      </c>
      <c r="D13" s="81" t="s">
        <v>39</v>
      </c>
      <c r="E13" s="75" t="s">
        <v>27</v>
      </c>
      <c r="F13" s="57" t="s">
        <v>40</v>
      </c>
      <c r="G13" s="35">
        <v>80</v>
      </c>
      <c r="H13" s="35">
        <v>80</v>
      </c>
      <c r="I13" s="36"/>
      <c r="J13" s="37">
        <f t="shared" si="0"/>
        <v>6400</v>
      </c>
      <c r="K13" s="38">
        <v>42124</v>
      </c>
      <c r="L13" s="20">
        <v>42122</v>
      </c>
      <c r="M13" s="39">
        <v>18</v>
      </c>
      <c r="N13" s="66" t="s">
        <v>68</v>
      </c>
      <c r="O13" s="105" t="str">
        <f t="shared" si="1"/>
        <v>NO</v>
      </c>
    </row>
    <row r="14" spans="1:15" hidden="1" x14ac:dyDescent="0.25">
      <c r="A14" s="30"/>
      <c r="B14" s="79" t="e">
        <f>CONCATENATE(RIGHT(#REF!,2),"/",#REF!)</f>
        <v>#REF!</v>
      </c>
      <c r="C14" s="33">
        <v>42108</v>
      </c>
      <c r="D14" s="81" t="s">
        <v>41</v>
      </c>
      <c r="E14" s="75" t="s">
        <v>24</v>
      </c>
      <c r="F14" s="57" t="s">
        <v>42</v>
      </c>
      <c r="G14" s="35">
        <v>10</v>
      </c>
      <c r="H14" s="35">
        <v>2900</v>
      </c>
      <c r="I14" s="36"/>
      <c r="J14" s="37">
        <f t="shared" si="0"/>
        <v>29000</v>
      </c>
      <c r="K14" s="38">
        <v>42155</v>
      </c>
      <c r="L14" s="20">
        <v>42192</v>
      </c>
      <c r="M14" s="39">
        <v>80</v>
      </c>
      <c r="N14" s="66" t="s">
        <v>283</v>
      </c>
      <c r="O14" s="105" t="str">
        <f t="shared" si="1"/>
        <v>YES</v>
      </c>
    </row>
    <row r="15" spans="1:15" hidden="1" x14ac:dyDescent="0.25">
      <c r="A15" s="30"/>
      <c r="B15" s="79" t="e">
        <f>CONCATENATE(RIGHT(#REF!,2),"/",#REF!)</f>
        <v>#REF!</v>
      </c>
      <c r="C15" s="33">
        <v>42098</v>
      </c>
      <c r="D15" s="81" t="s">
        <v>43</v>
      </c>
      <c r="E15" s="75" t="s">
        <v>44</v>
      </c>
      <c r="F15" s="21" t="s">
        <v>45</v>
      </c>
      <c r="G15" s="35">
        <v>285</v>
      </c>
      <c r="H15" s="35">
        <v>3.5</v>
      </c>
      <c r="I15" s="36"/>
      <c r="J15" s="37">
        <f t="shared" si="0"/>
        <v>997.5</v>
      </c>
      <c r="K15" s="38"/>
      <c r="L15" s="38"/>
      <c r="M15" s="39"/>
      <c r="N15" s="39"/>
      <c r="O15" s="105" t="str">
        <f t="shared" si="1"/>
        <v>NO</v>
      </c>
    </row>
    <row r="16" spans="1:15" hidden="1" x14ac:dyDescent="0.25">
      <c r="A16" s="30"/>
      <c r="B16" s="79" t="e">
        <f>CONCATENATE(RIGHT(#REF!,2),"/",#REF!)</f>
        <v>#REF!</v>
      </c>
      <c r="C16" s="33">
        <v>42110</v>
      </c>
      <c r="D16" s="81" t="s">
        <v>46</v>
      </c>
      <c r="E16" s="75" t="s">
        <v>27</v>
      </c>
      <c r="F16" s="21" t="s">
        <v>47</v>
      </c>
      <c r="G16" s="35">
        <v>1</v>
      </c>
      <c r="H16" s="35">
        <v>11000</v>
      </c>
      <c r="I16" s="36"/>
      <c r="J16" s="37">
        <f t="shared" si="0"/>
        <v>11000</v>
      </c>
      <c r="K16" s="38">
        <v>42149</v>
      </c>
      <c r="L16" s="38">
        <v>42163</v>
      </c>
      <c r="M16" s="39">
        <v>53</v>
      </c>
      <c r="N16" s="66" t="s">
        <v>190</v>
      </c>
      <c r="O16" s="105" t="str">
        <f t="shared" si="1"/>
        <v>YES</v>
      </c>
    </row>
    <row r="17" spans="1:28" hidden="1" x14ac:dyDescent="0.25">
      <c r="A17" s="30"/>
      <c r="B17" s="79" t="e">
        <f>CONCATENATE(RIGHT(#REF!,2),"/",#REF!)</f>
        <v>#REF!</v>
      </c>
      <c r="C17" s="33">
        <v>42111</v>
      </c>
      <c r="D17" s="81" t="s">
        <v>48</v>
      </c>
      <c r="E17" s="75" t="s">
        <v>24</v>
      </c>
      <c r="F17" s="57" t="s">
        <v>49</v>
      </c>
      <c r="G17" s="35">
        <v>12</v>
      </c>
      <c r="H17" s="35">
        <v>600</v>
      </c>
      <c r="I17" s="36"/>
      <c r="J17" s="37">
        <f t="shared" si="0"/>
        <v>7200</v>
      </c>
      <c r="K17" s="38">
        <v>42155</v>
      </c>
      <c r="L17" s="38">
        <v>42192</v>
      </c>
      <c r="M17" s="39">
        <v>84</v>
      </c>
      <c r="N17" s="66" t="s">
        <v>286</v>
      </c>
      <c r="O17" s="105" t="str">
        <f t="shared" si="1"/>
        <v>YES</v>
      </c>
    </row>
    <row r="18" spans="1:28" hidden="1" x14ac:dyDescent="0.25">
      <c r="A18" s="30"/>
      <c r="B18" s="79" t="e">
        <f>CONCATENATE(RIGHT(#REF!,2),"/",#REF!)</f>
        <v>#REF!</v>
      </c>
      <c r="C18" s="33">
        <v>42104</v>
      </c>
      <c r="D18" s="81" t="s">
        <v>50</v>
      </c>
      <c r="E18" s="75" t="s">
        <v>44</v>
      </c>
      <c r="F18" s="21" t="s">
        <v>52</v>
      </c>
      <c r="G18" s="35">
        <v>260</v>
      </c>
      <c r="H18" s="35">
        <v>3.5</v>
      </c>
      <c r="I18" s="36"/>
      <c r="J18" s="37">
        <f t="shared" si="0"/>
        <v>910</v>
      </c>
      <c r="K18" s="38"/>
      <c r="L18" s="38"/>
      <c r="M18" s="39"/>
      <c r="N18" s="39"/>
      <c r="O18" s="105" t="str">
        <f t="shared" si="1"/>
        <v>NO</v>
      </c>
    </row>
    <row r="19" spans="1:28" hidden="1" x14ac:dyDescent="0.25">
      <c r="A19" s="30"/>
      <c r="B19" s="79" t="e">
        <f>CONCATENATE(RIGHT(#REF!,2),"/",#REF!)</f>
        <v>#REF!</v>
      </c>
      <c r="C19" s="33">
        <v>42104</v>
      </c>
      <c r="D19" s="81" t="s">
        <v>51</v>
      </c>
      <c r="E19" s="75" t="s">
        <v>44</v>
      </c>
      <c r="F19" s="21" t="s">
        <v>52</v>
      </c>
      <c r="G19" s="41">
        <v>260</v>
      </c>
      <c r="H19" s="41">
        <v>3.5</v>
      </c>
      <c r="I19" s="42"/>
      <c r="J19" s="37">
        <f t="shared" si="0"/>
        <v>910</v>
      </c>
      <c r="K19" s="38"/>
      <c r="L19" s="38"/>
      <c r="M19" s="39"/>
      <c r="N19" s="39"/>
      <c r="O19" s="105" t="str">
        <f t="shared" si="1"/>
        <v>NO</v>
      </c>
    </row>
    <row r="20" spans="1:28" ht="45" hidden="1" x14ac:dyDescent="0.25">
      <c r="A20" s="30"/>
      <c r="B20" s="79" t="e">
        <f>CONCATENATE(RIGHT(#REF!,2),"/",#REF!)</f>
        <v>#REF!</v>
      </c>
      <c r="C20" s="33">
        <v>42115</v>
      </c>
      <c r="D20" s="81" t="s">
        <v>53</v>
      </c>
      <c r="E20" s="75" t="s">
        <v>24</v>
      </c>
      <c r="F20" s="21" t="s">
        <v>54</v>
      </c>
      <c r="G20" s="81" t="s">
        <v>55</v>
      </c>
      <c r="H20" s="32">
        <v>570</v>
      </c>
      <c r="I20" s="42"/>
      <c r="J20" s="37">
        <f t="shared" si="0"/>
        <v>14250</v>
      </c>
      <c r="K20" s="38">
        <v>42185</v>
      </c>
      <c r="L20" s="68">
        <v>42160</v>
      </c>
      <c r="M20" s="53">
        <v>48</v>
      </c>
      <c r="N20" s="74" t="s">
        <v>176</v>
      </c>
      <c r="O20" s="105" t="str">
        <f t="shared" si="1"/>
        <v>NO</v>
      </c>
      <c r="V20" s="44"/>
      <c r="W20" s="45"/>
      <c r="X20" s="45"/>
      <c r="Y20" s="46"/>
      <c r="Z20" s="46"/>
      <c r="AA20" s="47"/>
      <c r="AB20" s="48"/>
    </row>
    <row r="21" spans="1:28" hidden="1" x14ac:dyDescent="0.25">
      <c r="A21" s="30"/>
      <c r="B21" s="79" t="e">
        <f>CONCATENATE(RIGHT(#REF!,2),"/",#REF!)</f>
        <v>#REF!</v>
      </c>
      <c r="C21" s="33">
        <v>42116</v>
      </c>
      <c r="D21" s="81" t="s">
        <v>56</v>
      </c>
      <c r="E21" s="75" t="s">
        <v>24</v>
      </c>
      <c r="F21" s="21" t="s">
        <v>57</v>
      </c>
      <c r="G21" s="35">
        <v>10</v>
      </c>
      <c r="H21" s="35">
        <v>250</v>
      </c>
      <c r="I21" s="36"/>
      <c r="J21" s="37">
        <f t="shared" si="0"/>
        <v>2500</v>
      </c>
      <c r="K21" s="38">
        <v>42165</v>
      </c>
      <c r="L21" s="38">
        <v>42160</v>
      </c>
      <c r="M21" s="39">
        <v>49</v>
      </c>
      <c r="N21" s="66" t="s">
        <v>175</v>
      </c>
      <c r="O21" s="105" t="str">
        <f t="shared" si="1"/>
        <v>NO</v>
      </c>
    </row>
    <row r="22" spans="1:28" hidden="1" x14ac:dyDescent="0.25">
      <c r="A22" s="30"/>
      <c r="B22" s="79" t="e">
        <f>CONCATENATE(RIGHT(#REF!,2),"/",#REF!)</f>
        <v>#REF!</v>
      </c>
      <c r="C22" s="33">
        <v>42123</v>
      </c>
      <c r="D22" s="81" t="s">
        <v>58</v>
      </c>
      <c r="E22" s="75" t="s">
        <v>59</v>
      </c>
      <c r="F22" s="21" t="s">
        <v>60</v>
      </c>
      <c r="G22" s="41">
        <v>60</v>
      </c>
      <c r="H22" s="41">
        <v>425</v>
      </c>
      <c r="I22" s="42"/>
      <c r="J22" s="37">
        <f t="shared" si="0"/>
        <v>25500</v>
      </c>
      <c r="K22" s="38">
        <v>42185</v>
      </c>
      <c r="L22" s="38">
        <v>42207</v>
      </c>
      <c r="M22" s="39">
        <v>97</v>
      </c>
      <c r="N22" s="66" t="s">
        <v>315</v>
      </c>
      <c r="O22" s="105" t="str">
        <f t="shared" si="1"/>
        <v>YES</v>
      </c>
    </row>
    <row r="23" spans="1:28" hidden="1" x14ac:dyDescent="0.25">
      <c r="A23" s="30"/>
      <c r="B23" s="79" t="e">
        <f>CONCATENATE(RIGHT(#REF!,2),"/",#REF!)</f>
        <v>#REF!</v>
      </c>
      <c r="C23" s="33">
        <v>42123</v>
      </c>
      <c r="D23" s="81" t="s">
        <v>58</v>
      </c>
      <c r="E23" s="75" t="s">
        <v>59</v>
      </c>
      <c r="F23" s="21" t="s">
        <v>61</v>
      </c>
      <c r="G23" s="41">
        <v>50</v>
      </c>
      <c r="H23" s="41">
        <v>465</v>
      </c>
      <c r="I23" s="42"/>
      <c r="J23" s="37">
        <f t="shared" si="0"/>
        <v>23250</v>
      </c>
      <c r="K23" s="38">
        <v>42185</v>
      </c>
      <c r="L23" s="38">
        <v>42207</v>
      </c>
      <c r="M23" s="39">
        <v>97</v>
      </c>
      <c r="N23" s="66" t="s">
        <v>315</v>
      </c>
      <c r="O23" s="105" t="str">
        <f t="shared" si="1"/>
        <v>YES</v>
      </c>
    </row>
    <row r="24" spans="1:28" hidden="1" x14ac:dyDescent="0.25">
      <c r="A24" s="30"/>
      <c r="B24" s="79" t="e">
        <f>CONCATENATE(RIGHT(#REF!,2),"/",#REF!)</f>
        <v>#REF!</v>
      </c>
      <c r="C24" s="33">
        <v>42123</v>
      </c>
      <c r="D24" s="81" t="s">
        <v>58</v>
      </c>
      <c r="E24" s="75" t="s">
        <v>59</v>
      </c>
      <c r="F24" s="21" t="s">
        <v>62</v>
      </c>
      <c r="G24" s="41">
        <v>50</v>
      </c>
      <c r="H24" s="41">
        <v>510</v>
      </c>
      <c r="I24" s="42"/>
      <c r="J24" s="37">
        <f t="shared" si="0"/>
        <v>25500</v>
      </c>
      <c r="K24" s="38">
        <v>42185</v>
      </c>
      <c r="L24" s="38">
        <v>42227</v>
      </c>
      <c r="M24" s="39">
        <v>117</v>
      </c>
      <c r="N24" s="66" t="s">
        <v>361</v>
      </c>
      <c r="O24" s="105" t="str">
        <f t="shared" si="1"/>
        <v>YES</v>
      </c>
    </row>
    <row r="25" spans="1:28" hidden="1" x14ac:dyDescent="0.25">
      <c r="A25" s="30"/>
      <c r="B25" s="79" t="e">
        <f>CONCATENATE(RIGHT(#REF!,2),"/",#REF!)</f>
        <v>#REF!</v>
      </c>
      <c r="C25" s="33">
        <v>42123</v>
      </c>
      <c r="D25" s="81" t="s">
        <v>58</v>
      </c>
      <c r="E25" s="75" t="s">
        <v>59</v>
      </c>
      <c r="F25" s="21" t="s">
        <v>63</v>
      </c>
      <c r="G25" s="41">
        <v>80</v>
      </c>
      <c r="H25" s="41">
        <v>405</v>
      </c>
      <c r="I25" s="42"/>
      <c r="J25" s="37">
        <f t="shared" si="0"/>
        <v>32400</v>
      </c>
      <c r="K25" s="38">
        <v>42185</v>
      </c>
      <c r="L25" s="38">
        <v>42207</v>
      </c>
      <c r="M25" s="39">
        <v>97</v>
      </c>
      <c r="N25" s="66" t="s">
        <v>315</v>
      </c>
      <c r="O25" s="105" t="str">
        <f t="shared" si="1"/>
        <v>YES</v>
      </c>
    </row>
    <row r="26" spans="1:28" hidden="1" x14ac:dyDescent="0.25">
      <c r="A26" s="30"/>
      <c r="B26" s="79" t="e">
        <f>CONCATENATE(RIGHT(#REF!,2),"/",#REF!)</f>
        <v>#REF!</v>
      </c>
      <c r="C26" s="33">
        <v>42123</v>
      </c>
      <c r="D26" s="81" t="s">
        <v>58</v>
      </c>
      <c r="E26" s="75" t="s">
        <v>59</v>
      </c>
      <c r="F26" s="21" t="s">
        <v>64</v>
      </c>
      <c r="G26" s="41">
        <v>25</v>
      </c>
      <c r="H26" s="41">
        <v>340</v>
      </c>
      <c r="I26" s="42"/>
      <c r="J26" s="37">
        <f t="shared" si="0"/>
        <v>8500</v>
      </c>
      <c r="K26" s="38">
        <v>42185</v>
      </c>
      <c r="L26" s="38">
        <v>42207</v>
      </c>
      <c r="M26" s="39">
        <v>97</v>
      </c>
      <c r="N26" s="66" t="s">
        <v>315</v>
      </c>
      <c r="O26" s="105" t="str">
        <f t="shared" si="1"/>
        <v>YES</v>
      </c>
    </row>
    <row r="27" spans="1:28" hidden="1" x14ac:dyDescent="0.25">
      <c r="A27" s="30"/>
      <c r="B27" s="79" t="e">
        <f>CONCATENATE(RIGHT(#REF!,2),"/",#REF!)</f>
        <v>#REF!</v>
      </c>
      <c r="C27" s="33">
        <v>42123</v>
      </c>
      <c r="D27" s="81" t="s">
        <v>58</v>
      </c>
      <c r="E27" s="75" t="s">
        <v>59</v>
      </c>
      <c r="F27" s="21" t="s">
        <v>65</v>
      </c>
      <c r="G27" s="41">
        <v>60</v>
      </c>
      <c r="H27" s="41">
        <v>440</v>
      </c>
      <c r="I27" s="42"/>
      <c r="J27" s="37">
        <f t="shared" si="0"/>
        <v>26400</v>
      </c>
      <c r="K27" s="38">
        <v>42185</v>
      </c>
      <c r="L27" s="38">
        <v>42207</v>
      </c>
      <c r="M27" s="39">
        <v>97</v>
      </c>
      <c r="N27" s="66" t="s">
        <v>315</v>
      </c>
      <c r="O27" s="105" t="str">
        <f t="shared" si="1"/>
        <v>YES</v>
      </c>
    </row>
    <row r="28" spans="1:28" hidden="1" x14ac:dyDescent="0.25">
      <c r="A28" s="30"/>
      <c r="B28" s="79" t="e">
        <f>CONCATENATE(RIGHT(#REF!,2),"/",#REF!)</f>
        <v>#REF!</v>
      </c>
      <c r="C28" s="33">
        <v>42123</v>
      </c>
      <c r="D28" s="81" t="s">
        <v>58</v>
      </c>
      <c r="E28" s="75" t="s">
        <v>59</v>
      </c>
      <c r="F28" s="21" t="s">
        <v>66</v>
      </c>
      <c r="G28" s="41">
        <v>60</v>
      </c>
      <c r="H28" s="41">
        <v>418</v>
      </c>
      <c r="I28" s="42"/>
      <c r="J28" s="37">
        <f t="shared" si="0"/>
        <v>25080</v>
      </c>
      <c r="K28" s="38">
        <v>42185</v>
      </c>
      <c r="L28" s="38">
        <v>42227</v>
      </c>
      <c r="M28" s="39">
        <v>117</v>
      </c>
      <c r="N28" s="66" t="s">
        <v>361</v>
      </c>
      <c r="O28" s="105" t="str">
        <f t="shared" si="1"/>
        <v>YES</v>
      </c>
    </row>
    <row r="29" spans="1:28" hidden="1" x14ac:dyDescent="0.25">
      <c r="A29" s="30"/>
      <c r="B29" s="79" t="e">
        <f>CONCATENATE(RIGHT(#REF!,2),"/",#REF!)</f>
        <v>#REF!</v>
      </c>
      <c r="C29" s="33">
        <v>42123</v>
      </c>
      <c r="D29" s="81" t="s">
        <v>58</v>
      </c>
      <c r="E29" s="75" t="s">
        <v>59</v>
      </c>
      <c r="F29" s="21" t="s">
        <v>67</v>
      </c>
      <c r="G29" s="41">
        <v>750</v>
      </c>
      <c r="H29" s="41">
        <v>105</v>
      </c>
      <c r="I29" s="42"/>
      <c r="J29" s="37">
        <f t="shared" si="0"/>
        <v>78750</v>
      </c>
      <c r="K29" s="38">
        <v>42185</v>
      </c>
      <c r="L29" s="38">
        <v>42177</v>
      </c>
      <c r="M29" s="39">
        <v>61</v>
      </c>
      <c r="N29" s="66" t="s">
        <v>228</v>
      </c>
      <c r="O29" s="105" t="str">
        <f t="shared" si="1"/>
        <v>NO</v>
      </c>
    </row>
    <row r="30" spans="1:28" hidden="1" x14ac:dyDescent="0.25">
      <c r="A30" s="30"/>
      <c r="B30" s="79" t="e">
        <f>CONCATENATE(RIGHT(#REF!,2),"/",#REF!)</f>
        <v>#REF!</v>
      </c>
      <c r="C30" s="33">
        <v>42112</v>
      </c>
      <c r="D30" s="81" t="s">
        <v>69</v>
      </c>
      <c r="E30" s="75" t="s">
        <v>70</v>
      </c>
      <c r="F30" s="21" t="s">
        <v>71</v>
      </c>
      <c r="G30" s="41">
        <v>300</v>
      </c>
      <c r="H30" s="41">
        <v>95</v>
      </c>
      <c r="I30" s="42">
        <v>0.05</v>
      </c>
      <c r="J30" s="37">
        <f t="shared" si="0"/>
        <v>27075</v>
      </c>
      <c r="K30" s="38">
        <v>42185</v>
      </c>
      <c r="L30" s="38">
        <v>42154</v>
      </c>
      <c r="M30" s="39">
        <v>46</v>
      </c>
      <c r="N30" s="39">
        <v>40031</v>
      </c>
      <c r="O30" s="105" t="str">
        <f t="shared" si="1"/>
        <v>NO</v>
      </c>
    </row>
    <row r="31" spans="1:28" hidden="1" x14ac:dyDescent="0.25">
      <c r="A31" s="30"/>
      <c r="B31" s="79" t="e">
        <f>CONCATENATE(RIGHT(#REF!,2),"/",#REF!)</f>
        <v>#REF!</v>
      </c>
      <c r="C31" s="33">
        <v>42121</v>
      </c>
      <c r="D31" s="81" t="s">
        <v>72</v>
      </c>
      <c r="E31" s="75" t="s">
        <v>32</v>
      </c>
      <c r="F31" s="21" t="s">
        <v>73</v>
      </c>
      <c r="G31" s="41">
        <v>1</v>
      </c>
      <c r="H31" s="41">
        <v>148000</v>
      </c>
      <c r="I31" s="42"/>
      <c r="J31" s="37">
        <f t="shared" si="0"/>
        <v>148000</v>
      </c>
      <c r="K31" s="38">
        <v>42246</v>
      </c>
      <c r="L31" s="38">
        <v>42273</v>
      </c>
      <c r="M31" s="39">
        <v>158</v>
      </c>
      <c r="N31" s="66" t="s">
        <v>510</v>
      </c>
      <c r="O31" s="105" t="str">
        <f t="shared" si="1"/>
        <v>YES</v>
      </c>
    </row>
    <row r="32" spans="1:28" hidden="1" x14ac:dyDescent="0.25">
      <c r="A32" s="30"/>
      <c r="B32" s="79" t="e">
        <f>CONCATENATE(RIGHT(#REF!,2),"/",#REF!)</f>
        <v>#REF!</v>
      </c>
      <c r="C32" s="33">
        <v>42124</v>
      </c>
      <c r="D32" s="81" t="s">
        <v>74</v>
      </c>
      <c r="E32" s="32"/>
      <c r="F32" s="21" t="s">
        <v>75</v>
      </c>
      <c r="G32" s="41">
        <v>400</v>
      </c>
      <c r="H32" s="41">
        <v>1557</v>
      </c>
      <c r="I32" s="42"/>
      <c r="J32" s="37">
        <f t="shared" si="0"/>
        <v>622800</v>
      </c>
      <c r="K32" s="38"/>
      <c r="L32" s="38">
        <v>42217</v>
      </c>
      <c r="M32" s="39">
        <v>106</v>
      </c>
      <c r="N32" s="66" t="s">
        <v>347</v>
      </c>
      <c r="O32" s="105" t="str">
        <f t="shared" si="1"/>
        <v>YES</v>
      </c>
    </row>
    <row r="33" spans="1:15" hidden="1" x14ac:dyDescent="0.25">
      <c r="A33" s="30"/>
      <c r="B33" s="79" t="e">
        <f>CONCATENATE(RIGHT(#REF!,2),"/",#REF!)</f>
        <v>#REF!</v>
      </c>
      <c r="C33" s="33">
        <v>42124</v>
      </c>
      <c r="D33" s="81" t="s">
        <v>74</v>
      </c>
      <c r="E33" s="32"/>
      <c r="F33" s="21" t="s">
        <v>76</v>
      </c>
      <c r="G33" s="41">
        <v>200</v>
      </c>
      <c r="H33" s="41">
        <v>2336</v>
      </c>
      <c r="I33" s="42"/>
      <c r="J33" s="37">
        <f t="shared" si="0"/>
        <v>467200</v>
      </c>
      <c r="K33" s="38"/>
      <c r="L33" s="38">
        <v>42217</v>
      </c>
      <c r="M33" s="39">
        <v>106</v>
      </c>
      <c r="N33" s="66" t="s">
        <v>348</v>
      </c>
      <c r="O33" s="105" t="str">
        <f t="shared" si="1"/>
        <v>YES</v>
      </c>
    </row>
    <row r="34" spans="1:15" hidden="1" x14ac:dyDescent="0.25">
      <c r="A34" s="30"/>
      <c r="B34" s="79" t="e">
        <f>CONCATENATE(RIGHT(#REF!,2),"/",#REF!)</f>
        <v>#REF!</v>
      </c>
      <c r="C34" s="33">
        <v>42123</v>
      </c>
      <c r="D34" s="81" t="s">
        <v>77</v>
      </c>
      <c r="E34" s="75" t="s">
        <v>78</v>
      </c>
      <c r="F34" s="21" t="s">
        <v>28</v>
      </c>
      <c r="G34" s="41">
        <v>3</v>
      </c>
      <c r="H34" s="41">
        <v>3800</v>
      </c>
      <c r="I34" s="42"/>
      <c r="J34" s="37">
        <f t="shared" si="0"/>
        <v>11400</v>
      </c>
      <c r="K34" s="38">
        <v>42142</v>
      </c>
      <c r="L34" s="38">
        <v>42186</v>
      </c>
      <c r="M34" s="39">
        <v>70</v>
      </c>
      <c r="N34" s="66" t="s">
        <v>269</v>
      </c>
      <c r="O34" s="105" t="str">
        <f t="shared" si="1"/>
        <v>YES</v>
      </c>
    </row>
    <row r="35" spans="1:15" hidden="1" x14ac:dyDescent="0.25">
      <c r="A35" s="30"/>
      <c r="B35" s="79" t="e">
        <f>CONCATENATE(RIGHT(#REF!,2),"/",#REF!)</f>
        <v>#REF!</v>
      </c>
      <c r="C35" s="33">
        <v>42128</v>
      </c>
      <c r="D35" s="81" t="s">
        <v>79</v>
      </c>
      <c r="E35" s="75" t="s">
        <v>80</v>
      </c>
      <c r="F35" s="21" t="s">
        <v>81</v>
      </c>
      <c r="G35" s="41">
        <v>2</v>
      </c>
      <c r="H35" s="41">
        <v>47000</v>
      </c>
      <c r="I35" s="42">
        <v>7.0000000000000007E-2</v>
      </c>
      <c r="J35" s="37">
        <f t="shared" si="0"/>
        <v>87420</v>
      </c>
      <c r="K35" s="38">
        <v>42185</v>
      </c>
      <c r="L35" s="38">
        <v>42250</v>
      </c>
      <c r="M35" s="39">
        <v>142</v>
      </c>
      <c r="N35" s="66" t="s">
        <v>450</v>
      </c>
      <c r="O35" s="105" t="str">
        <f t="shared" si="1"/>
        <v>YES</v>
      </c>
    </row>
    <row r="36" spans="1:15" hidden="1" x14ac:dyDescent="0.25">
      <c r="A36" s="30"/>
      <c r="B36" s="79" t="e">
        <f>CONCATENATE(RIGHT(#REF!,2),"/",#REF!)</f>
        <v>#REF!</v>
      </c>
      <c r="C36" s="33">
        <v>42128</v>
      </c>
      <c r="D36" s="81" t="s">
        <v>82</v>
      </c>
      <c r="E36" s="75" t="s">
        <v>59</v>
      </c>
      <c r="F36" s="21" t="s">
        <v>83</v>
      </c>
      <c r="G36" s="41">
        <v>1</v>
      </c>
      <c r="H36" s="41">
        <v>23000</v>
      </c>
      <c r="I36" s="42"/>
      <c r="J36" s="37">
        <f t="shared" si="0"/>
        <v>23000</v>
      </c>
      <c r="K36" s="38">
        <v>42189</v>
      </c>
      <c r="L36" s="38">
        <v>42196</v>
      </c>
      <c r="M36" s="39">
        <v>89</v>
      </c>
      <c r="N36" s="66" t="s">
        <v>296</v>
      </c>
      <c r="O36" s="105" t="str">
        <f t="shared" si="1"/>
        <v>YES</v>
      </c>
    </row>
    <row r="37" spans="1:15" hidden="1" x14ac:dyDescent="0.25">
      <c r="A37" s="30"/>
      <c r="B37" s="79" t="e">
        <f>CONCATENATE(RIGHT(#REF!,2),"/",#REF!)</f>
        <v>#REF!</v>
      </c>
      <c r="C37" s="33">
        <v>42128</v>
      </c>
      <c r="D37" s="81" t="s">
        <v>82</v>
      </c>
      <c r="E37" s="75" t="s">
        <v>59</v>
      </c>
      <c r="F37" s="21" t="s">
        <v>84</v>
      </c>
      <c r="G37" s="41">
        <v>1</v>
      </c>
      <c r="H37" s="41">
        <v>385000</v>
      </c>
      <c r="I37" s="42"/>
      <c r="J37" s="37">
        <f t="shared" si="0"/>
        <v>385000</v>
      </c>
      <c r="K37" s="38">
        <v>42189</v>
      </c>
      <c r="L37" s="38">
        <v>42215</v>
      </c>
      <c r="M37" s="39">
        <v>104</v>
      </c>
      <c r="N37" s="66" t="s">
        <v>346</v>
      </c>
      <c r="O37" s="105" t="str">
        <f t="shared" si="1"/>
        <v>YES</v>
      </c>
    </row>
    <row r="38" spans="1:15" hidden="1" x14ac:dyDescent="0.25">
      <c r="A38" s="30"/>
      <c r="B38" s="79" t="e">
        <f>CONCATENATE(RIGHT(#REF!,2),"/",#REF!)</f>
        <v>#REF!</v>
      </c>
      <c r="C38" s="33">
        <v>42128</v>
      </c>
      <c r="D38" s="81" t="s">
        <v>82</v>
      </c>
      <c r="E38" s="75" t="s">
        <v>59</v>
      </c>
      <c r="F38" s="21" t="s">
        <v>85</v>
      </c>
      <c r="G38" s="41">
        <v>1</v>
      </c>
      <c r="H38" s="41">
        <v>95000</v>
      </c>
      <c r="I38" s="42"/>
      <c r="J38" s="37">
        <f t="shared" si="0"/>
        <v>95000</v>
      </c>
      <c r="K38" s="38">
        <v>42189</v>
      </c>
      <c r="L38" s="38">
        <v>42224</v>
      </c>
      <c r="M38" s="39">
        <v>110</v>
      </c>
      <c r="N38" s="66" t="s">
        <v>356</v>
      </c>
      <c r="O38" s="105" t="str">
        <f t="shared" si="1"/>
        <v>YES</v>
      </c>
    </row>
    <row r="39" spans="1:15" hidden="1" x14ac:dyDescent="0.25">
      <c r="A39" s="30"/>
      <c r="B39" s="79" t="e">
        <f>CONCATENATE(RIGHT(#REF!,2),"/",#REF!)</f>
        <v>#REF!</v>
      </c>
      <c r="C39" s="33">
        <v>42128</v>
      </c>
      <c r="D39" s="81" t="s">
        <v>82</v>
      </c>
      <c r="E39" s="75" t="s">
        <v>59</v>
      </c>
      <c r="F39" s="21" t="s">
        <v>86</v>
      </c>
      <c r="G39" s="41">
        <v>2</v>
      </c>
      <c r="H39" s="41">
        <v>115000</v>
      </c>
      <c r="I39" s="42"/>
      <c r="J39" s="37">
        <f t="shared" si="0"/>
        <v>230000</v>
      </c>
      <c r="K39" s="38">
        <v>42189</v>
      </c>
      <c r="L39" s="38">
        <v>42196</v>
      </c>
      <c r="M39" s="39">
        <v>89</v>
      </c>
      <c r="N39" s="66" t="s">
        <v>296</v>
      </c>
      <c r="O39" s="105" t="str">
        <f t="shared" si="1"/>
        <v>YES</v>
      </c>
    </row>
    <row r="40" spans="1:15" hidden="1" x14ac:dyDescent="0.25">
      <c r="A40" s="30"/>
      <c r="B40" s="79" t="e">
        <f>CONCATENATE(RIGHT(#REF!,2),"/",#REF!)</f>
        <v>#REF!</v>
      </c>
      <c r="C40" s="76">
        <v>42130</v>
      </c>
      <c r="D40" s="83" t="s">
        <v>88</v>
      </c>
      <c r="E40" s="75" t="s">
        <v>89</v>
      </c>
      <c r="F40" s="21" t="s">
        <v>90</v>
      </c>
      <c r="G40" s="41">
        <v>100</v>
      </c>
      <c r="H40" s="41">
        <v>100</v>
      </c>
      <c r="I40" s="42">
        <v>0.05</v>
      </c>
      <c r="J40" s="37">
        <f t="shared" si="0"/>
        <v>9500</v>
      </c>
      <c r="K40" s="38">
        <v>42161</v>
      </c>
      <c r="L40" s="38">
        <v>42160</v>
      </c>
      <c r="M40" s="39">
        <v>47</v>
      </c>
      <c r="N40" s="66" t="s">
        <v>177</v>
      </c>
      <c r="O40" s="105" t="str">
        <f t="shared" si="1"/>
        <v>NO</v>
      </c>
    </row>
    <row r="41" spans="1:15" hidden="1" x14ac:dyDescent="0.25">
      <c r="A41" s="30"/>
      <c r="B41" s="79" t="e">
        <f>CONCATENATE(RIGHT(#REF!,2),"/",#REF!)</f>
        <v>#REF!</v>
      </c>
      <c r="C41" s="33">
        <v>42125</v>
      </c>
      <c r="D41" s="81" t="s">
        <v>91</v>
      </c>
      <c r="E41" s="75" t="s">
        <v>32</v>
      </c>
      <c r="F41" s="21" t="s">
        <v>92</v>
      </c>
      <c r="G41" s="41">
        <v>60</v>
      </c>
      <c r="H41" s="41">
        <v>285</v>
      </c>
      <c r="I41" s="42"/>
      <c r="J41" s="37">
        <f t="shared" si="0"/>
        <v>17100</v>
      </c>
      <c r="K41" s="38">
        <v>42200</v>
      </c>
      <c r="L41" s="38">
        <v>42220</v>
      </c>
      <c r="M41" s="39">
        <v>108</v>
      </c>
      <c r="N41" s="66" t="s">
        <v>350</v>
      </c>
      <c r="O41" s="105" t="str">
        <f t="shared" si="1"/>
        <v>YES</v>
      </c>
    </row>
    <row r="42" spans="1:15" hidden="1" x14ac:dyDescent="0.25">
      <c r="A42" s="30"/>
      <c r="B42" s="79" t="e">
        <f>CONCATENATE(RIGHT(#REF!,2),"/",#REF!)</f>
        <v>#REF!</v>
      </c>
      <c r="C42" s="33">
        <v>42125</v>
      </c>
      <c r="D42" s="81" t="s">
        <v>93</v>
      </c>
      <c r="E42" s="75" t="s">
        <v>32</v>
      </c>
      <c r="F42" s="21" t="s">
        <v>94</v>
      </c>
      <c r="G42" s="41">
        <v>14</v>
      </c>
      <c r="H42" s="41">
        <v>7000</v>
      </c>
      <c r="I42" s="42"/>
      <c r="J42" s="37">
        <f t="shared" si="0"/>
        <v>98000</v>
      </c>
      <c r="K42" s="38">
        <v>42200</v>
      </c>
      <c r="L42" s="38">
        <v>42182</v>
      </c>
      <c r="M42" s="39">
        <v>66</v>
      </c>
      <c r="N42" s="66" t="s">
        <v>257</v>
      </c>
      <c r="O42" s="105" t="str">
        <f t="shared" si="1"/>
        <v>NO</v>
      </c>
    </row>
    <row r="43" spans="1:15" hidden="1" x14ac:dyDescent="0.25">
      <c r="A43" s="30"/>
      <c r="B43" s="79" t="e">
        <f>CONCATENATE(RIGHT(#REF!,2),"/",#REF!)</f>
        <v>#REF!</v>
      </c>
      <c r="C43" s="33">
        <v>42130</v>
      </c>
      <c r="D43" s="81" t="s">
        <v>95</v>
      </c>
      <c r="E43" s="75" t="s">
        <v>35</v>
      </c>
      <c r="F43" s="21" t="s">
        <v>96</v>
      </c>
      <c r="G43" s="41">
        <v>400</v>
      </c>
      <c r="H43" s="41">
        <v>9</v>
      </c>
      <c r="I43" s="42"/>
      <c r="J43" s="37">
        <f t="shared" si="0"/>
        <v>3600</v>
      </c>
      <c r="K43" s="38">
        <v>42175</v>
      </c>
      <c r="L43" s="38">
        <v>42161</v>
      </c>
      <c r="M43" s="39">
        <v>52</v>
      </c>
      <c r="N43" s="66" t="s">
        <v>189</v>
      </c>
      <c r="O43" s="105" t="str">
        <f t="shared" si="1"/>
        <v>NO</v>
      </c>
    </row>
    <row r="44" spans="1:15" hidden="1" x14ac:dyDescent="0.25">
      <c r="A44" s="30"/>
      <c r="B44" s="79" t="e">
        <f>CONCATENATE(RIGHT(#REF!,2),"/",#REF!)</f>
        <v>#REF!</v>
      </c>
      <c r="C44" s="33">
        <v>42135</v>
      </c>
      <c r="D44" s="81" t="s">
        <v>97</v>
      </c>
      <c r="E44" s="75" t="s">
        <v>59</v>
      </c>
      <c r="F44" s="21" t="s">
        <v>98</v>
      </c>
      <c r="G44" s="41">
        <v>1000</v>
      </c>
      <c r="H44" s="41">
        <v>200</v>
      </c>
      <c r="I44" s="42">
        <v>0.03</v>
      </c>
      <c r="J44" s="37">
        <f t="shared" si="0"/>
        <v>194000</v>
      </c>
      <c r="K44" s="38">
        <v>42140</v>
      </c>
      <c r="L44" s="38">
        <v>42139</v>
      </c>
      <c r="M44" s="39">
        <v>30</v>
      </c>
      <c r="N44" s="39">
        <v>754</v>
      </c>
      <c r="O44" s="105" t="str">
        <f t="shared" si="1"/>
        <v>NO</v>
      </c>
    </row>
    <row r="45" spans="1:15" hidden="1" x14ac:dyDescent="0.25">
      <c r="A45" s="30"/>
      <c r="B45" s="79" t="e">
        <f>CONCATENATE(RIGHT(#REF!,2),"/",#REF!)</f>
        <v>#REF!</v>
      </c>
      <c r="C45" s="33">
        <v>42135</v>
      </c>
      <c r="D45" s="81" t="s">
        <v>97</v>
      </c>
      <c r="E45" s="75" t="s">
        <v>59</v>
      </c>
      <c r="F45" s="21" t="s">
        <v>99</v>
      </c>
      <c r="G45" s="41">
        <v>500</v>
      </c>
      <c r="H45" s="41">
        <v>165</v>
      </c>
      <c r="I45" s="42">
        <v>0.03</v>
      </c>
      <c r="J45" s="37">
        <f t="shared" si="0"/>
        <v>80025</v>
      </c>
      <c r="K45" s="38">
        <v>42140</v>
      </c>
      <c r="L45" s="38">
        <v>42139</v>
      </c>
      <c r="M45" s="39">
        <v>30</v>
      </c>
      <c r="N45" s="39">
        <v>754</v>
      </c>
      <c r="O45" s="105" t="str">
        <f t="shared" si="1"/>
        <v>NO</v>
      </c>
    </row>
    <row r="46" spans="1:15" hidden="1" x14ac:dyDescent="0.25">
      <c r="A46" s="30"/>
      <c r="B46" s="79" t="e">
        <f>CONCATENATE(RIGHT(#REF!,2),"/",#REF!)</f>
        <v>#REF!</v>
      </c>
      <c r="C46" s="33">
        <v>42135</v>
      </c>
      <c r="D46" s="81" t="s">
        <v>97</v>
      </c>
      <c r="E46" s="75" t="s">
        <v>59</v>
      </c>
      <c r="F46" s="21" t="s">
        <v>100</v>
      </c>
      <c r="G46" s="41">
        <v>500</v>
      </c>
      <c r="H46" s="41">
        <v>173</v>
      </c>
      <c r="I46" s="42">
        <v>0.03</v>
      </c>
      <c r="J46" s="37">
        <f t="shared" si="0"/>
        <v>83905</v>
      </c>
      <c r="K46" s="38">
        <v>42140</v>
      </c>
      <c r="L46" s="38">
        <v>42139</v>
      </c>
      <c r="M46" s="39">
        <v>30</v>
      </c>
      <c r="N46" s="39">
        <v>754</v>
      </c>
      <c r="O46" s="105" t="str">
        <f t="shared" si="1"/>
        <v>NO</v>
      </c>
    </row>
    <row r="47" spans="1:15" ht="45" hidden="1" x14ac:dyDescent="0.25">
      <c r="A47" s="30"/>
      <c r="B47" s="79" t="e">
        <f>CONCATENATE(RIGHT(#REF!,2),"/",#REF!)</f>
        <v>#REF!</v>
      </c>
      <c r="C47" s="33">
        <v>42135</v>
      </c>
      <c r="D47" s="81" t="s">
        <v>101</v>
      </c>
      <c r="E47" s="75" t="s">
        <v>24</v>
      </c>
      <c r="F47" s="21" t="s">
        <v>102</v>
      </c>
      <c r="G47" s="41">
        <v>24</v>
      </c>
      <c r="H47" s="41">
        <v>625</v>
      </c>
      <c r="I47" s="42"/>
      <c r="J47" s="37">
        <f t="shared" si="0"/>
        <v>15000</v>
      </c>
      <c r="K47" s="38">
        <v>42185</v>
      </c>
      <c r="L47" s="20">
        <v>42250</v>
      </c>
      <c r="M47" s="12">
        <v>141</v>
      </c>
      <c r="N47" s="74" t="s">
        <v>490</v>
      </c>
      <c r="O47" s="105" t="str">
        <f t="shared" si="1"/>
        <v>YES</v>
      </c>
    </row>
    <row r="48" spans="1:15" ht="45" hidden="1" x14ac:dyDescent="0.25">
      <c r="A48" s="30"/>
      <c r="B48" s="79" t="e">
        <f>CONCATENATE(RIGHT(#REF!,2),"/",#REF!)</f>
        <v>#REF!</v>
      </c>
      <c r="C48" s="33">
        <v>42135</v>
      </c>
      <c r="D48" s="81" t="s">
        <v>103</v>
      </c>
      <c r="E48" s="75" t="s">
        <v>104</v>
      </c>
      <c r="F48" s="21" t="s">
        <v>105</v>
      </c>
      <c r="G48" s="41">
        <v>12</v>
      </c>
      <c r="H48" s="41">
        <v>305</v>
      </c>
      <c r="I48" s="42"/>
      <c r="J48" s="37">
        <f t="shared" si="0"/>
        <v>3660</v>
      </c>
      <c r="K48" s="38">
        <v>42165</v>
      </c>
      <c r="L48" s="20">
        <v>42184</v>
      </c>
      <c r="M48" s="72" t="s">
        <v>258</v>
      </c>
      <c r="N48" s="74" t="s">
        <v>259</v>
      </c>
      <c r="O48" s="105" t="str">
        <f t="shared" si="1"/>
        <v>YES</v>
      </c>
    </row>
    <row r="49" spans="1:15" ht="45" hidden="1" x14ac:dyDescent="0.25">
      <c r="A49" s="30"/>
      <c r="B49" s="79" t="e">
        <f>CONCATENATE(RIGHT(#REF!,2),"/",#REF!)</f>
        <v>#REF!</v>
      </c>
      <c r="C49" s="33">
        <v>42138</v>
      </c>
      <c r="D49" s="81" t="s">
        <v>106</v>
      </c>
      <c r="E49" s="75" t="s">
        <v>59</v>
      </c>
      <c r="F49" s="21" t="s">
        <v>107</v>
      </c>
      <c r="G49" s="41">
        <v>1000</v>
      </c>
      <c r="H49" s="41">
        <v>71</v>
      </c>
      <c r="I49" s="42"/>
      <c r="J49" s="37">
        <f t="shared" si="0"/>
        <v>71000</v>
      </c>
      <c r="K49" s="38">
        <v>42149</v>
      </c>
      <c r="L49" s="20">
        <v>42146</v>
      </c>
      <c r="M49" s="12">
        <v>40</v>
      </c>
      <c r="N49" s="74" t="s">
        <v>152</v>
      </c>
      <c r="O49" s="105" t="str">
        <f t="shared" si="1"/>
        <v>NO</v>
      </c>
    </row>
    <row r="50" spans="1:15" ht="18" hidden="1" customHeight="1" x14ac:dyDescent="0.25">
      <c r="A50" s="30"/>
      <c r="B50" s="79" t="e">
        <f>CONCATENATE(RIGHT(#REF!,2),"/",#REF!)</f>
        <v>#REF!</v>
      </c>
      <c r="C50" s="33">
        <v>42139</v>
      </c>
      <c r="D50" s="81" t="s">
        <v>108</v>
      </c>
      <c r="E50" s="75" t="s">
        <v>78</v>
      </c>
      <c r="F50" s="21" t="s">
        <v>109</v>
      </c>
      <c r="G50" s="41">
        <v>10</v>
      </c>
      <c r="H50" s="41">
        <v>86</v>
      </c>
      <c r="I50" s="42"/>
      <c r="J50" s="37">
        <f t="shared" si="0"/>
        <v>860</v>
      </c>
      <c r="K50" s="38">
        <v>42185</v>
      </c>
      <c r="L50" s="38">
        <v>42192</v>
      </c>
      <c r="M50" s="39">
        <v>83</v>
      </c>
      <c r="N50" s="66" t="s">
        <v>285</v>
      </c>
      <c r="O50" s="105" t="str">
        <f t="shared" si="1"/>
        <v>YES</v>
      </c>
    </row>
    <row r="51" spans="1:15" ht="18" hidden="1" customHeight="1" x14ac:dyDescent="0.25">
      <c r="A51" s="30"/>
      <c r="B51" s="79" t="e">
        <f>CONCATENATE(RIGHT(#REF!,2),"/",#REF!)</f>
        <v>#REF!</v>
      </c>
      <c r="C51" s="33">
        <v>42139</v>
      </c>
      <c r="D51" s="81" t="s">
        <v>108</v>
      </c>
      <c r="E51" s="75" t="s">
        <v>78</v>
      </c>
      <c r="F51" s="21" t="s">
        <v>110</v>
      </c>
      <c r="G51" s="41">
        <v>10</v>
      </c>
      <c r="H51" s="41">
        <v>68</v>
      </c>
      <c r="I51" s="42"/>
      <c r="J51" s="37">
        <f t="shared" si="0"/>
        <v>680</v>
      </c>
      <c r="K51" s="38">
        <v>42185</v>
      </c>
      <c r="L51" s="38">
        <v>42192</v>
      </c>
      <c r="M51" s="39">
        <v>83</v>
      </c>
      <c r="N51" s="66" t="s">
        <v>285</v>
      </c>
      <c r="O51" s="105" t="str">
        <f t="shared" si="1"/>
        <v>YES</v>
      </c>
    </row>
    <row r="52" spans="1:15" hidden="1" x14ac:dyDescent="0.25">
      <c r="A52" s="30"/>
      <c r="B52" s="79" t="e">
        <f>CONCATENATE(RIGHT(#REF!,2),"/",#REF!)</f>
        <v>#REF!</v>
      </c>
      <c r="C52" s="33">
        <v>42139</v>
      </c>
      <c r="D52" s="81" t="s">
        <v>111</v>
      </c>
      <c r="E52" s="75" t="s">
        <v>27</v>
      </c>
      <c r="F52" s="21" t="s">
        <v>112</v>
      </c>
      <c r="G52" s="41">
        <v>500</v>
      </c>
      <c r="H52" s="41">
        <v>32</v>
      </c>
      <c r="I52" s="42">
        <v>0.1</v>
      </c>
      <c r="J52" s="37">
        <f t="shared" si="0"/>
        <v>14400</v>
      </c>
      <c r="K52" s="38">
        <v>42170</v>
      </c>
      <c r="L52" s="38">
        <v>42154</v>
      </c>
      <c r="M52" s="39">
        <v>44</v>
      </c>
      <c r="N52" s="66" t="s">
        <v>166</v>
      </c>
      <c r="O52" s="105" t="str">
        <f t="shared" si="1"/>
        <v>NO</v>
      </c>
    </row>
    <row r="53" spans="1:15" hidden="1" x14ac:dyDescent="0.25">
      <c r="A53" s="30"/>
      <c r="B53" s="79" t="e">
        <f>CONCATENATE(RIGHT(#REF!,2),"/",#REF!)</f>
        <v>#REF!</v>
      </c>
      <c r="C53" s="33">
        <v>42139</v>
      </c>
      <c r="D53" s="81" t="s">
        <v>111</v>
      </c>
      <c r="E53" s="75" t="s">
        <v>27</v>
      </c>
      <c r="F53" s="21" t="s">
        <v>113</v>
      </c>
      <c r="G53" s="41">
        <v>2000</v>
      </c>
      <c r="H53" s="41">
        <v>24</v>
      </c>
      <c r="I53" s="42">
        <v>0.1</v>
      </c>
      <c r="J53" s="37">
        <f t="shared" si="0"/>
        <v>43200</v>
      </c>
      <c r="K53" s="38">
        <v>42170</v>
      </c>
      <c r="L53" s="38">
        <v>42171</v>
      </c>
      <c r="M53" s="39">
        <v>58</v>
      </c>
      <c r="N53" s="66" t="s">
        <v>207</v>
      </c>
      <c r="O53" s="105" t="str">
        <f t="shared" si="1"/>
        <v>YES</v>
      </c>
    </row>
    <row r="54" spans="1:15" hidden="1" x14ac:dyDescent="0.25">
      <c r="A54" s="30"/>
      <c r="B54" s="79" t="e">
        <f>CONCATENATE(RIGHT(#REF!,2),"/",#REF!)</f>
        <v>#REF!</v>
      </c>
      <c r="C54" s="33">
        <v>42139</v>
      </c>
      <c r="D54" s="81" t="s">
        <v>111</v>
      </c>
      <c r="E54" s="75" t="s">
        <v>27</v>
      </c>
      <c r="F54" s="21" t="s">
        <v>114</v>
      </c>
      <c r="G54" s="41">
        <v>1000</v>
      </c>
      <c r="H54" s="41">
        <v>34</v>
      </c>
      <c r="I54" s="42">
        <v>0.1</v>
      </c>
      <c r="J54" s="54">
        <f t="shared" si="0"/>
        <v>30600</v>
      </c>
      <c r="K54" s="38">
        <v>42170</v>
      </c>
      <c r="L54" s="38">
        <v>42171</v>
      </c>
      <c r="M54" s="39">
        <v>58</v>
      </c>
      <c r="N54" s="66" t="s">
        <v>207</v>
      </c>
      <c r="O54" s="105" t="str">
        <f t="shared" si="1"/>
        <v>YES</v>
      </c>
    </row>
    <row r="55" spans="1:15" hidden="1" x14ac:dyDescent="0.25">
      <c r="A55" s="30"/>
      <c r="B55" s="79" t="e">
        <f>CONCATENATE(RIGHT(#REF!,2),"/",#REF!)</f>
        <v>#REF!</v>
      </c>
      <c r="C55" s="33">
        <v>42139</v>
      </c>
      <c r="D55" s="81" t="s">
        <v>111</v>
      </c>
      <c r="E55" s="75" t="s">
        <v>27</v>
      </c>
      <c r="F55" s="21" t="s">
        <v>115</v>
      </c>
      <c r="G55" s="41">
        <v>500</v>
      </c>
      <c r="H55" s="41">
        <v>47</v>
      </c>
      <c r="I55" s="42">
        <v>0.1</v>
      </c>
      <c r="J55" s="54">
        <f t="shared" si="0"/>
        <v>21150</v>
      </c>
      <c r="K55" s="38">
        <v>42170</v>
      </c>
      <c r="L55" s="38">
        <v>42161</v>
      </c>
      <c r="M55" s="39">
        <v>50</v>
      </c>
      <c r="N55" s="66" t="s">
        <v>187</v>
      </c>
      <c r="O55" s="105" t="str">
        <f t="shared" si="1"/>
        <v>NO</v>
      </c>
    </row>
    <row r="56" spans="1:15" hidden="1" x14ac:dyDescent="0.25">
      <c r="A56" s="30"/>
      <c r="B56" s="79" t="e">
        <f>CONCATENATE(RIGHT(#REF!,2),"/",#REF!)</f>
        <v>#REF!</v>
      </c>
      <c r="C56" s="33">
        <v>42139</v>
      </c>
      <c r="D56" s="81" t="s">
        <v>111</v>
      </c>
      <c r="E56" s="75" t="s">
        <v>27</v>
      </c>
      <c r="F56" s="21" t="s">
        <v>116</v>
      </c>
      <c r="G56" s="41">
        <v>1500</v>
      </c>
      <c r="H56" s="41">
        <v>38</v>
      </c>
      <c r="I56" s="42">
        <v>0.1</v>
      </c>
      <c r="J56" s="54">
        <f t="shared" si="0"/>
        <v>51300</v>
      </c>
      <c r="K56" s="38">
        <v>42170</v>
      </c>
      <c r="L56" s="38">
        <v>42161</v>
      </c>
      <c r="M56" s="39">
        <v>50</v>
      </c>
      <c r="N56" s="66" t="s">
        <v>187</v>
      </c>
      <c r="O56" s="105" t="str">
        <f t="shared" si="1"/>
        <v>NO</v>
      </c>
    </row>
    <row r="57" spans="1:15" hidden="1" x14ac:dyDescent="0.25">
      <c r="A57" s="30"/>
      <c r="B57" s="79" t="e">
        <f>CONCATENATE(RIGHT(#REF!,2),"/",#REF!)</f>
        <v>#REF!</v>
      </c>
      <c r="C57" s="33">
        <v>42139</v>
      </c>
      <c r="D57" s="81" t="s">
        <v>111</v>
      </c>
      <c r="E57" s="75" t="s">
        <v>27</v>
      </c>
      <c r="F57" s="21" t="s">
        <v>117</v>
      </c>
      <c r="G57" s="41">
        <v>1000</v>
      </c>
      <c r="H57" s="41">
        <v>64</v>
      </c>
      <c r="I57" s="42">
        <v>0.1</v>
      </c>
      <c r="J57" s="37">
        <f t="shared" si="0"/>
        <v>57600</v>
      </c>
      <c r="K57" s="38">
        <v>42170</v>
      </c>
      <c r="L57" s="38">
        <v>42154</v>
      </c>
      <c r="M57" s="39">
        <v>44</v>
      </c>
      <c r="N57" s="66" t="s">
        <v>166</v>
      </c>
      <c r="O57" s="105" t="str">
        <f t="shared" si="1"/>
        <v>NO</v>
      </c>
    </row>
    <row r="58" spans="1:15" hidden="1" x14ac:dyDescent="0.25">
      <c r="A58" s="30"/>
      <c r="B58" s="79" t="e">
        <f>CONCATENATE(RIGHT(#REF!,2),"/",#REF!)</f>
        <v>#REF!</v>
      </c>
      <c r="C58" s="33">
        <v>42139</v>
      </c>
      <c r="D58" s="81" t="s">
        <v>118</v>
      </c>
      <c r="E58" s="75" t="s">
        <v>27</v>
      </c>
      <c r="F58" s="21" t="s">
        <v>119</v>
      </c>
      <c r="G58" s="41">
        <v>500</v>
      </c>
      <c r="H58" s="41">
        <v>58</v>
      </c>
      <c r="I58" s="42"/>
      <c r="J58" s="37">
        <f t="shared" si="0"/>
        <v>29000</v>
      </c>
      <c r="K58" s="38">
        <v>42170</v>
      </c>
      <c r="L58" s="38">
        <v>42161</v>
      </c>
      <c r="M58" s="39">
        <v>51</v>
      </c>
      <c r="N58" s="66" t="s">
        <v>188</v>
      </c>
      <c r="O58" s="105" t="str">
        <f t="shared" si="1"/>
        <v>NO</v>
      </c>
    </row>
    <row r="59" spans="1:15" hidden="1" x14ac:dyDescent="0.25">
      <c r="A59" s="30"/>
      <c r="B59" s="79" t="e">
        <f>CONCATENATE(RIGHT(#REF!,2),"/",#REF!)</f>
        <v>#REF!</v>
      </c>
      <c r="C59" s="33">
        <v>42139</v>
      </c>
      <c r="D59" s="81" t="s">
        <v>118</v>
      </c>
      <c r="E59" s="75" t="s">
        <v>27</v>
      </c>
      <c r="F59" s="21" t="s">
        <v>120</v>
      </c>
      <c r="G59" s="41">
        <v>500</v>
      </c>
      <c r="H59" s="41">
        <v>62</v>
      </c>
      <c r="I59" s="42"/>
      <c r="J59" s="37">
        <f t="shared" si="0"/>
        <v>31000</v>
      </c>
      <c r="K59" s="38">
        <v>42170</v>
      </c>
      <c r="L59" s="38">
        <v>42154</v>
      </c>
      <c r="M59" s="39">
        <v>45</v>
      </c>
      <c r="N59" s="66" t="s">
        <v>167</v>
      </c>
      <c r="O59" s="105" t="str">
        <f t="shared" si="1"/>
        <v>NO</v>
      </c>
    </row>
    <row r="60" spans="1:15" hidden="1" x14ac:dyDescent="0.25">
      <c r="A60" s="30"/>
      <c r="B60" s="79" t="e">
        <f>CONCATENATE(RIGHT(#REF!,2),"/",#REF!)</f>
        <v>#REF!</v>
      </c>
      <c r="C60" s="33">
        <v>42139</v>
      </c>
      <c r="D60" s="81" t="s">
        <v>118</v>
      </c>
      <c r="E60" s="75" t="s">
        <v>27</v>
      </c>
      <c r="F60" s="21" t="s">
        <v>121</v>
      </c>
      <c r="G60" s="41">
        <v>500</v>
      </c>
      <c r="H60" s="41">
        <v>79</v>
      </c>
      <c r="I60" s="42"/>
      <c r="J60" s="37">
        <f t="shared" si="0"/>
        <v>39500</v>
      </c>
      <c r="K60" s="38">
        <v>42170</v>
      </c>
      <c r="L60" s="38">
        <v>42154</v>
      </c>
      <c r="M60" s="39">
        <v>45</v>
      </c>
      <c r="N60" s="66" t="s">
        <v>167</v>
      </c>
      <c r="O60" s="105" t="str">
        <f t="shared" si="1"/>
        <v>NO</v>
      </c>
    </row>
    <row r="61" spans="1:15" hidden="1" x14ac:dyDescent="0.25">
      <c r="A61" s="30"/>
      <c r="B61" s="79" t="e">
        <f>CONCATENATE(RIGHT(#REF!,2),"/",#REF!)</f>
        <v>#REF!</v>
      </c>
      <c r="C61" s="33">
        <v>42139</v>
      </c>
      <c r="D61" s="81" t="s">
        <v>118</v>
      </c>
      <c r="E61" s="75" t="s">
        <v>27</v>
      </c>
      <c r="F61" s="21" t="s">
        <v>122</v>
      </c>
      <c r="G61" s="41">
        <v>500</v>
      </c>
      <c r="H61" s="41">
        <v>92</v>
      </c>
      <c r="I61" s="42"/>
      <c r="J61" s="37">
        <f t="shared" si="0"/>
        <v>46000</v>
      </c>
      <c r="K61" s="38">
        <v>42170</v>
      </c>
      <c r="L61" s="38">
        <v>42154</v>
      </c>
      <c r="M61" s="39">
        <v>45</v>
      </c>
      <c r="N61" s="66" t="s">
        <v>167</v>
      </c>
      <c r="O61" s="105" t="str">
        <f t="shared" si="1"/>
        <v>NO</v>
      </c>
    </row>
    <row r="62" spans="1:15" hidden="1" x14ac:dyDescent="0.25">
      <c r="A62" s="30"/>
      <c r="B62" s="79" t="e">
        <f>CONCATENATE(RIGHT(#REF!,2),"/",#REF!)</f>
        <v>#REF!</v>
      </c>
      <c r="C62" s="33">
        <v>42139</v>
      </c>
      <c r="D62" s="81" t="s">
        <v>118</v>
      </c>
      <c r="E62" s="75" t="s">
        <v>27</v>
      </c>
      <c r="F62" s="21" t="s">
        <v>123</v>
      </c>
      <c r="G62" s="41">
        <v>1500</v>
      </c>
      <c r="H62" s="41">
        <v>199</v>
      </c>
      <c r="I62" s="42"/>
      <c r="J62" s="37">
        <f t="shared" si="0"/>
        <v>298500</v>
      </c>
      <c r="K62" s="38">
        <v>42170</v>
      </c>
      <c r="L62" s="38">
        <v>42154</v>
      </c>
      <c r="M62" s="39">
        <v>45</v>
      </c>
      <c r="N62" s="66" t="s">
        <v>167</v>
      </c>
      <c r="O62" s="105" t="str">
        <f t="shared" si="1"/>
        <v>NO</v>
      </c>
    </row>
    <row r="63" spans="1:15" hidden="1" x14ac:dyDescent="0.25">
      <c r="A63" s="30"/>
      <c r="B63" s="79" t="e">
        <f>CONCATENATE(RIGHT(#REF!,2),"/",#REF!)</f>
        <v>#REF!</v>
      </c>
      <c r="C63" s="33">
        <v>42139</v>
      </c>
      <c r="D63" s="81" t="s">
        <v>118</v>
      </c>
      <c r="E63" s="75" t="s">
        <v>27</v>
      </c>
      <c r="F63" s="21" t="s">
        <v>124</v>
      </c>
      <c r="G63" s="41">
        <v>3000</v>
      </c>
      <c r="H63" s="41">
        <v>53</v>
      </c>
      <c r="I63" s="42"/>
      <c r="J63" s="37">
        <f t="shared" si="0"/>
        <v>159000</v>
      </c>
      <c r="K63" s="38">
        <v>42170</v>
      </c>
      <c r="L63" s="38">
        <v>42161</v>
      </c>
      <c r="M63" s="39">
        <v>51</v>
      </c>
      <c r="N63" s="66" t="s">
        <v>188</v>
      </c>
      <c r="O63" s="105" t="str">
        <f t="shared" si="1"/>
        <v>NO</v>
      </c>
    </row>
    <row r="64" spans="1:15" hidden="1" x14ac:dyDescent="0.25">
      <c r="A64" s="30"/>
      <c r="B64" s="79" t="e">
        <f>CONCATENATE(RIGHT(#REF!,2),"/",#REF!)</f>
        <v>#REF!</v>
      </c>
      <c r="C64" s="33">
        <v>42139</v>
      </c>
      <c r="D64" s="81" t="s">
        <v>118</v>
      </c>
      <c r="E64" s="75" t="s">
        <v>27</v>
      </c>
      <c r="F64" s="21" t="s">
        <v>125</v>
      </c>
      <c r="G64" s="41">
        <v>800</v>
      </c>
      <c r="H64" s="41">
        <v>35</v>
      </c>
      <c r="I64" s="42"/>
      <c r="J64" s="37">
        <f t="shared" si="0"/>
        <v>28000</v>
      </c>
      <c r="K64" s="38">
        <v>42170</v>
      </c>
      <c r="L64" s="38">
        <v>42192</v>
      </c>
      <c r="M64" s="39">
        <v>81</v>
      </c>
      <c r="N64" s="66" t="s">
        <v>284</v>
      </c>
      <c r="O64" s="105" t="str">
        <f t="shared" si="1"/>
        <v>YES</v>
      </c>
    </row>
    <row r="65" spans="1:15" hidden="1" x14ac:dyDescent="0.25">
      <c r="A65" s="30"/>
      <c r="B65" s="79" t="e">
        <f>CONCATENATE(RIGHT(#REF!,2),"/",#REF!)</f>
        <v>#REF!</v>
      </c>
      <c r="C65" s="33">
        <v>42139</v>
      </c>
      <c r="D65" s="81" t="s">
        <v>118</v>
      </c>
      <c r="E65" s="75" t="s">
        <v>27</v>
      </c>
      <c r="F65" s="21" t="s">
        <v>126</v>
      </c>
      <c r="G65" s="41">
        <v>950</v>
      </c>
      <c r="H65" s="41">
        <v>130</v>
      </c>
      <c r="I65" s="42"/>
      <c r="J65" s="37">
        <f t="shared" si="0"/>
        <v>123500</v>
      </c>
      <c r="K65" s="38">
        <v>42170</v>
      </c>
      <c r="L65" s="38">
        <v>42171</v>
      </c>
      <c r="M65" s="39">
        <v>59</v>
      </c>
      <c r="N65" s="66" t="s">
        <v>206</v>
      </c>
      <c r="O65" s="105" t="str">
        <f t="shared" si="1"/>
        <v>YES</v>
      </c>
    </row>
    <row r="66" spans="1:15" hidden="1" x14ac:dyDescent="0.25">
      <c r="A66" s="30"/>
      <c r="B66" s="79" t="e">
        <f>CONCATENATE(RIGHT(#REF!,2),"/",#REF!)</f>
        <v>#REF!</v>
      </c>
      <c r="C66" s="33">
        <v>42133</v>
      </c>
      <c r="D66" s="34"/>
      <c r="E66" s="32"/>
      <c r="F66" s="21" t="s">
        <v>127</v>
      </c>
      <c r="G66" s="41">
        <v>8</v>
      </c>
      <c r="H66" s="41">
        <v>12625</v>
      </c>
      <c r="I66" s="42"/>
      <c r="J66" s="37">
        <f t="shared" si="0"/>
        <v>101000</v>
      </c>
      <c r="K66" s="38"/>
      <c r="L66" s="38">
        <v>42140</v>
      </c>
      <c r="M66" s="39">
        <v>32</v>
      </c>
      <c r="N66" s="66">
        <v>400569</v>
      </c>
      <c r="O66" s="105" t="str">
        <f t="shared" si="1"/>
        <v>YES</v>
      </c>
    </row>
    <row r="67" spans="1:15" hidden="1" x14ac:dyDescent="0.25">
      <c r="A67" s="30"/>
      <c r="B67" s="79" t="e">
        <f>CONCATENATE(RIGHT(#REF!,2),"/",#REF!)</f>
        <v>#REF!</v>
      </c>
      <c r="C67" s="33">
        <v>42143</v>
      </c>
      <c r="D67" s="81" t="s">
        <v>128</v>
      </c>
      <c r="E67" s="75" t="s">
        <v>32</v>
      </c>
      <c r="F67" s="84" t="s">
        <v>129</v>
      </c>
      <c r="G67" s="85">
        <v>2</v>
      </c>
      <c r="H67" s="85">
        <v>85000</v>
      </c>
      <c r="I67" s="42"/>
      <c r="J67" s="86">
        <f t="shared" si="0"/>
        <v>170000</v>
      </c>
      <c r="K67" s="33">
        <v>42226</v>
      </c>
      <c r="L67" s="38">
        <v>42222</v>
      </c>
      <c r="M67" s="39">
        <v>109</v>
      </c>
      <c r="N67" s="66" t="s">
        <v>353</v>
      </c>
      <c r="O67" s="105" t="str">
        <f t="shared" si="1"/>
        <v>NO</v>
      </c>
    </row>
    <row r="68" spans="1:15" hidden="1" x14ac:dyDescent="0.25">
      <c r="A68" s="30"/>
      <c r="B68" s="79" t="e">
        <f>CONCATENATE(RIGHT(#REF!,2),"/",#REF!)</f>
        <v>#REF!</v>
      </c>
      <c r="C68" s="33">
        <v>42142</v>
      </c>
      <c r="D68" s="81" t="s">
        <v>130</v>
      </c>
      <c r="E68" s="75" t="s">
        <v>80</v>
      </c>
      <c r="F68" s="21" t="s">
        <v>131</v>
      </c>
      <c r="G68" s="41">
        <v>2</v>
      </c>
      <c r="H68" s="41">
        <v>5500</v>
      </c>
      <c r="I68" s="42"/>
      <c r="J68" s="37">
        <f t="shared" si="0"/>
        <v>11000</v>
      </c>
      <c r="K68" s="38">
        <v>42185</v>
      </c>
      <c r="L68" s="38">
        <v>42193</v>
      </c>
      <c r="M68" s="39">
        <v>85</v>
      </c>
      <c r="N68" s="66" t="s">
        <v>291</v>
      </c>
      <c r="O68" s="105" t="str">
        <f t="shared" si="1"/>
        <v>YES</v>
      </c>
    </row>
    <row r="69" spans="1:15" ht="17.25" hidden="1" customHeight="1" x14ac:dyDescent="0.25">
      <c r="A69" s="30"/>
      <c r="B69" s="79" t="e">
        <f>CONCATENATE(RIGHT(#REF!,2),"/",#REF!)</f>
        <v>#REF!</v>
      </c>
      <c r="C69" s="33">
        <v>42142</v>
      </c>
      <c r="D69" s="81" t="s">
        <v>130</v>
      </c>
      <c r="E69" s="75" t="s">
        <v>80</v>
      </c>
      <c r="F69" s="21" t="s">
        <v>132</v>
      </c>
      <c r="G69" s="41">
        <v>36</v>
      </c>
      <c r="H69" s="41">
        <v>200</v>
      </c>
      <c r="I69" s="42"/>
      <c r="J69" s="37">
        <f t="shared" si="0"/>
        <v>7200</v>
      </c>
      <c r="K69" s="38">
        <v>42185</v>
      </c>
      <c r="L69" s="38">
        <v>42237</v>
      </c>
      <c r="M69" s="39">
        <v>125</v>
      </c>
      <c r="N69" s="66" t="s">
        <v>401</v>
      </c>
      <c r="O69" s="105" t="str">
        <f t="shared" si="1"/>
        <v>YES</v>
      </c>
    </row>
    <row r="70" spans="1:15" hidden="1" x14ac:dyDescent="0.25">
      <c r="A70" s="30"/>
      <c r="B70" s="79" t="e">
        <f>CONCATENATE(RIGHT(#REF!,2),"/",#REF!)</f>
        <v>#REF!</v>
      </c>
      <c r="C70" s="33">
        <v>42142</v>
      </c>
      <c r="D70" s="81" t="s">
        <v>133</v>
      </c>
      <c r="E70" s="75" t="s">
        <v>104</v>
      </c>
      <c r="F70" s="21" t="s">
        <v>134</v>
      </c>
      <c r="G70" s="41">
        <v>50</v>
      </c>
      <c r="H70" s="41">
        <v>118</v>
      </c>
      <c r="I70" s="42"/>
      <c r="J70" s="37">
        <f t="shared" ref="J70:J133" si="2">G70*H70*(1-I70)</f>
        <v>5900</v>
      </c>
      <c r="K70" s="38">
        <v>42185</v>
      </c>
      <c r="L70" s="38">
        <v>42187</v>
      </c>
      <c r="M70" s="39">
        <v>71</v>
      </c>
      <c r="N70" s="66" t="s">
        <v>270</v>
      </c>
      <c r="O70" s="105" t="str">
        <f t="shared" ref="O70:O133" si="3">IF(L70&gt;K70,"YES","NO")</f>
        <v>YES</v>
      </c>
    </row>
    <row r="71" spans="1:15" hidden="1" x14ac:dyDescent="0.25">
      <c r="A71" s="30"/>
      <c r="B71" s="79" t="e">
        <f>CONCATENATE(RIGHT(#REF!,2),"/",#REF!)</f>
        <v>#REF!</v>
      </c>
      <c r="C71" s="33">
        <v>42142</v>
      </c>
      <c r="D71" s="81" t="s">
        <v>135</v>
      </c>
      <c r="E71" s="75" t="s">
        <v>80</v>
      </c>
      <c r="F71" s="21" t="s">
        <v>136</v>
      </c>
      <c r="G71" s="41">
        <v>1</v>
      </c>
      <c r="H71" s="41">
        <v>13500</v>
      </c>
      <c r="I71" s="42"/>
      <c r="J71" s="37">
        <f t="shared" si="2"/>
        <v>13500</v>
      </c>
      <c r="K71" s="38">
        <v>42190</v>
      </c>
      <c r="L71" s="38">
        <v>42243</v>
      </c>
      <c r="M71" s="39">
        <v>131</v>
      </c>
      <c r="N71" s="66" t="s">
        <v>423</v>
      </c>
      <c r="O71" s="105" t="str">
        <f t="shared" si="3"/>
        <v>YES</v>
      </c>
    </row>
    <row r="72" spans="1:15" hidden="1" x14ac:dyDescent="0.25">
      <c r="A72" s="30"/>
      <c r="B72" s="79" t="e">
        <f>CONCATENATE(RIGHT(#REF!,2),"/",#REF!)</f>
        <v>#REF!</v>
      </c>
      <c r="C72" s="33">
        <v>42143</v>
      </c>
      <c r="D72" s="81" t="s">
        <v>137</v>
      </c>
      <c r="E72" s="75" t="s">
        <v>104</v>
      </c>
      <c r="F72" s="21" t="s">
        <v>138</v>
      </c>
      <c r="G72" s="41">
        <v>1000</v>
      </c>
      <c r="H72" s="41">
        <v>92</v>
      </c>
      <c r="I72" s="42">
        <v>0.04</v>
      </c>
      <c r="J72" s="37">
        <f t="shared" si="2"/>
        <v>88320</v>
      </c>
      <c r="K72" s="38">
        <v>42175</v>
      </c>
      <c r="L72" s="38">
        <v>42191</v>
      </c>
      <c r="M72" s="39">
        <v>78</v>
      </c>
      <c r="N72" s="66" t="s">
        <v>281</v>
      </c>
      <c r="O72" s="105" t="str">
        <f t="shared" si="3"/>
        <v>YES</v>
      </c>
    </row>
    <row r="73" spans="1:15" hidden="1" x14ac:dyDescent="0.25">
      <c r="A73" s="30"/>
      <c r="B73" s="79" t="e">
        <f>CONCATENATE(RIGHT(#REF!,2),"/",#REF!)</f>
        <v>#REF!</v>
      </c>
      <c r="C73" s="33">
        <v>42143</v>
      </c>
      <c r="D73" s="81" t="s">
        <v>137</v>
      </c>
      <c r="E73" s="75" t="s">
        <v>104</v>
      </c>
      <c r="F73" s="21" t="s">
        <v>139</v>
      </c>
      <c r="G73" s="41">
        <v>1000</v>
      </c>
      <c r="H73" s="41">
        <v>54</v>
      </c>
      <c r="I73" s="42">
        <v>0.04</v>
      </c>
      <c r="J73" s="37">
        <f t="shared" si="2"/>
        <v>51840</v>
      </c>
      <c r="K73" s="38">
        <v>42175</v>
      </c>
      <c r="L73" s="38">
        <v>42191</v>
      </c>
      <c r="M73" s="39">
        <v>78</v>
      </c>
      <c r="N73" s="66" t="s">
        <v>281</v>
      </c>
      <c r="O73" s="105" t="str">
        <f t="shared" si="3"/>
        <v>YES</v>
      </c>
    </row>
    <row r="74" spans="1:15" hidden="1" x14ac:dyDescent="0.25">
      <c r="A74" s="30"/>
      <c r="B74" s="79" t="e">
        <f>CONCATENATE(RIGHT(#REF!,2),"/",#REF!)</f>
        <v>#REF!</v>
      </c>
      <c r="C74" s="33">
        <v>42143</v>
      </c>
      <c r="D74" s="81" t="s">
        <v>137</v>
      </c>
      <c r="E74" s="75" t="s">
        <v>104</v>
      </c>
      <c r="F74" s="21" t="s">
        <v>140</v>
      </c>
      <c r="G74" s="41">
        <v>1000</v>
      </c>
      <c r="H74" s="41">
        <v>34</v>
      </c>
      <c r="I74" s="42">
        <v>0.04</v>
      </c>
      <c r="J74" s="37">
        <f t="shared" si="2"/>
        <v>32640</v>
      </c>
      <c r="K74" s="38">
        <v>42175</v>
      </c>
      <c r="L74" s="38">
        <v>42191</v>
      </c>
      <c r="M74" s="39">
        <v>78</v>
      </c>
      <c r="N74" s="66" t="s">
        <v>281</v>
      </c>
      <c r="O74" s="105" t="str">
        <f t="shared" si="3"/>
        <v>YES</v>
      </c>
    </row>
    <row r="75" spans="1:15" hidden="1" x14ac:dyDescent="0.25">
      <c r="A75" s="30"/>
      <c r="B75" s="79" t="e">
        <f>CONCATENATE(RIGHT(#REF!,2),"/",#REF!)</f>
        <v>#REF!</v>
      </c>
      <c r="C75" s="33">
        <v>42131</v>
      </c>
      <c r="D75" s="81" t="s">
        <v>141</v>
      </c>
      <c r="E75" s="75" t="s">
        <v>142</v>
      </c>
      <c r="F75" s="21" t="s">
        <v>143</v>
      </c>
      <c r="G75" s="41">
        <v>50</v>
      </c>
      <c r="H75" s="41">
        <v>2500</v>
      </c>
      <c r="I75" s="42">
        <v>0.05</v>
      </c>
      <c r="J75" s="37">
        <f t="shared" si="2"/>
        <v>118750</v>
      </c>
      <c r="K75" s="38">
        <v>42216</v>
      </c>
      <c r="L75" s="38">
        <v>42224</v>
      </c>
      <c r="M75" s="39">
        <v>111</v>
      </c>
      <c r="N75" s="66">
        <v>41150</v>
      </c>
      <c r="O75" s="105" t="str">
        <f t="shared" si="3"/>
        <v>YES</v>
      </c>
    </row>
    <row r="76" spans="1:15" hidden="1" x14ac:dyDescent="0.25">
      <c r="A76" s="30"/>
      <c r="B76" s="79" t="e">
        <f>CONCATENATE(RIGHT(#REF!,2),"/",#REF!)</f>
        <v>#REF!</v>
      </c>
      <c r="C76" s="33">
        <v>42142</v>
      </c>
      <c r="D76" s="81" t="s">
        <v>144</v>
      </c>
      <c r="E76" s="57" t="s">
        <v>70</v>
      </c>
      <c r="F76" s="21" t="s">
        <v>145</v>
      </c>
      <c r="G76" s="41">
        <v>24</v>
      </c>
      <c r="H76" s="41">
        <v>4000</v>
      </c>
      <c r="I76" s="42">
        <v>0.05</v>
      </c>
      <c r="J76" s="37">
        <f t="shared" si="2"/>
        <v>91200</v>
      </c>
      <c r="K76" s="38">
        <v>42216</v>
      </c>
      <c r="L76" s="38">
        <v>42216</v>
      </c>
      <c r="M76" s="39">
        <v>105</v>
      </c>
      <c r="N76" s="39">
        <v>41014</v>
      </c>
      <c r="O76" s="105" t="str">
        <f t="shared" si="3"/>
        <v>NO</v>
      </c>
    </row>
    <row r="77" spans="1:15" hidden="1" x14ac:dyDescent="0.25">
      <c r="A77" s="30"/>
      <c r="B77" s="79" t="e">
        <f>CONCATENATE(RIGHT(#REF!,2),"/",#REF!)</f>
        <v>#REF!</v>
      </c>
      <c r="C77" s="33">
        <v>42135</v>
      </c>
      <c r="D77" s="81" t="s">
        <v>146</v>
      </c>
      <c r="E77" s="57" t="s">
        <v>32</v>
      </c>
      <c r="F77" s="21" t="s">
        <v>147</v>
      </c>
      <c r="G77" s="41">
        <v>35</v>
      </c>
      <c r="H77" s="41">
        <v>200</v>
      </c>
      <c r="I77" s="42"/>
      <c r="J77" s="37">
        <f t="shared" si="2"/>
        <v>7000</v>
      </c>
      <c r="K77" s="38">
        <v>42200</v>
      </c>
      <c r="L77" s="38">
        <v>42226</v>
      </c>
      <c r="M77" s="39">
        <v>114</v>
      </c>
      <c r="N77" s="66" t="s">
        <v>359</v>
      </c>
      <c r="O77" s="105" t="str">
        <f t="shared" si="3"/>
        <v>YES</v>
      </c>
    </row>
    <row r="78" spans="1:15" hidden="1" x14ac:dyDescent="0.25">
      <c r="A78" s="30"/>
      <c r="B78" s="79" t="e">
        <f>CONCATENATE(RIGHT(#REF!,2),"/",#REF!)</f>
        <v>#REF!</v>
      </c>
      <c r="C78" s="33">
        <v>42143</v>
      </c>
      <c r="D78" s="81" t="s">
        <v>148</v>
      </c>
      <c r="E78" s="75" t="s">
        <v>32</v>
      </c>
      <c r="F78" s="21" t="s">
        <v>149</v>
      </c>
      <c r="G78" s="41">
        <v>3</v>
      </c>
      <c r="H78" s="41">
        <v>1250</v>
      </c>
      <c r="I78" s="42"/>
      <c r="J78" s="37">
        <f t="shared" si="2"/>
        <v>3750</v>
      </c>
      <c r="K78" s="38">
        <v>42200</v>
      </c>
      <c r="L78" s="38">
        <v>42214</v>
      </c>
      <c r="M78" s="39">
        <v>103</v>
      </c>
      <c r="N78" s="66" t="s">
        <v>342</v>
      </c>
      <c r="O78" s="105" t="str">
        <f t="shared" si="3"/>
        <v>YES</v>
      </c>
    </row>
    <row r="79" spans="1:15" hidden="1" x14ac:dyDescent="0.25">
      <c r="A79" s="30"/>
      <c r="B79" s="79" t="e">
        <f>CONCATENATE(RIGHT(#REF!,2),"/",#REF!)</f>
        <v>#REF!</v>
      </c>
      <c r="C79" s="33">
        <v>42145</v>
      </c>
      <c r="D79" s="81" t="s">
        <v>150</v>
      </c>
      <c r="E79" s="75" t="s">
        <v>32</v>
      </c>
      <c r="F79" s="21" t="s">
        <v>151</v>
      </c>
      <c r="G79" s="41">
        <v>150</v>
      </c>
      <c r="H79" s="41">
        <v>2000</v>
      </c>
      <c r="I79" s="42"/>
      <c r="J79" s="37">
        <f t="shared" si="2"/>
        <v>300000</v>
      </c>
      <c r="K79" s="38">
        <v>42226</v>
      </c>
      <c r="L79" s="38">
        <v>42226</v>
      </c>
      <c r="M79" s="39">
        <v>113</v>
      </c>
      <c r="N79" s="66" t="s">
        <v>359</v>
      </c>
      <c r="O79" s="105" t="str">
        <f t="shared" si="3"/>
        <v>NO</v>
      </c>
    </row>
    <row r="80" spans="1:15" hidden="1" x14ac:dyDescent="0.25">
      <c r="A80" s="30"/>
      <c r="B80" s="79" t="e">
        <f>CONCATENATE(RIGHT(#REF!,2),"/",#REF!)</f>
        <v>#REF!</v>
      </c>
      <c r="C80" s="33">
        <v>42152</v>
      </c>
      <c r="D80" s="81" t="s">
        <v>154</v>
      </c>
      <c r="E80" s="75" t="s">
        <v>161</v>
      </c>
      <c r="F80" s="21" t="s">
        <v>155</v>
      </c>
      <c r="G80" s="41">
        <v>1</v>
      </c>
      <c r="H80" s="41">
        <v>62000</v>
      </c>
      <c r="I80" s="42">
        <v>0.05</v>
      </c>
      <c r="J80" s="37">
        <f t="shared" si="2"/>
        <v>58900</v>
      </c>
      <c r="K80" s="38">
        <v>42200</v>
      </c>
      <c r="L80" s="38">
        <v>42205</v>
      </c>
      <c r="M80" s="39">
        <v>93</v>
      </c>
      <c r="N80" s="66" t="s">
        <v>316</v>
      </c>
      <c r="O80" s="105" t="str">
        <f t="shared" si="3"/>
        <v>YES</v>
      </c>
    </row>
    <row r="81" spans="1:15" hidden="1" x14ac:dyDescent="0.25">
      <c r="A81" s="30"/>
      <c r="B81" s="79" t="e">
        <f>CONCATENATE(RIGHT(#REF!,2),"/",#REF!)</f>
        <v>#REF!</v>
      </c>
      <c r="C81" s="33">
        <v>42150</v>
      </c>
      <c r="D81" s="81" t="s">
        <v>156</v>
      </c>
      <c r="E81" s="75" t="s">
        <v>35</v>
      </c>
      <c r="F81" s="21" t="s">
        <v>157</v>
      </c>
      <c r="G81" s="41">
        <v>200</v>
      </c>
      <c r="H81" s="41">
        <v>100</v>
      </c>
      <c r="I81" s="42"/>
      <c r="J81" s="37">
        <f t="shared" si="2"/>
        <v>20000</v>
      </c>
      <c r="K81" s="38">
        <v>42180</v>
      </c>
      <c r="L81" s="38">
        <v>42257</v>
      </c>
      <c r="M81" s="39">
        <v>146</v>
      </c>
      <c r="N81" s="66" t="s">
        <v>472</v>
      </c>
      <c r="O81" s="105" t="str">
        <f t="shared" si="3"/>
        <v>YES</v>
      </c>
    </row>
    <row r="82" spans="1:15" hidden="1" x14ac:dyDescent="0.25">
      <c r="A82" s="30"/>
      <c r="B82" s="79" t="e">
        <f>CONCATENATE(RIGHT(#REF!,2),"/",#REF!)</f>
        <v>#REF!</v>
      </c>
      <c r="C82" s="33">
        <v>42150</v>
      </c>
      <c r="D82" s="81" t="s">
        <v>156</v>
      </c>
      <c r="E82" s="75" t="s">
        <v>35</v>
      </c>
      <c r="F82" s="21" t="s">
        <v>158</v>
      </c>
      <c r="G82" s="41">
        <v>1</v>
      </c>
      <c r="H82" s="41">
        <v>80000</v>
      </c>
      <c r="I82" s="42"/>
      <c r="J82" s="37">
        <f t="shared" si="2"/>
        <v>80000</v>
      </c>
      <c r="K82" s="22">
        <v>42180</v>
      </c>
      <c r="L82" s="38">
        <v>42187</v>
      </c>
      <c r="M82" s="39">
        <v>72</v>
      </c>
      <c r="N82" s="66" t="s">
        <v>271</v>
      </c>
      <c r="O82" s="105" t="str">
        <f t="shared" si="3"/>
        <v>YES</v>
      </c>
    </row>
    <row r="83" spans="1:15" hidden="1" x14ac:dyDescent="0.25">
      <c r="A83" s="30"/>
      <c r="B83" s="79" t="e">
        <f>CONCATENATE(RIGHT(#REF!,2),"/",#REF!)</f>
        <v>#REF!</v>
      </c>
      <c r="C83" s="33">
        <v>42151</v>
      </c>
      <c r="D83" s="81" t="s">
        <v>159</v>
      </c>
      <c r="E83" s="75" t="s">
        <v>35</v>
      </c>
      <c r="F83" s="21" t="s">
        <v>160</v>
      </c>
      <c r="G83" s="41">
        <v>100</v>
      </c>
      <c r="H83" s="41">
        <v>20</v>
      </c>
      <c r="I83" s="42"/>
      <c r="J83" s="37">
        <f t="shared" si="2"/>
        <v>2000</v>
      </c>
      <c r="K83" s="22">
        <v>42220</v>
      </c>
      <c r="L83" s="38">
        <v>42180</v>
      </c>
      <c r="M83" s="39">
        <v>65</v>
      </c>
      <c r="N83" s="66" t="s">
        <v>249</v>
      </c>
      <c r="O83" s="105" t="str">
        <f t="shared" si="3"/>
        <v>NO</v>
      </c>
    </row>
    <row r="84" spans="1:15" hidden="1" x14ac:dyDescent="0.25">
      <c r="A84" s="30"/>
      <c r="B84" s="79" t="e">
        <f>CONCATENATE(RIGHT(#REF!,2),"/",#REF!)</f>
        <v>#REF!</v>
      </c>
      <c r="C84" s="33">
        <v>42148</v>
      </c>
      <c r="D84" s="81" t="s">
        <v>162</v>
      </c>
      <c r="E84" s="75" t="s">
        <v>32</v>
      </c>
      <c r="F84" s="21" t="s">
        <v>163</v>
      </c>
      <c r="G84" s="41">
        <v>300</v>
      </c>
      <c r="H84" s="41">
        <v>283</v>
      </c>
      <c r="I84" s="42"/>
      <c r="J84" s="37">
        <f t="shared" si="2"/>
        <v>84900</v>
      </c>
      <c r="K84" s="22">
        <v>42216</v>
      </c>
      <c r="L84" s="38">
        <v>42180</v>
      </c>
      <c r="M84" s="39">
        <v>63</v>
      </c>
      <c r="N84" s="66" t="s">
        <v>250</v>
      </c>
      <c r="O84" s="105" t="str">
        <f t="shared" si="3"/>
        <v>NO</v>
      </c>
    </row>
    <row r="85" spans="1:15" hidden="1" x14ac:dyDescent="0.25">
      <c r="A85" s="30"/>
      <c r="B85" s="79" t="e">
        <f>CONCATENATE(RIGHT(#REF!,2),"/",#REF!)</f>
        <v>#REF!</v>
      </c>
      <c r="C85" s="33">
        <v>42148</v>
      </c>
      <c r="D85" s="81" t="s">
        <v>164</v>
      </c>
      <c r="E85" s="75" t="s">
        <v>32</v>
      </c>
      <c r="F85" s="21" t="s">
        <v>165</v>
      </c>
      <c r="G85" s="41">
        <v>1</v>
      </c>
      <c r="H85" s="41">
        <v>135000</v>
      </c>
      <c r="I85" s="42"/>
      <c r="J85" s="37">
        <f t="shared" si="2"/>
        <v>135000</v>
      </c>
      <c r="K85" s="38">
        <v>42216</v>
      </c>
      <c r="L85" s="38">
        <v>42250</v>
      </c>
      <c r="M85" s="39">
        <v>139</v>
      </c>
      <c r="N85" s="66" t="s">
        <v>444</v>
      </c>
      <c r="O85" s="105" t="str">
        <f t="shared" si="3"/>
        <v>YES</v>
      </c>
    </row>
    <row r="86" spans="1:15" hidden="1" x14ac:dyDescent="0.25">
      <c r="A86" s="30"/>
      <c r="B86" s="79" t="e">
        <f>CONCATENATE(RIGHT(#REF!,2),"/",#REF!)</f>
        <v>#REF!</v>
      </c>
      <c r="C86" s="33">
        <v>42157</v>
      </c>
      <c r="D86" s="81" t="s">
        <v>168</v>
      </c>
      <c r="E86" s="75" t="s">
        <v>169</v>
      </c>
      <c r="F86" s="21" t="s">
        <v>170</v>
      </c>
      <c r="G86" s="41">
        <v>50</v>
      </c>
      <c r="H86" s="41">
        <v>940</v>
      </c>
      <c r="I86" s="42"/>
      <c r="J86" s="37">
        <f t="shared" si="2"/>
        <v>47000</v>
      </c>
      <c r="K86" s="22"/>
      <c r="L86" s="38"/>
      <c r="M86" s="39"/>
      <c r="N86" s="66"/>
      <c r="O86" s="105" t="str">
        <f t="shared" si="3"/>
        <v>NO</v>
      </c>
    </row>
    <row r="87" spans="1:15" hidden="1" x14ac:dyDescent="0.25">
      <c r="A87" s="30"/>
      <c r="B87" s="79" t="e">
        <f>CONCATENATE(RIGHT(#REF!,2),"/",#REF!)</f>
        <v>#REF!</v>
      </c>
      <c r="C87" s="33">
        <v>42156</v>
      </c>
      <c r="D87" s="81" t="s">
        <v>171</v>
      </c>
      <c r="E87" s="75" t="s">
        <v>27</v>
      </c>
      <c r="F87" s="21" t="s">
        <v>172</v>
      </c>
      <c r="G87" s="41">
        <v>30</v>
      </c>
      <c r="H87" s="41">
        <v>450</v>
      </c>
      <c r="I87" s="42">
        <v>0.03</v>
      </c>
      <c r="J87" s="37">
        <f t="shared" si="2"/>
        <v>13095</v>
      </c>
      <c r="K87" s="38">
        <v>42185</v>
      </c>
      <c r="L87" s="38">
        <v>42213</v>
      </c>
      <c r="M87" s="39">
        <v>101</v>
      </c>
      <c r="N87" s="66" t="s">
        <v>336</v>
      </c>
      <c r="O87" s="105" t="str">
        <f t="shared" si="3"/>
        <v>YES</v>
      </c>
    </row>
    <row r="88" spans="1:15" hidden="1" x14ac:dyDescent="0.25">
      <c r="A88" s="30"/>
      <c r="B88" s="79" t="e">
        <f>CONCATENATE(RIGHT(#REF!,2),"/",#REF!)</f>
        <v>#REF!</v>
      </c>
      <c r="C88" s="33">
        <v>42147</v>
      </c>
      <c r="D88" s="81" t="s">
        <v>173</v>
      </c>
      <c r="E88" s="75" t="s">
        <v>78</v>
      </c>
      <c r="F88" s="21" t="s">
        <v>174</v>
      </c>
      <c r="G88" s="41">
        <v>120</v>
      </c>
      <c r="H88" s="41">
        <v>185</v>
      </c>
      <c r="I88" s="42"/>
      <c r="J88" s="37">
        <f t="shared" si="2"/>
        <v>22200</v>
      </c>
      <c r="K88" s="22">
        <v>42217</v>
      </c>
      <c r="L88" s="38">
        <v>42205</v>
      </c>
      <c r="M88" s="39">
        <v>92</v>
      </c>
      <c r="N88" s="66" t="s">
        <v>307</v>
      </c>
      <c r="O88" s="105" t="str">
        <f t="shared" si="3"/>
        <v>NO</v>
      </c>
    </row>
    <row r="89" spans="1:15" hidden="1" x14ac:dyDescent="0.25">
      <c r="A89" s="30"/>
      <c r="B89" s="79" t="e">
        <f>CONCATENATE(RIGHT(#REF!,2),"/",#REF!)</f>
        <v>#REF!</v>
      </c>
      <c r="C89" s="33">
        <v>42161</v>
      </c>
      <c r="D89" s="81" t="s">
        <v>178</v>
      </c>
      <c r="E89" s="75" t="s">
        <v>78</v>
      </c>
      <c r="F89" s="21" t="s">
        <v>179</v>
      </c>
      <c r="G89" s="41">
        <v>10</v>
      </c>
      <c r="H89" s="41">
        <v>900</v>
      </c>
      <c r="I89" s="42"/>
      <c r="J89" s="37">
        <f t="shared" si="2"/>
        <v>9000</v>
      </c>
      <c r="K89" s="87">
        <v>42211</v>
      </c>
      <c r="L89" s="38">
        <v>42208</v>
      </c>
      <c r="M89" s="39">
        <v>98</v>
      </c>
      <c r="N89" s="66" t="s">
        <v>324</v>
      </c>
      <c r="O89" s="105" t="str">
        <f t="shared" si="3"/>
        <v>NO</v>
      </c>
    </row>
    <row r="90" spans="1:15" ht="18" hidden="1" customHeight="1" x14ac:dyDescent="0.25">
      <c r="A90" s="30"/>
      <c r="B90" s="79" t="e">
        <f>CONCATENATE(RIGHT(#REF!,2),"/",#REF!)</f>
        <v>#REF!</v>
      </c>
      <c r="C90" s="33">
        <v>42161</v>
      </c>
      <c r="D90" s="81" t="s">
        <v>178</v>
      </c>
      <c r="E90" s="75" t="s">
        <v>78</v>
      </c>
      <c r="F90" s="21" t="s">
        <v>180</v>
      </c>
      <c r="G90" s="41">
        <v>10</v>
      </c>
      <c r="H90" s="41">
        <v>86</v>
      </c>
      <c r="I90" s="42"/>
      <c r="J90" s="37">
        <f t="shared" si="2"/>
        <v>860</v>
      </c>
      <c r="K90" s="87">
        <v>42211</v>
      </c>
      <c r="L90" s="38">
        <v>42208</v>
      </c>
      <c r="M90" s="39">
        <v>98</v>
      </c>
      <c r="N90" s="66" t="s">
        <v>324</v>
      </c>
      <c r="O90" s="105" t="str">
        <f t="shared" si="3"/>
        <v>NO</v>
      </c>
    </row>
    <row r="91" spans="1:15" ht="30" hidden="1" x14ac:dyDescent="0.25">
      <c r="A91" s="30"/>
      <c r="B91" s="79" t="e">
        <f>CONCATENATE(RIGHT(#REF!,2),"/",#REF!)</f>
        <v>#REF!</v>
      </c>
      <c r="C91" s="33">
        <v>42161</v>
      </c>
      <c r="D91" s="81" t="s">
        <v>178</v>
      </c>
      <c r="E91" s="75" t="s">
        <v>78</v>
      </c>
      <c r="F91" s="21" t="s">
        <v>181</v>
      </c>
      <c r="G91" s="41">
        <v>10</v>
      </c>
      <c r="H91" s="41">
        <v>68</v>
      </c>
      <c r="I91" s="42"/>
      <c r="J91" s="37">
        <f t="shared" si="2"/>
        <v>680</v>
      </c>
      <c r="K91" s="87">
        <v>42211</v>
      </c>
      <c r="L91" s="38">
        <v>42208</v>
      </c>
      <c r="M91" s="39">
        <v>98</v>
      </c>
      <c r="N91" s="66" t="s">
        <v>324</v>
      </c>
      <c r="O91" s="105" t="str">
        <f t="shared" si="3"/>
        <v>NO</v>
      </c>
    </row>
    <row r="92" spans="1:15" hidden="1" x14ac:dyDescent="0.25">
      <c r="A92" s="30"/>
      <c r="B92" s="79" t="e">
        <f>CONCATENATE(RIGHT(#REF!,2),"/",#REF!)</f>
        <v>#REF!</v>
      </c>
      <c r="C92" s="33">
        <v>42161</v>
      </c>
      <c r="D92" s="81" t="s">
        <v>178</v>
      </c>
      <c r="E92" s="75" t="s">
        <v>78</v>
      </c>
      <c r="F92" s="21" t="s">
        <v>182</v>
      </c>
      <c r="G92" s="41">
        <v>10</v>
      </c>
      <c r="H92" s="41">
        <v>150</v>
      </c>
      <c r="I92" s="42"/>
      <c r="J92" s="37">
        <f t="shared" si="2"/>
        <v>1500</v>
      </c>
      <c r="K92" s="87">
        <v>42211</v>
      </c>
      <c r="L92" s="38">
        <v>42208</v>
      </c>
      <c r="M92" s="39">
        <v>98</v>
      </c>
      <c r="N92" s="66" t="s">
        <v>324</v>
      </c>
      <c r="O92" s="105" t="str">
        <f t="shared" si="3"/>
        <v>NO</v>
      </c>
    </row>
    <row r="93" spans="1:15" ht="30" hidden="1" x14ac:dyDescent="0.25">
      <c r="A93" s="30"/>
      <c r="B93" s="79" t="e">
        <f>CONCATENATE(RIGHT(#REF!,2),"/",#REF!)</f>
        <v>#REF!</v>
      </c>
      <c r="C93" s="33">
        <v>42161</v>
      </c>
      <c r="D93" s="81" t="s">
        <v>178</v>
      </c>
      <c r="E93" s="75" t="s">
        <v>78</v>
      </c>
      <c r="F93" s="21" t="s">
        <v>183</v>
      </c>
      <c r="G93" s="41">
        <v>10</v>
      </c>
      <c r="H93" s="41">
        <v>600</v>
      </c>
      <c r="I93" s="42"/>
      <c r="J93" s="37">
        <f t="shared" si="2"/>
        <v>6000</v>
      </c>
      <c r="K93" s="87">
        <v>42211</v>
      </c>
      <c r="L93" s="38">
        <v>42208</v>
      </c>
      <c r="M93" s="39">
        <v>98</v>
      </c>
      <c r="N93" s="66" t="s">
        <v>324</v>
      </c>
      <c r="O93" s="105" t="str">
        <f t="shared" si="3"/>
        <v>NO</v>
      </c>
    </row>
    <row r="94" spans="1:15" hidden="1" x14ac:dyDescent="0.25">
      <c r="A94" s="30"/>
      <c r="B94" s="79" t="e">
        <f>CONCATENATE(RIGHT(#REF!,2),"/",#REF!)</f>
        <v>#REF!</v>
      </c>
      <c r="C94" s="33">
        <v>42161</v>
      </c>
      <c r="D94" s="81" t="s">
        <v>178</v>
      </c>
      <c r="E94" s="75" t="s">
        <v>78</v>
      </c>
      <c r="F94" s="21" t="s">
        <v>184</v>
      </c>
      <c r="G94" s="41">
        <v>10</v>
      </c>
      <c r="H94" s="41">
        <v>375</v>
      </c>
      <c r="I94" s="42"/>
      <c r="J94" s="37">
        <f t="shared" si="2"/>
        <v>3750</v>
      </c>
      <c r="K94" s="87">
        <v>42211</v>
      </c>
      <c r="L94" s="38">
        <v>42208</v>
      </c>
      <c r="M94" s="39">
        <v>98</v>
      </c>
      <c r="N94" s="66" t="s">
        <v>324</v>
      </c>
      <c r="O94" s="105" t="str">
        <f t="shared" si="3"/>
        <v>NO</v>
      </c>
    </row>
    <row r="95" spans="1:15" ht="30" hidden="1" x14ac:dyDescent="0.25">
      <c r="A95" s="30"/>
      <c r="B95" s="79" t="e">
        <f>CONCATENATE(RIGHT(#REF!,2),"/",#REF!)</f>
        <v>#REF!</v>
      </c>
      <c r="C95" s="33">
        <v>42161</v>
      </c>
      <c r="D95" s="81" t="s">
        <v>178</v>
      </c>
      <c r="E95" s="75" t="s">
        <v>78</v>
      </c>
      <c r="F95" s="21" t="s">
        <v>185</v>
      </c>
      <c r="G95" s="41">
        <v>10</v>
      </c>
      <c r="H95" s="41">
        <v>800</v>
      </c>
      <c r="I95" s="42"/>
      <c r="J95" s="37">
        <f t="shared" si="2"/>
        <v>8000</v>
      </c>
      <c r="K95" s="87">
        <v>42211</v>
      </c>
      <c r="L95" s="38">
        <v>42208</v>
      </c>
      <c r="M95" s="39">
        <v>98</v>
      </c>
      <c r="N95" s="66" t="s">
        <v>324</v>
      </c>
      <c r="O95" s="105" t="str">
        <f t="shared" si="3"/>
        <v>NO</v>
      </c>
    </row>
    <row r="96" spans="1:15" ht="30" hidden="1" x14ac:dyDescent="0.25">
      <c r="A96" s="30"/>
      <c r="B96" s="79" t="e">
        <f>CONCATENATE(RIGHT(#REF!,2),"/",#REF!)</f>
        <v>#REF!</v>
      </c>
      <c r="C96" s="33">
        <v>42161</v>
      </c>
      <c r="D96" s="81" t="s">
        <v>178</v>
      </c>
      <c r="E96" s="75" t="s">
        <v>78</v>
      </c>
      <c r="F96" s="21" t="s">
        <v>186</v>
      </c>
      <c r="G96" s="41">
        <v>10</v>
      </c>
      <c r="H96" s="41">
        <v>188</v>
      </c>
      <c r="I96" s="42"/>
      <c r="J96" s="37">
        <f t="shared" si="2"/>
        <v>1880</v>
      </c>
      <c r="K96" s="87">
        <v>42211</v>
      </c>
      <c r="L96" s="38">
        <v>42208</v>
      </c>
      <c r="M96" s="39">
        <v>98</v>
      </c>
      <c r="N96" s="66" t="s">
        <v>324</v>
      </c>
      <c r="O96" s="105" t="str">
        <f t="shared" si="3"/>
        <v>NO</v>
      </c>
    </row>
    <row r="97" spans="1:15" hidden="1" x14ac:dyDescent="0.25">
      <c r="A97" s="30"/>
      <c r="B97" s="79" t="e">
        <f>CONCATENATE(RIGHT(#REF!,2),"/",#REF!)</f>
        <v>#REF!</v>
      </c>
      <c r="C97" s="38">
        <v>42165</v>
      </c>
      <c r="D97" s="56" t="s">
        <v>191</v>
      </c>
      <c r="E97" s="57" t="s">
        <v>192</v>
      </c>
      <c r="F97" s="21" t="s">
        <v>193</v>
      </c>
      <c r="G97" s="41">
        <v>500</v>
      </c>
      <c r="H97" s="41">
        <v>132</v>
      </c>
      <c r="I97" s="42">
        <v>0.02</v>
      </c>
      <c r="J97" s="37">
        <f t="shared" si="2"/>
        <v>64680</v>
      </c>
      <c r="K97" s="38">
        <v>42181</v>
      </c>
      <c r="L97" s="38">
        <v>42191</v>
      </c>
      <c r="M97" s="39">
        <v>76</v>
      </c>
      <c r="N97" s="66">
        <v>614796206</v>
      </c>
      <c r="O97" s="105" t="str">
        <f t="shared" si="3"/>
        <v>YES</v>
      </c>
    </row>
    <row r="98" spans="1:15" hidden="1" x14ac:dyDescent="0.25">
      <c r="A98" s="30"/>
      <c r="B98" s="79" t="e">
        <f>CONCATENATE(RIGHT(#REF!,2),"/",#REF!)</f>
        <v>#REF!</v>
      </c>
      <c r="C98" s="38">
        <v>42165</v>
      </c>
      <c r="D98" s="56" t="s">
        <v>191</v>
      </c>
      <c r="E98" s="57" t="s">
        <v>192</v>
      </c>
      <c r="F98" s="21" t="s">
        <v>194</v>
      </c>
      <c r="G98" s="41">
        <v>1000</v>
      </c>
      <c r="H98" s="41">
        <v>98</v>
      </c>
      <c r="I98" s="42">
        <v>0.02</v>
      </c>
      <c r="J98" s="37">
        <f t="shared" si="2"/>
        <v>96040</v>
      </c>
      <c r="K98" s="38">
        <v>42181</v>
      </c>
      <c r="L98" s="38">
        <v>42191</v>
      </c>
      <c r="M98" s="39">
        <v>76</v>
      </c>
      <c r="N98" s="66">
        <v>614796206</v>
      </c>
      <c r="O98" s="105" t="str">
        <f t="shared" si="3"/>
        <v>YES</v>
      </c>
    </row>
    <row r="99" spans="1:15" hidden="1" x14ac:dyDescent="0.25">
      <c r="A99" s="30"/>
      <c r="B99" s="79" t="e">
        <f>CONCATENATE(RIGHT(#REF!,2),"/",#REF!)</f>
        <v>#REF!</v>
      </c>
      <c r="C99" s="38">
        <v>42165</v>
      </c>
      <c r="D99" s="56" t="s">
        <v>191</v>
      </c>
      <c r="E99" s="57" t="s">
        <v>192</v>
      </c>
      <c r="F99" s="21" t="s">
        <v>197</v>
      </c>
      <c r="G99" s="41">
        <v>500</v>
      </c>
      <c r="H99" s="41">
        <v>80</v>
      </c>
      <c r="I99" s="42">
        <v>0.02</v>
      </c>
      <c r="J99" s="37">
        <f t="shared" si="2"/>
        <v>39200</v>
      </c>
      <c r="K99" s="38">
        <v>42181</v>
      </c>
      <c r="L99" s="38">
        <v>42189</v>
      </c>
      <c r="M99" s="39">
        <v>73</v>
      </c>
      <c r="N99" s="66">
        <v>614775335</v>
      </c>
      <c r="O99" s="105" t="str">
        <f t="shared" si="3"/>
        <v>YES</v>
      </c>
    </row>
    <row r="100" spans="1:15" hidden="1" x14ac:dyDescent="0.25">
      <c r="A100" s="30"/>
      <c r="B100" s="79" t="e">
        <f>CONCATENATE(RIGHT(#REF!,2),"/",#REF!)</f>
        <v>#REF!</v>
      </c>
      <c r="C100" s="38">
        <v>42165</v>
      </c>
      <c r="D100" s="56" t="s">
        <v>191</v>
      </c>
      <c r="E100" s="57" t="s">
        <v>192</v>
      </c>
      <c r="F100" s="21" t="s">
        <v>195</v>
      </c>
      <c r="G100" s="41">
        <v>1000</v>
      </c>
      <c r="H100" s="41">
        <v>62</v>
      </c>
      <c r="I100" s="42">
        <v>0.02</v>
      </c>
      <c r="J100" s="37">
        <f t="shared" si="2"/>
        <v>60760</v>
      </c>
      <c r="K100" s="38">
        <v>42181</v>
      </c>
      <c r="L100" s="38">
        <v>42189</v>
      </c>
      <c r="M100" s="39">
        <v>73</v>
      </c>
      <c r="N100" s="66">
        <v>614775335</v>
      </c>
      <c r="O100" s="105" t="str">
        <f t="shared" si="3"/>
        <v>YES</v>
      </c>
    </row>
    <row r="101" spans="1:15" hidden="1" x14ac:dyDescent="0.25">
      <c r="A101" s="30"/>
      <c r="B101" s="79" t="e">
        <f>CONCATENATE(RIGHT(#REF!,2),"/",#REF!)</f>
        <v>#REF!</v>
      </c>
      <c r="C101" s="38">
        <v>42165</v>
      </c>
      <c r="D101" s="56" t="s">
        <v>191</v>
      </c>
      <c r="E101" s="57" t="s">
        <v>192</v>
      </c>
      <c r="F101" s="21" t="s">
        <v>196</v>
      </c>
      <c r="G101" s="41">
        <v>1000</v>
      </c>
      <c r="H101" s="41">
        <v>58</v>
      </c>
      <c r="I101" s="42">
        <v>0.02</v>
      </c>
      <c r="J101" s="37">
        <f t="shared" si="2"/>
        <v>56840</v>
      </c>
      <c r="K101" s="38">
        <v>42181</v>
      </c>
      <c r="L101" s="38">
        <v>42189</v>
      </c>
      <c r="M101" s="39">
        <v>73</v>
      </c>
      <c r="N101" s="66">
        <v>614775335</v>
      </c>
      <c r="O101" s="105" t="str">
        <f t="shared" si="3"/>
        <v>YES</v>
      </c>
    </row>
    <row r="102" spans="1:15" hidden="1" x14ac:dyDescent="0.25">
      <c r="A102" s="31"/>
      <c r="B102" s="79" t="e">
        <f>CONCATENATE(RIGHT(#REF!,2),"/",#REF!)</f>
        <v>#REF!</v>
      </c>
      <c r="C102" s="38">
        <v>42165</v>
      </c>
      <c r="D102" s="56" t="s">
        <v>191</v>
      </c>
      <c r="E102" s="57" t="s">
        <v>192</v>
      </c>
      <c r="F102" s="21" t="s">
        <v>198</v>
      </c>
      <c r="G102" s="41">
        <v>1000</v>
      </c>
      <c r="H102" s="41">
        <v>38</v>
      </c>
      <c r="I102" s="36">
        <v>0.02</v>
      </c>
      <c r="J102" s="37">
        <f t="shared" si="2"/>
        <v>37240</v>
      </c>
      <c r="K102" s="38">
        <v>42181</v>
      </c>
      <c r="L102" s="38">
        <v>42189</v>
      </c>
      <c r="M102" s="39">
        <v>73</v>
      </c>
      <c r="N102" s="66">
        <v>614775335</v>
      </c>
      <c r="O102" s="105" t="str">
        <f t="shared" si="3"/>
        <v>YES</v>
      </c>
    </row>
    <row r="103" spans="1:15" hidden="1" x14ac:dyDescent="0.25">
      <c r="A103" s="31"/>
      <c r="B103" s="79" t="e">
        <f>CONCATENATE(RIGHT(#REF!,2),"/",#REF!)</f>
        <v>#REF!</v>
      </c>
      <c r="C103" s="38">
        <v>42166</v>
      </c>
      <c r="D103" s="56" t="s">
        <v>199</v>
      </c>
      <c r="E103" s="57" t="s">
        <v>192</v>
      </c>
      <c r="F103" s="57" t="s">
        <v>200</v>
      </c>
      <c r="G103" s="35">
        <v>60</v>
      </c>
      <c r="H103" s="35">
        <v>200</v>
      </c>
      <c r="I103" s="36">
        <v>0.02</v>
      </c>
      <c r="J103" s="37">
        <f t="shared" si="2"/>
        <v>11760</v>
      </c>
      <c r="K103" s="38">
        <v>42181</v>
      </c>
      <c r="L103" s="38">
        <v>42191</v>
      </c>
      <c r="M103" s="39">
        <v>77</v>
      </c>
      <c r="N103" s="39">
        <v>614796206</v>
      </c>
      <c r="O103" s="105" t="str">
        <f t="shared" si="3"/>
        <v>YES</v>
      </c>
    </row>
    <row r="104" spans="1:15" hidden="1" x14ac:dyDescent="0.25">
      <c r="A104" s="31"/>
      <c r="B104" s="79" t="e">
        <f>CONCATENATE(RIGHT(#REF!,2),"/",#REF!)</f>
        <v>#REF!</v>
      </c>
      <c r="C104" s="38">
        <v>42166</v>
      </c>
      <c r="D104" s="56" t="s">
        <v>201</v>
      </c>
      <c r="E104" s="57" t="s">
        <v>32</v>
      </c>
      <c r="F104" s="21" t="s">
        <v>202</v>
      </c>
      <c r="G104" s="35">
        <v>15</v>
      </c>
      <c r="H104" s="35">
        <v>16500</v>
      </c>
      <c r="I104" s="36"/>
      <c r="J104" s="37">
        <f t="shared" si="2"/>
        <v>247500</v>
      </c>
      <c r="K104" s="55">
        <v>42246</v>
      </c>
      <c r="L104" s="38">
        <v>42270</v>
      </c>
      <c r="M104" s="39">
        <v>153</v>
      </c>
      <c r="N104" s="66" t="s">
        <v>500</v>
      </c>
      <c r="O104" s="105" t="str">
        <f t="shared" si="3"/>
        <v>YES</v>
      </c>
    </row>
    <row r="105" spans="1:15" hidden="1" x14ac:dyDescent="0.25">
      <c r="A105" s="31"/>
      <c r="B105" s="79" t="e">
        <f>CONCATENATE(RIGHT(#REF!,2),"/",#REF!)</f>
        <v>#REF!</v>
      </c>
      <c r="C105" s="38">
        <v>42166</v>
      </c>
      <c r="D105" s="56" t="s">
        <v>204</v>
      </c>
      <c r="E105" s="57" t="s">
        <v>32</v>
      </c>
      <c r="F105" s="57" t="s">
        <v>205</v>
      </c>
      <c r="G105" s="35">
        <v>2</v>
      </c>
      <c r="H105" s="35">
        <v>37500</v>
      </c>
      <c r="I105" s="36">
        <v>0.05</v>
      </c>
      <c r="J105" s="37">
        <f t="shared" si="2"/>
        <v>71250</v>
      </c>
      <c r="K105" s="38">
        <v>42252</v>
      </c>
      <c r="L105" s="38">
        <v>42296</v>
      </c>
      <c r="M105" s="39">
        <v>176</v>
      </c>
      <c r="N105" s="66" t="s">
        <v>541</v>
      </c>
      <c r="O105" s="105" t="str">
        <f t="shared" si="3"/>
        <v>YES</v>
      </c>
    </row>
    <row r="106" spans="1:15" hidden="1" x14ac:dyDescent="0.25">
      <c r="A106" s="31"/>
      <c r="B106" s="79" t="e">
        <f>CONCATENATE(RIGHT(#REF!,2),"/",#REF!)</f>
        <v>#REF!</v>
      </c>
      <c r="C106" s="38">
        <v>42170</v>
      </c>
      <c r="D106" s="56" t="s">
        <v>208</v>
      </c>
      <c r="E106" s="57" t="s">
        <v>80</v>
      </c>
      <c r="F106" s="57" t="s">
        <v>209</v>
      </c>
      <c r="G106" s="35">
        <v>4</v>
      </c>
      <c r="H106" s="35">
        <v>1550</v>
      </c>
      <c r="I106" s="36"/>
      <c r="J106" s="37">
        <f t="shared" si="2"/>
        <v>6200</v>
      </c>
      <c r="K106" s="38">
        <v>42175</v>
      </c>
      <c r="L106" s="38">
        <v>42193</v>
      </c>
      <c r="M106" s="39">
        <v>87</v>
      </c>
      <c r="N106" s="66" t="s">
        <v>293</v>
      </c>
      <c r="O106" s="105" t="str">
        <f t="shared" si="3"/>
        <v>YES</v>
      </c>
    </row>
    <row r="107" spans="1:15" hidden="1" x14ac:dyDescent="0.25">
      <c r="A107" s="31"/>
      <c r="B107" s="79" t="e">
        <f>CONCATENATE(RIGHT(#REF!,2),"/",#REF!)</f>
        <v>#REF!</v>
      </c>
      <c r="C107" s="38">
        <v>42173</v>
      </c>
      <c r="D107" s="56" t="s">
        <v>211</v>
      </c>
      <c r="E107" s="57" t="s">
        <v>212</v>
      </c>
      <c r="F107" s="57" t="s">
        <v>213</v>
      </c>
      <c r="G107" s="35">
        <v>3</v>
      </c>
      <c r="H107" s="35">
        <v>15500</v>
      </c>
      <c r="I107" s="36">
        <v>0.03</v>
      </c>
      <c r="J107" s="37">
        <f t="shared" si="2"/>
        <v>45105</v>
      </c>
      <c r="K107" s="38">
        <v>42216</v>
      </c>
      <c r="L107" s="38">
        <v>42255</v>
      </c>
      <c r="M107" s="39">
        <v>144</v>
      </c>
      <c r="N107" s="66" t="s">
        <v>464</v>
      </c>
      <c r="O107" s="105" t="str">
        <f t="shared" si="3"/>
        <v>YES</v>
      </c>
    </row>
    <row r="108" spans="1:15" hidden="1" x14ac:dyDescent="0.25">
      <c r="A108" s="31"/>
      <c r="B108" s="79" t="e">
        <f>CONCATENATE(RIGHT(#REF!,2),"/",#REF!)</f>
        <v>#REF!</v>
      </c>
      <c r="C108" s="38">
        <v>42172</v>
      </c>
      <c r="D108" s="56" t="s">
        <v>214</v>
      </c>
      <c r="E108" s="57" t="s">
        <v>70</v>
      </c>
      <c r="F108" s="57" t="s">
        <v>215</v>
      </c>
      <c r="G108" s="35">
        <v>25</v>
      </c>
      <c r="H108" s="35">
        <v>1000</v>
      </c>
      <c r="I108" s="36">
        <v>0.03</v>
      </c>
      <c r="J108" s="37">
        <f t="shared" si="2"/>
        <v>24250</v>
      </c>
      <c r="K108" s="38">
        <v>42246</v>
      </c>
      <c r="L108" s="38">
        <v>42261</v>
      </c>
      <c r="M108" s="39">
        <v>149</v>
      </c>
      <c r="N108" s="66">
        <v>36398</v>
      </c>
      <c r="O108" s="105" t="str">
        <f t="shared" si="3"/>
        <v>YES</v>
      </c>
    </row>
    <row r="109" spans="1:15" hidden="1" x14ac:dyDescent="0.25">
      <c r="A109" s="31"/>
      <c r="B109" s="79" t="e">
        <f>CONCATENATE(RIGHT(#REF!,2),"/",#REF!)</f>
        <v>#REF!</v>
      </c>
      <c r="C109" s="38">
        <v>42176</v>
      </c>
      <c r="D109" s="56" t="s">
        <v>216</v>
      </c>
      <c r="E109" s="57" t="s">
        <v>27</v>
      </c>
      <c r="F109" s="57" t="s">
        <v>217</v>
      </c>
      <c r="G109" s="35">
        <v>50</v>
      </c>
      <c r="H109" s="35">
        <v>3500</v>
      </c>
      <c r="I109" s="36"/>
      <c r="J109" s="37">
        <f t="shared" si="2"/>
        <v>175000</v>
      </c>
      <c r="K109" s="38">
        <v>42231</v>
      </c>
      <c r="L109" s="38">
        <v>42205</v>
      </c>
      <c r="M109" s="39">
        <v>91</v>
      </c>
      <c r="N109" s="66" t="s">
        <v>306</v>
      </c>
      <c r="O109" s="105" t="str">
        <f t="shared" si="3"/>
        <v>NO</v>
      </c>
    </row>
    <row r="110" spans="1:15" hidden="1" x14ac:dyDescent="0.25">
      <c r="A110" s="31"/>
      <c r="B110" s="79" t="e">
        <f>CONCATENATE(RIGHT(#REF!,2),"/",#REF!)</f>
        <v>#REF!</v>
      </c>
      <c r="C110" s="38">
        <v>42176</v>
      </c>
      <c r="D110" s="56" t="s">
        <v>216</v>
      </c>
      <c r="E110" s="57" t="s">
        <v>27</v>
      </c>
      <c r="F110" s="57" t="s">
        <v>218</v>
      </c>
      <c r="G110" s="35">
        <v>500</v>
      </c>
      <c r="H110" s="35">
        <v>350</v>
      </c>
      <c r="I110" s="36"/>
      <c r="J110" s="37">
        <f t="shared" si="2"/>
        <v>175000</v>
      </c>
      <c r="K110" s="38">
        <v>42221</v>
      </c>
      <c r="L110" s="38">
        <v>42214</v>
      </c>
      <c r="M110" s="39">
        <v>102</v>
      </c>
      <c r="N110" s="66" t="s">
        <v>341</v>
      </c>
      <c r="O110" s="105" t="str">
        <f t="shared" si="3"/>
        <v>NO</v>
      </c>
    </row>
    <row r="111" spans="1:15" hidden="1" x14ac:dyDescent="0.25">
      <c r="A111" s="31"/>
      <c r="B111" s="79" t="e">
        <f>CONCATENATE(RIGHT(#REF!,2),"/",#REF!)</f>
        <v>#REF!</v>
      </c>
      <c r="C111" s="38">
        <v>42176</v>
      </c>
      <c r="D111" s="56" t="s">
        <v>216</v>
      </c>
      <c r="E111" s="57" t="s">
        <v>27</v>
      </c>
      <c r="F111" s="21" t="s">
        <v>219</v>
      </c>
      <c r="G111" s="35">
        <v>500</v>
      </c>
      <c r="H111" s="35">
        <v>9</v>
      </c>
      <c r="I111" s="36"/>
      <c r="J111" s="37">
        <f t="shared" si="2"/>
        <v>4500</v>
      </c>
      <c r="K111" s="38">
        <v>42190</v>
      </c>
      <c r="L111" s="38">
        <v>42186</v>
      </c>
      <c r="M111" s="39">
        <v>68</v>
      </c>
      <c r="N111" s="66" t="s">
        <v>264</v>
      </c>
      <c r="O111" s="105" t="str">
        <f t="shared" si="3"/>
        <v>NO</v>
      </c>
    </row>
    <row r="112" spans="1:15" hidden="1" x14ac:dyDescent="0.25">
      <c r="A112" s="31"/>
      <c r="B112" s="79" t="e">
        <f>CONCATENATE(RIGHT(#REF!,2),"/",#REF!)</f>
        <v>#REF!</v>
      </c>
      <c r="C112" s="38">
        <v>42176</v>
      </c>
      <c r="D112" s="56" t="s">
        <v>216</v>
      </c>
      <c r="E112" s="57" t="s">
        <v>27</v>
      </c>
      <c r="F112" s="57" t="s">
        <v>220</v>
      </c>
      <c r="G112" s="35">
        <v>500</v>
      </c>
      <c r="H112" s="35">
        <v>6</v>
      </c>
      <c r="I112" s="36"/>
      <c r="J112" s="37">
        <f t="shared" si="2"/>
        <v>3000</v>
      </c>
      <c r="K112" s="38">
        <v>42190</v>
      </c>
      <c r="L112" s="38">
        <v>42186</v>
      </c>
      <c r="M112" s="39">
        <v>68</v>
      </c>
      <c r="N112" s="66" t="s">
        <v>265</v>
      </c>
      <c r="O112" s="105" t="str">
        <f t="shared" si="3"/>
        <v>NO</v>
      </c>
    </row>
    <row r="113" spans="1:15" hidden="1" x14ac:dyDescent="0.25">
      <c r="A113" s="31"/>
      <c r="B113" s="79" t="e">
        <f>CONCATENATE(RIGHT(#REF!,2),"/",#REF!)</f>
        <v>#REF!</v>
      </c>
      <c r="C113" s="38">
        <v>42176</v>
      </c>
      <c r="D113" s="56" t="s">
        <v>216</v>
      </c>
      <c r="E113" s="57" t="s">
        <v>27</v>
      </c>
      <c r="F113" s="57" t="s">
        <v>221</v>
      </c>
      <c r="G113" s="35">
        <v>30</v>
      </c>
      <c r="H113" s="35">
        <v>1175</v>
      </c>
      <c r="I113" s="36"/>
      <c r="J113" s="37">
        <f t="shared" si="2"/>
        <v>35250</v>
      </c>
      <c r="K113" s="38">
        <v>42190</v>
      </c>
      <c r="L113" s="38">
        <v>42193</v>
      </c>
      <c r="M113" s="39">
        <v>82</v>
      </c>
      <c r="N113" s="66" t="s">
        <v>292</v>
      </c>
      <c r="O113" s="105" t="str">
        <f t="shared" si="3"/>
        <v>YES</v>
      </c>
    </row>
    <row r="114" spans="1:15" hidden="1" x14ac:dyDescent="0.25">
      <c r="A114" s="31"/>
      <c r="B114" s="79" t="e">
        <f>CONCATENATE(RIGHT(#REF!,2),"/",#REF!)</f>
        <v>#REF!</v>
      </c>
      <c r="C114" s="38">
        <v>42176</v>
      </c>
      <c r="D114" s="56" t="s">
        <v>216</v>
      </c>
      <c r="E114" s="57" t="s">
        <v>27</v>
      </c>
      <c r="F114" s="57" t="s">
        <v>222</v>
      </c>
      <c r="G114" s="35">
        <v>30</v>
      </c>
      <c r="H114" s="35">
        <v>1025</v>
      </c>
      <c r="I114" s="36"/>
      <c r="J114" s="37">
        <f t="shared" si="2"/>
        <v>30750</v>
      </c>
      <c r="K114" s="38">
        <v>42190</v>
      </c>
      <c r="L114" s="38">
        <v>42193</v>
      </c>
      <c r="M114" s="39">
        <v>82</v>
      </c>
      <c r="N114" s="66" t="s">
        <v>292</v>
      </c>
      <c r="O114" s="105" t="str">
        <f t="shared" si="3"/>
        <v>YES</v>
      </c>
    </row>
    <row r="115" spans="1:15" hidden="1" x14ac:dyDescent="0.25">
      <c r="A115" s="31"/>
      <c r="B115" s="79" t="e">
        <f>CONCATENATE(RIGHT(#REF!,2),"/",#REF!)</f>
        <v>#REF!</v>
      </c>
      <c r="C115" s="38">
        <v>42176</v>
      </c>
      <c r="D115" s="56" t="s">
        <v>216</v>
      </c>
      <c r="E115" s="57" t="s">
        <v>27</v>
      </c>
      <c r="F115" s="57" t="s">
        <v>223</v>
      </c>
      <c r="G115" s="35">
        <v>100</v>
      </c>
      <c r="H115" s="35">
        <v>70</v>
      </c>
      <c r="I115" s="36"/>
      <c r="J115" s="37">
        <f t="shared" si="2"/>
        <v>7000</v>
      </c>
      <c r="K115" s="38">
        <v>42210</v>
      </c>
      <c r="L115" s="38">
        <v>42209</v>
      </c>
      <c r="M115" s="39">
        <v>99</v>
      </c>
      <c r="N115" s="66" t="s">
        <v>325</v>
      </c>
      <c r="O115" s="105" t="str">
        <f t="shared" si="3"/>
        <v>NO</v>
      </c>
    </row>
    <row r="116" spans="1:15" hidden="1" x14ac:dyDescent="0.25">
      <c r="A116" s="31"/>
      <c r="B116" s="79" t="e">
        <f>CONCATENATE(RIGHT(#REF!,2),"/",#REF!)</f>
        <v>#REF!</v>
      </c>
      <c r="C116" s="38">
        <v>42177</v>
      </c>
      <c r="D116" s="56" t="s">
        <v>224</v>
      </c>
      <c r="E116" s="57" t="s">
        <v>225</v>
      </c>
      <c r="F116" s="21" t="s">
        <v>226</v>
      </c>
      <c r="G116" s="35">
        <v>100</v>
      </c>
      <c r="H116" s="35">
        <v>125</v>
      </c>
      <c r="I116" s="36"/>
      <c r="J116" s="37">
        <f t="shared" si="2"/>
        <v>12500</v>
      </c>
      <c r="K116" s="38">
        <v>42205</v>
      </c>
      <c r="L116" s="38">
        <v>42186</v>
      </c>
      <c r="M116" s="39">
        <v>69</v>
      </c>
      <c r="N116" s="39">
        <v>437059478</v>
      </c>
      <c r="O116" s="105" t="str">
        <f t="shared" si="3"/>
        <v>NO</v>
      </c>
    </row>
    <row r="117" spans="1:15" ht="18" hidden="1" customHeight="1" x14ac:dyDescent="0.25">
      <c r="A117" s="31"/>
      <c r="B117" s="79" t="e">
        <f>CONCATENATE(RIGHT(#REF!,2),"/",#REF!)</f>
        <v>#REF!</v>
      </c>
      <c r="C117" s="38">
        <v>42177</v>
      </c>
      <c r="D117" s="56" t="s">
        <v>224</v>
      </c>
      <c r="E117" s="57" t="s">
        <v>225</v>
      </c>
      <c r="F117" s="21" t="s">
        <v>227</v>
      </c>
      <c r="G117" s="35">
        <v>50</v>
      </c>
      <c r="H117" s="35">
        <v>36</v>
      </c>
      <c r="I117" s="36"/>
      <c r="J117" s="37">
        <f t="shared" si="2"/>
        <v>1800</v>
      </c>
      <c r="K117" s="38">
        <v>42205</v>
      </c>
      <c r="L117" s="38">
        <v>42186</v>
      </c>
      <c r="M117" s="39">
        <v>69</v>
      </c>
      <c r="N117" s="39">
        <v>437059478</v>
      </c>
      <c r="O117" s="105" t="str">
        <f t="shared" si="3"/>
        <v>NO</v>
      </c>
    </row>
    <row r="118" spans="1:15" ht="20.25" hidden="1" customHeight="1" x14ac:dyDescent="0.25">
      <c r="A118" s="31"/>
      <c r="B118" s="79" t="e">
        <f>CONCATENATE(RIGHT(#REF!,2),"/",#REF!)</f>
        <v>#REF!</v>
      </c>
      <c r="C118" s="38">
        <v>42170</v>
      </c>
      <c r="D118" s="56" t="s">
        <v>229</v>
      </c>
      <c r="E118" s="57" t="s">
        <v>32</v>
      </c>
      <c r="F118" s="21" t="s">
        <v>230</v>
      </c>
      <c r="G118" s="35">
        <v>200</v>
      </c>
      <c r="H118" s="35">
        <v>90</v>
      </c>
      <c r="I118" s="36"/>
      <c r="J118" s="37">
        <f t="shared" si="2"/>
        <v>18000</v>
      </c>
      <c r="K118" s="38">
        <v>42231</v>
      </c>
      <c r="L118" s="38">
        <v>42242</v>
      </c>
      <c r="M118" s="39">
        <v>129</v>
      </c>
      <c r="N118" s="66" t="s">
        <v>421</v>
      </c>
      <c r="O118" s="105" t="str">
        <f t="shared" si="3"/>
        <v>YES</v>
      </c>
    </row>
    <row r="119" spans="1:15" hidden="1" x14ac:dyDescent="0.25">
      <c r="A119" s="31"/>
      <c r="B119" s="79" t="e">
        <f>CONCATENATE(RIGHT(#REF!,2),"/",#REF!)</f>
        <v>#REF!</v>
      </c>
      <c r="C119" s="38">
        <v>42170</v>
      </c>
      <c r="D119" s="56" t="s">
        <v>231</v>
      </c>
      <c r="E119" s="57" t="s">
        <v>32</v>
      </c>
      <c r="F119" s="21" t="s">
        <v>232</v>
      </c>
      <c r="G119" s="35">
        <v>500</v>
      </c>
      <c r="H119" s="35">
        <v>100</v>
      </c>
      <c r="I119" s="36"/>
      <c r="J119" s="37">
        <f t="shared" si="2"/>
        <v>50000</v>
      </c>
      <c r="K119" s="38">
        <v>42231</v>
      </c>
      <c r="L119" s="38">
        <v>42242</v>
      </c>
      <c r="M119" s="39">
        <v>130</v>
      </c>
      <c r="N119" s="66" t="s">
        <v>422</v>
      </c>
      <c r="O119" s="105" t="str">
        <f t="shared" si="3"/>
        <v>YES</v>
      </c>
    </row>
    <row r="120" spans="1:15" ht="30" hidden="1" x14ac:dyDescent="0.25">
      <c r="A120" s="31"/>
      <c r="B120" s="79" t="e">
        <f>CONCATENATE(RIGHT(#REF!,2),"/",#REF!)</f>
        <v>#REF!</v>
      </c>
      <c r="C120" s="38">
        <v>42170</v>
      </c>
      <c r="D120" s="56" t="s">
        <v>231</v>
      </c>
      <c r="E120" s="57" t="s">
        <v>32</v>
      </c>
      <c r="F120" s="21" t="s">
        <v>233</v>
      </c>
      <c r="G120" s="35">
        <v>60</v>
      </c>
      <c r="H120" s="35">
        <v>400</v>
      </c>
      <c r="I120" s="36"/>
      <c r="J120" s="37">
        <f t="shared" si="2"/>
        <v>24000</v>
      </c>
      <c r="K120" s="38">
        <v>42231</v>
      </c>
      <c r="L120" s="38">
        <v>42242</v>
      </c>
      <c r="M120" s="39">
        <v>130</v>
      </c>
      <c r="N120" s="66" t="s">
        <v>422</v>
      </c>
      <c r="O120" s="105" t="str">
        <f t="shared" si="3"/>
        <v>YES</v>
      </c>
    </row>
    <row r="121" spans="1:15" hidden="1" x14ac:dyDescent="0.25">
      <c r="A121" s="31"/>
      <c r="B121" s="79" t="e">
        <f>CONCATENATE(RIGHT(#REF!,2),"/",#REF!)</f>
        <v>#REF!</v>
      </c>
      <c r="C121" s="38">
        <v>42177</v>
      </c>
      <c r="D121" s="56" t="s">
        <v>234</v>
      </c>
      <c r="E121" s="57" t="s">
        <v>32</v>
      </c>
      <c r="F121" s="57" t="s">
        <v>235</v>
      </c>
      <c r="G121" s="35">
        <v>20</v>
      </c>
      <c r="H121" s="35">
        <v>750</v>
      </c>
      <c r="I121" s="36"/>
      <c r="J121" s="37">
        <f t="shared" si="2"/>
        <v>15000</v>
      </c>
      <c r="K121" s="38">
        <v>42262</v>
      </c>
      <c r="L121" s="38">
        <v>42228</v>
      </c>
      <c r="M121" s="39">
        <v>119</v>
      </c>
      <c r="N121" s="66" t="s">
        <v>375</v>
      </c>
      <c r="O121" s="105" t="str">
        <f t="shared" si="3"/>
        <v>NO</v>
      </c>
    </row>
    <row r="122" spans="1:15" hidden="1" x14ac:dyDescent="0.25">
      <c r="A122" s="31"/>
      <c r="B122" s="79" t="e">
        <f>CONCATENATE(RIGHT(#REF!,2),"/",#REF!)</f>
        <v>#REF!</v>
      </c>
      <c r="C122" s="38">
        <v>42179</v>
      </c>
      <c r="D122" s="56" t="s">
        <v>236</v>
      </c>
      <c r="E122" s="57" t="s">
        <v>32</v>
      </c>
      <c r="F122" s="57" t="s">
        <v>237</v>
      </c>
      <c r="G122" s="35">
        <v>50</v>
      </c>
      <c r="H122" s="35">
        <v>135</v>
      </c>
      <c r="I122" s="36"/>
      <c r="J122" s="37">
        <f t="shared" si="2"/>
        <v>6750</v>
      </c>
      <c r="K122" s="38">
        <v>42226</v>
      </c>
      <c r="L122" s="38">
        <v>42227</v>
      </c>
      <c r="M122" s="39">
        <v>115</v>
      </c>
      <c r="N122" s="66" t="s">
        <v>373</v>
      </c>
      <c r="O122" s="105" t="str">
        <f t="shared" si="3"/>
        <v>YES</v>
      </c>
    </row>
    <row r="123" spans="1:15" hidden="1" x14ac:dyDescent="0.25">
      <c r="A123" s="31"/>
      <c r="B123" s="79" t="e">
        <f>CONCATENATE(RIGHT(#REF!,2),"/",#REF!)</f>
        <v>#REF!</v>
      </c>
      <c r="C123" s="38">
        <v>42179</v>
      </c>
      <c r="D123" s="56" t="s">
        <v>236</v>
      </c>
      <c r="E123" s="57" t="s">
        <v>32</v>
      </c>
      <c r="F123" s="57" t="s">
        <v>238</v>
      </c>
      <c r="G123" s="35">
        <v>50</v>
      </c>
      <c r="H123" s="35">
        <v>150</v>
      </c>
      <c r="I123" s="36"/>
      <c r="J123" s="37">
        <f t="shared" si="2"/>
        <v>7500</v>
      </c>
      <c r="K123" s="38">
        <v>42226</v>
      </c>
      <c r="L123" s="38">
        <v>42227</v>
      </c>
      <c r="M123" s="39">
        <v>115</v>
      </c>
      <c r="N123" s="66" t="s">
        <v>373</v>
      </c>
      <c r="O123" s="105" t="str">
        <f t="shared" si="3"/>
        <v>YES</v>
      </c>
    </row>
    <row r="124" spans="1:15" hidden="1" x14ac:dyDescent="0.25">
      <c r="A124" s="31"/>
      <c r="B124" s="79" t="e">
        <f>CONCATENATE(RIGHT(#REF!,2),"/",#REF!)</f>
        <v>#REF!</v>
      </c>
      <c r="C124" s="38">
        <v>42179</v>
      </c>
      <c r="D124" s="56" t="s">
        <v>236</v>
      </c>
      <c r="E124" s="57" t="s">
        <v>32</v>
      </c>
      <c r="F124" s="57" t="s">
        <v>239</v>
      </c>
      <c r="G124" s="35">
        <v>100</v>
      </c>
      <c r="H124" s="35">
        <v>80</v>
      </c>
      <c r="I124" s="36"/>
      <c r="J124" s="37">
        <f t="shared" si="2"/>
        <v>8000</v>
      </c>
      <c r="K124" s="38">
        <v>42226</v>
      </c>
      <c r="L124" s="38">
        <v>42227</v>
      </c>
      <c r="M124" s="39">
        <v>115</v>
      </c>
      <c r="N124" s="66" t="s">
        <v>373</v>
      </c>
      <c r="O124" s="105" t="str">
        <f t="shared" si="3"/>
        <v>YES</v>
      </c>
    </row>
    <row r="125" spans="1:15" hidden="1" x14ac:dyDescent="0.25">
      <c r="A125" s="31"/>
      <c r="B125" s="79" t="e">
        <f>CONCATENATE(RIGHT(#REF!,2),"/",#REF!)</f>
        <v>#REF!</v>
      </c>
      <c r="C125" s="38">
        <v>42179</v>
      </c>
      <c r="D125" s="56" t="s">
        <v>236</v>
      </c>
      <c r="E125" s="57" t="s">
        <v>32</v>
      </c>
      <c r="F125" s="57" t="s">
        <v>240</v>
      </c>
      <c r="G125" s="35">
        <v>100</v>
      </c>
      <c r="H125" s="35">
        <v>90</v>
      </c>
      <c r="I125" s="36"/>
      <c r="J125" s="37">
        <f t="shared" si="2"/>
        <v>9000</v>
      </c>
      <c r="K125" s="38">
        <v>42226</v>
      </c>
      <c r="L125" s="38">
        <v>42227</v>
      </c>
      <c r="M125" s="39">
        <v>115</v>
      </c>
      <c r="N125" s="66" t="s">
        <v>373</v>
      </c>
      <c r="O125" s="105" t="str">
        <f t="shared" si="3"/>
        <v>YES</v>
      </c>
    </row>
    <row r="126" spans="1:15" hidden="1" x14ac:dyDescent="0.25">
      <c r="A126" s="31"/>
      <c r="B126" s="79" t="e">
        <f>CONCATENATE(RIGHT(#REF!,2),"/",#REF!)</f>
        <v>#REF!</v>
      </c>
      <c r="C126" s="38">
        <v>42179</v>
      </c>
      <c r="D126" s="56" t="s">
        <v>236</v>
      </c>
      <c r="E126" s="57" t="s">
        <v>32</v>
      </c>
      <c r="F126" s="57" t="s">
        <v>241</v>
      </c>
      <c r="G126" s="35">
        <v>25</v>
      </c>
      <c r="H126" s="35">
        <v>60</v>
      </c>
      <c r="I126" s="36"/>
      <c r="J126" s="37">
        <f t="shared" si="2"/>
        <v>1500</v>
      </c>
      <c r="K126" s="38">
        <v>42226</v>
      </c>
      <c r="L126" s="38">
        <v>42227</v>
      </c>
      <c r="M126" s="39">
        <v>115</v>
      </c>
      <c r="N126" s="66" t="s">
        <v>373</v>
      </c>
      <c r="O126" s="105" t="str">
        <f t="shared" si="3"/>
        <v>YES</v>
      </c>
    </row>
    <row r="127" spans="1:15" hidden="1" x14ac:dyDescent="0.25">
      <c r="A127" s="31"/>
      <c r="B127" s="79" t="e">
        <f>CONCATENATE(RIGHT(#REF!,2),"/",#REF!)</f>
        <v>#REF!</v>
      </c>
      <c r="C127" s="38">
        <v>42179</v>
      </c>
      <c r="D127" s="56" t="s">
        <v>236</v>
      </c>
      <c r="E127" s="57" t="s">
        <v>32</v>
      </c>
      <c r="F127" s="57" t="s">
        <v>242</v>
      </c>
      <c r="G127" s="35">
        <v>25</v>
      </c>
      <c r="H127" s="35">
        <v>70</v>
      </c>
      <c r="I127" s="36"/>
      <c r="J127" s="37">
        <f t="shared" si="2"/>
        <v>1750</v>
      </c>
      <c r="K127" s="38">
        <v>42226</v>
      </c>
      <c r="L127" s="38">
        <v>42227</v>
      </c>
      <c r="M127" s="39">
        <v>115</v>
      </c>
      <c r="N127" s="66" t="s">
        <v>373</v>
      </c>
      <c r="O127" s="105" t="str">
        <f t="shared" si="3"/>
        <v>YES</v>
      </c>
    </row>
    <row r="128" spans="1:15" hidden="1" x14ac:dyDescent="0.25">
      <c r="A128" s="31"/>
      <c r="B128" s="79" t="e">
        <f>CONCATENATE(RIGHT(#REF!,2),"/",#REF!)</f>
        <v>#REF!</v>
      </c>
      <c r="C128" s="38">
        <v>42179</v>
      </c>
      <c r="D128" s="56" t="s">
        <v>243</v>
      </c>
      <c r="E128" s="57" t="s">
        <v>78</v>
      </c>
      <c r="F128" s="57" t="s">
        <v>244</v>
      </c>
      <c r="G128" s="35">
        <v>64</v>
      </c>
      <c r="H128" s="35">
        <v>45</v>
      </c>
      <c r="I128" s="36"/>
      <c r="J128" s="37">
        <f t="shared" si="2"/>
        <v>2880</v>
      </c>
      <c r="K128" s="38">
        <v>42215</v>
      </c>
      <c r="L128" s="38">
        <v>42207</v>
      </c>
      <c r="M128" s="39">
        <v>96</v>
      </c>
      <c r="N128" s="66" t="s">
        <v>314</v>
      </c>
      <c r="O128" s="105" t="str">
        <f t="shared" si="3"/>
        <v>NO</v>
      </c>
    </row>
    <row r="129" spans="1:15" hidden="1" x14ac:dyDescent="0.25">
      <c r="A129" s="31"/>
      <c r="B129" s="79" t="e">
        <f>CONCATENATE(RIGHT(#REF!,2),"/",#REF!)</f>
        <v>#REF!</v>
      </c>
      <c r="C129" s="38">
        <v>42179</v>
      </c>
      <c r="D129" s="56" t="s">
        <v>243</v>
      </c>
      <c r="E129" s="57" t="s">
        <v>78</v>
      </c>
      <c r="F129" s="57" t="s">
        <v>245</v>
      </c>
      <c r="G129" s="35">
        <v>30</v>
      </c>
      <c r="H129" s="35">
        <v>30</v>
      </c>
      <c r="I129" s="36"/>
      <c r="J129" s="37">
        <f t="shared" si="2"/>
        <v>900</v>
      </c>
      <c r="K129" s="38">
        <v>42215</v>
      </c>
      <c r="L129" s="38">
        <v>42207</v>
      </c>
      <c r="M129" s="39">
        <v>96</v>
      </c>
      <c r="N129" s="66" t="s">
        <v>314</v>
      </c>
      <c r="O129" s="105" t="str">
        <f t="shared" si="3"/>
        <v>NO</v>
      </c>
    </row>
    <row r="130" spans="1:15" hidden="1" x14ac:dyDescent="0.25">
      <c r="A130" s="31"/>
      <c r="B130" s="79" t="e">
        <f>CONCATENATE(RIGHT(#REF!,2),"/",#REF!)</f>
        <v>#REF!</v>
      </c>
      <c r="C130" s="38">
        <v>42179</v>
      </c>
      <c r="D130" s="56" t="s">
        <v>246</v>
      </c>
      <c r="E130" s="57" t="s">
        <v>78</v>
      </c>
      <c r="F130" s="57" t="s">
        <v>247</v>
      </c>
      <c r="G130" s="35">
        <v>70</v>
      </c>
      <c r="H130" s="35">
        <v>130</v>
      </c>
      <c r="I130" s="36"/>
      <c r="J130" s="37">
        <f t="shared" si="2"/>
        <v>9100</v>
      </c>
      <c r="K130" s="67">
        <v>42215</v>
      </c>
      <c r="L130" s="38">
        <v>42207</v>
      </c>
      <c r="M130" s="39">
        <v>94</v>
      </c>
      <c r="N130" s="66" t="s">
        <v>314</v>
      </c>
      <c r="O130" s="105" t="str">
        <f t="shared" si="3"/>
        <v>NO</v>
      </c>
    </row>
    <row r="131" spans="1:15" hidden="1" x14ac:dyDescent="0.25">
      <c r="A131" s="31"/>
      <c r="B131" s="79" t="e">
        <f>CONCATENATE(RIGHT(#REF!,2),"/",#REF!)</f>
        <v>#REF!</v>
      </c>
      <c r="C131" s="38">
        <v>42178</v>
      </c>
      <c r="D131" s="56" t="s">
        <v>251</v>
      </c>
      <c r="E131" s="57" t="s">
        <v>32</v>
      </c>
      <c r="F131" s="57" t="s">
        <v>252</v>
      </c>
      <c r="G131" s="35">
        <v>5</v>
      </c>
      <c r="H131" s="35">
        <v>1600</v>
      </c>
      <c r="I131" s="36"/>
      <c r="J131" s="37">
        <f t="shared" si="2"/>
        <v>8000</v>
      </c>
      <c r="K131" s="67">
        <v>42241</v>
      </c>
      <c r="L131" s="38">
        <v>42245</v>
      </c>
      <c r="M131" s="39">
        <v>135</v>
      </c>
      <c r="N131" s="66">
        <v>28750</v>
      </c>
      <c r="O131" s="105" t="str">
        <f t="shared" si="3"/>
        <v>YES</v>
      </c>
    </row>
    <row r="132" spans="1:15" hidden="1" x14ac:dyDescent="0.25">
      <c r="A132" s="31"/>
      <c r="B132" s="79" t="e">
        <f>CONCATENATE(RIGHT(#REF!,2),"/",#REF!)</f>
        <v>#REF!</v>
      </c>
      <c r="C132" s="38">
        <v>42178</v>
      </c>
      <c r="D132" s="56" t="s">
        <v>253</v>
      </c>
      <c r="E132" s="57" t="s">
        <v>254</v>
      </c>
      <c r="F132" s="57" t="s">
        <v>255</v>
      </c>
      <c r="G132" s="35">
        <v>1</v>
      </c>
      <c r="H132" s="35">
        <v>1000</v>
      </c>
      <c r="I132" s="36"/>
      <c r="J132" s="37">
        <f t="shared" si="2"/>
        <v>1000</v>
      </c>
      <c r="K132" s="67">
        <v>42216</v>
      </c>
      <c r="L132" s="38">
        <v>42237</v>
      </c>
      <c r="M132" s="39">
        <v>127</v>
      </c>
      <c r="N132" s="66" t="s">
        <v>403</v>
      </c>
      <c r="O132" s="105" t="str">
        <f t="shared" si="3"/>
        <v>YES</v>
      </c>
    </row>
    <row r="133" spans="1:15" hidden="1" x14ac:dyDescent="0.25">
      <c r="A133" s="31"/>
      <c r="B133" s="79" t="e">
        <f>CONCATENATE(RIGHT(#REF!,2),"/",#REF!)</f>
        <v>#REF!</v>
      </c>
      <c r="C133" s="38">
        <v>42182</v>
      </c>
      <c r="D133" s="56" t="s">
        <v>260</v>
      </c>
      <c r="E133" s="57" t="s">
        <v>24</v>
      </c>
      <c r="F133" s="57" t="s">
        <v>261</v>
      </c>
      <c r="G133" s="35">
        <v>4</v>
      </c>
      <c r="H133" s="35">
        <v>750</v>
      </c>
      <c r="I133" s="36"/>
      <c r="J133" s="37">
        <f t="shared" si="2"/>
        <v>3000</v>
      </c>
      <c r="K133" s="67">
        <v>42247</v>
      </c>
      <c r="L133" s="38">
        <v>42245</v>
      </c>
      <c r="M133" s="39">
        <v>137</v>
      </c>
      <c r="N133" s="66" t="s">
        <v>427</v>
      </c>
      <c r="O133" s="105" t="str">
        <f t="shared" si="3"/>
        <v>NO</v>
      </c>
    </row>
    <row r="134" spans="1:15" hidden="1" x14ac:dyDescent="0.25">
      <c r="A134" s="31"/>
      <c r="B134" s="79" t="e">
        <f>CONCATENATE(RIGHT(#REF!,2),"/",#REF!)</f>
        <v>#REF!</v>
      </c>
      <c r="C134" s="38">
        <v>42175</v>
      </c>
      <c r="D134" s="56" t="s">
        <v>262</v>
      </c>
      <c r="E134" s="57"/>
      <c r="F134" s="57" t="s">
        <v>263</v>
      </c>
      <c r="G134" s="35">
        <v>150</v>
      </c>
      <c r="H134" s="35">
        <v>100</v>
      </c>
      <c r="I134" s="36">
        <v>0.05</v>
      </c>
      <c r="J134" s="37">
        <f t="shared" ref="J134:J197" si="4">G134*H134*(1-I134)</f>
        <v>14250</v>
      </c>
      <c r="K134" s="67"/>
      <c r="L134" s="38">
        <v>42333</v>
      </c>
      <c r="M134" s="39">
        <v>202</v>
      </c>
      <c r="N134" s="66" t="s">
        <v>598</v>
      </c>
      <c r="O134" s="105" t="str">
        <f t="shared" ref="O134:O197" si="5">IF(L134&gt;K134,"YES","NO")</f>
        <v>YES</v>
      </c>
    </row>
    <row r="135" spans="1:15" hidden="1" x14ac:dyDescent="0.25">
      <c r="A135" s="31"/>
      <c r="B135" s="79" t="e">
        <f>CONCATENATE(RIGHT(#REF!,2),"/",#REF!)</f>
        <v>#REF!</v>
      </c>
      <c r="C135" s="38">
        <v>42179</v>
      </c>
      <c r="D135" s="56" t="s">
        <v>266</v>
      </c>
      <c r="E135" s="57" t="s">
        <v>78</v>
      </c>
      <c r="F135" s="57" t="s">
        <v>247</v>
      </c>
      <c r="G135" s="35">
        <v>50</v>
      </c>
      <c r="H135" s="35">
        <v>130</v>
      </c>
      <c r="I135" s="36"/>
      <c r="J135" s="37">
        <f t="shared" si="4"/>
        <v>6500</v>
      </c>
      <c r="K135" s="67">
        <v>42231</v>
      </c>
      <c r="L135" s="38">
        <v>42207</v>
      </c>
      <c r="M135" s="39">
        <v>95</v>
      </c>
      <c r="N135" s="66" t="s">
        <v>314</v>
      </c>
      <c r="O135" s="105" t="str">
        <f t="shared" si="5"/>
        <v>NO</v>
      </c>
    </row>
    <row r="136" spans="1:15" hidden="1" x14ac:dyDescent="0.25">
      <c r="A136" s="31"/>
      <c r="B136" s="79" t="e">
        <f>CONCATENATE(RIGHT(#REF!,2),"/",#REF!)</f>
        <v>#REF!</v>
      </c>
      <c r="C136" s="38">
        <v>42186</v>
      </c>
      <c r="D136" s="56" t="s">
        <v>267</v>
      </c>
      <c r="E136" s="57"/>
      <c r="F136" s="57" t="s">
        <v>268</v>
      </c>
      <c r="G136" s="35">
        <v>114</v>
      </c>
      <c r="H136" s="35">
        <v>220</v>
      </c>
      <c r="I136" s="36">
        <v>0.05</v>
      </c>
      <c r="J136" s="37">
        <f t="shared" si="4"/>
        <v>23826</v>
      </c>
      <c r="K136" s="67">
        <v>42247</v>
      </c>
      <c r="L136" s="38">
        <v>42219</v>
      </c>
      <c r="M136" s="39">
        <v>107</v>
      </c>
      <c r="N136" s="66" t="s">
        <v>349</v>
      </c>
      <c r="O136" s="105" t="str">
        <f t="shared" si="5"/>
        <v>NO</v>
      </c>
    </row>
    <row r="137" spans="1:15" hidden="1" x14ac:dyDescent="0.25">
      <c r="A137" s="31"/>
      <c r="B137" s="79" t="e">
        <f>CONCATENATE(RIGHT(#REF!,2),"/",#REF!)</f>
        <v>#REF!</v>
      </c>
      <c r="C137" s="38">
        <v>42184</v>
      </c>
      <c r="D137" s="56" t="s">
        <v>272</v>
      </c>
      <c r="E137" s="57" t="s">
        <v>32</v>
      </c>
      <c r="F137" s="57" t="s">
        <v>273</v>
      </c>
      <c r="G137" s="35">
        <v>24</v>
      </c>
      <c r="H137" s="35">
        <v>6000</v>
      </c>
      <c r="I137" s="36"/>
      <c r="J137" s="37">
        <f t="shared" si="4"/>
        <v>144000</v>
      </c>
      <c r="K137" s="67">
        <v>42246</v>
      </c>
      <c r="L137" s="38">
        <v>42300</v>
      </c>
      <c r="M137" s="39">
        <v>179</v>
      </c>
      <c r="N137" s="66" t="s">
        <v>545</v>
      </c>
      <c r="O137" s="105" t="str">
        <f t="shared" si="5"/>
        <v>YES</v>
      </c>
    </row>
    <row r="138" spans="1:15" hidden="1" x14ac:dyDescent="0.25">
      <c r="A138" s="31"/>
      <c r="B138" s="79" t="e">
        <f>CONCATENATE(RIGHT(#REF!,2),"/",#REF!)</f>
        <v>#REF!</v>
      </c>
      <c r="C138" s="38">
        <v>42184</v>
      </c>
      <c r="D138" s="56" t="s">
        <v>274</v>
      </c>
      <c r="E138" s="57" t="s">
        <v>32</v>
      </c>
      <c r="F138" s="57" t="s">
        <v>275</v>
      </c>
      <c r="G138" s="35">
        <v>50</v>
      </c>
      <c r="H138" s="35">
        <v>6000</v>
      </c>
      <c r="I138" s="36"/>
      <c r="J138" s="37">
        <f t="shared" si="4"/>
        <v>300000</v>
      </c>
      <c r="K138" s="67">
        <v>42246</v>
      </c>
      <c r="L138" s="38">
        <v>42245</v>
      </c>
      <c r="M138" s="39">
        <v>134</v>
      </c>
      <c r="N138" s="66">
        <v>28749</v>
      </c>
      <c r="O138" s="105" t="str">
        <f t="shared" si="5"/>
        <v>NO</v>
      </c>
    </row>
    <row r="139" spans="1:15" hidden="1" x14ac:dyDescent="0.25">
      <c r="A139" s="31"/>
      <c r="B139" s="79" t="e">
        <f>CONCATENATE(RIGHT(#REF!,2),"/",#REF!)</f>
        <v>#REF!</v>
      </c>
      <c r="C139" s="38">
        <v>42189</v>
      </c>
      <c r="D139" s="56" t="s">
        <v>276</v>
      </c>
      <c r="E139" s="57" t="s">
        <v>78</v>
      </c>
      <c r="F139" s="57" t="s">
        <v>277</v>
      </c>
      <c r="G139" s="35">
        <v>120</v>
      </c>
      <c r="H139" s="35">
        <v>725</v>
      </c>
      <c r="I139" s="36"/>
      <c r="J139" s="37">
        <f t="shared" si="4"/>
        <v>87000</v>
      </c>
      <c r="K139" s="38">
        <v>42231</v>
      </c>
      <c r="L139" s="38">
        <v>42234</v>
      </c>
      <c r="M139" s="39">
        <v>122</v>
      </c>
      <c r="N139" s="66" t="s">
        <v>380</v>
      </c>
      <c r="O139" s="105" t="str">
        <f t="shared" si="5"/>
        <v>YES</v>
      </c>
    </row>
    <row r="140" spans="1:15" hidden="1" x14ac:dyDescent="0.25">
      <c r="A140" s="31"/>
      <c r="B140" s="79" t="e">
        <f>CONCATENATE(RIGHT(#REF!,2),"/",#REF!)</f>
        <v>#REF!</v>
      </c>
      <c r="C140" s="38">
        <v>42191</v>
      </c>
      <c r="D140" s="56" t="s">
        <v>278</v>
      </c>
      <c r="E140" s="57" t="s">
        <v>279</v>
      </c>
      <c r="F140" s="57" t="s">
        <v>280</v>
      </c>
      <c r="G140" s="35">
        <v>12</v>
      </c>
      <c r="H140" s="35">
        <v>1000</v>
      </c>
      <c r="I140" s="36"/>
      <c r="J140" s="37">
        <f t="shared" si="4"/>
        <v>12000</v>
      </c>
      <c r="K140" s="38">
        <v>42202</v>
      </c>
      <c r="L140" s="38">
        <v>42209</v>
      </c>
      <c r="M140" s="39">
        <v>100</v>
      </c>
      <c r="N140" s="66" t="s">
        <v>326</v>
      </c>
      <c r="O140" s="105" t="str">
        <f t="shared" si="5"/>
        <v>YES</v>
      </c>
    </row>
    <row r="141" spans="1:15" hidden="1" x14ac:dyDescent="0.25">
      <c r="A141" s="31"/>
      <c r="B141" s="79" t="e">
        <f>CONCATENATE(RIGHT(#REF!,2),"/",#REF!)</f>
        <v>#REF!</v>
      </c>
      <c r="C141" s="38">
        <v>42188</v>
      </c>
      <c r="D141" s="56" t="s">
        <v>287</v>
      </c>
      <c r="E141" s="57" t="s">
        <v>89</v>
      </c>
      <c r="F141" s="57" t="s">
        <v>288</v>
      </c>
      <c r="G141" s="35">
        <v>100</v>
      </c>
      <c r="H141" s="35">
        <v>100</v>
      </c>
      <c r="I141" s="36">
        <v>0.05</v>
      </c>
      <c r="J141" s="37">
        <f t="shared" si="4"/>
        <v>9500</v>
      </c>
      <c r="K141" s="38">
        <v>42218</v>
      </c>
      <c r="L141" s="38">
        <v>42237</v>
      </c>
      <c r="M141" s="39">
        <v>126</v>
      </c>
      <c r="N141" s="66" t="s">
        <v>402</v>
      </c>
      <c r="O141" s="105" t="str">
        <f t="shared" si="5"/>
        <v>YES</v>
      </c>
    </row>
    <row r="142" spans="1:15" hidden="1" x14ac:dyDescent="0.25">
      <c r="A142" s="31"/>
      <c r="B142" s="79" t="e">
        <f>CONCATENATE(RIGHT(#REF!,2),"/",#REF!)</f>
        <v>#REF!</v>
      </c>
      <c r="C142" s="38">
        <v>42192</v>
      </c>
      <c r="D142" s="56" t="s">
        <v>289</v>
      </c>
      <c r="E142" s="57" t="s">
        <v>24</v>
      </c>
      <c r="F142" s="57" t="s">
        <v>290</v>
      </c>
      <c r="G142" s="35">
        <v>2</v>
      </c>
      <c r="H142" s="35">
        <v>56454</v>
      </c>
      <c r="I142" s="36"/>
      <c r="J142" s="37">
        <f t="shared" si="4"/>
        <v>112908</v>
      </c>
      <c r="K142" s="38">
        <v>42277</v>
      </c>
      <c r="L142" s="38">
        <v>42269</v>
      </c>
      <c r="M142" s="39">
        <v>152</v>
      </c>
      <c r="N142" s="66" t="s">
        <v>499</v>
      </c>
      <c r="O142" s="105" t="str">
        <f t="shared" si="5"/>
        <v>NO</v>
      </c>
    </row>
    <row r="143" spans="1:15" hidden="1" x14ac:dyDescent="0.25">
      <c r="A143" s="31"/>
      <c r="B143" s="79" t="e">
        <f>CONCATENATE(RIGHT(#REF!,2),"/",#REF!)</f>
        <v>#REF!</v>
      </c>
      <c r="C143" s="38">
        <v>42194</v>
      </c>
      <c r="D143" s="56" t="s">
        <v>294</v>
      </c>
      <c r="E143" s="57" t="s">
        <v>35</v>
      </c>
      <c r="F143" s="57" t="s">
        <v>295</v>
      </c>
      <c r="G143" s="35">
        <v>100</v>
      </c>
      <c r="H143" s="35">
        <v>85</v>
      </c>
      <c r="I143" s="36"/>
      <c r="J143" s="37">
        <f t="shared" si="4"/>
        <v>8500</v>
      </c>
      <c r="K143" s="38">
        <v>42213</v>
      </c>
      <c r="L143" s="38">
        <v>42226</v>
      </c>
      <c r="M143" s="39">
        <v>112</v>
      </c>
      <c r="N143" s="66" t="s">
        <v>360</v>
      </c>
      <c r="O143" s="105" t="str">
        <f t="shared" si="5"/>
        <v>YES</v>
      </c>
    </row>
    <row r="144" spans="1:15" hidden="1" x14ac:dyDescent="0.25">
      <c r="A144" s="31"/>
      <c r="B144" s="79" t="e">
        <f>CONCATENATE(RIGHT(#REF!,2),"/",#REF!)</f>
        <v>#REF!</v>
      </c>
      <c r="C144" s="38">
        <v>42193</v>
      </c>
      <c r="D144" s="56" t="s">
        <v>297</v>
      </c>
      <c r="E144" s="57"/>
      <c r="F144" s="57" t="s">
        <v>298</v>
      </c>
      <c r="G144" s="35">
        <v>12</v>
      </c>
      <c r="H144" s="35">
        <v>2250</v>
      </c>
      <c r="I144" s="36"/>
      <c r="J144" s="37">
        <f t="shared" si="4"/>
        <v>27000</v>
      </c>
      <c r="K144" s="38">
        <v>42236</v>
      </c>
      <c r="L144" s="38">
        <v>42280</v>
      </c>
      <c r="M144" s="39">
        <v>162</v>
      </c>
      <c r="N144" s="66" t="s">
        <v>517</v>
      </c>
      <c r="O144" s="105" t="str">
        <f t="shared" si="5"/>
        <v>YES</v>
      </c>
    </row>
    <row r="145" spans="1:15" hidden="1" x14ac:dyDescent="0.25">
      <c r="A145" s="31"/>
      <c r="B145" s="79" t="e">
        <f>CONCATENATE(RIGHT(#REF!,2),"/",#REF!)</f>
        <v>#REF!</v>
      </c>
      <c r="C145" s="38">
        <v>42193</v>
      </c>
      <c r="D145" s="56" t="s">
        <v>297</v>
      </c>
      <c r="E145" s="57"/>
      <c r="F145" s="57" t="s">
        <v>299</v>
      </c>
      <c r="G145" s="35">
        <v>30</v>
      </c>
      <c r="H145" s="35">
        <v>750</v>
      </c>
      <c r="I145" s="36"/>
      <c r="J145" s="37">
        <f t="shared" si="4"/>
        <v>22500</v>
      </c>
      <c r="K145" s="38">
        <v>42236</v>
      </c>
      <c r="L145" s="38">
        <v>42280</v>
      </c>
      <c r="M145" s="39">
        <v>162</v>
      </c>
      <c r="N145" s="66" t="s">
        <v>517</v>
      </c>
      <c r="O145" s="105" t="str">
        <f t="shared" si="5"/>
        <v>YES</v>
      </c>
    </row>
    <row r="146" spans="1:15" hidden="1" x14ac:dyDescent="0.25">
      <c r="A146" s="31"/>
      <c r="B146" s="79" t="e">
        <f>CONCATENATE(RIGHT(#REF!,2),"/",#REF!)</f>
        <v>#REF!</v>
      </c>
      <c r="C146" s="38">
        <v>42193</v>
      </c>
      <c r="D146" s="56" t="s">
        <v>297</v>
      </c>
      <c r="E146" s="57"/>
      <c r="F146" s="57" t="s">
        <v>300</v>
      </c>
      <c r="G146" s="35">
        <v>30</v>
      </c>
      <c r="H146" s="35">
        <v>2000</v>
      </c>
      <c r="I146" s="36">
        <v>0.49</v>
      </c>
      <c r="J146" s="37">
        <f t="shared" si="4"/>
        <v>30600</v>
      </c>
      <c r="K146" s="38">
        <v>42236</v>
      </c>
      <c r="L146" s="38">
        <v>42280</v>
      </c>
      <c r="M146" s="39">
        <v>162</v>
      </c>
      <c r="N146" s="66" t="s">
        <v>517</v>
      </c>
      <c r="O146" s="105" t="str">
        <f t="shared" si="5"/>
        <v>YES</v>
      </c>
    </row>
    <row r="147" spans="1:15" hidden="1" x14ac:dyDescent="0.25">
      <c r="A147" s="31"/>
      <c r="B147" s="79" t="e">
        <f>CONCATENATE(RIGHT(#REF!,2),"/",#REF!)</f>
        <v>#REF!</v>
      </c>
      <c r="C147" s="38">
        <v>42199</v>
      </c>
      <c r="D147" s="56" t="s">
        <v>301</v>
      </c>
      <c r="E147" s="57" t="s">
        <v>104</v>
      </c>
      <c r="F147" s="57" t="s">
        <v>302</v>
      </c>
      <c r="G147" s="35">
        <v>3</v>
      </c>
      <c r="H147" s="35">
        <v>22000</v>
      </c>
      <c r="I147" s="36">
        <v>0.05</v>
      </c>
      <c r="J147" s="37">
        <f t="shared" si="4"/>
        <v>62700</v>
      </c>
      <c r="K147" s="38">
        <v>42275</v>
      </c>
      <c r="L147" s="38">
        <v>42272</v>
      </c>
      <c r="M147" s="39">
        <v>157</v>
      </c>
      <c r="N147" s="66" t="s">
        <v>509</v>
      </c>
      <c r="O147" s="105" t="str">
        <f t="shared" si="5"/>
        <v>NO</v>
      </c>
    </row>
    <row r="148" spans="1:15" hidden="1" x14ac:dyDescent="0.25">
      <c r="A148" s="31"/>
      <c r="B148" s="79" t="e">
        <f>CONCATENATE(RIGHT(#REF!,2),"/",#REF!)</f>
        <v>#REF!</v>
      </c>
      <c r="C148" s="38">
        <v>42199</v>
      </c>
      <c r="D148" s="56" t="s">
        <v>301</v>
      </c>
      <c r="E148" s="57" t="s">
        <v>104</v>
      </c>
      <c r="F148" s="57" t="s">
        <v>303</v>
      </c>
      <c r="G148" s="35">
        <v>3</v>
      </c>
      <c r="H148" s="35">
        <v>15000</v>
      </c>
      <c r="I148" s="36">
        <v>0.05</v>
      </c>
      <c r="J148" s="37">
        <f t="shared" si="4"/>
        <v>42750</v>
      </c>
      <c r="K148" s="38">
        <v>42275</v>
      </c>
      <c r="L148" s="38">
        <v>42308</v>
      </c>
      <c r="M148" s="39">
        <v>184</v>
      </c>
      <c r="N148" s="66" t="s">
        <v>577</v>
      </c>
      <c r="O148" s="105" t="str">
        <f t="shared" si="5"/>
        <v>YES</v>
      </c>
    </row>
    <row r="149" spans="1:15" hidden="1" x14ac:dyDescent="0.25">
      <c r="A149" s="31"/>
      <c r="B149" s="79" t="e">
        <f>CONCATENATE(RIGHT(#REF!,2),"/",#REF!)</f>
        <v>#REF!</v>
      </c>
      <c r="C149" s="38">
        <v>42200</v>
      </c>
      <c r="D149" s="56" t="s">
        <v>304</v>
      </c>
      <c r="E149" s="57" t="s">
        <v>32</v>
      </c>
      <c r="F149" s="21" t="s">
        <v>305</v>
      </c>
      <c r="G149" s="35">
        <v>8</v>
      </c>
      <c r="H149" s="35">
        <v>1000</v>
      </c>
      <c r="I149" s="36"/>
      <c r="J149" s="37">
        <f t="shared" si="4"/>
        <v>8000</v>
      </c>
      <c r="K149" s="38">
        <v>42236</v>
      </c>
      <c r="L149" s="38">
        <v>42250</v>
      </c>
      <c r="M149" s="39">
        <v>140</v>
      </c>
      <c r="N149" s="66" t="s">
        <v>445</v>
      </c>
      <c r="O149" s="105" t="str">
        <f t="shared" si="5"/>
        <v>YES</v>
      </c>
    </row>
    <row r="150" spans="1:15" hidden="1" x14ac:dyDescent="0.25">
      <c r="A150" s="31"/>
      <c r="B150" s="79" t="e">
        <f>CONCATENATE(RIGHT(#REF!,2),"/",#REF!)</f>
        <v>#REF!</v>
      </c>
      <c r="C150" s="38">
        <v>42203</v>
      </c>
      <c r="D150" s="56" t="s">
        <v>308</v>
      </c>
      <c r="E150" s="57" t="s">
        <v>78</v>
      </c>
      <c r="F150" s="21" t="s">
        <v>309</v>
      </c>
      <c r="G150" s="35">
        <v>8</v>
      </c>
      <c r="H150" s="35">
        <v>900</v>
      </c>
      <c r="I150" s="36"/>
      <c r="J150" s="37">
        <f t="shared" si="4"/>
        <v>7200</v>
      </c>
      <c r="K150" s="38">
        <v>42241</v>
      </c>
      <c r="L150" s="38">
        <v>42237</v>
      </c>
      <c r="M150" s="39">
        <v>123</v>
      </c>
      <c r="N150" s="66" t="s">
        <v>418</v>
      </c>
      <c r="O150" s="105" t="str">
        <f t="shared" si="5"/>
        <v>NO</v>
      </c>
    </row>
    <row r="151" spans="1:15" hidden="1" x14ac:dyDescent="0.25">
      <c r="A151" s="31"/>
      <c r="B151" s="79" t="e">
        <f>CONCATENATE(RIGHT(#REF!,2),"/",#REF!)</f>
        <v>#REF!</v>
      </c>
      <c r="C151" s="38">
        <v>42203</v>
      </c>
      <c r="D151" s="56" t="s">
        <v>308</v>
      </c>
      <c r="E151" s="57" t="s">
        <v>78</v>
      </c>
      <c r="F151" s="21" t="s">
        <v>310</v>
      </c>
      <c r="G151" s="35">
        <v>8</v>
      </c>
      <c r="H151" s="35">
        <v>375</v>
      </c>
      <c r="I151" s="36"/>
      <c r="J151" s="37">
        <f t="shared" si="4"/>
        <v>3000</v>
      </c>
      <c r="K151" s="38">
        <v>42241</v>
      </c>
      <c r="L151" s="38">
        <v>42237</v>
      </c>
      <c r="M151" s="39">
        <v>123</v>
      </c>
      <c r="N151" s="66" t="s">
        <v>418</v>
      </c>
      <c r="O151" s="105" t="str">
        <f t="shared" si="5"/>
        <v>NO</v>
      </c>
    </row>
    <row r="152" spans="1:15" hidden="1" x14ac:dyDescent="0.25">
      <c r="A152" s="31"/>
      <c r="B152" s="79" t="e">
        <f>CONCATENATE(RIGHT(#REF!,2),"/",#REF!)</f>
        <v>#REF!</v>
      </c>
      <c r="C152" s="38">
        <v>42203</v>
      </c>
      <c r="D152" s="56" t="s">
        <v>308</v>
      </c>
      <c r="E152" s="57" t="s">
        <v>78</v>
      </c>
      <c r="F152" s="21" t="s">
        <v>311</v>
      </c>
      <c r="G152" s="35">
        <v>8</v>
      </c>
      <c r="H152" s="35">
        <v>150</v>
      </c>
      <c r="I152" s="36"/>
      <c r="J152" s="37">
        <f t="shared" si="4"/>
        <v>1200</v>
      </c>
      <c r="K152" s="38">
        <v>42241</v>
      </c>
      <c r="L152" s="38">
        <v>42237</v>
      </c>
      <c r="M152" s="39">
        <v>123</v>
      </c>
      <c r="N152" s="66" t="s">
        <v>418</v>
      </c>
      <c r="O152" s="105" t="str">
        <f t="shared" si="5"/>
        <v>NO</v>
      </c>
    </row>
    <row r="153" spans="1:15" hidden="1" x14ac:dyDescent="0.25">
      <c r="A153" s="31"/>
      <c r="B153" s="79" t="e">
        <f>CONCATENATE(RIGHT(#REF!,2),"/",#REF!)</f>
        <v>#REF!</v>
      </c>
      <c r="C153" s="38">
        <v>42205</v>
      </c>
      <c r="D153" s="56" t="s">
        <v>312</v>
      </c>
      <c r="E153" s="57" t="s">
        <v>27</v>
      </c>
      <c r="F153" s="57" t="s">
        <v>313</v>
      </c>
      <c r="G153" s="35">
        <v>300</v>
      </c>
      <c r="H153" s="35">
        <v>65</v>
      </c>
      <c r="I153" s="36"/>
      <c r="J153" s="37">
        <f t="shared" si="4"/>
        <v>19500</v>
      </c>
      <c r="K153" s="38">
        <v>42205</v>
      </c>
      <c r="L153" s="38">
        <v>42227</v>
      </c>
      <c r="M153" s="39">
        <v>116</v>
      </c>
      <c r="N153" s="66" t="s">
        <v>374</v>
      </c>
      <c r="O153" s="105" t="str">
        <f t="shared" si="5"/>
        <v>YES</v>
      </c>
    </row>
    <row r="154" spans="1:15" hidden="1" x14ac:dyDescent="0.25">
      <c r="A154" s="31"/>
      <c r="B154" s="79" t="e">
        <f>CONCATENATE(RIGHT(#REF!,2),"/",#REF!)</f>
        <v>#REF!</v>
      </c>
      <c r="C154" s="38">
        <v>42207</v>
      </c>
      <c r="D154" s="56" t="s">
        <v>317</v>
      </c>
      <c r="E154" s="57" t="s">
        <v>104</v>
      </c>
      <c r="F154" s="57" t="s">
        <v>318</v>
      </c>
      <c r="G154" s="35">
        <v>1</v>
      </c>
      <c r="H154" s="35">
        <v>2500</v>
      </c>
      <c r="I154" s="36"/>
      <c r="J154" s="37">
        <f t="shared" si="4"/>
        <v>2500</v>
      </c>
      <c r="K154" s="38">
        <v>42246</v>
      </c>
      <c r="L154" s="38">
        <v>42272</v>
      </c>
      <c r="M154" s="39">
        <v>156</v>
      </c>
      <c r="N154" s="66" t="s">
        <v>508</v>
      </c>
      <c r="O154" s="105" t="str">
        <f t="shared" si="5"/>
        <v>YES</v>
      </c>
    </row>
    <row r="155" spans="1:15" hidden="1" x14ac:dyDescent="0.25">
      <c r="A155" s="31"/>
      <c r="B155" s="79" t="e">
        <f>CONCATENATE(RIGHT(#REF!,2),"/",#REF!)</f>
        <v>#REF!</v>
      </c>
      <c r="C155" s="38">
        <v>42207</v>
      </c>
      <c r="D155" s="56" t="s">
        <v>319</v>
      </c>
      <c r="E155" s="57" t="s">
        <v>320</v>
      </c>
      <c r="F155" s="57" t="s">
        <v>321</v>
      </c>
      <c r="G155" s="35">
        <v>1</v>
      </c>
      <c r="H155" s="35">
        <v>2000</v>
      </c>
      <c r="I155" s="36"/>
      <c r="J155" s="37">
        <f t="shared" si="4"/>
        <v>2000</v>
      </c>
      <c r="K155" s="38">
        <v>42271</v>
      </c>
      <c r="L155" s="38">
        <v>42296</v>
      </c>
      <c r="M155" s="39">
        <v>175</v>
      </c>
      <c r="N155" s="66" t="s">
        <v>544</v>
      </c>
      <c r="O155" s="105" t="str">
        <f t="shared" si="5"/>
        <v>YES</v>
      </c>
    </row>
    <row r="156" spans="1:15" hidden="1" x14ac:dyDescent="0.25">
      <c r="A156" s="31"/>
      <c r="B156" s="79" t="e">
        <f>CONCATENATE(RIGHT(#REF!,2),"/",#REF!)</f>
        <v>#REF!</v>
      </c>
      <c r="C156" s="38">
        <v>42207</v>
      </c>
      <c r="D156" s="56" t="s">
        <v>319</v>
      </c>
      <c r="E156" s="57" t="s">
        <v>320</v>
      </c>
      <c r="F156" s="57" t="s">
        <v>322</v>
      </c>
      <c r="G156" s="35">
        <v>1</v>
      </c>
      <c r="H156" s="35">
        <v>6700</v>
      </c>
      <c r="I156" s="36"/>
      <c r="J156" s="37">
        <f t="shared" si="4"/>
        <v>6700</v>
      </c>
      <c r="K156" s="38">
        <v>42271</v>
      </c>
      <c r="L156" s="38">
        <v>42296</v>
      </c>
      <c r="M156" s="39">
        <v>175</v>
      </c>
      <c r="N156" s="66" t="s">
        <v>544</v>
      </c>
      <c r="O156" s="105" t="str">
        <f t="shared" si="5"/>
        <v>YES</v>
      </c>
    </row>
    <row r="157" spans="1:15" hidden="1" x14ac:dyDescent="0.25">
      <c r="A157" s="31"/>
      <c r="B157" s="79" t="e">
        <f>CONCATENATE(RIGHT(#REF!,2),"/",#REF!)</f>
        <v>#REF!</v>
      </c>
      <c r="C157" s="38">
        <v>42207</v>
      </c>
      <c r="D157" s="56" t="s">
        <v>319</v>
      </c>
      <c r="E157" s="57" t="s">
        <v>320</v>
      </c>
      <c r="F157" s="57" t="s">
        <v>323</v>
      </c>
      <c r="G157" s="35">
        <v>1</v>
      </c>
      <c r="H157" s="35">
        <v>10000</v>
      </c>
      <c r="I157" s="36"/>
      <c r="J157" s="37">
        <f t="shared" si="4"/>
        <v>10000</v>
      </c>
      <c r="K157" s="38">
        <v>42271</v>
      </c>
      <c r="L157" s="38">
        <v>42296</v>
      </c>
      <c r="M157" s="39">
        <v>175</v>
      </c>
      <c r="N157" s="66" t="s">
        <v>544</v>
      </c>
      <c r="O157" s="105" t="str">
        <f t="shared" si="5"/>
        <v>YES</v>
      </c>
    </row>
    <row r="158" spans="1:15" hidden="1" x14ac:dyDescent="0.25">
      <c r="A158" s="31"/>
      <c r="B158" s="79" t="e">
        <f>CONCATENATE(RIGHT(#REF!,2),"/",#REF!)</f>
        <v>#REF!</v>
      </c>
      <c r="C158" s="67">
        <v>42210</v>
      </c>
      <c r="D158" s="77" t="s">
        <v>327</v>
      </c>
      <c r="E158" s="57" t="s">
        <v>328</v>
      </c>
      <c r="F158" s="57" t="s">
        <v>329</v>
      </c>
      <c r="G158" s="35">
        <v>100</v>
      </c>
      <c r="H158" s="35">
        <v>370</v>
      </c>
      <c r="I158" s="36"/>
      <c r="J158" s="37">
        <f t="shared" si="4"/>
        <v>37000</v>
      </c>
      <c r="K158" s="38">
        <v>42241</v>
      </c>
      <c r="L158" s="38">
        <v>42237</v>
      </c>
      <c r="M158" s="39">
        <v>124</v>
      </c>
      <c r="N158" s="66" t="s">
        <v>400</v>
      </c>
      <c r="O158" s="105" t="str">
        <f t="shared" si="5"/>
        <v>NO</v>
      </c>
    </row>
    <row r="159" spans="1:15" hidden="1" x14ac:dyDescent="0.25">
      <c r="A159" s="31"/>
      <c r="B159" s="79" t="e">
        <f>CONCATENATE(RIGHT(#REF!,2),"/",#REF!)</f>
        <v>#REF!</v>
      </c>
      <c r="C159" s="38">
        <v>42212</v>
      </c>
      <c r="D159" s="56" t="s">
        <v>330</v>
      </c>
      <c r="E159" s="57" t="s">
        <v>331</v>
      </c>
      <c r="F159" s="57" t="s">
        <v>332</v>
      </c>
      <c r="G159" s="35">
        <v>3</v>
      </c>
      <c r="H159" s="35">
        <v>37050</v>
      </c>
      <c r="I159" s="36"/>
      <c r="J159" s="37">
        <f t="shared" si="4"/>
        <v>111150</v>
      </c>
      <c r="K159" s="38">
        <v>42217</v>
      </c>
      <c r="L159" s="38">
        <v>42229</v>
      </c>
      <c r="M159" s="39">
        <v>120</v>
      </c>
      <c r="N159" s="66" t="s">
        <v>376</v>
      </c>
      <c r="O159" s="105" t="str">
        <f t="shared" si="5"/>
        <v>YES</v>
      </c>
    </row>
    <row r="160" spans="1:15" hidden="1" x14ac:dyDescent="0.25">
      <c r="A160" s="31"/>
      <c r="B160" s="79" t="e">
        <f>CONCATENATE(RIGHT(#REF!,2),"/",#REF!)</f>
        <v>#REF!</v>
      </c>
      <c r="C160" s="38">
        <v>42213</v>
      </c>
      <c r="D160" s="56" t="s">
        <v>333</v>
      </c>
      <c r="E160" s="57" t="s">
        <v>334</v>
      </c>
      <c r="F160" s="57" t="s">
        <v>335</v>
      </c>
      <c r="G160" s="35">
        <v>100</v>
      </c>
      <c r="H160" s="35">
        <v>1500</v>
      </c>
      <c r="I160" s="36">
        <v>7.4999999999999997E-2</v>
      </c>
      <c r="J160" s="37">
        <f t="shared" si="4"/>
        <v>138750</v>
      </c>
      <c r="K160" s="38">
        <v>42242</v>
      </c>
      <c r="L160" s="38">
        <v>42247</v>
      </c>
      <c r="M160" s="39">
        <v>138</v>
      </c>
      <c r="N160" s="66" t="s">
        <v>430</v>
      </c>
      <c r="O160" s="105" t="str">
        <f t="shared" si="5"/>
        <v>YES</v>
      </c>
    </row>
    <row r="161" spans="1:15" hidden="1" x14ac:dyDescent="0.25">
      <c r="A161" s="31"/>
      <c r="B161" s="79" t="e">
        <f>CONCATENATE(RIGHT(#REF!,2),"/",#REF!)</f>
        <v>#REF!</v>
      </c>
      <c r="C161" s="38">
        <v>42213</v>
      </c>
      <c r="D161" s="56" t="s">
        <v>337</v>
      </c>
      <c r="E161" s="57" t="s">
        <v>212</v>
      </c>
      <c r="F161" s="57" t="s">
        <v>338</v>
      </c>
      <c r="G161" s="35">
        <v>1</v>
      </c>
      <c r="H161" s="35">
        <v>280000</v>
      </c>
      <c r="I161" s="36"/>
      <c r="J161" s="37">
        <f t="shared" si="4"/>
        <v>280000</v>
      </c>
      <c r="K161" s="38">
        <v>42255</v>
      </c>
      <c r="L161" s="38">
        <v>42238</v>
      </c>
      <c r="M161" s="39">
        <v>128</v>
      </c>
      <c r="N161" s="66" t="s">
        <v>404</v>
      </c>
      <c r="O161" s="105" t="str">
        <f t="shared" si="5"/>
        <v>NO</v>
      </c>
    </row>
    <row r="162" spans="1:15" hidden="1" x14ac:dyDescent="0.25">
      <c r="A162" s="31"/>
      <c r="B162" s="79" t="e">
        <f>CONCATENATE(RIGHT(#REF!,2),"/",#REF!)</f>
        <v>#REF!</v>
      </c>
      <c r="C162" s="38">
        <v>42213</v>
      </c>
      <c r="D162" s="56" t="s">
        <v>339</v>
      </c>
      <c r="E162" s="57" t="s">
        <v>104</v>
      </c>
      <c r="F162" s="57" t="s">
        <v>340</v>
      </c>
      <c r="G162" s="35">
        <v>1</v>
      </c>
      <c r="H162" s="35">
        <v>34000</v>
      </c>
      <c r="I162" s="36">
        <v>0.05</v>
      </c>
      <c r="J162" s="37">
        <f t="shared" si="4"/>
        <v>32300</v>
      </c>
      <c r="K162" s="38">
        <v>42262</v>
      </c>
      <c r="L162" s="38">
        <v>42243</v>
      </c>
      <c r="M162" s="39">
        <v>132</v>
      </c>
      <c r="N162" s="66" t="s">
        <v>424</v>
      </c>
      <c r="O162" s="105" t="str">
        <f t="shared" si="5"/>
        <v>NO</v>
      </c>
    </row>
    <row r="163" spans="1:15" hidden="1" x14ac:dyDescent="0.25">
      <c r="A163" s="31"/>
      <c r="B163" s="79" t="e">
        <f>CONCATENATE(RIGHT(#REF!,2),"/",#REF!)</f>
        <v>#REF!</v>
      </c>
      <c r="C163" s="38">
        <v>42210</v>
      </c>
      <c r="D163" s="56" t="s">
        <v>343</v>
      </c>
      <c r="E163" s="57" t="s">
        <v>32</v>
      </c>
      <c r="F163" s="57" t="s">
        <v>344</v>
      </c>
      <c r="G163" s="35">
        <v>10</v>
      </c>
      <c r="H163" s="35">
        <v>1800</v>
      </c>
      <c r="I163" s="36"/>
      <c r="J163" s="37">
        <f t="shared" si="4"/>
        <v>18000</v>
      </c>
      <c r="K163" s="38">
        <v>42277</v>
      </c>
      <c r="L163" s="38">
        <v>42245</v>
      </c>
      <c r="M163" s="39">
        <v>133</v>
      </c>
      <c r="N163" s="66">
        <v>28749</v>
      </c>
      <c r="O163" s="105" t="str">
        <f t="shared" si="5"/>
        <v>NO</v>
      </c>
    </row>
    <row r="164" spans="1:15" hidden="1" x14ac:dyDescent="0.25">
      <c r="A164" s="31"/>
      <c r="B164" s="79" t="e">
        <f>CONCATENATE(RIGHT(#REF!,2),"/",#REF!)</f>
        <v>#REF!</v>
      </c>
      <c r="C164" s="38">
        <v>42216</v>
      </c>
      <c r="D164" s="56" t="s">
        <v>345</v>
      </c>
      <c r="E164" s="57" t="s">
        <v>27</v>
      </c>
      <c r="F164" s="57" t="s">
        <v>28</v>
      </c>
      <c r="G164" s="35">
        <v>12</v>
      </c>
      <c r="H164" s="35">
        <v>3800</v>
      </c>
      <c r="I164" s="36"/>
      <c r="J164" s="37">
        <f t="shared" si="4"/>
        <v>45600</v>
      </c>
      <c r="K164" s="38">
        <v>42277</v>
      </c>
      <c r="L164" s="38">
        <v>42263</v>
      </c>
      <c r="M164" s="39">
        <v>150</v>
      </c>
      <c r="N164" s="66" t="s">
        <v>476</v>
      </c>
      <c r="O164" s="105" t="str">
        <f t="shared" si="5"/>
        <v>NO</v>
      </c>
    </row>
    <row r="165" spans="1:15" hidden="1" x14ac:dyDescent="0.25">
      <c r="A165" s="31"/>
      <c r="B165" s="79" t="e">
        <f>CONCATENATE(RIGHT(#REF!,2),"/",#REF!)</f>
        <v>#REF!</v>
      </c>
      <c r="C165" s="38">
        <v>42221</v>
      </c>
      <c r="D165" s="56" t="s">
        <v>351</v>
      </c>
      <c r="E165" s="57" t="s">
        <v>225</v>
      </c>
      <c r="F165" s="57" t="s">
        <v>352</v>
      </c>
      <c r="G165" s="35">
        <v>8</v>
      </c>
      <c r="H165" s="35">
        <v>25000</v>
      </c>
      <c r="I165" s="36"/>
      <c r="J165" s="37">
        <f t="shared" si="4"/>
        <v>200000</v>
      </c>
      <c r="K165" s="38">
        <v>42302</v>
      </c>
      <c r="L165" s="38">
        <v>42255</v>
      </c>
      <c r="M165" s="39">
        <v>145</v>
      </c>
      <c r="N165" s="66" t="s">
        <v>465</v>
      </c>
      <c r="O165" s="105" t="str">
        <f t="shared" si="5"/>
        <v>NO</v>
      </c>
    </row>
    <row r="166" spans="1:15" hidden="1" x14ac:dyDescent="0.25">
      <c r="A166" s="31"/>
      <c r="B166" s="79" t="e">
        <f>CONCATENATE(RIGHT(#REF!,2),"/",#REF!)</f>
        <v>#REF!</v>
      </c>
      <c r="C166" s="38">
        <v>42223</v>
      </c>
      <c r="D166" s="56" t="s">
        <v>354</v>
      </c>
      <c r="E166" s="57" t="s">
        <v>35</v>
      </c>
      <c r="F166" s="57" t="s">
        <v>355</v>
      </c>
      <c r="G166" s="35">
        <v>250</v>
      </c>
      <c r="H166" s="35">
        <v>3440</v>
      </c>
      <c r="I166" s="36">
        <v>0.05</v>
      </c>
      <c r="J166" s="37">
        <f t="shared" si="4"/>
        <v>817000</v>
      </c>
      <c r="K166" s="38">
        <v>42246</v>
      </c>
      <c r="L166" s="38">
        <v>42257</v>
      </c>
      <c r="M166" s="39">
        <v>147</v>
      </c>
      <c r="N166" s="66" t="s">
        <v>472</v>
      </c>
      <c r="O166" s="105" t="str">
        <f t="shared" si="5"/>
        <v>YES</v>
      </c>
    </row>
    <row r="167" spans="1:15" hidden="1" x14ac:dyDescent="0.25">
      <c r="A167" s="31"/>
      <c r="B167" s="79" t="e">
        <f>CONCATENATE(RIGHT(#REF!,2),"/",#REF!)</f>
        <v>#REF!</v>
      </c>
      <c r="C167" s="38">
        <v>42223</v>
      </c>
      <c r="D167" s="56" t="s">
        <v>357</v>
      </c>
      <c r="E167" s="57" t="s">
        <v>27</v>
      </c>
      <c r="F167" s="57" t="s">
        <v>358</v>
      </c>
      <c r="G167" s="35">
        <v>600</v>
      </c>
      <c r="H167" s="35">
        <v>850</v>
      </c>
      <c r="I167" s="36"/>
      <c r="J167" s="37">
        <f t="shared" si="4"/>
        <v>510000</v>
      </c>
      <c r="K167" s="38">
        <v>42286</v>
      </c>
      <c r="L167" s="38">
        <v>42271</v>
      </c>
      <c r="M167" s="39">
        <v>154</v>
      </c>
      <c r="N167" s="66" t="s">
        <v>501</v>
      </c>
      <c r="O167" s="105" t="str">
        <f t="shared" si="5"/>
        <v>NO</v>
      </c>
    </row>
    <row r="168" spans="1:15" hidden="1" x14ac:dyDescent="0.25">
      <c r="A168" s="31"/>
      <c r="B168" s="79" t="e">
        <f>CONCATENATE(RIGHT(#REF!,2),"/",#REF!)</f>
        <v>#REF!</v>
      </c>
      <c r="C168" s="38">
        <v>42227</v>
      </c>
      <c r="D168" s="56" t="s">
        <v>362</v>
      </c>
      <c r="E168" s="57" t="s">
        <v>27</v>
      </c>
      <c r="F168" s="57" t="s">
        <v>363</v>
      </c>
      <c r="G168" s="35">
        <v>4</v>
      </c>
      <c r="H168" s="35">
        <v>18000</v>
      </c>
      <c r="I168" s="36"/>
      <c r="J168" s="37">
        <f t="shared" si="4"/>
        <v>72000</v>
      </c>
      <c r="K168" s="38">
        <v>42297</v>
      </c>
      <c r="L168" s="38">
        <v>42315</v>
      </c>
      <c r="M168" s="39">
        <v>191</v>
      </c>
      <c r="N168" s="66" t="s">
        <v>591</v>
      </c>
      <c r="O168" s="105" t="str">
        <f t="shared" si="5"/>
        <v>YES</v>
      </c>
    </row>
    <row r="169" spans="1:15" hidden="1" x14ac:dyDescent="0.25">
      <c r="A169" s="31"/>
      <c r="B169" s="79" t="e">
        <f>CONCATENATE(RIGHT(#REF!,2),"/",#REF!)</f>
        <v>#REF!</v>
      </c>
      <c r="C169" s="38">
        <v>42227</v>
      </c>
      <c r="D169" s="56" t="s">
        <v>362</v>
      </c>
      <c r="E169" s="57" t="s">
        <v>27</v>
      </c>
      <c r="F169" s="57" t="s">
        <v>364</v>
      </c>
      <c r="G169" s="35">
        <v>50</v>
      </c>
      <c r="H169" s="35">
        <v>12</v>
      </c>
      <c r="I169" s="36"/>
      <c r="J169" s="37">
        <f t="shared" si="4"/>
        <v>600</v>
      </c>
      <c r="K169" s="38">
        <v>42297</v>
      </c>
      <c r="L169" s="38">
        <v>42315</v>
      </c>
      <c r="M169" s="39">
        <v>191</v>
      </c>
      <c r="N169" s="66" t="s">
        <v>591</v>
      </c>
      <c r="O169" s="105" t="str">
        <f t="shared" si="5"/>
        <v>YES</v>
      </c>
    </row>
    <row r="170" spans="1:15" hidden="1" x14ac:dyDescent="0.25">
      <c r="A170" s="31"/>
      <c r="B170" s="79" t="e">
        <f>CONCATENATE(RIGHT(#REF!,2),"/",#REF!)</f>
        <v>#REF!</v>
      </c>
      <c r="C170" s="38">
        <v>42227</v>
      </c>
      <c r="D170" s="56" t="s">
        <v>362</v>
      </c>
      <c r="E170" s="57" t="s">
        <v>27</v>
      </c>
      <c r="F170" s="57" t="s">
        <v>365</v>
      </c>
      <c r="G170" s="35">
        <v>20</v>
      </c>
      <c r="H170" s="35">
        <v>125</v>
      </c>
      <c r="I170" s="36"/>
      <c r="J170" s="37">
        <f t="shared" si="4"/>
        <v>2500</v>
      </c>
      <c r="K170" s="38">
        <v>42297</v>
      </c>
      <c r="L170" s="38">
        <v>42315</v>
      </c>
      <c r="M170" s="39">
        <v>191</v>
      </c>
      <c r="N170" s="66" t="s">
        <v>591</v>
      </c>
      <c r="O170" s="105" t="str">
        <f t="shared" si="5"/>
        <v>YES</v>
      </c>
    </row>
    <row r="171" spans="1:15" hidden="1" x14ac:dyDescent="0.25">
      <c r="A171" s="31"/>
      <c r="B171" s="79" t="e">
        <f>CONCATENATE(RIGHT(#REF!,2),"/",#REF!)</f>
        <v>#REF!</v>
      </c>
      <c r="C171" s="38">
        <v>42227</v>
      </c>
      <c r="D171" s="56" t="s">
        <v>362</v>
      </c>
      <c r="E171" s="57" t="s">
        <v>27</v>
      </c>
      <c r="F171" s="57" t="s">
        <v>366</v>
      </c>
      <c r="G171" s="35">
        <v>20</v>
      </c>
      <c r="H171" s="35">
        <v>15</v>
      </c>
      <c r="I171" s="36"/>
      <c r="J171" s="37">
        <f t="shared" si="4"/>
        <v>300</v>
      </c>
      <c r="K171" s="38">
        <v>42297</v>
      </c>
      <c r="L171" s="38">
        <v>42315</v>
      </c>
      <c r="M171" s="39">
        <v>191</v>
      </c>
      <c r="N171" s="66" t="s">
        <v>591</v>
      </c>
      <c r="O171" s="105" t="str">
        <f t="shared" si="5"/>
        <v>YES</v>
      </c>
    </row>
    <row r="172" spans="1:15" hidden="1" x14ac:dyDescent="0.25">
      <c r="A172" s="31"/>
      <c r="B172" s="79" t="e">
        <f>CONCATENATE(RIGHT(#REF!,2),"/",#REF!)</f>
        <v>#REF!</v>
      </c>
      <c r="C172" s="38">
        <v>42227</v>
      </c>
      <c r="D172" s="56" t="s">
        <v>362</v>
      </c>
      <c r="E172" s="57" t="s">
        <v>27</v>
      </c>
      <c r="F172" s="57" t="s">
        <v>367</v>
      </c>
      <c r="G172" s="35">
        <v>15</v>
      </c>
      <c r="H172" s="35">
        <v>60</v>
      </c>
      <c r="I172" s="36"/>
      <c r="J172" s="37">
        <f t="shared" si="4"/>
        <v>900</v>
      </c>
      <c r="K172" s="38">
        <v>42297</v>
      </c>
      <c r="L172" s="38">
        <v>42315</v>
      </c>
      <c r="M172" s="39">
        <v>191</v>
      </c>
      <c r="N172" s="66" t="s">
        <v>591</v>
      </c>
      <c r="O172" s="105" t="str">
        <f t="shared" si="5"/>
        <v>YES</v>
      </c>
    </row>
    <row r="173" spans="1:15" hidden="1" x14ac:dyDescent="0.25">
      <c r="A173" s="31"/>
      <c r="B173" s="79" t="e">
        <f>CONCATENATE(RIGHT(#REF!,2),"/",#REF!)</f>
        <v>#REF!</v>
      </c>
      <c r="C173" s="38">
        <v>42227</v>
      </c>
      <c r="D173" s="56" t="s">
        <v>362</v>
      </c>
      <c r="E173" s="57" t="s">
        <v>27</v>
      </c>
      <c r="F173" s="57" t="s">
        <v>368</v>
      </c>
      <c r="G173" s="35">
        <v>15</v>
      </c>
      <c r="H173" s="35">
        <v>45</v>
      </c>
      <c r="I173" s="36"/>
      <c r="J173" s="37">
        <f t="shared" si="4"/>
        <v>675</v>
      </c>
      <c r="K173" s="38">
        <v>42297</v>
      </c>
      <c r="L173" s="38">
        <v>42315</v>
      </c>
      <c r="M173" s="39">
        <v>191</v>
      </c>
      <c r="N173" s="66" t="s">
        <v>591</v>
      </c>
      <c r="O173" s="105" t="str">
        <f t="shared" si="5"/>
        <v>YES</v>
      </c>
    </row>
    <row r="174" spans="1:15" hidden="1" x14ac:dyDescent="0.25">
      <c r="A174" s="31"/>
      <c r="B174" s="79" t="e">
        <f>CONCATENATE(RIGHT(#REF!,2),"/",#REF!)</f>
        <v>#REF!</v>
      </c>
      <c r="C174" s="38">
        <v>42227</v>
      </c>
      <c r="D174" s="56" t="s">
        <v>362</v>
      </c>
      <c r="E174" s="57" t="s">
        <v>27</v>
      </c>
      <c r="F174" s="57" t="s">
        <v>369</v>
      </c>
      <c r="G174" s="35">
        <v>30</v>
      </c>
      <c r="H174" s="35">
        <v>60</v>
      </c>
      <c r="I174" s="36"/>
      <c r="J174" s="37">
        <f t="shared" si="4"/>
        <v>1800</v>
      </c>
      <c r="K174" s="38">
        <v>42297</v>
      </c>
      <c r="L174" s="38">
        <v>42315</v>
      </c>
      <c r="M174" s="39">
        <v>191</v>
      </c>
      <c r="N174" s="66" t="s">
        <v>591</v>
      </c>
      <c r="O174" s="105" t="str">
        <f t="shared" si="5"/>
        <v>YES</v>
      </c>
    </row>
    <row r="175" spans="1:15" hidden="1" x14ac:dyDescent="0.25">
      <c r="A175" s="31"/>
      <c r="B175" s="79" t="e">
        <f>CONCATENATE(RIGHT(#REF!,2),"/",#REF!)</f>
        <v>#REF!</v>
      </c>
      <c r="C175" s="38">
        <v>42227</v>
      </c>
      <c r="D175" s="56" t="s">
        <v>362</v>
      </c>
      <c r="E175" s="57" t="s">
        <v>27</v>
      </c>
      <c r="F175" s="57" t="s">
        <v>370</v>
      </c>
      <c r="G175" s="35">
        <v>30</v>
      </c>
      <c r="H175" s="35">
        <v>50</v>
      </c>
      <c r="I175" s="36"/>
      <c r="J175" s="37">
        <f t="shared" si="4"/>
        <v>1500</v>
      </c>
      <c r="K175" s="38">
        <v>42297</v>
      </c>
      <c r="L175" s="38">
        <v>42315</v>
      </c>
      <c r="M175" s="39">
        <v>191</v>
      </c>
      <c r="N175" s="66" t="s">
        <v>591</v>
      </c>
      <c r="O175" s="105" t="str">
        <f t="shared" si="5"/>
        <v>YES</v>
      </c>
    </row>
    <row r="176" spans="1:15" hidden="1" x14ac:dyDescent="0.25">
      <c r="A176" s="31"/>
      <c r="B176" s="79" t="e">
        <f>CONCATENATE(RIGHT(#REF!,2),"/",#REF!)</f>
        <v>#REF!</v>
      </c>
      <c r="C176" s="38">
        <v>42227</v>
      </c>
      <c r="D176" s="56" t="s">
        <v>371</v>
      </c>
      <c r="E176" s="57" t="s">
        <v>320</v>
      </c>
      <c r="F176" s="57" t="s">
        <v>372</v>
      </c>
      <c r="G176" s="35">
        <v>400</v>
      </c>
      <c r="H176" s="35">
        <v>130</v>
      </c>
      <c r="I176" s="36"/>
      <c r="J176" s="37">
        <f t="shared" si="4"/>
        <v>52000</v>
      </c>
      <c r="K176" s="38">
        <v>42274</v>
      </c>
      <c r="L176" s="38">
        <v>42284</v>
      </c>
      <c r="M176" s="39">
        <v>169</v>
      </c>
      <c r="N176" s="66" t="s">
        <v>522</v>
      </c>
      <c r="O176" s="105" t="str">
        <f t="shared" si="5"/>
        <v>YES</v>
      </c>
    </row>
    <row r="177" spans="1:15" hidden="1" x14ac:dyDescent="0.25">
      <c r="A177" s="31"/>
      <c r="B177" s="79" t="e">
        <f>CONCATENATE(RIGHT(#REF!,2),"/",#REF!)</f>
        <v>#REF!</v>
      </c>
      <c r="C177" s="38">
        <v>42233</v>
      </c>
      <c r="D177" s="56" t="s">
        <v>377</v>
      </c>
      <c r="E177" s="57" t="s">
        <v>378</v>
      </c>
      <c r="F177" s="57" t="s">
        <v>379</v>
      </c>
      <c r="G177" s="35">
        <v>990</v>
      </c>
      <c r="H177" s="35">
        <v>140</v>
      </c>
      <c r="I177" s="36"/>
      <c r="J177" s="37">
        <f t="shared" si="4"/>
        <v>138600</v>
      </c>
      <c r="K177" s="38">
        <v>42262</v>
      </c>
      <c r="L177" s="38">
        <v>42311</v>
      </c>
      <c r="M177" s="39">
        <v>188</v>
      </c>
      <c r="N177" s="66">
        <v>448332</v>
      </c>
      <c r="O177" s="105" t="str">
        <f t="shared" si="5"/>
        <v>YES</v>
      </c>
    </row>
    <row r="178" spans="1:15" hidden="1" x14ac:dyDescent="0.25">
      <c r="A178" s="31"/>
      <c r="B178" s="79" t="e">
        <f>CONCATENATE(RIGHT(#REF!,2),"/",#REF!)</f>
        <v>#REF!</v>
      </c>
      <c r="C178" s="38">
        <v>42234</v>
      </c>
      <c r="D178" s="56" t="s">
        <v>381</v>
      </c>
      <c r="E178" s="57" t="s">
        <v>382</v>
      </c>
      <c r="F178" s="57" t="s">
        <v>383</v>
      </c>
      <c r="G178" s="35">
        <v>2</v>
      </c>
      <c r="H178" s="35">
        <v>38000</v>
      </c>
      <c r="I178" s="36">
        <v>0.03</v>
      </c>
      <c r="J178" s="37">
        <f t="shared" si="4"/>
        <v>73720</v>
      </c>
      <c r="K178" s="38">
        <v>42297</v>
      </c>
      <c r="L178" s="38">
        <v>42265</v>
      </c>
      <c r="M178" s="39">
        <v>151</v>
      </c>
      <c r="N178" s="66" t="s">
        <v>477</v>
      </c>
      <c r="O178" s="105" t="str">
        <f t="shared" si="5"/>
        <v>NO</v>
      </c>
    </row>
    <row r="179" spans="1:15" hidden="1" x14ac:dyDescent="0.25">
      <c r="A179" s="31"/>
      <c r="B179" s="79" t="e">
        <f>CONCATENATE(RIGHT(#REF!,2),"/",#REF!)</f>
        <v>#REF!</v>
      </c>
      <c r="C179" s="38">
        <v>42233</v>
      </c>
      <c r="D179" s="56" t="s">
        <v>384</v>
      </c>
      <c r="E179" s="57" t="s">
        <v>70</v>
      </c>
      <c r="F179" s="57" t="s">
        <v>385</v>
      </c>
      <c r="G179" s="35">
        <v>75</v>
      </c>
      <c r="H179" s="35">
        <v>679</v>
      </c>
      <c r="I179" s="36"/>
      <c r="J179" s="37">
        <f t="shared" si="4"/>
        <v>50925</v>
      </c>
      <c r="K179" s="38">
        <v>42277</v>
      </c>
      <c r="L179" s="38">
        <v>42257</v>
      </c>
      <c r="M179" s="39">
        <v>148</v>
      </c>
      <c r="N179" s="66">
        <v>61474</v>
      </c>
      <c r="O179" s="105" t="str">
        <f t="shared" si="5"/>
        <v>NO</v>
      </c>
    </row>
    <row r="180" spans="1:15" hidden="1" x14ac:dyDescent="0.25">
      <c r="A180" s="31"/>
      <c r="B180" s="79" t="e">
        <f>CONCATENATE(RIGHT(#REF!,2),"/",#REF!)</f>
        <v>#REF!</v>
      </c>
      <c r="C180" s="38">
        <v>42233</v>
      </c>
      <c r="D180" s="56" t="s">
        <v>384</v>
      </c>
      <c r="E180" s="57" t="s">
        <v>70</v>
      </c>
      <c r="F180" s="57" t="s">
        <v>386</v>
      </c>
      <c r="G180" s="35">
        <v>75</v>
      </c>
      <c r="H180" s="35">
        <v>650</v>
      </c>
      <c r="I180" s="36"/>
      <c r="J180" s="37">
        <f t="shared" si="4"/>
        <v>48750</v>
      </c>
      <c r="K180" s="38">
        <v>42277</v>
      </c>
      <c r="L180" s="38">
        <v>42257</v>
      </c>
      <c r="M180" s="39">
        <v>148</v>
      </c>
      <c r="N180" s="66">
        <v>61474</v>
      </c>
      <c r="O180" s="105" t="str">
        <f t="shared" si="5"/>
        <v>NO</v>
      </c>
    </row>
    <row r="181" spans="1:15" hidden="1" x14ac:dyDescent="0.25">
      <c r="A181" s="31"/>
      <c r="B181" s="79" t="e">
        <f>CONCATENATE(RIGHT(#REF!,2),"/",#REF!)</f>
        <v>#REF!</v>
      </c>
      <c r="C181" s="38">
        <v>42230</v>
      </c>
      <c r="D181" s="56" t="s">
        <v>387</v>
      </c>
      <c r="E181" s="57" t="s">
        <v>192</v>
      </c>
      <c r="F181" s="57" t="s">
        <v>388</v>
      </c>
      <c r="G181" s="35">
        <v>70</v>
      </c>
      <c r="H181" s="35">
        <v>401</v>
      </c>
      <c r="I181" s="36"/>
      <c r="J181" s="37">
        <f t="shared" si="4"/>
        <v>28070</v>
      </c>
      <c r="K181" s="38">
        <v>42257</v>
      </c>
      <c r="L181" s="38">
        <v>42255</v>
      </c>
      <c r="M181" s="39">
        <v>143</v>
      </c>
      <c r="N181" s="66" t="s">
        <v>463</v>
      </c>
      <c r="O181" s="105" t="str">
        <f t="shared" si="5"/>
        <v>NO</v>
      </c>
    </row>
    <row r="182" spans="1:15" hidden="1" x14ac:dyDescent="0.25">
      <c r="A182" s="31"/>
      <c r="B182" s="79" t="e">
        <f>CONCATENATE(RIGHT(#REF!,2),"/",#REF!)</f>
        <v>#REF!</v>
      </c>
      <c r="C182" s="38">
        <v>42230</v>
      </c>
      <c r="D182" s="56" t="s">
        <v>387</v>
      </c>
      <c r="E182" s="57" t="s">
        <v>192</v>
      </c>
      <c r="F182" s="57" t="s">
        <v>389</v>
      </c>
      <c r="G182" s="35">
        <v>70</v>
      </c>
      <c r="H182" s="35">
        <v>295</v>
      </c>
      <c r="I182" s="36"/>
      <c r="J182" s="37">
        <f t="shared" si="4"/>
        <v>20650</v>
      </c>
      <c r="K182" s="38">
        <v>42257</v>
      </c>
      <c r="L182" s="38">
        <v>42255</v>
      </c>
      <c r="M182" s="39">
        <v>143</v>
      </c>
      <c r="N182" s="66" t="s">
        <v>463</v>
      </c>
      <c r="O182" s="105" t="str">
        <f t="shared" si="5"/>
        <v>NO</v>
      </c>
    </row>
    <row r="183" spans="1:15" hidden="1" x14ac:dyDescent="0.25">
      <c r="A183" s="31"/>
      <c r="B183" s="79" t="e">
        <f>CONCATENATE(RIGHT(#REF!,2),"/",#REF!)</f>
        <v>#REF!</v>
      </c>
      <c r="C183" s="38">
        <v>42230</v>
      </c>
      <c r="D183" s="56" t="s">
        <v>387</v>
      </c>
      <c r="E183" s="57" t="s">
        <v>192</v>
      </c>
      <c r="F183" s="57" t="s">
        <v>390</v>
      </c>
      <c r="G183" s="35">
        <v>70</v>
      </c>
      <c r="H183" s="35">
        <v>348</v>
      </c>
      <c r="I183" s="36"/>
      <c r="J183" s="37">
        <f t="shared" si="4"/>
        <v>24360</v>
      </c>
      <c r="K183" s="38">
        <v>42257</v>
      </c>
      <c r="L183" s="38">
        <v>42255</v>
      </c>
      <c r="M183" s="39">
        <v>143</v>
      </c>
      <c r="N183" s="66" t="s">
        <v>463</v>
      </c>
      <c r="O183" s="105" t="str">
        <f t="shared" si="5"/>
        <v>NO</v>
      </c>
    </row>
    <row r="184" spans="1:15" hidden="1" x14ac:dyDescent="0.25">
      <c r="A184" s="31"/>
      <c r="B184" s="79" t="e">
        <f>CONCATENATE(RIGHT(#REF!,2),"/",#REF!)</f>
        <v>#REF!</v>
      </c>
      <c r="C184" s="38">
        <v>42230</v>
      </c>
      <c r="D184" s="56" t="s">
        <v>387</v>
      </c>
      <c r="E184" s="57" t="s">
        <v>192</v>
      </c>
      <c r="F184" s="57" t="s">
        <v>391</v>
      </c>
      <c r="G184" s="35">
        <v>70</v>
      </c>
      <c r="H184" s="35">
        <v>244</v>
      </c>
      <c r="I184" s="36"/>
      <c r="J184" s="37">
        <f t="shared" si="4"/>
        <v>17080</v>
      </c>
      <c r="K184" s="38">
        <v>42257</v>
      </c>
      <c r="L184" s="38">
        <v>42255</v>
      </c>
      <c r="M184" s="39">
        <v>143</v>
      </c>
      <c r="N184" s="66" t="s">
        <v>463</v>
      </c>
      <c r="O184" s="105" t="str">
        <f t="shared" si="5"/>
        <v>NO</v>
      </c>
    </row>
    <row r="185" spans="1:15" hidden="1" x14ac:dyDescent="0.25">
      <c r="A185" s="31"/>
      <c r="B185" s="79" t="e">
        <f>CONCATENATE(RIGHT(#REF!,2),"/",#REF!)</f>
        <v>#REF!</v>
      </c>
      <c r="C185" s="38">
        <v>42227</v>
      </c>
      <c r="D185" s="56" t="s">
        <v>392</v>
      </c>
      <c r="E185" s="57" t="s">
        <v>32</v>
      </c>
      <c r="F185" s="57" t="s">
        <v>393</v>
      </c>
      <c r="G185" s="35">
        <v>20</v>
      </c>
      <c r="H185" s="89">
        <v>2350</v>
      </c>
      <c r="I185" s="36"/>
      <c r="J185" s="37">
        <f t="shared" si="4"/>
        <v>47000</v>
      </c>
      <c r="K185" s="38">
        <v>42292</v>
      </c>
      <c r="L185" s="38">
        <v>42284</v>
      </c>
      <c r="M185" s="39">
        <v>167</v>
      </c>
      <c r="N185" s="66" t="s">
        <v>521</v>
      </c>
      <c r="O185" s="105" t="str">
        <f t="shared" si="5"/>
        <v>NO</v>
      </c>
    </row>
    <row r="186" spans="1:15" hidden="1" x14ac:dyDescent="0.25">
      <c r="A186" s="31"/>
      <c r="B186" s="79" t="e">
        <f>CONCATENATE(RIGHT(#REF!,2),"/",#REF!)</f>
        <v>#REF!</v>
      </c>
      <c r="C186" s="38">
        <v>42227</v>
      </c>
      <c r="D186" s="56" t="s">
        <v>394</v>
      </c>
      <c r="E186" s="57" t="s">
        <v>32</v>
      </c>
      <c r="F186" s="57" t="s">
        <v>395</v>
      </c>
      <c r="G186" s="35">
        <v>50</v>
      </c>
      <c r="H186" s="35">
        <v>85</v>
      </c>
      <c r="I186" s="36"/>
      <c r="J186" s="37">
        <f t="shared" si="4"/>
        <v>4250</v>
      </c>
      <c r="K186" s="38">
        <v>42292</v>
      </c>
      <c r="L186" s="38">
        <v>42341</v>
      </c>
      <c r="M186" s="39">
        <v>209</v>
      </c>
      <c r="N186" s="66" t="s">
        <v>602</v>
      </c>
      <c r="O186" s="105" t="str">
        <f t="shared" si="5"/>
        <v>YES</v>
      </c>
    </row>
    <row r="187" spans="1:15" hidden="1" x14ac:dyDescent="0.25">
      <c r="A187" s="31"/>
      <c r="B187" s="79" t="e">
        <f>CONCATENATE(RIGHT(#REF!,2),"/",#REF!)</f>
        <v>#REF!</v>
      </c>
      <c r="C187" s="38">
        <v>42227</v>
      </c>
      <c r="D187" s="56" t="s">
        <v>394</v>
      </c>
      <c r="E187" s="57" t="s">
        <v>32</v>
      </c>
      <c r="F187" s="57" t="s">
        <v>396</v>
      </c>
      <c r="G187" s="35">
        <v>250</v>
      </c>
      <c r="H187" s="35">
        <v>190</v>
      </c>
      <c r="I187" s="36"/>
      <c r="J187" s="37">
        <f t="shared" si="4"/>
        <v>47500</v>
      </c>
      <c r="K187" s="38">
        <v>42292</v>
      </c>
      <c r="L187" s="38">
        <v>42305</v>
      </c>
      <c r="M187" s="39">
        <v>181</v>
      </c>
      <c r="N187" s="66" t="s">
        <v>568</v>
      </c>
      <c r="O187" s="105" t="str">
        <f t="shared" si="5"/>
        <v>YES</v>
      </c>
    </row>
    <row r="188" spans="1:15" hidden="1" x14ac:dyDescent="0.25">
      <c r="A188" s="31"/>
      <c r="B188" s="79" t="e">
        <f>CONCATENATE(RIGHT(#REF!,2),"/",#REF!)</f>
        <v>#REF!</v>
      </c>
      <c r="C188" s="38">
        <v>42227</v>
      </c>
      <c r="D188" s="56" t="s">
        <v>394</v>
      </c>
      <c r="E188" s="57" t="s">
        <v>32</v>
      </c>
      <c r="F188" s="57" t="s">
        <v>397</v>
      </c>
      <c r="G188" s="35">
        <v>100</v>
      </c>
      <c r="H188" s="35">
        <v>92</v>
      </c>
      <c r="I188" s="36"/>
      <c r="J188" s="37">
        <f t="shared" si="4"/>
        <v>9200</v>
      </c>
      <c r="K188" s="38">
        <v>42292</v>
      </c>
      <c r="L188" s="38">
        <v>42305</v>
      </c>
      <c r="M188" s="39">
        <v>181</v>
      </c>
      <c r="N188" s="66" t="s">
        <v>568</v>
      </c>
      <c r="O188" s="105" t="str">
        <f t="shared" si="5"/>
        <v>YES</v>
      </c>
    </row>
    <row r="189" spans="1:15" hidden="1" x14ac:dyDescent="0.25">
      <c r="A189" s="31"/>
      <c r="B189" s="79" t="e">
        <f>CONCATENATE(RIGHT(#REF!,2),"/",#REF!)</f>
        <v>#REF!</v>
      </c>
      <c r="C189" s="38">
        <v>42237</v>
      </c>
      <c r="D189" s="56" t="s">
        <v>398</v>
      </c>
      <c r="E189" s="57" t="s">
        <v>27</v>
      </c>
      <c r="F189" s="57" t="s">
        <v>399</v>
      </c>
      <c r="G189" s="35">
        <v>24</v>
      </c>
      <c r="H189" s="35">
        <v>175</v>
      </c>
      <c r="I189" s="36"/>
      <c r="J189" s="37">
        <f t="shared" si="4"/>
        <v>4200</v>
      </c>
      <c r="K189" s="38">
        <v>42277</v>
      </c>
      <c r="L189" s="38">
        <v>42315</v>
      </c>
      <c r="M189" s="39">
        <v>189</v>
      </c>
      <c r="N189" s="66" t="s">
        <v>589</v>
      </c>
      <c r="O189" s="105" t="str">
        <f t="shared" si="5"/>
        <v>YES</v>
      </c>
    </row>
    <row r="190" spans="1:15" hidden="1" x14ac:dyDescent="0.25">
      <c r="A190" s="31"/>
      <c r="B190" s="79" t="e">
        <f>CONCATENATE(RIGHT(#REF!,2),"/",#REF!)</f>
        <v>#REF!</v>
      </c>
      <c r="C190" s="38">
        <v>42237</v>
      </c>
      <c r="D190" s="56" t="s">
        <v>405</v>
      </c>
      <c r="E190" s="57"/>
      <c r="F190" s="21" t="s">
        <v>406</v>
      </c>
      <c r="G190" s="35">
        <v>1</v>
      </c>
      <c r="H190" s="35">
        <v>13050</v>
      </c>
      <c r="I190" s="36"/>
      <c r="J190" s="37">
        <f t="shared" si="4"/>
        <v>13050</v>
      </c>
      <c r="K190" s="38">
        <v>42292</v>
      </c>
      <c r="L190" s="38"/>
      <c r="M190" s="39"/>
      <c r="N190" s="66"/>
      <c r="O190" s="105" t="str">
        <f t="shared" si="5"/>
        <v>NO</v>
      </c>
    </row>
    <row r="191" spans="1:15" hidden="1" x14ac:dyDescent="0.25">
      <c r="A191" s="31"/>
      <c r="B191" s="79" t="e">
        <f>CONCATENATE(RIGHT(#REF!,2),"/",#REF!)</f>
        <v>#REF!</v>
      </c>
      <c r="C191" s="38">
        <v>42237</v>
      </c>
      <c r="D191" s="56" t="s">
        <v>405</v>
      </c>
      <c r="E191" s="57"/>
      <c r="F191" s="21" t="s">
        <v>407</v>
      </c>
      <c r="G191" s="35">
        <v>1</v>
      </c>
      <c r="H191" s="35">
        <v>135000</v>
      </c>
      <c r="I191" s="36"/>
      <c r="J191" s="37">
        <f t="shared" si="4"/>
        <v>135000</v>
      </c>
      <c r="K191" s="38">
        <v>42292</v>
      </c>
      <c r="L191" s="38"/>
      <c r="M191" s="39"/>
      <c r="N191" s="66"/>
      <c r="O191" s="105" t="str">
        <f t="shared" si="5"/>
        <v>NO</v>
      </c>
    </row>
    <row r="192" spans="1:15" hidden="1" x14ac:dyDescent="0.25">
      <c r="A192" s="31"/>
      <c r="B192" s="79" t="e">
        <f>CONCATENATE(RIGHT(#REF!,2),"/",#REF!)</f>
        <v>#REF!</v>
      </c>
      <c r="C192" s="38">
        <v>42237</v>
      </c>
      <c r="D192" s="56" t="s">
        <v>405</v>
      </c>
      <c r="E192" s="57"/>
      <c r="F192" s="21" t="s">
        <v>408</v>
      </c>
      <c r="G192" s="35">
        <v>1</v>
      </c>
      <c r="H192" s="35">
        <v>45000</v>
      </c>
      <c r="I192" s="36"/>
      <c r="J192" s="37">
        <f t="shared" si="4"/>
        <v>45000</v>
      </c>
      <c r="K192" s="38">
        <v>42292</v>
      </c>
      <c r="L192" s="38"/>
      <c r="M192" s="39"/>
      <c r="N192" s="39"/>
      <c r="O192" s="105" t="str">
        <f t="shared" si="5"/>
        <v>NO</v>
      </c>
    </row>
    <row r="193" spans="1:15" hidden="1" x14ac:dyDescent="0.25">
      <c r="A193" s="31"/>
      <c r="B193" s="79" t="e">
        <f>CONCATENATE(RIGHT(#REF!,2),"/",#REF!)</f>
        <v>#REF!</v>
      </c>
      <c r="C193" s="38">
        <v>42237</v>
      </c>
      <c r="D193" s="56" t="s">
        <v>405</v>
      </c>
      <c r="E193" s="57"/>
      <c r="F193" s="57" t="s">
        <v>409</v>
      </c>
      <c r="G193" s="35">
        <v>1</v>
      </c>
      <c r="H193" s="35">
        <v>27000</v>
      </c>
      <c r="I193" s="36"/>
      <c r="J193" s="37">
        <f t="shared" si="4"/>
        <v>27000</v>
      </c>
      <c r="K193" s="38">
        <v>42292</v>
      </c>
      <c r="L193" s="38"/>
      <c r="M193" s="39"/>
      <c r="N193" s="66"/>
      <c r="O193" s="105" t="str">
        <f t="shared" si="5"/>
        <v>NO</v>
      </c>
    </row>
    <row r="194" spans="1:15" hidden="1" x14ac:dyDescent="0.25">
      <c r="A194" s="31"/>
      <c r="B194" s="79" t="e">
        <f>CONCATENATE(RIGHT(#REF!,2),"/",#REF!)</f>
        <v>#REF!</v>
      </c>
      <c r="C194" s="38">
        <v>42240</v>
      </c>
      <c r="D194" s="56" t="s">
        <v>410</v>
      </c>
      <c r="E194" s="57" t="s">
        <v>24</v>
      </c>
      <c r="F194" s="57" t="s">
        <v>411</v>
      </c>
      <c r="G194" s="35">
        <v>80</v>
      </c>
      <c r="H194" s="35">
        <v>250</v>
      </c>
      <c r="I194" s="36"/>
      <c r="J194" s="37">
        <f t="shared" si="4"/>
        <v>20000</v>
      </c>
      <c r="K194" s="38">
        <v>42292</v>
      </c>
      <c r="L194" s="38">
        <v>42326</v>
      </c>
      <c r="M194" s="39">
        <v>196</v>
      </c>
      <c r="N194" s="66" t="s">
        <v>593</v>
      </c>
      <c r="O194" s="105" t="str">
        <f t="shared" si="5"/>
        <v>YES</v>
      </c>
    </row>
    <row r="195" spans="1:15" hidden="1" x14ac:dyDescent="0.25">
      <c r="A195" s="31"/>
      <c r="B195" s="79" t="e">
        <f>CONCATENATE(RIGHT(#REF!,2),"/",#REF!)</f>
        <v>#REF!</v>
      </c>
      <c r="C195" s="38">
        <v>42240</v>
      </c>
      <c r="D195" s="56" t="s">
        <v>410</v>
      </c>
      <c r="E195" s="57" t="s">
        <v>24</v>
      </c>
      <c r="F195" s="57" t="s">
        <v>412</v>
      </c>
      <c r="G195" s="35">
        <v>200</v>
      </c>
      <c r="H195" s="35">
        <v>45</v>
      </c>
      <c r="I195" s="36"/>
      <c r="J195" s="37">
        <f t="shared" si="4"/>
        <v>9000</v>
      </c>
      <c r="K195" s="38">
        <v>42292</v>
      </c>
      <c r="L195" s="38">
        <v>42326</v>
      </c>
      <c r="M195" s="39">
        <v>196</v>
      </c>
      <c r="N195" s="66" t="s">
        <v>593</v>
      </c>
      <c r="O195" s="105" t="str">
        <f t="shared" si="5"/>
        <v>YES</v>
      </c>
    </row>
    <row r="196" spans="1:15" hidden="1" x14ac:dyDescent="0.25">
      <c r="A196" s="31"/>
      <c r="B196" s="79" t="e">
        <f>CONCATENATE(RIGHT(#REF!,2),"/",#REF!)</f>
        <v>#REF!</v>
      </c>
      <c r="C196" s="38">
        <v>42240</v>
      </c>
      <c r="D196" s="56" t="s">
        <v>413</v>
      </c>
      <c r="E196" s="57" t="s">
        <v>225</v>
      </c>
      <c r="F196" s="57" t="s">
        <v>414</v>
      </c>
      <c r="G196" s="35">
        <v>1</v>
      </c>
      <c r="H196" s="35">
        <v>81000</v>
      </c>
      <c r="I196" s="36"/>
      <c r="J196" s="37">
        <f t="shared" si="4"/>
        <v>81000</v>
      </c>
      <c r="K196" s="38">
        <v>42308</v>
      </c>
      <c r="L196" s="38"/>
      <c r="M196" s="39"/>
      <c r="N196" s="66"/>
      <c r="O196" s="105" t="str">
        <f t="shared" si="5"/>
        <v>NO</v>
      </c>
    </row>
    <row r="197" spans="1:15" hidden="1" x14ac:dyDescent="0.25">
      <c r="A197" s="31"/>
      <c r="B197" s="79" t="e">
        <f>CONCATENATE(RIGHT(#REF!,2),"/",#REF!)</f>
        <v>#REF!</v>
      </c>
      <c r="C197" s="38">
        <v>42240</v>
      </c>
      <c r="D197" s="56" t="s">
        <v>413</v>
      </c>
      <c r="E197" s="57" t="s">
        <v>225</v>
      </c>
      <c r="F197" s="57" t="s">
        <v>415</v>
      </c>
      <c r="G197" s="35">
        <v>1</v>
      </c>
      <c r="H197" s="35">
        <v>145000</v>
      </c>
      <c r="I197" s="36"/>
      <c r="J197" s="37">
        <f t="shared" si="4"/>
        <v>145000</v>
      </c>
      <c r="K197" s="38">
        <v>42308</v>
      </c>
      <c r="L197" s="38"/>
      <c r="M197" s="39"/>
      <c r="N197" s="66"/>
      <c r="O197" s="105" t="str">
        <f t="shared" si="5"/>
        <v>NO</v>
      </c>
    </row>
    <row r="198" spans="1:15" hidden="1" x14ac:dyDescent="0.25">
      <c r="A198" s="31"/>
      <c r="B198" s="79" t="e">
        <f>CONCATENATE(RIGHT(#REF!,2),"/",#REF!)</f>
        <v>#REF!</v>
      </c>
      <c r="C198" s="38">
        <v>42240</v>
      </c>
      <c r="D198" s="56" t="s">
        <v>413</v>
      </c>
      <c r="E198" s="57" t="s">
        <v>225</v>
      </c>
      <c r="F198" s="57" t="s">
        <v>416</v>
      </c>
      <c r="G198" s="35">
        <v>1</v>
      </c>
      <c r="H198" s="35">
        <v>135000</v>
      </c>
      <c r="I198" s="36"/>
      <c r="J198" s="37">
        <f t="shared" ref="J198:J261" si="6">G198*H198*(1-I198)</f>
        <v>135000</v>
      </c>
      <c r="K198" s="38">
        <v>42308</v>
      </c>
      <c r="L198" s="38"/>
      <c r="M198" s="39"/>
      <c r="N198" s="66"/>
      <c r="O198" s="105" t="str">
        <f t="shared" ref="O198:O261" si="7">IF(L198&gt;K198,"YES","NO")</f>
        <v>NO</v>
      </c>
    </row>
    <row r="199" spans="1:15" hidden="1" x14ac:dyDescent="0.25">
      <c r="A199" s="31"/>
      <c r="B199" s="79" t="e">
        <f>CONCATENATE(RIGHT(#REF!,2),"/",#REF!)</f>
        <v>#REF!</v>
      </c>
      <c r="C199" s="38">
        <v>42240</v>
      </c>
      <c r="D199" s="56" t="s">
        <v>413</v>
      </c>
      <c r="E199" s="57" t="s">
        <v>225</v>
      </c>
      <c r="F199" s="21" t="s">
        <v>417</v>
      </c>
      <c r="G199" s="35">
        <v>1</v>
      </c>
      <c r="H199" s="35">
        <v>57000</v>
      </c>
      <c r="I199" s="36"/>
      <c r="J199" s="37">
        <f t="shared" si="6"/>
        <v>57000</v>
      </c>
      <c r="K199" s="38">
        <v>42308</v>
      </c>
      <c r="L199" s="38"/>
      <c r="M199" s="39"/>
      <c r="N199" s="66"/>
      <c r="O199" s="105" t="str">
        <f t="shared" si="7"/>
        <v>NO</v>
      </c>
    </row>
    <row r="200" spans="1:15" hidden="1" x14ac:dyDescent="0.25">
      <c r="A200" s="31"/>
      <c r="B200" s="79" t="e">
        <f>CONCATENATE(RIGHT(#REF!,2),"/",#REF!)</f>
        <v>#REF!</v>
      </c>
      <c r="C200" s="38">
        <v>42237</v>
      </c>
      <c r="D200" s="56" t="s">
        <v>419</v>
      </c>
      <c r="E200" s="57"/>
      <c r="F200" s="57" t="s">
        <v>420</v>
      </c>
      <c r="G200" s="35">
        <v>2</v>
      </c>
      <c r="H200" s="35">
        <v>50000</v>
      </c>
      <c r="I200" s="36"/>
      <c r="J200" s="37">
        <f t="shared" si="6"/>
        <v>100000</v>
      </c>
      <c r="K200" s="38">
        <v>42323</v>
      </c>
      <c r="L200" s="38"/>
      <c r="M200" s="39"/>
      <c r="N200" s="66"/>
      <c r="O200" s="105" t="str">
        <f t="shared" si="7"/>
        <v>NO</v>
      </c>
    </row>
    <row r="201" spans="1:15" hidden="1" x14ac:dyDescent="0.25">
      <c r="A201" s="31"/>
      <c r="B201" s="79" t="e">
        <f>CONCATENATE(RIGHT(#REF!,2),"/",#REF!)</f>
        <v>#REF!</v>
      </c>
      <c r="C201" s="38">
        <v>42242</v>
      </c>
      <c r="D201" s="56" t="s">
        <v>425</v>
      </c>
      <c r="E201" s="57" t="s">
        <v>70</v>
      </c>
      <c r="F201" s="57" t="s">
        <v>426</v>
      </c>
      <c r="G201" s="35">
        <v>2</v>
      </c>
      <c r="H201" s="35">
        <v>2000</v>
      </c>
      <c r="I201" s="36"/>
      <c r="J201" s="37">
        <f t="shared" si="6"/>
        <v>4000</v>
      </c>
      <c r="K201" s="38">
        <v>42309</v>
      </c>
      <c r="L201" s="38">
        <v>42327</v>
      </c>
      <c r="M201" s="39">
        <v>198</v>
      </c>
      <c r="N201" s="66">
        <v>64074</v>
      </c>
      <c r="O201" s="105" t="str">
        <f t="shared" si="7"/>
        <v>YES</v>
      </c>
    </row>
    <row r="202" spans="1:15" hidden="1" x14ac:dyDescent="0.25">
      <c r="A202" s="31"/>
      <c r="B202" s="79" t="e">
        <f>CONCATENATE(RIGHT(#REF!,2),"/",#REF!)</f>
        <v>#REF!</v>
      </c>
      <c r="C202" s="38">
        <v>42244</v>
      </c>
      <c r="D202" s="56"/>
      <c r="E202" s="57"/>
      <c r="F202" s="57" t="s">
        <v>428</v>
      </c>
      <c r="G202" s="35">
        <v>1</v>
      </c>
      <c r="H202" s="35">
        <v>14750</v>
      </c>
      <c r="I202" s="36"/>
      <c r="J202" s="37">
        <f t="shared" si="6"/>
        <v>14750</v>
      </c>
      <c r="K202" s="38"/>
      <c r="L202" s="67"/>
      <c r="M202" s="39"/>
      <c r="N202" s="39"/>
      <c r="O202" s="105" t="str">
        <f t="shared" si="7"/>
        <v>NO</v>
      </c>
    </row>
    <row r="203" spans="1:15" hidden="1" x14ac:dyDescent="0.25">
      <c r="A203" s="31"/>
      <c r="B203" s="79" t="e">
        <f>CONCATENATE(RIGHT(#REF!,2),"/",#REF!)</f>
        <v>#REF!</v>
      </c>
      <c r="C203" s="38">
        <v>42244</v>
      </c>
      <c r="D203" s="56"/>
      <c r="E203" s="57"/>
      <c r="F203" s="57" t="s">
        <v>429</v>
      </c>
      <c r="G203" s="35">
        <v>1</v>
      </c>
      <c r="H203" s="35">
        <v>15500</v>
      </c>
      <c r="I203" s="36"/>
      <c r="J203" s="37">
        <f t="shared" si="6"/>
        <v>15500</v>
      </c>
      <c r="K203" s="38"/>
      <c r="L203" s="38"/>
      <c r="M203" s="39"/>
      <c r="N203" s="66"/>
      <c r="O203" s="105" t="str">
        <f t="shared" si="7"/>
        <v>NO</v>
      </c>
    </row>
    <row r="204" spans="1:15" hidden="1" x14ac:dyDescent="0.25">
      <c r="A204" s="31"/>
      <c r="B204" s="79" t="e">
        <f>CONCATENATE(RIGHT(#REF!,2),"/",#REF!)</f>
        <v>#REF!</v>
      </c>
      <c r="C204" s="38">
        <v>42227</v>
      </c>
      <c r="D204" s="56" t="s">
        <v>431</v>
      </c>
      <c r="E204" s="57" t="s">
        <v>27</v>
      </c>
      <c r="F204" s="57" t="s">
        <v>432</v>
      </c>
      <c r="G204" s="35">
        <v>30</v>
      </c>
      <c r="H204" s="35">
        <v>1850</v>
      </c>
      <c r="I204" s="36"/>
      <c r="J204" s="37">
        <f t="shared" si="6"/>
        <v>55500</v>
      </c>
      <c r="K204" s="38">
        <v>42308</v>
      </c>
      <c r="L204" s="38">
        <v>42333</v>
      </c>
      <c r="M204" s="39">
        <v>200</v>
      </c>
      <c r="N204" s="66" t="s">
        <v>596</v>
      </c>
      <c r="O204" s="105" t="str">
        <f t="shared" si="7"/>
        <v>YES</v>
      </c>
    </row>
    <row r="205" spans="1:15" hidden="1" x14ac:dyDescent="0.25">
      <c r="A205" s="31"/>
      <c r="B205" s="79" t="e">
        <f>CONCATENATE(RIGHT(#REF!,2),"/",#REF!)</f>
        <v>#REF!</v>
      </c>
      <c r="C205" s="38">
        <v>42227</v>
      </c>
      <c r="D205" s="56" t="s">
        <v>431</v>
      </c>
      <c r="E205" s="57" t="s">
        <v>27</v>
      </c>
      <c r="F205" s="57" t="s">
        <v>433</v>
      </c>
      <c r="G205" s="35">
        <v>50</v>
      </c>
      <c r="H205" s="35">
        <v>305</v>
      </c>
      <c r="I205" s="36"/>
      <c r="J205" s="37">
        <f t="shared" si="6"/>
        <v>15250</v>
      </c>
      <c r="K205" s="38">
        <v>42308</v>
      </c>
      <c r="L205" s="38">
        <v>42333</v>
      </c>
      <c r="M205" s="39">
        <v>200</v>
      </c>
      <c r="N205" s="66" t="s">
        <v>596</v>
      </c>
      <c r="O205" s="105" t="str">
        <f t="shared" si="7"/>
        <v>YES</v>
      </c>
    </row>
    <row r="206" spans="1:15" hidden="1" x14ac:dyDescent="0.25">
      <c r="A206" s="31"/>
      <c r="B206" s="79" t="e">
        <f>CONCATENATE(RIGHT(#REF!,2),"/",#REF!)</f>
        <v>#REF!</v>
      </c>
      <c r="C206" s="38">
        <v>42249</v>
      </c>
      <c r="D206" s="56" t="s">
        <v>434</v>
      </c>
      <c r="E206" s="57" t="s">
        <v>104</v>
      </c>
      <c r="F206" s="57" t="s">
        <v>435</v>
      </c>
      <c r="G206" s="35">
        <v>300</v>
      </c>
      <c r="H206" s="35">
        <v>20.9</v>
      </c>
      <c r="I206" s="36"/>
      <c r="J206" s="37">
        <f t="shared" si="6"/>
        <v>6270</v>
      </c>
      <c r="K206" s="38">
        <v>42277</v>
      </c>
      <c r="L206" s="38">
        <v>42284</v>
      </c>
      <c r="M206" s="39">
        <v>170</v>
      </c>
      <c r="N206" s="66" t="s">
        <v>523</v>
      </c>
      <c r="O206" s="105" t="str">
        <f t="shared" si="7"/>
        <v>YES</v>
      </c>
    </row>
    <row r="207" spans="1:15" hidden="1" x14ac:dyDescent="0.25">
      <c r="A207" s="31"/>
      <c r="B207" s="79" t="e">
        <f>CONCATENATE(RIGHT(#REF!,2),"/",#REF!)</f>
        <v>#REF!</v>
      </c>
      <c r="C207" s="38">
        <v>42249</v>
      </c>
      <c r="D207" s="56" t="s">
        <v>434</v>
      </c>
      <c r="E207" s="57" t="s">
        <v>104</v>
      </c>
      <c r="F207" s="57" t="s">
        <v>436</v>
      </c>
      <c r="G207" s="35">
        <v>100</v>
      </c>
      <c r="H207" s="35">
        <v>114</v>
      </c>
      <c r="I207" s="36"/>
      <c r="J207" s="37">
        <f t="shared" si="6"/>
        <v>11400</v>
      </c>
      <c r="K207" s="38">
        <v>42277</v>
      </c>
      <c r="L207" s="38">
        <v>42284</v>
      </c>
      <c r="M207" s="39">
        <v>170</v>
      </c>
      <c r="N207" s="66" t="s">
        <v>523</v>
      </c>
      <c r="O207" s="105" t="str">
        <f t="shared" si="7"/>
        <v>YES</v>
      </c>
    </row>
    <row r="208" spans="1:15" hidden="1" x14ac:dyDescent="0.25">
      <c r="A208" s="31"/>
      <c r="B208" s="79" t="e">
        <f>CONCATENATE(RIGHT(#REF!,2),"/",#REF!)</f>
        <v>#REF!</v>
      </c>
      <c r="C208" s="38">
        <v>42249</v>
      </c>
      <c r="D208" s="56" t="s">
        <v>434</v>
      </c>
      <c r="E208" s="57" t="s">
        <v>104</v>
      </c>
      <c r="F208" s="57" t="s">
        <v>437</v>
      </c>
      <c r="G208" s="35">
        <v>1000</v>
      </c>
      <c r="H208" s="35">
        <v>122.55</v>
      </c>
      <c r="I208" s="36"/>
      <c r="J208" s="37">
        <f t="shared" si="6"/>
        <v>122550</v>
      </c>
      <c r="K208" s="38">
        <v>42277</v>
      </c>
      <c r="L208" s="38">
        <v>42271</v>
      </c>
      <c r="M208" s="39">
        <v>155</v>
      </c>
      <c r="N208" s="66" t="s">
        <v>502</v>
      </c>
      <c r="O208" s="105" t="str">
        <f t="shared" si="7"/>
        <v>NO</v>
      </c>
    </row>
    <row r="209" spans="1:15" hidden="1" x14ac:dyDescent="0.25">
      <c r="A209" s="31"/>
      <c r="B209" s="79" t="e">
        <f>CONCATENATE(RIGHT(#REF!,2),"/",#REF!)</f>
        <v>#REF!</v>
      </c>
      <c r="C209" s="38">
        <v>42250</v>
      </c>
      <c r="D209" s="56" t="s">
        <v>256</v>
      </c>
      <c r="E209" s="57"/>
      <c r="F209" s="57" t="s">
        <v>438</v>
      </c>
      <c r="G209" s="35">
        <v>12</v>
      </c>
      <c r="H209" s="35">
        <v>9500</v>
      </c>
      <c r="I209" s="36"/>
      <c r="J209" s="37">
        <f t="shared" si="6"/>
        <v>114000</v>
      </c>
      <c r="K209" s="38">
        <v>42287</v>
      </c>
      <c r="L209" s="38">
        <v>42325</v>
      </c>
      <c r="M209" s="39">
        <v>193</v>
      </c>
      <c r="N209" s="39">
        <v>20252287</v>
      </c>
      <c r="O209" s="105" t="str">
        <f t="shared" si="7"/>
        <v>YES</v>
      </c>
    </row>
    <row r="210" spans="1:15" hidden="1" x14ac:dyDescent="0.25">
      <c r="A210" s="31"/>
      <c r="B210" s="79" t="e">
        <f>CONCATENATE(RIGHT(#REF!,2),"/",#REF!)</f>
        <v>#REF!</v>
      </c>
      <c r="C210" s="38">
        <v>42248</v>
      </c>
      <c r="D210" s="56" t="s">
        <v>439</v>
      </c>
      <c r="E210" s="57" t="s">
        <v>78</v>
      </c>
      <c r="F210" s="57" t="s">
        <v>440</v>
      </c>
      <c r="G210" s="35">
        <v>10</v>
      </c>
      <c r="H210" s="35">
        <v>1250</v>
      </c>
      <c r="I210" s="36"/>
      <c r="J210" s="37">
        <f t="shared" si="6"/>
        <v>12500</v>
      </c>
      <c r="K210" s="38">
        <v>42292</v>
      </c>
      <c r="L210" s="38">
        <v>42311</v>
      </c>
      <c r="M210" s="39">
        <v>186</v>
      </c>
      <c r="N210" s="66" t="s">
        <v>587</v>
      </c>
      <c r="O210" s="105" t="str">
        <f t="shared" si="7"/>
        <v>YES</v>
      </c>
    </row>
    <row r="211" spans="1:15" hidden="1" x14ac:dyDescent="0.25">
      <c r="A211" s="31"/>
      <c r="B211" s="79" t="e">
        <f>CONCATENATE(RIGHT(#REF!,2),"/",#REF!)</f>
        <v>#REF!</v>
      </c>
      <c r="C211" s="38">
        <v>42241</v>
      </c>
      <c r="D211" s="56" t="s">
        <v>441</v>
      </c>
      <c r="E211" s="57" t="s">
        <v>32</v>
      </c>
      <c r="F211" s="57" t="s">
        <v>163</v>
      </c>
      <c r="G211" s="35">
        <v>300</v>
      </c>
      <c r="H211" s="35">
        <v>283</v>
      </c>
      <c r="I211" s="36"/>
      <c r="J211" s="37">
        <f t="shared" si="6"/>
        <v>84900</v>
      </c>
      <c r="K211" s="38">
        <v>42338</v>
      </c>
      <c r="L211" s="38">
        <v>42311</v>
      </c>
      <c r="M211" s="39">
        <v>187</v>
      </c>
      <c r="N211" s="66" t="s">
        <v>588</v>
      </c>
      <c r="O211" s="105" t="str">
        <f t="shared" si="7"/>
        <v>NO</v>
      </c>
    </row>
    <row r="212" spans="1:15" hidden="1" x14ac:dyDescent="0.25">
      <c r="A212" s="31"/>
      <c r="B212" s="79" t="e">
        <f>CONCATENATE(RIGHT(#REF!,2),"/",#REF!)</f>
        <v>#REF!</v>
      </c>
      <c r="C212" s="38">
        <v>42249</v>
      </c>
      <c r="D212" s="56" t="s">
        <v>442</v>
      </c>
      <c r="E212" s="57" t="s">
        <v>70</v>
      </c>
      <c r="F212" s="57" t="s">
        <v>443</v>
      </c>
      <c r="G212" s="35">
        <v>26</v>
      </c>
      <c r="H212" s="35">
        <v>1125</v>
      </c>
      <c r="I212" s="36">
        <v>0.05</v>
      </c>
      <c r="J212" s="37">
        <f t="shared" si="6"/>
        <v>27787.5</v>
      </c>
      <c r="K212" s="38">
        <v>42309</v>
      </c>
      <c r="L212" s="38">
        <v>42339</v>
      </c>
      <c r="M212" s="39">
        <v>203</v>
      </c>
      <c r="N212" s="66">
        <v>64092</v>
      </c>
      <c r="O212" s="105" t="str">
        <f t="shared" si="7"/>
        <v>YES</v>
      </c>
    </row>
    <row r="213" spans="1:15" hidden="1" x14ac:dyDescent="0.25">
      <c r="A213" s="31"/>
      <c r="B213" s="79" t="e">
        <f>CONCATENATE(RIGHT(#REF!,2),"/",#REF!)</f>
        <v>#REF!</v>
      </c>
      <c r="C213" s="38">
        <v>42247</v>
      </c>
      <c r="D213" s="56" t="s">
        <v>446</v>
      </c>
      <c r="E213" s="57" t="s">
        <v>447</v>
      </c>
      <c r="F213" s="57" t="s">
        <v>448</v>
      </c>
      <c r="G213" s="35">
        <v>5</v>
      </c>
      <c r="H213" s="35">
        <v>1000</v>
      </c>
      <c r="I213" s="36"/>
      <c r="J213" s="37">
        <f t="shared" si="6"/>
        <v>5000</v>
      </c>
      <c r="K213" s="38">
        <v>42272</v>
      </c>
      <c r="L213" s="38">
        <v>42006</v>
      </c>
      <c r="M213" s="39">
        <v>236</v>
      </c>
      <c r="N213" s="66" t="s">
        <v>617</v>
      </c>
      <c r="O213" s="105" t="str">
        <f t="shared" si="7"/>
        <v>NO</v>
      </c>
    </row>
    <row r="214" spans="1:15" hidden="1" x14ac:dyDescent="0.25">
      <c r="A214" s="31"/>
      <c r="B214" s="79" t="e">
        <f>CONCATENATE(RIGHT(#REF!,2),"/",#REF!)</f>
        <v>#REF!</v>
      </c>
      <c r="C214" s="38">
        <v>42247</v>
      </c>
      <c r="D214" s="56" t="s">
        <v>446</v>
      </c>
      <c r="E214" s="57" t="s">
        <v>447</v>
      </c>
      <c r="F214" s="21" t="s">
        <v>449</v>
      </c>
      <c r="G214" s="35">
        <v>12</v>
      </c>
      <c r="H214" s="35">
        <v>300</v>
      </c>
      <c r="I214" s="36"/>
      <c r="J214" s="37">
        <f t="shared" si="6"/>
        <v>3600</v>
      </c>
      <c r="K214" s="38">
        <v>42272</v>
      </c>
      <c r="L214" s="38">
        <v>42326</v>
      </c>
      <c r="M214" s="39">
        <v>194</v>
      </c>
      <c r="N214" s="66" t="s">
        <v>592</v>
      </c>
      <c r="O214" s="105" t="str">
        <f t="shared" si="7"/>
        <v>YES</v>
      </c>
    </row>
    <row r="215" spans="1:15" hidden="1" x14ac:dyDescent="0.25">
      <c r="A215" s="31"/>
      <c r="B215" s="79" t="e">
        <f>CONCATENATE(RIGHT(#REF!,2),"/",#REF!)</f>
        <v>#REF!</v>
      </c>
      <c r="C215" s="38">
        <v>42249</v>
      </c>
      <c r="D215" s="56" t="s">
        <v>451</v>
      </c>
      <c r="E215" s="57" t="s">
        <v>89</v>
      </c>
      <c r="F215" s="57" t="s">
        <v>452</v>
      </c>
      <c r="G215" s="35">
        <v>50</v>
      </c>
      <c r="H215" s="35">
        <v>3000</v>
      </c>
      <c r="I215" s="36">
        <v>0.05</v>
      </c>
      <c r="J215" s="37">
        <f t="shared" si="6"/>
        <v>142500</v>
      </c>
      <c r="K215" s="38">
        <v>42292</v>
      </c>
      <c r="L215" s="38">
        <v>42278</v>
      </c>
      <c r="M215" s="39">
        <v>160</v>
      </c>
      <c r="N215" s="66" t="s">
        <v>515</v>
      </c>
      <c r="O215" s="105" t="str">
        <f t="shared" si="7"/>
        <v>NO</v>
      </c>
    </row>
    <row r="216" spans="1:15" hidden="1" x14ac:dyDescent="0.25">
      <c r="A216" s="31"/>
      <c r="B216" s="79" t="e">
        <f>CONCATENATE(RIGHT(#REF!,2),"/",#REF!)</f>
        <v>#REF!</v>
      </c>
      <c r="C216" s="38">
        <v>42249</v>
      </c>
      <c r="D216" s="56" t="s">
        <v>451</v>
      </c>
      <c r="E216" s="57" t="s">
        <v>89</v>
      </c>
      <c r="F216" s="57" t="s">
        <v>453</v>
      </c>
      <c r="G216" s="35">
        <v>64</v>
      </c>
      <c r="H216" s="35">
        <v>3975</v>
      </c>
      <c r="I216" s="36">
        <v>0.05</v>
      </c>
      <c r="J216" s="37">
        <f t="shared" si="6"/>
        <v>241680</v>
      </c>
      <c r="K216" s="67">
        <v>42292</v>
      </c>
      <c r="L216" s="38">
        <v>42278</v>
      </c>
      <c r="M216" s="39">
        <v>160</v>
      </c>
      <c r="N216" s="66" t="s">
        <v>515</v>
      </c>
      <c r="O216" s="105" t="str">
        <f t="shared" si="7"/>
        <v>NO</v>
      </c>
    </row>
    <row r="217" spans="1:15" hidden="1" x14ac:dyDescent="0.25">
      <c r="A217" s="31"/>
      <c r="B217" s="79" t="e">
        <f>CONCATENATE(RIGHT(#REF!,2),"/",#REF!)</f>
        <v>#REF!</v>
      </c>
      <c r="C217" s="38">
        <v>42251</v>
      </c>
      <c r="D217" s="56" t="s">
        <v>454</v>
      </c>
      <c r="E217" s="57" t="s">
        <v>328</v>
      </c>
      <c r="F217" s="57" t="s">
        <v>455</v>
      </c>
      <c r="G217" s="35">
        <v>40</v>
      </c>
      <c r="H217" s="35">
        <v>6100</v>
      </c>
      <c r="I217" s="36"/>
      <c r="J217" s="37">
        <f t="shared" si="6"/>
        <v>244000</v>
      </c>
      <c r="K217" s="38">
        <v>42369</v>
      </c>
      <c r="L217" s="38"/>
      <c r="M217" s="39"/>
      <c r="N217" s="39"/>
      <c r="O217" s="105" t="str">
        <f t="shared" si="7"/>
        <v>NO</v>
      </c>
    </row>
    <row r="218" spans="1:15" hidden="1" x14ac:dyDescent="0.25">
      <c r="A218" s="31"/>
      <c r="B218" s="79" t="e">
        <f>CONCATENATE(RIGHT(#REF!,2),"/",#REF!)</f>
        <v>#REF!</v>
      </c>
      <c r="C218" s="38">
        <v>42251</v>
      </c>
      <c r="D218" s="56" t="s">
        <v>456</v>
      </c>
      <c r="E218" s="57" t="s">
        <v>457</v>
      </c>
      <c r="F218" s="57" t="s">
        <v>458</v>
      </c>
      <c r="G218" s="35">
        <v>108</v>
      </c>
      <c r="H218" s="35">
        <v>825</v>
      </c>
      <c r="I218" s="36"/>
      <c r="J218" s="37">
        <f t="shared" si="6"/>
        <v>89100</v>
      </c>
      <c r="K218" s="38"/>
      <c r="L218" s="38">
        <v>42287</v>
      </c>
      <c r="M218" s="39">
        <v>173</v>
      </c>
      <c r="N218" s="39">
        <v>637250655</v>
      </c>
      <c r="O218" s="105" t="str">
        <f t="shared" si="7"/>
        <v>YES</v>
      </c>
    </row>
    <row r="219" spans="1:15" hidden="1" x14ac:dyDescent="0.25">
      <c r="A219" s="31"/>
      <c r="B219" s="79" t="e">
        <f>CONCATENATE(RIGHT(#REF!,2),"/",#REF!)</f>
        <v>#REF!</v>
      </c>
      <c r="C219" s="38">
        <v>42251</v>
      </c>
      <c r="D219" s="56" t="s">
        <v>456</v>
      </c>
      <c r="E219" s="57"/>
      <c r="F219" s="57" t="s">
        <v>459</v>
      </c>
      <c r="G219" s="35">
        <v>108</v>
      </c>
      <c r="H219" s="35">
        <v>900</v>
      </c>
      <c r="I219" s="36"/>
      <c r="J219" s="37">
        <f t="shared" si="6"/>
        <v>97200</v>
      </c>
      <c r="K219" s="38"/>
      <c r="L219" s="38">
        <v>42287</v>
      </c>
      <c r="M219" s="39">
        <v>173</v>
      </c>
      <c r="N219" s="39">
        <v>637250655</v>
      </c>
      <c r="O219" s="105" t="str">
        <f t="shared" si="7"/>
        <v>YES</v>
      </c>
    </row>
    <row r="220" spans="1:15" hidden="1" x14ac:dyDescent="0.25">
      <c r="A220" s="31"/>
      <c r="B220" s="79" t="e">
        <f>CONCATENATE(RIGHT(#REF!,2),"/",#REF!)</f>
        <v>#REF!</v>
      </c>
      <c r="C220" s="38">
        <v>42251</v>
      </c>
      <c r="D220" s="56" t="s">
        <v>456</v>
      </c>
      <c r="E220" s="57"/>
      <c r="F220" s="57" t="s">
        <v>460</v>
      </c>
      <c r="G220" s="35">
        <v>108</v>
      </c>
      <c r="H220" s="35">
        <v>800</v>
      </c>
      <c r="I220" s="36"/>
      <c r="J220" s="37">
        <f t="shared" si="6"/>
        <v>86400</v>
      </c>
      <c r="K220" s="38"/>
      <c r="L220" s="38">
        <v>42287</v>
      </c>
      <c r="M220" s="39">
        <v>173</v>
      </c>
      <c r="N220" s="39">
        <v>637250655</v>
      </c>
      <c r="O220" s="105" t="str">
        <f t="shared" si="7"/>
        <v>YES</v>
      </c>
    </row>
    <row r="221" spans="1:15" hidden="1" x14ac:dyDescent="0.25">
      <c r="A221" s="31"/>
      <c r="B221" s="79" t="e">
        <f>CONCATENATE(RIGHT(#REF!,2),"/",#REF!)</f>
        <v>#REF!</v>
      </c>
      <c r="C221" s="38">
        <v>42251</v>
      </c>
      <c r="D221" s="56" t="s">
        <v>456</v>
      </c>
      <c r="E221" s="57"/>
      <c r="F221" s="57" t="s">
        <v>461</v>
      </c>
      <c r="G221" s="35">
        <v>216</v>
      </c>
      <c r="H221" s="35">
        <v>48</v>
      </c>
      <c r="I221" s="36"/>
      <c r="J221" s="37">
        <f t="shared" si="6"/>
        <v>10368</v>
      </c>
      <c r="K221" s="38"/>
      <c r="L221" s="38">
        <v>42287</v>
      </c>
      <c r="M221" s="39">
        <v>173</v>
      </c>
      <c r="N221" s="39">
        <v>637250655</v>
      </c>
      <c r="O221" s="105" t="str">
        <f t="shared" si="7"/>
        <v>YES</v>
      </c>
    </row>
    <row r="222" spans="1:15" hidden="1" x14ac:dyDescent="0.25">
      <c r="A222" s="31"/>
      <c r="B222" s="79" t="e">
        <f>CONCATENATE(RIGHT(#REF!,2),"/",#REF!)</f>
        <v>#REF!</v>
      </c>
      <c r="C222" s="38">
        <v>42251</v>
      </c>
      <c r="D222" s="56" t="s">
        <v>456</v>
      </c>
      <c r="E222" s="57"/>
      <c r="F222" s="57" t="s">
        <v>462</v>
      </c>
      <c r="G222" s="35">
        <v>216</v>
      </c>
      <c r="H222" s="35">
        <v>60</v>
      </c>
      <c r="I222" s="36"/>
      <c r="J222" s="37">
        <f t="shared" si="6"/>
        <v>12960</v>
      </c>
      <c r="K222" s="38"/>
      <c r="L222" s="38">
        <v>42287</v>
      </c>
      <c r="M222" s="39">
        <v>173</v>
      </c>
      <c r="N222" s="39">
        <v>637250655</v>
      </c>
      <c r="O222" s="105" t="str">
        <f t="shared" si="7"/>
        <v>YES</v>
      </c>
    </row>
    <row r="223" spans="1:15" hidden="1" x14ac:dyDescent="0.25">
      <c r="A223" s="31"/>
      <c r="B223" s="79" t="e">
        <f>CONCATENATE(RIGHT(#REF!,2),"/",#REF!)</f>
        <v>#REF!</v>
      </c>
      <c r="C223" s="38">
        <v>42255</v>
      </c>
      <c r="D223" s="56" t="s">
        <v>466</v>
      </c>
      <c r="E223" s="57" t="s">
        <v>320</v>
      </c>
      <c r="F223" s="21" t="s">
        <v>467</v>
      </c>
      <c r="G223" s="35">
        <v>4</v>
      </c>
      <c r="H223" s="35">
        <v>1190</v>
      </c>
      <c r="I223" s="36"/>
      <c r="J223" s="37">
        <f t="shared" si="6"/>
        <v>4760</v>
      </c>
      <c r="K223" s="67">
        <v>42308</v>
      </c>
      <c r="L223" s="38">
        <v>42327</v>
      </c>
      <c r="M223" s="39">
        <v>197</v>
      </c>
      <c r="N223" s="66" t="s">
        <v>594</v>
      </c>
      <c r="O223" s="105" t="str">
        <f t="shared" si="7"/>
        <v>YES</v>
      </c>
    </row>
    <row r="224" spans="1:15" hidden="1" x14ac:dyDescent="0.25">
      <c r="A224" s="31"/>
      <c r="B224" s="79" t="e">
        <f>CONCATENATE(RIGHT(#REF!,2),"/",#REF!)</f>
        <v>#REF!</v>
      </c>
      <c r="C224" s="38">
        <v>42255</v>
      </c>
      <c r="D224" s="56" t="s">
        <v>466</v>
      </c>
      <c r="E224" s="57" t="s">
        <v>320</v>
      </c>
      <c r="F224" s="67" t="s">
        <v>468</v>
      </c>
      <c r="G224" s="35">
        <v>12</v>
      </c>
      <c r="H224" s="35">
        <v>550</v>
      </c>
      <c r="I224" s="36"/>
      <c r="J224" s="37">
        <f t="shared" si="6"/>
        <v>6600</v>
      </c>
      <c r="K224" s="38">
        <v>42308</v>
      </c>
      <c r="L224" s="38">
        <v>42348</v>
      </c>
      <c r="M224" s="39">
        <v>214</v>
      </c>
      <c r="N224" s="66" t="s">
        <v>604</v>
      </c>
      <c r="O224" s="105" t="str">
        <f t="shared" si="7"/>
        <v>YES</v>
      </c>
    </row>
    <row r="225" spans="1:15" hidden="1" x14ac:dyDescent="0.25">
      <c r="A225" s="31"/>
      <c r="B225" s="79" t="e">
        <f>CONCATENATE(RIGHT(#REF!,2),"/",#REF!)</f>
        <v>#REF!</v>
      </c>
      <c r="C225" s="38">
        <v>42257</v>
      </c>
      <c r="D225" s="56" t="s">
        <v>469</v>
      </c>
      <c r="E225" s="57" t="s">
        <v>470</v>
      </c>
      <c r="F225" s="57" t="s">
        <v>471</v>
      </c>
      <c r="G225" s="35">
        <v>50</v>
      </c>
      <c r="H225" s="35">
        <v>4000</v>
      </c>
      <c r="I225" s="36"/>
      <c r="J225" s="37">
        <f t="shared" si="6"/>
        <v>200000</v>
      </c>
      <c r="K225" s="38">
        <v>42318</v>
      </c>
      <c r="L225" s="38">
        <v>42278</v>
      </c>
      <c r="M225" s="39">
        <v>161</v>
      </c>
      <c r="N225" s="39">
        <v>108</v>
      </c>
      <c r="O225" s="105" t="str">
        <f t="shared" si="7"/>
        <v>NO</v>
      </c>
    </row>
    <row r="226" spans="1:15" hidden="1" x14ac:dyDescent="0.25">
      <c r="A226" s="31"/>
      <c r="B226" s="79" t="e">
        <f>CONCATENATE(RIGHT(#REF!,2),"/",#REF!)</f>
        <v>#REF!</v>
      </c>
      <c r="C226" s="38">
        <v>42262</v>
      </c>
      <c r="D226" s="56" t="s">
        <v>473</v>
      </c>
      <c r="E226" s="57" t="s">
        <v>225</v>
      </c>
      <c r="F226" s="57" t="s">
        <v>474</v>
      </c>
      <c r="G226" s="35">
        <v>50</v>
      </c>
      <c r="H226" s="35">
        <v>300</v>
      </c>
      <c r="I226" s="36"/>
      <c r="J226" s="37">
        <f t="shared" si="6"/>
        <v>15000</v>
      </c>
      <c r="K226" s="38">
        <v>42277</v>
      </c>
      <c r="L226" s="38">
        <v>42273</v>
      </c>
      <c r="M226" s="39">
        <v>159</v>
      </c>
      <c r="N226" s="66" t="s">
        <v>513</v>
      </c>
      <c r="O226" s="105" t="str">
        <f t="shared" si="7"/>
        <v>NO</v>
      </c>
    </row>
    <row r="227" spans="1:15" hidden="1" x14ac:dyDescent="0.25">
      <c r="A227" s="31"/>
      <c r="B227" s="79" t="e">
        <f>CONCATENATE(RIGHT(#REF!,2),"/",#REF!)</f>
        <v>#REF!</v>
      </c>
      <c r="C227" s="38">
        <v>42262</v>
      </c>
      <c r="D227" s="56" t="s">
        <v>473</v>
      </c>
      <c r="E227" s="57" t="s">
        <v>225</v>
      </c>
      <c r="F227" s="57" t="s">
        <v>475</v>
      </c>
      <c r="G227" s="35">
        <v>6</v>
      </c>
      <c r="H227" s="35">
        <v>1200</v>
      </c>
      <c r="I227" s="36"/>
      <c r="J227" s="37">
        <f t="shared" si="6"/>
        <v>7200</v>
      </c>
      <c r="K227" s="38">
        <v>42277</v>
      </c>
      <c r="L227" s="38">
        <v>42364</v>
      </c>
      <c r="M227" s="39">
        <v>228</v>
      </c>
      <c r="N227" s="66" t="s">
        <v>611</v>
      </c>
      <c r="O227" s="105" t="str">
        <f t="shared" si="7"/>
        <v>YES</v>
      </c>
    </row>
    <row r="228" spans="1:15" hidden="1" x14ac:dyDescent="0.25">
      <c r="A228" s="31"/>
      <c r="B228" s="79" t="e">
        <f>CONCATENATE(RIGHT(#REF!,2),"/",#REF!)</f>
        <v>#REF!</v>
      </c>
      <c r="C228" s="38">
        <v>42266</v>
      </c>
      <c r="D228" s="56" t="s">
        <v>478</v>
      </c>
      <c r="E228" s="57" t="s">
        <v>192</v>
      </c>
      <c r="F228" s="57" t="s">
        <v>479</v>
      </c>
      <c r="G228" s="35">
        <v>100</v>
      </c>
      <c r="H228" s="35">
        <v>465</v>
      </c>
      <c r="I228" s="36"/>
      <c r="J228" s="37">
        <f t="shared" si="6"/>
        <v>46500</v>
      </c>
      <c r="K228" s="38">
        <v>42281</v>
      </c>
      <c r="L228" s="38">
        <v>42283</v>
      </c>
      <c r="M228" s="39">
        <v>164</v>
      </c>
      <c r="N228" s="66" t="s">
        <v>520</v>
      </c>
      <c r="O228" s="105" t="str">
        <f t="shared" si="7"/>
        <v>YES</v>
      </c>
    </row>
    <row r="229" spans="1:15" hidden="1" x14ac:dyDescent="0.25">
      <c r="A229" s="31"/>
      <c r="B229" s="79" t="e">
        <f>CONCATENATE(RIGHT(#REF!,2),"/",#REF!)</f>
        <v>#REF!</v>
      </c>
      <c r="C229" s="38">
        <v>42266</v>
      </c>
      <c r="D229" s="56" t="s">
        <v>478</v>
      </c>
      <c r="E229" s="57" t="s">
        <v>192</v>
      </c>
      <c r="F229" s="67" t="s">
        <v>480</v>
      </c>
      <c r="G229" s="35">
        <v>100</v>
      </c>
      <c r="H229" s="35">
        <v>275</v>
      </c>
      <c r="I229" s="36"/>
      <c r="J229" s="37">
        <f t="shared" si="6"/>
        <v>27500</v>
      </c>
      <c r="K229" s="38">
        <v>42281</v>
      </c>
      <c r="L229" s="38">
        <v>42280</v>
      </c>
      <c r="M229" s="39">
        <v>163</v>
      </c>
      <c r="N229" s="66" t="s">
        <v>516</v>
      </c>
      <c r="O229" s="105" t="str">
        <f t="shared" si="7"/>
        <v>NO</v>
      </c>
    </row>
    <row r="230" spans="1:15" hidden="1" x14ac:dyDescent="0.25">
      <c r="A230" s="31"/>
      <c r="B230" s="79" t="e">
        <f>CONCATENATE(RIGHT(#REF!,2),"/",#REF!)</f>
        <v>#REF!</v>
      </c>
      <c r="C230" s="38">
        <v>42266</v>
      </c>
      <c r="D230" s="56" t="s">
        <v>481</v>
      </c>
      <c r="E230" s="57" t="s">
        <v>212</v>
      </c>
      <c r="F230" s="57" t="s">
        <v>482</v>
      </c>
      <c r="G230" s="35">
        <v>84</v>
      </c>
      <c r="H230" s="35">
        <v>50</v>
      </c>
      <c r="I230" s="36"/>
      <c r="J230" s="37">
        <f t="shared" si="6"/>
        <v>4200</v>
      </c>
      <c r="K230" s="38">
        <v>42308</v>
      </c>
      <c r="L230" s="38">
        <v>42284</v>
      </c>
      <c r="M230" s="39">
        <v>166</v>
      </c>
      <c r="N230" s="66">
        <v>1232</v>
      </c>
      <c r="O230" s="105" t="str">
        <f t="shared" si="7"/>
        <v>NO</v>
      </c>
    </row>
    <row r="231" spans="1:15" hidden="1" x14ac:dyDescent="0.25">
      <c r="A231" s="31"/>
      <c r="B231" s="79" t="e">
        <f>CONCATENATE(RIGHT(#REF!,2),"/",#REF!)</f>
        <v>#REF!</v>
      </c>
      <c r="C231" s="38">
        <v>42262</v>
      </c>
      <c r="D231" s="56" t="s">
        <v>483</v>
      </c>
      <c r="E231" s="57" t="s">
        <v>32</v>
      </c>
      <c r="F231" s="57" t="s">
        <v>484</v>
      </c>
      <c r="G231" s="35">
        <v>400</v>
      </c>
      <c r="H231" s="35">
        <v>327</v>
      </c>
      <c r="I231" s="36"/>
      <c r="J231" s="37">
        <f t="shared" si="6"/>
        <v>130800</v>
      </c>
      <c r="K231" s="38">
        <v>42318</v>
      </c>
      <c r="L231" s="38">
        <v>42305</v>
      </c>
      <c r="M231" s="39">
        <v>182</v>
      </c>
      <c r="N231" s="66" t="s">
        <v>567</v>
      </c>
      <c r="O231" s="105" t="str">
        <f t="shared" si="7"/>
        <v>NO</v>
      </c>
    </row>
    <row r="232" spans="1:15" hidden="1" x14ac:dyDescent="0.25">
      <c r="A232" s="31"/>
      <c r="B232" s="79" t="e">
        <f>CONCATENATE(RIGHT(#REF!,2),"/",#REF!)</f>
        <v>#REF!</v>
      </c>
      <c r="C232" s="38">
        <v>42262</v>
      </c>
      <c r="D232" s="56" t="s">
        <v>483</v>
      </c>
      <c r="E232" s="57" t="s">
        <v>32</v>
      </c>
      <c r="F232" s="57" t="s">
        <v>485</v>
      </c>
      <c r="G232" s="35">
        <v>30</v>
      </c>
      <c r="H232" s="35">
        <v>2096</v>
      </c>
      <c r="I232" s="36"/>
      <c r="J232" s="37">
        <f t="shared" si="6"/>
        <v>62880</v>
      </c>
      <c r="K232" s="38">
        <v>42318</v>
      </c>
      <c r="L232" s="38"/>
      <c r="M232" s="39"/>
      <c r="N232" s="66"/>
      <c r="O232" s="105" t="str">
        <f t="shared" si="7"/>
        <v>NO</v>
      </c>
    </row>
    <row r="233" spans="1:15" hidden="1" x14ac:dyDescent="0.25">
      <c r="A233" s="31"/>
      <c r="B233" s="79" t="e">
        <f>CONCATENATE(RIGHT(#REF!,2),"/",#REF!)</f>
        <v>#REF!</v>
      </c>
      <c r="C233" s="38">
        <v>42262</v>
      </c>
      <c r="D233" s="56" t="s">
        <v>483</v>
      </c>
      <c r="E233" s="57" t="s">
        <v>32</v>
      </c>
      <c r="F233" s="57" t="s">
        <v>486</v>
      </c>
      <c r="G233" s="35">
        <v>200</v>
      </c>
      <c r="H233" s="35">
        <v>142</v>
      </c>
      <c r="I233" s="36"/>
      <c r="J233" s="37">
        <f t="shared" si="6"/>
        <v>28400</v>
      </c>
      <c r="K233" s="38">
        <v>42318</v>
      </c>
      <c r="L233" s="38">
        <v>42305</v>
      </c>
      <c r="M233" s="39">
        <v>182</v>
      </c>
      <c r="N233" s="66" t="s">
        <v>567</v>
      </c>
      <c r="O233" s="105" t="str">
        <f t="shared" si="7"/>
        <v>NO</v>
      </c>
    </row>
    <row r="234" spans="1:15" hidden="1" x14ac:dyDescent="0.25">
      <c r="A234" s="31"/>
      <c r="B234" s="79" t="e">
        <f>CONCATENATE(RIGHT(#REF!,2),"/",#REF!)</f>
        <v>#REF!</v>
      </c>
      <c r="C234" s="38">
        <v>42262</v>
      </c>
      <c r="D234" s="56" t="s">
        <v>483</v>
      </c>
      <c r="E234" s="57" t="s">
        <v>32</v>
      </c>
      <c r="F234" s="57" t="s">
        <v>487</v>
      </c>
      <c r="G234" s="35">
        <v>1</v>
      </c>
      <c r="H234" s="35">
        <v>57000</v>
      </c>
      <c r="I234" s="36"/>
      <c r="J234" s="37">
        <f t="shared" si="6"/>
        <v>57000</v>
      </c>
      <c r="K234" s="67">
        <v>42318</v>
      </c>
      <c r="L234" s="38"/>
      <c r="M234" s="39"/>
      <c r="N234" s="66"/>
      <c r="O234" s="105" t="str">
        <f t="shared" si="7"/>
        <v>NO</v>
      </c>
    </row>
    <row r="235" spans="1:15" hidden="1" x14ac:dyDescent="0.25">
      <c r="A235" s="31"/>
      <c r="B235" s="79" t="e">
        <f>CONCATENATE(RIGHT(#REF!,2),"/",#REF!)</f>
        <v>#REF!</v>
      </c>
      <c r="C235" s="38">
        <v>42266</v>
      </c>
      <c r="D235" s="73" t="s">
        <v>488</v>
      </c>
      <c r="E235" s="57" t="s">
        <v>35</v>
      </c>
      <c r="F235" s="57" t="s">
        <v>489</v>
      </c>
      <c r="G235" s="35">
        <v>50</v>
      </c>
      <c r="H235" s="35">
        <v>3250</v>
      </c>
      <c r="I235" s="36"/>
      <c r="J235" s="37">
        <f t="shared" si="6"/>
        <v>162500</v>
      </c>
      <c r="K235" s="67">
        <v>42270</v>
      </c>
      <c r="L235" s="38">
        <v>42289</v>
      </c>
      <c r="M235" s="39">
        <v>174</v>
      </c>
      <c r="N235" s="66" t="s">
        <v>531</v>
      </c>
      <c r="O235" s="105" t="str">
        <f t="shared" si="7"/>
        <v>YES</v>
      </c>
    </row>
    <row r="236" spans="1:15" hidden="1" x14ac:dyDescent="0.25">
      <c r="A236" s="31"/>
      <c r="B236" s="79" t="e">
        <f>CONCATENATE(RIGHT(#REF!,2),"/",#REF!)</f>
        <v>#REF!</v>
      </c>
      <c r="C236" s="38">
        <v>42257</v>
      </c>
      <c r="D236" s="56" t="s">
        <v>491</v>
      </c>
      <c r="E236" s="57" t="s">
        <v>89</v>
      </c>
      <c r="F236" s="57" t="s">
        <v>492</v>
      </c>
      <c r="G236" s="35">
        <v>2</v>
      </c>
      <c r="H236" s="35">
        <v>33862.5</v>
      </c>
      <c r="I236" s="36">
        <v>7.4999999999999997E-2</v>
      </c>
      <c r="J236" s="37">
        <f t="shared" si="6"/>
        <v>62645.625</v>
      </c>
      <c r="K236" s="38">
        <v>42308</v>
      </c>
      <c r="L236" s="38">
        <v>42285</v>
      </c>
      <c r="M236" s="39">
        <v>171</v>
      </c>
      <c r="N236" s="66" t="s">
        <v>527</v>
      </c>
      <c r="O236" s="105" t="str">
        <f t="shared" si="7"/>
        <v>NO</v>
      </c>
    </row>
    <row r="237" spans="1:15" hidden="1" x14ac:dyDescent="0.25">
      <c r="A237" s="31"/>
      <c r="B237" s="79" t="e">
        <f>CONCATENATE(RIGHT(#REF!,2),"/",#REF!)</f>
        <v>#REF!</v>
      </c>
      <c r="C237" s="38">
        <v>42263</v>
      </c>
      <c r="D237" s="56" t="s">
        <v>493</v>
      </c>
      <c r="E237" s="57" t="s">
        <v>89</v>
      </c>
      <c r="F237" s="57" t="s">
        <v>288</v>
      </c>
      <c r="G237" s="35">
        <v>100</v>
      </c>
      <c r="H237" s="35">
        <v>100</v>
      </c>
      <c r="I237" s="36">
        <v>0.05</v>
      </c>
      <c r="J237" s="37">
        <f t="shared" si="6"/>
        <v>9500</v>
      </c>
      <c r="K237" s="38">
        <v>42308</v>
      </c>
      <c r="L237" s="38">
        <v>42349</v>
      </c>
      <c r="M237" s="39">
        <v>219</v>
      </c>
      <c r="N237" s="66" t="s">
        <v>607</v>
      </c>
      <c r="O237" s="105" t="str">
        <f t="shared" si="7"/>
        <v>YES</v>
      </c>
    </row>
    <row r="238" spans="1:15" hidden="1" x14ac:dyDescent="0.25">
      <c r="A238" s="31"/>
      <c r="B238" s="79" t="e">
        <f>CONCATENATE(RIGHT(#REF!,2),"/",#REF!)</f>
        <v>#REF!</v>
      </c>
      <c r="C238" s="38">
        <v>42265</v>
      </c>
      <c r="D238" s="56" t="s">
        <v>494</v>
      </c>
      <c r="E238" s="57" t="s">
        <v>32</v>
      </c>
      <c r="F238" s="57" t="s">
        <v>495</v>
      </c>
      <c r="G238" s="35">
        <v>375</v>
      </c>
      <c r="H238" s="35">
        <v>370</v>
      </c>
      <c r="I238" s="36"/>
      <c r="J238" s="37">
        <f t="shared" si="6"/>
        <v>138750</v>
      </c>
      <c r="K238" s="38">
        <v>42326</v>
      </c>
      <c r="L238" s="67">
        <v>42304</v>
      </c>
      <c r="M238" s="39">
        <v>180</v>
      </c>
      <c r="N238" s="66" t="s">
        <v>566</v>
      </c>
      <c r="O238" s="105" t="str">
        <f t="shared" si="7"/>
        <v>NO</v>
      </c>
    </row>
    <row r="239" spans="1:15" hidden="1" x14ac:dyDescent="0.25">
      <c r="A239" s="31"/>
      <c r="B239" s="79" t="e">
        <f>CONCATENATE(RIGHT(#REF!,2),"/",#REF!)</f>
        <v>#REF!</v>
      </c>
      <c r="C239" s="38">
        <v>42266</v>
      </c>
      <c r="D239" s="56" t="s">
        <v>496</v>
      </c>
      <c r="E239" s="57" t="s">
        <v>320</v>
      </c>
      <c r="F239" s="21" t="s">
        <v>497</v>
      </c>
      <c r="G239" s="35">
        <v>20</v>
      </c>
      <c r="H239" s="35">
        <v>165</v>
      </c>
      <c r="I239" s="36"/>
      <c r="J239" s="37">
        <f t="shared" si="6"/>
        <v>3300</v>
      </c>
      <c r="K239" s="67">
        <v>42338</v>
      </c>
      <c r="L239" s="38">
        <v>42343</v>
      </c>
      <c r="M239" s="39">
        <v>212</v>
      </c>
      <c r="N239" s="66" t="s">
        <v>603</v>
      </c>
      <c r="O239" s="105" t="str">
        <f t="shared" si="7"/>
        <v>YES</v>
      </c>
    </row>
    <row r="240" spans="1:15" hidden="1" x14ac:dyDescent="0.25">
      <c r="A240" s="31"/>
      <c r="B240" s="79" t="e">
        <f>CONCATENATE(RIGHT(#REF!,2),"/",#REF!)</f>
        <v>#REF!</v>
      </c>
      <c r="C240" s="38">
        <v>42266</v>
      </c>
      <c r="D240" s="56" t="s">
        <v>496</v>
      </c>
      <c r="E240" s="57" t="s">
        <v>320</v>
      </c>
      <c r="F240" s="57" t="s">
        <v>498</v>
      </c>
      <c r="G240" s="35">
        <v>16</v>
      </c>
      <c r="H240" s="35">
        <v>90</v>
      </c>
      <c r="I240" s="36"/>
      <c r="J240" s="37">
        <f t="shared" si="6"/>
        <v>1440</v>
      </c>
      <c r="K240" s="38">
        <v>42338</v>
      </c>
      <c r="L240" s="38">
        <v>42343</v>
      </c>
      <c r="M240" s="39">
        <v>212</v>
      </c>
      <c r="N240" s="66" t="s">
        <v>603</v>
      </c>
      <c r="O240" s="105" t="str">
        <f t="shared" si="7"/>
        <v>YES</v>
      </c>
    </row>
    <row r="241" spans="1:15" hidden="1" x14ac:dyDescent="0.25">
      <c r="A241" s="31"/>
      <c r="B241" s="79" t="e">
        <f>CONCATENATE(RIGHT(#REF!,2),"/",#REF!)</f>
        <v>#REF!</v>
      </c>
      <c r="C241" s="38">
        <v>42269</v>
      </c>
      <c r="D241" s="56" t="s">
        <v>514</v>
      </c>
      <c r="E241" s="57" t="s">
        <v>32</v>
      </c>
      <c r="F241" s="57" t="s">
        <v>503</v>
      </c>
      <c r="G241" s="35">
        <v>50</v>
      </c>
      <c r="H241" s="35">
        <v>35</v>
      </c>
      <c r="I241" s="36"/>
      <c r="J241" s="37">
        <f t="shared" si="6"/>
        <v>1750</v>
      </c>
      <c r="K241" s="38">
        <v>42338</v>
      </c>
      <c r="L241" s="38">
        <v>42349</v>
      </c>
      <c r="M241" s="39">
        <v>220</v>
      </c>
      <c r="N241" s="66" t="s">
        <v>608</v>
      </c>
      <c r="O241" s="105" t="str">
        <f t="shared" si="7"/>
        <v>YES</v>
      </c>
    </row>
    <row r="242" spans="1:15" hidden="1" x14ac:dyDescent="0.25">
      <c r="A242" s="31"/>
      <c r="B242" s="79" t="e">
        <f>CONCATENATE(RIGHT(#REF!,2),"/",#REF!)</f>
        <v>#REF!</v>
      </c>
      <c r="C242" s="38">
        <v>42271</v>
      </c>
      <c r="D242" s="43" t="s">
        <v>504</v>
      </c>
      <c r="E242" s="35" t="s">
        <v>212</v>
      </c>
      <c r="F242" s="57" t="s">
        <v>505</v>
      </c>
      <c r="G242" s="35">
        <v>50</v>
      </c>
      <c r="H242" s="35">
        <v>8.5</v>
      </c>
      <c r="I242" s="36"/>
      <c r="J242" s="37">
        <f t="shared" si="6"/>
        <v>425</v>
      </c>
      <c r="K242" s="38">
        <v>42308</v>
      </c>
      <c r="L242" s="38">
        <v>42284</v>
      </c>
      <c r="M242" s="39">
        <v>165</v>
      </c>
      <c r="N242" s="66">
        <v>1232</v>
      </c>
      <c r="O242" s="105" t="str">
        <f t="shared" si="7"/>
        <v>NO</v>
      </c>
    </row>
    <row r="243" spans="1:15" hidden="1" x14ac:dyDescent="0.25">
      <c r="A243" s="31"/>
      <c r="B243" s="79" t="e">
        <f>CONCATENATE(RIGHT(#REF!,2),"/",#REF!)</f>
        <v>#REF!</v>
      </c>
      <c r="C243" s="38">
        <v>42271</v>
      </c>
      <c r="D243" s="43" t="s">
        <v>504</v>
      </c>
      <c r="E243" s="35" t="s">
        <v>212</v>
      </c>
      <c r="F243" s="57" t="s">
        <v>506</v>
      </c>
      <c r="G243" s="35">
        <v>50</v>
      </c>
      <c r="H243" s="35">
        <v>24</v>
      </c>
      <c r="I243" s="36"/>
      <c r="J243" s="37">
        <f t="shared" si="6"/>
        <v>1200</v>
      </c>
      <c r="K243" s="67">
        <v>42308</v>
      </c>
      <c r="L243" s="38">
        <v>42284</v>
      </c>
      <c r="M243" s="39">
        <v>165</v>
      </c>
      <c r="N243" s="66">
        <v>1232</v>
      </c>
      <c r="O243" s="105" t="str">
        <f t="shared" si="7"/>
        <v>NO</v>
      </c>
    </row>
    <row r="244" spans="1:15" hidden="1" x14ac:dyDescent="0.25">
      <c r="A244" s="31"/>
      <c r="B244" s="79" t="e">
        <f>CONCATENATE(RIGHT(#REF!,2),"/",#REF!)</f>
        <v>#REF!</v>
      </c>
      <c r="C244" s="38">
        <v>42271</v>
      </c>
      <c r="D244" s="43" t="s">
        <v>504</v>
      </c>
      <c r="E244" s="35" t="s">
        <v>212</v>
      </c>
      <c r="F244" s="57" t="s">
        <v>507</v>
      </c>
      <c r="G244" s="35">
        <v>50</v>
      </c>
      <c r="H244" s="35">
        <v>5</v>
      </c>
      <c r="I244" s="36"/>
      <c r="J244" s="37">
        <f t="shared" si="6"/>
        <v>250</v>
      </c>
      <c r="K244" s="38">
        <v>42308</v>
      </c>
      <c r="L244" s="38">
        <v>42284</v>
      </c>
      <c r="M244" s="39">
        <v>165</v>
      </c>
      <c r="N244" s="66">
        <v>1232</v>
      </c>
      <c r="O244" s="105" t="str">
        <f t="shared" si="7"/>
        <v>NO</v>
      </c>
    </row>
    <row r="245" spans="1:15" hidden="1" x14ac:dyDescent="0.25">
      <c r="A245" s="31"/>
      <c r="B245" s="79" t="e">
        <f>CONCATENATE(RIGHT(#REF!,2),"/",#REF!)</f>
        <v>#REF!</v>
      </c>
      <c r="C245" s="38">
        <v>42271</v>
      </c>
      <c r="D245" s="56" t="s">
        <v>511</v>
      </c>
      <c r="E245" s="57" t="s">
        <v>89</v>
      </c>
      <c r="F245" s="57" t="s">
        <v>512</v>
      </c>
      <c r="G245" s="35">
        <v>48</v>
      </c>
      <c r="H245" s="35">
        <v>1600</v>
      </c>
      <c r="I245" s="36">
        <v>7.4999999999999997E-2</v>
      </c>
      <c r="J245" s="37">
        <f t="shared" si="6"/>
        <v>71040</v>
      </c>
      <c r="K245" s="67">
        <v>42369</v>
      </c>
      <c r="L245" s="38"/>
      <c r="M245" s="39"/>
      <c r="N245" s="39"/>
      <c r="O245" s="105" t="str">
        <f t="shared" si="7"/>
        <v>NO</v>
      </c>
    </row>
    <row r="246" spans="1:15" hidden="1" x14ac:dyDescent="0.25">
      <c r="A246" s="31"/>
      <c r="B246" s="79" t="e">
        <f>CONCATENATE(RIGHT(#REF!,2),"/",#REF!)</f>
        <v>#REF!</v>
      </c>
      <c r="C246" s="38">
        <v>42278</v>
      </c>
      <c r="D246" s="56" t="s">
        <v>518</v>
      </c>
      <c r="E246" s="57" t="s">
        <v>320</v>
      </c>
      <c r="F246" s="57" t="s">
        <v>519</v>
      </c>
      <c r="G246" s="35">
        <v>55</v>
      </c>
      <c r="H246" s="35">
        <v>250</v>
      </c>
      <c r="I246" s="36"/>
      <c r="J246" s="37">
        <f t="shared" si="6"/>
        <v>13750</v>
      </c>
      <c r="K246" s="38">
        <v>42308</v>
      </c>
      <c r="L246" s="38">
        <v>42341</v>
      </c>
      <c r="M246" s="39">
        <v>211</v>
      </c>
      <c r="N246" s="66" t="s">
        <v>600</v>
      </c>
      <c r="O246" s="105" t="str">
        <f t="shared" si="7"/>
        <v>YES</v>
      </c>
    </row>
    <row r="247" spans="1:15" hidden="1" x14ac:dyDescent="0.25">
      <c r="A247" s="31"/>
      <c r="B247" s="79" t="e">
        <f>CONCATENATE(RIGHT(#REF!,2),"/",#REF!)</f>
        <v>#REF!</v>
      </c>
      <c r="C247" s="38">
        <v>42283</v>
      </c>
      <c r="D247" s="56" t="s">
        <v>524</v>
      </c>
      <c r="E247" s="57" t="s">
        <v>32</v>
      </c>
      <c r="F247" s="57" t="s">
        <v>525</v>
      </c>
      <c r="G247" s="35">
        <v>10</v>
      </c>
      <c r="H247" s="35">
        <v>6500</v>
      </c>
      <c r="I247" s="36"/>
      <c r="J247" s="37">
        <f t="shared" si="6"/>
        <v>65000</v>
      </c>
      <c r="K247" s="38">
        <v>42369</v>
      </c>
      <c r="L247" s="38"/>
      <c r="M247" s="39"/>
      <c r="N247" s="66"/>
      <c r="O247" s="105" t="str">
        <f t="shared" si="7"/>
        <v>NO</v>
      </c>
    </row>
    <row r="248" spans="1:15" hidden="1" x14ac:dyDescent="0.25">
      <c r="A248" s="31"/>
      <c r="B248" s="79" t="e">
        <f>CONCATENATE(RIGHT(#REF!,2),"/",#REF!)</f>
        <v>#REF!</v>
      </c>
      <c r="C248" s="38">
        <v>42286</v>
      </c>
      <c r="D248" s="56" t="s">
        <v>526</v>
      </c>
      <c r="E248" s="57" t="s">
        <v>32</v>
      </c>
      <c r="F248" s="57" t="s">
        <v>232</v>
      </c>
      <c r="G248" s="35">
        <v>500</v>
      </c>
      <c r="H248" s="35">
        <v>100</v>
      </c>
      <c r="I248" s="36"/>
      <c r="J248" s="37">
        <f t="shared" si="6"/>
        <v>50000</v>
      </c>
      <c r="K248" s="38">
        <v>42369</v>
      </c>
      <c r="L248" s="38"/>
      <c r="M248" s="39"/>
      <c r="N248" s="66"/>
      <c r="O248" s="105" t="str">
        <f t="shared" si="7"/>
        <v>NO</v>
      </c>
    </row>
    <row r="249" spans="1:15" hidden="1" x14ac:dyDescent="0.25">
      <c r="A249" s="31"/>
      <c r="B249" s="79" t="e">
        <f>CONCATENATE(RIGHT(#REF!,2),"/",#REF!)</f>
        <v>#REF!</v>
      </c>
      <c r="C249" s="38">
        <v>42287</v>
      </c>
      <c r="D249" s="56" t="s">
        <v>528</v>
      </c>
      <c r="E249" s="57" t="s">
        <v>529</v>
      </c>
      <c r="F249" s="57" t="s">
        <v>530</v>
      </c>
      <c r="G249" s="35">
        <v>14</v>
      </c>
      <c r="H249" s="35">
        <v>600</v>
      </c>
      <c r="I249" s="36"/>
      <c r="J249" s="37">
        <f t="shared" si="6"/>
        <v>8400</v>
      </c>
      <c r="K249" s="38"/>
      <c r="L249" s="38">
        <v>42317</v>
      </c>
      <c r="M249" s="39">
        <v>192</v>
      </c>
      <c r="N249" s="66">
        <v>447844</v>
      </c>
      <c r="O249" s="105" t="str">
        <f t="shared" si="7"/>
        <v>YES</v>
      </c>
    </row>
    <row r="250" spans="1:15" hidden="1" x14ac:dyDescent="0.25">
      <c r="A250" s="31"/>
      <c r="B250" s="79" t="e">
        <f>CONCATENATE(RIGHT(#REF!,2),"/",#REF!)</f>
        <v>#REF!</v>
      </c>
      <c r="C250" s="38">
        <v>42286</v>
      </c>
      <c r="D250" s="56" t="s">
        <v>532</v>
      </c>
      <c r="E250" s="57" t="s">
        <v>27</v>
      </c>
      <c r="F250" s="57" t="s">
        <v>533</v>
      </c>
      <c r="G250" s="35">
        <v>50</v>
      </c>
      <c r="H250" s="35">
        <v>154</v>
      </c>
      <c r="I250" s="36"/>
      <c r="J250" s="37">
        <f t="shared" si="6"/>
        <v>7700</v>
      </c>
      <c r="K250" s="38">
        <v>42323</v>
      </c>
      <c r="L250" s="38">
        <v>42341</v>
      </c>
      <c r="M250" s="39">
        <v>208</v>
      </c>
      <c r="N250" s="66" t="s">
        <v>601</v>
      </c>
      <c r="O250" s="105" t="str">
        <f t="shared" si="7"/>
        <v>YES</v>
      </c>
    </row>
    <row r="251" spans="1:15" hidden="1" x14ac:dyDescent="0.25">
      <c r="A251" s="31"/>
      <c r="B251" s="79" t="e">
        <f>CONCATENATE(RIGHT(#REF!,2),"/",#REF!)</f>
        <v>#REF!</v>
      </c>
      <c r="C251" s="38">
        <v>42286</v>
      </c>
      <c r="D251" s="56" t="s">
        <v>532</v>
      </c>
      <c r="E251" s="57" t="s">
        <v>27</v>
      </c>
      <c r="F251" s="57" t="s">
        <v>534</v>
      </c>
      <c r="G251" s="35">
        <v>100</v>
      </c>
      <c r="H251" s="35">
        <v>146</v>
      </c>
      <c r="I251" s="36"/>
      <c r="J251" s="37">
        <f t="shared" si="6"/>
        <v>14600</v>
      </c>
      <c r="K251" s="38">
        <v>42323</v>
      </c>
      <c r="L251" s="38">
        <v>42341</v>
      </c>
      <c r="M251" s="39">
        <v>208</v>
      </c>
      <c r="N251" s="66" t="s">
        <v>601</v>
      </c>
      <c r="O251" s="105" t="str">
        <f t="shared" si="7"/>
        <v>YES</v>
      </c>
    </row>
    <row r="252" spans="1:15" hidden="1" x14ac:dyDescent="0.25">
      <c r="A252" s="31"/>
      <c r="B252" s="79" t="e">
        <f>CONCATENATE(RIGHT(#REF!,2),"/",#REF!)</f>
        <v>#REF!</v>
      </c>
      <c r="C252" s="38">
        <v>42286</v>
      </c>
      <c r="D252" s="56" t="s">
        <v>532</v>
      </c>
      <c r="E252" s="57" t="s">
        <v>27</v>
      </c>
      <c r="F252" s="57" t="s">
        <v>535</v>
      </c>
      <c r="G252" s="35">
        <v>150</v>
      </c>
      <c r="H252" s="35">
        <v>133</v>
      </c>
      <c r="I252" s="36"/>
      <c r="J252" s="37">
        <f t="shared" si="6"/>
        <v>19950</v>
      </c>
      <c r="K252" s="38">
        <v>42323</v>
      </c>
      <c r="L252" s="38">
        <v>42341</v>
      </c>
      <c r="M252" s="39">
        <v>208</v>
      </c>
      <c r="N252" s="66" t="s">
        <v>601</v>
      </c>
      <c r="O252" s="105" t="str">
        <f t="shared" si="7"/>
        <v>YES</v>
      </c>
    </row>
    <row r="253" spans="1:15" hidden="1" x14ac:dyDescent="0.25">
      <c r="A253" s="31"/>
      <c r="B253" s="79" t="e">
        <f>CONCATENATE(RIGHT(#REF!,2),"/",#REF!)</f>
        <v>#REF!</v>
      </c>
      <c r="C253" s="38">
        <v>42292</v>
      </c>
      <c r="D253" s="56" t="s">
        <v>536</v>
      </c>
      <c r="E253" s="57" t="s">
        <v>320</v>
      </c>
      <c r="F253" s="57" t="s">
        <v>537</v>
      </c>
      <c r="G253" s="35">
        <v>72</v>
      </c>
      <c r="H253" s="35">
        <v>400</v>
      </c>
      <c r="I253" s="36"/>
      <c r="J253" s="37">
        <f t="shared" si="6"/>
        <v>28800</v>
      </c>
      <c r="K253" s="38">
        <v>42369</v>
      </c>
      <c r="L253" s="38">
        <v>42348</v>
      </c>
      <c r="M253" s="39">
        <v>216</v>
      </c>
      <c r="N253" s="66" t="s">
        <v>605</v>
      </c>
      <c r="O253" s="105" t="str">
        <f t="shared" si="7"/>
        <v>NO</v>
      </c>
    </row>
    <row r="254" spans="1:15" hidden="1" x14ac:dyDescent="0.25">
      <c r="A254" s="31"/>
      <c r="B254" s="79" t="e">
        <f>CONCATENATE(RIGHT(#REF!,2),"/",#REF!)</f>
        <v>#REF!</v>
      </c>
      <c r="C254" s="38">
        <v>42292</v>
      </c>
      <c r="D254" s="56" t="s">
        <v>536</v>
      </c>
      <c r="E254" s="57" t="s">
        <v>320</v>
      </c>
      <c r="F254" s="57" t="s">
        <v>538</v>
      </c>
      <c r="G254" s="35">
        <v>50</v>
      </c>
      <c r="H254" s="35">
        <v>800</v>
      </c>
      <c r="I254" s="36"/>
      <c r="J254" s="37">
        <f t="shared" si="6"/>
        <v>40000</v>
      </c>
      <c r="K254" s="38">
        <v>42369</v>
      </c>
      <c r="L254" s="38"/>
      <c r="M254" s="39"/>
      <c r="N254" s="66"/>
      <c r="O254" s="105" t="str">
        <f t="shared" si="7"/>
        <v>NO</v>
      </c>
    </row>
    <row r="255" spans="1:15" hidden="1" x14ac:dyDescent="0.25">
      <c r="A255" s="31"/>
      <c r="B255" s="79" t="e">
        <f>CONCATENATE(RIGHT(#REF!,2),"/",#REF!)</f>
        <v>#REF!</v>
      </c>
      <c r="C255" s="38">
        <v>42292</v>
      </c>
      <c r="D255" s="56" t="s">
        <v>536</v>
      </c>
      <c r="E255" s="57" t="s">
        <v>320</v>
      </c>
      <c r="F255" s="57" t="s">
        <v>539</v>
      </c>
      <c r="G255" s="35">
        <v>200</v>
      </c>
      <c r="H255" s="35">
        <v>168</v>
      </c>
      <c r="I255" s="36"/>
      <c r="J255" s="37">
        <f t="shared" si="6"/>
        <v>33600</v>
      </c>
      <c r="K255" s="38">
        <v>42369</v>
      </c>
      <c r="L255" s="38">
        <v>42359</v>
      </c>
      <c r="M255" s="39">
        <v>226</v>
      </c>
      <c r="N255" s="66" t="s">
        <v>610</v>
      </c>
      <c r="O255" s="105" t="str">
        <f t="shared" si="7"/>
        <v>NO</v>
      </c>
    </row>
    <row r="256" spans="1:15" hidden="1" x14ac:dyDescent="0.25">
      <c r="A256" s="31"/>
      <c r="B256" s="79" t="e">
        <f>CONCATENATE(RIGHT(#REF!,2),"/",#REF!)</f>
        <v>#REF!</v>
      </c>
      <c r="C256" s="38">
        <v>42292</v>
      </c>
      <c r="D256" s="56" t="s">
        <v>536</v>
      </c>
      <c r="E256" s="57" t="s">
        <v>320</v>
      </c>
      <c r="F256" s="57" t="s">
        <v>540</v>
      </c>
      <c r="G256" s="35">
        <v>200</v>
      </c>
      <c r="H256" s="35">
        <v>5</v>
      </c>
      <c r="I256" s="36"/>
      <c r="J256" s="37">
        <f t="shared" si="6"/>
        <v>1000</v>
      </c>
      <c r="K256" s="38">
        <v>42369</v>
      </c>
      <c r="L256" s="38">
        <v>42359</v>
      </c>
      <c r="M256" s="39">
        <v>226</v>
      </c>
      <c r="N256" s="66" t="s">
        <v>610</v>
      </c>
      <c r="O256" s="105" t="str">
        <f t="shared" si="7"/>
        <v>NO</v>
      </c>
    </row>
    <row r="257" spans="1:15" hidden="1" x14ac:dyDescent="0.25">
      <c r="A257" s="31"/>
      <c r="B257" s="79" t="e">
        <f>CONCATENATE(RIGHT(#REF!,2),"/",#REF!)</f>
        <v>#REF!</v>
      </c>
      <c r="C257" s="38">
        <v>42292</v>
      </c>
      <c r="D257" s="56" t="s">
        <v>542</v>
      </c>
      <c r="E257" s="57" t="s">
        <v>89</v>
      </c>
      <c r="F257" s="57" t="s">
        <v>543</v>
      </c>
      <c r="G257" s="35">
        <v>10</v>
      </c>
      <c r="H257" s="35">
        <v>1600</v>
      </c>
      <c r="I257" s="36"/>
      <c r="J257" s="37">
        <f t="shared" si="6"/>
        <v>16000</v>
      </c>
      <c r="K257" s="38">
        <v>42341</v>
      </c>
      <c r="L257" s="38"/>
      <c r="M257" s="39"/>
      <c r="N257" s="66"/>
      <c r="O257" s="105" t="str">
        <f t="shared" si="7"/>
        <v>NO</v>
      </c>
    </row>
    <row r="258" spans="1:15" hidden="1" x14ac:dyDescent="0.25">
      <c r="A258" s="31"/>
      <c r="B258" s="79" t="e">
        <f>CONCATENATE(RIGHT(#REF!,2),"/",#REF!)</f>
        <v>#REF!</v>
      </c>
      <c r="C258" s="38">
        <v>42296</v>
      </c>
      <c r="D258" s="56" t="s">
        <v>546</v>
      </c>
      <c r="E258" s="57" t="s">
        <v>382</v>
      </c>
      <c r="F258" s="57" t="s">
        <v>547</v>
      </c>
      <c r="G258" s="35">
        <v>1</v>
      </c>
      <c r="H258" s="35">
        <v>390000</v>
      </c>
      <c r="I258" s="36">
        <v>7.0000000000000007E-2</v>
      </c>
      <c r="J258" s="37">
        <f t="shared" si="6"/>
        <v>362700</v>
      </c>
      <c r="K258" s="38">
        <v>42384</v>
      </c>
      <c r="L258" s="38"/>
      <c r="M258" s="39"/>
      <c r="N258" s="66"/>
      <c r="O258" s="105" t="str">
        <f t="shared" si="7"/>
        <v>NO</v>
      </c>
    </row>
    <row r="259" spans="1:15" hidden="1" x14ac:dyDescent="0.25">
      <c r="A259" s="31"/>
      <c r="B259" s="79" t="e">
        <f>CONCATENATE(RIGHT(#REF!,2),"/",#REF!)</f>
        <v>#REF!</v>
      </c>
      <c r="C259" s="38">
        <v>42301</v>
      </c>
      <c r="D259" s="56" t="s">
        <v>548</v>
      </c>
      <c r="E259" s="57" t="s">
        <v>24</v>
      </c>
      <c r="F259" s="57" t="s">
        <v>549</v>
      </c>
      <c r="G259" s="35">
        <v>200</v>
      </c>
      <c r="H259" s="35">
        <v>451.25</v>
      </c>
      <c r="I259" s="36"/>
      <c r="J259" s="37">
        <f t="shared" si="6"/>
        <v>90250</v>
      </c>
      <c r="K259" s="38">
        <v>42353</v>
      </c>
      <c r="L259" s="38">
        <v>42340</v>
      </c>
      <c r="M259" s="39">
        <v>207</v>
      </c>
      <c r="N259" s="66" t="s">
        <v>599</v>
      </c>
      <c r="O259" s="105" t="str">
        <f t="shared" si="7"/>
        <v>NO</v>
      </c>
    </row>
    <row r="260" spans="1:15" hidden="1" x14ac:dyDescent="0.25">
      <c r="A260" s="31"/>
      <c r="B260" s="79" t="e">
        <f>CONCATENATE(RIGHT(#REF!,2),"/",#REF!)</f>
        <v>#REF!</v>
      </c>
      <c r="C260" s="38">
        <v>42301</v>
      </c>
      <c r="D260" s="56" t="s">
        <v>550</v>
      </c>
      <c r="E260" s="57" t="s">
        <v>24</v>
      </c>
      <c r="F260" s="57" t="s">
        <v>551</v>
      </c>
      <c r="G260" s="35">
        <v>30</v>
      </c>
      <c r="H260" s="35">
        <v>60</v>
      </c>
      <c r="I260" s="36"/>
      <c r="J260" s="37">
        <f t="shared" si="6"/>
        <v>1800</v>
      </c>
      <c r="K260" s="38">
        <v>42339</v>
      </c>
      <c r="L260" s="38">
        <v>42349</v>
      </c>
      <c r="M260" s="90">
        <v>218</v>
      </c>
      <c r="N260" s="66" t="s">
        <v>606</v>
      </c>
      <c r="O260" s="105" t="str">
        <f t="shared" si="7"/>
        <v>YES</v>
      </c>
    </row>
    <row r="261" spans="1:15" hidden="1" x14ac:dyDescent="0.25">
      <c r="A261" s="31"/>
      <c r="B261" s="79" t="e">
        <f>CONCATENATE(RIGHT(#REF!,2),"/",#REF!)</f>
        <v>#REF!</v>
      </c>
      <c r="C261" s="38">
        <v>42301</v>
      </c>
      <c r="D261" s="56" t="s">
        <v>550</v>
      </c>
      <c r="E261" s="57" t="s">
        <v>24</v>
      </c>
      <c r="F261" s="57" t="s">
        <v>552</v>
      </c>
      <c r="G261" s="35">
        <v>30</v>
      </c>
      <c r="H261" s="35">
        <v>100</v>
      </c>
      <c r="I261" s="36"/>
      <c r="J261" s="37">
        <f t="shared" si="6"/>
        <v>3000</v>
      </c>
      <c r="K261" s="38">
        <v>42339</v>
      </c>
      <c r="L261" s="38">
        <v>42349</v>
      </c>
      <c r="M261" s="90">
        <v>218</v>
      </c>
      <c r="N261" s="66" t="s">
        <v>606</v>
      </c>
      <c r="O261" s="105" t="str">
        <f t="shared" si="7"/>
        <v>YES</v>
      </c>
    </row>
    <row r="262" spans="1:15" hidden="1" x14ac:dyDescent="0.25">
      <c r="A262" s="31"/>
      <c r="B262" s="79" t="e">
        <f>CONCATENATE(RIGHT(#REF!,2),"/",#REF!)</f>
        <v>#REF!</v>
      </c>
      <c r="C262" s="38">
        <v>42303</v>
      </c>
      <c r="D262" s="56" t="s">
        <v>553</v>
      </c>
      <c r="E262" s="57" t="s">
        <v>24</v>
      </c>
      <c r="F262" s="57" t="s">
        <v>554</v>
      </c>
      <c r="G262" s="35">
        <v>32</v>
      </c>
      <c r="H262" s="35">
        <v>2600</v>
      </c>
      <c r="I262" s="36"/>
      <c r="J262" s="37">
        <f t="shared" ref="J262:J278" si="8">G262*H262*(1-I262)</f>
        <v>83200</v>
      </c>
      <c r="K262" s="38">
        <v>42369</v>
      </c>
      <c r="L262" s="38"/>
      <c r="M262" s="39"/>
      <c r="N262" s="66"/>
      <c r="O262" s="105" t="str">
        <f t="shared" ref="O262:O278" si="9">IF(L262&gt;K262,"YES","NO")</f>
        <v>NO</v>
      </c>
    </row>
    <row r="263" spans="1:15" hidden="1" x14ac:dyDescent="0.25">
      <c r="A263" s="31"/>
      <c r="B263" s="79" t="e">
        <f>CONCATENATE(RIGHT(#REF!,2),"/",#REF!)</f>
        <v>#REF!</v>
      </c>
      <c r="C263" s="38">
        <v>42298</v>
      </c>
      <c r="D263" s="56" t="s">
        <v>555</v>
      </c>
      <c r="E263" s="57" t="s">
        <v>89</v>
      </c>
      <c r="F263" s="57" t="s">
        <v>556</v>
      </c>
      <c r="G263" s="35">
        <v>100</v>
      </c>
      <c r="H263" s="35">
        <v>1300</v>
      </c>
      <c r="I263" s="36"/>
      <c r="J263" s="37">
        <f t="shared" si="8"/>
        <v>130000</v>
      </c>
      <c r="K263" s="38">
        <v>42323</v>
      </c>
      <c r="L263" s="38"/>
      <c r="M263" s="39"/>
      <c r="N263" s="66"/>
      <c r="O263" s="105" t="str">
        <f t="shared" si="9"/>
        <v>NO</v>
      </c>
    </row>
    <row r="264" spans="1:15" hidden="1" x14ac:dyDescent="0.25">
      <c r="A264" s="31"/>
      <c r="B264" s="79" t="e">
        <f>CONCATENATE(RIGHT(#REF!,2),"/",#REF!)</f>
        <v>#REF!</v>
      </c>
      <c r="C264" s="38">
        <v>42298</v>
      </c>
      <c r="D264" s="56" t="s">
        <v>557</v>
      </c>
      <c r="E264" s="57" t="s">
        <v>89</v>
      </c>
      <c r="F264" s="57" t="s">
        <v>558</v>
      </c>
      <c r="G264" s="35">
        <v>2500</v>
      </c>
      <c r="H264" s="35">
        <v>40</v>
      </c>
      <c r="I264" s="36"/>
      <c r="J264" s="37">
        <f t="shared" si="8"/>
        <v>100000</v>
      </c>
      <c r="K264" s="38">
        <v>42353</v>
      </c>
      <c r="L264" s="38"/>
      <c r="M264" s="39"/>
      <c r="N264" s="66"/>
      <c r="O264" s="105" t="str">
        <f t="shared" si="9"/>
        <v>NO</v>
      </c>
    </row>
    <row r="265" spans="1:15" hidden="1" x14ac:dyDescent="0.25">
      <c r="A265" s="31"/>
      <c r="B265" s="79" t="e">
        <f>CONCATENATE(RIGHT(#REF!,2),"/",#REF!)</f>
        <v>#REF!</v>
      </c>
      <c r="C265" s="38">
        <v>42298</v>
      </c>
      <c r="D265" s="56" t="s">
        <v>557</v>
      </c>
      <c r="E265" s="57" t="s">
        <v>89</v>
      </c>
      <c r="F265" s="57" t="s">
        <v>559</v>
      </c>
      <c r="G265" s="35">
        <v>1500</v>
      </c>
      <c r="H265" s="35">
        <v>107.5</v>
      </c>
      <c r="I265" s="36">
        <v>2.5000000000000001E-2</v>
      </c>
      <c r="J265" s="37">
        <f t="shared" si="8"/>
        <v>157218.75</v>
      </c>
      <c r="K265" s="38">
        <v>42353</v>
      </c>
      <c r="L265" s="38"/>
      <c r="M265" s="39"/>
      <c r="N265" s="66"/>
      <c r="O265" s="105" t="str">
        <f t="shared" si="9"/>
        <v>NO</v>
      </c>
    </row>
    <row r="266" spans="1:15" hidden="1" x14ac:dyDescent="0.25">
      <c r="A266" s="31"/>
      <c r="B266" s="79" t="e">
        <f>CONCATENATE(RIGHT(#REF!,2),"/",#REF!)</f>
        <v>#REF!</v>
      </c>
      <c r="C266" s="38">
        <v>42298</v>
      </c>
      <c r="D266" s="56" t="s">
        <v>560</v>
      </c>
      <c r="E266" s="57" t="s">
        <v>78</v>
      </c>
      <c r="F266" s="57" t="s">
        <v>561</v>
      </c>
      <c r="G266" s="35">
        <v>20</v>
      </c>
      <c r="H266" s="35">
        <v>1950</v>
      </c>
      <c r="I266" s="36"/>
      <c r="J266" s="37">
        <f t="shared" si="8"/>
        <v>39000</v>
      </c>
      <c r="K266" s="38">
        <v>42338</v>
      </c>
      <c r="L266" s="38"/>
      <c r="M266" s="39"/>
      <c r="N266" s="66"/>
      <c r="O266" s="105" t="str">
        <f t="shared" si="9"/>
        <v>NO</v>
      </c>
    </row>
    <row r="267" spans="1:15" hidden="1" x14ac:dyDescent="0.25">
      <c r="A267" s="31"/>
      <c r="B267" s="79" t="e">
        <f>CONCATENATE(RIGHT(#REF!,2),"/",#REF!)</f>
        <v>#REF!</v>
      </c>
      <c r="C267" s="38">
        <v>42298</v>
      </c>
      <c r="D267" s="56" t="s">
        <v>562</v>
      </c>
      <c r="E267" s="57" t="s">
        <v>382</v>
      </c>
      <c r="F267" s="57" t="s">
        <v>563</v>
      </c>
      <c r="G267" s="35">
        <v>2</v>
      </c>
      <c r="H267" s="35">
        <v>23500</v>
      </c>
      <c r="I267" s="36"/>
      <c r="J267" s="37">
        <f t="shared" si="8"/>
        <v>47000</v>
      </c>
      <c r="K267" s="38">
        <v>42368</v>
      </c>
      <c r="L267" s="38"/>
      <c r="M267" s="39"/>
      <c r="N267" s="39"/>
      <c r="O267" s="105" t="str">
        <f t="shared" si="9"/>
        <v>NO</v>
      </c>
    </row>
    <row r="268" spans="1:15" hidden="1" x14ac:dyDescent="0.25">
      <c r="A268" s="31"/>
      <c r="B268" s="79" t="e">
        <f>CONCATENATE(RIGHT(#REF!,2),"/",#REF!)</f>
        <v>#REF!</v>
      </c>
      <c r="C268" s="38">
        <v>42301</v>
      </c>
      <c r="D268" s="56" t="s">
        <v>564</v>
      </c>
      <c r="E268" s="57" t="s">
        <v>89</v>
      </c>
      <c r="F268" s="57" t="s">
        <v>565</v>
      </c>
      <c r="G268" s="35">
        <v>700</v>
      </c>
      <c r="H268" s="35">
        <v>115</v>
      </c>
      <c r="I268" s="36">
        <v>0.05</v>
      </c>
      <c r="J268" s="37">
        <f t="shared" si="8"/>
        <v>76475</v>
      </c>
      <c r="K268" s="38">
        <v>42369</v>
      </c>
      <c r="L268" s="38"/>
      <c r="M268" s="39"/>
      <c r="N268" s="39"/>
      <c r="O268" s="105" t="str">
        <f t="shared" si="9"/>
        <v>NO</v>
      </c>
    </row>
    <row r="269" spans="1:15" hidden="1" x14ac:dyDescent="0.25">
      <c r="A269" s="31"/>
      <c r="B269" s="79" t="e">
        <f>CONCATENATE(RIGHT(#REF!,2),"/",#REF!)</f>
        <v>#REF!</v>
      </c>
      <c r="C269" s="38">
        <v>42306</v>
      </c>
      <c r="D269" s="56" t="s">
        <v>569</v>
      </c>
      <c r="E269" s="57" t="s">
        <v>27</v>
      </c>
      <c r="F269" s="21" t="s">
        <v>113</v>
      </c>
      <c r="G269" s="41">
        <v>400</v>
      </c>
      <c r="H269" s="41">
        <v>24</v>
      </c>
      <c r="I269" s="42">
        <v>0.1</v>
      </c>
      <c r="J269" s="37">
        <f t="shared" si="8"/>
        <v>8640</v>
      </c>
      <c r="K269" s="38">
        <v>42368</v>
      </c>
      <c r="L269" s="38">
        <v>42315</v>
      </c>
      <c r="M269" s="39">
        <v>190</v>
      </c>
      <c r="N269" s="66" t="s">
        <v>590</v>
      </c>
      <c r="O269" s="105" t="str">
        <f t="shared" si="9"/>
        <v>NO</v>
      </c>
    </row>
    <row r="270" spans="1:15" hidden="1" x14ac:dyDescent="0.25">
      <c r="A270" s="31"/>
      <c r="B270" s="79" t="e">
        <f>CONCATENATE(RIGHT(#REF!,2),"/",#REF!)</f>
        <v>#REF!</v>
      </c>
      <c r="C270" s="38">
        <v>42306</v>
      </c>
      <c r="D270" s="56" t="s">
        <v>569</v>
      </c>
      <c r="E270" s="57" t="s">
        <v>27</v>
      </c>
      <c r="F270" s="21" t="s">
        <v>117</v>
      </c>
      <c r="G270" s="41">
        <v>500</v>
      </c>
      <c r="H270" s="41">
        <v>64</v>
      </c>
      <c r="I270" s="42">
        <v>0.1</v>
      </c>
      <c r="J270" s="37">
        <f t="shared" si="8"/>
        <v>28800</v>
      </c>
      <c r="K270" s="38">
        <v>42368</v>
      </c>
      <c r="L270" s="38">
        <v>42315</v>
      </c>
      <c r="M270" s="39">
        <v>190</v>
      </c>
      <c r="N270" s="66" t="s">
        <v>590</v>
      </c>
      <c r="O270" s="105" t="str">
        <f t="shared" si="9"/>
        <v>NO</v>
      </c>
    </row>
    <row r="271" spans="1:15" hidden="1" x14ac:dyDescent="0.25">
      <c r="A271" s="31"/>
      <c r="B271" s="79" t="e">
        <f>CONCATENATE(RIGHT(#REF!,2),"/",#REF!)</f>
        <v>#REF!</v>
      </c>
      <c r="C271" s="38">
        <v>42297</v>
      </c>
      <c r="D271" s="56" t="s">
        <v>570</v>
      </c>
      <c r="E271" s="57" t="s">
        <v>320</v>
      </c>
      <c r="F271" s="57" t="s">
        <v>571</v>
      </c>
      <c r="G271" s="35">
        <v>30</v>
      </c>
      <c r="H271" s="35">
        <v>6000</v>
      </c>
      <c r="I271" s="36"/>
      <c r="J271" s="37">
        <f t="shared" si="8"/>
        <v>180000</v>
      </c>
      <c r="K271" s="67">
        <v>42369</v>
      </c>
      <c r="L271" s="38">
        <v>42013</v>
      </c>
      <c r="M271" s="39">
        <v>240</v>
      </c>
      <c r="N271" s="66" t="s">
        <v>618</v>
      </c>
      <c r="O271" s="105" t="str">
        <f t="shared" si="9"/>
        <v>NO</v>
      </c>
    </row>
    <row r="272" spans="1:15" hidden="1" x14ac:dyDescent="0.25">
      <c r="A272" s="31"/>
      <c r="B272" s="79" t="e">
        <f>CONCATENATE(RIGHT(#REF!,2),"/",#REF!)</f>
        <v>#REF!</v>
      </c>
      <c r="C272" s="38">
        <v>42304</v>
      </c>
      <c r="D272" s="56" t="s">
        <v>572</v>
      </c>
      <c r="E272" s="57" t="s">
        <v>70</v>
      </c>
      <c r="F272" s="57" t="s">
        <v>573</v>
      </c>
      <c r="G272" s="35">
        <v>36</v>
      </c>
      <c r="H272" s="35">
        <v>300</v>
      </c>
      <c r="I272" s="36"/>
      <c r="J272" s="37">
        <f t="shared" si="8"/>
        <v>10800</v>
      </c>
      <c r="K272" s="38">
        <v>42369</v>
      </c>
      <c r="L272" s="38"/>
      <c r="M272" s="39"/>
      <c r="N272" s="66"/>
      <c r="O272" s="105" t="str">
        <f t="shared" si="9"/>
        <v>NO</v>
      </c>
    </row>
    <row r="273" spans="1:15" hidden="1" x14ac:dyDescent="0.25">
      <c r="A273" s="31"/>
      <c r="B273" s="79" t="e">
        <f>CONCATENATE(RIGHT(#REF!,2),"/",#REF!)</f>
        <v>#REF!</v>
      </c>
      <c r="C273" s="38">
        <v>42300</v>
      </c>
      <c r="D273" s="56" t="s">
        <v>574</v>
      </c>
      <c r="E273" s="57" t="s">
        <v>32</v>
      </c>
      <c r="F273" s="67" t="s">
        <v>575</v>
      </c>
      <c r="G273" s="35">
        <v>8</v>
      </c>
      <c r="H273" s="35">
        <v>16000</v>
      </c>
      <c r="I273" s="36"/>
      <c r="J273" s="37">
        <f t="shared" si="8"/>
        <v>128000</v>
      </c>
      <c r="K273" s="38">
        <v>42369</v>
      </c>
      <c r="L273" s="38"/>
      <c r="M273" s="39"/>
      <c r="N273" s="66"/>
      <c r="O273" s="105" t="str">
        <f t="shared" si="9"/>
        <v>NO</v>
      </c>
    </row>
    <row r="274" spans="1:15" hidden="1" x14ac:dyDescent="0.25">
      <c r="A274" s="31"/>
      <c r="B274" s="79" t="e">
        <f>CONCATENATE(RIGHT(#REF!,2),"/",#REF!)</f>
        <v>#REF!</v>
      </c>
      <c r="C274" s="38">
        <v>42300</v>
      </c>
      <c r="D274" s="56" t="s">
        <v>574</v>
      </c>
      <c r="E274" s="57" t="s">
        <v>32</v>
      </c>
      <c r="F274" s="57" t="s">
        <v>576</v>
      </c>
      <c r="G274" s="35">
        <v>10</v>
      </c>
      <c r="H274" s="35">
        <v>2100</v>
      </c>
      <c r="I274" s="36"/>
      <c r="J274" s="37">
        <f t="shared" si="8"/>
        <v>21000</v>
      </c>
      <c r="K274" s="38">
        <v>42369</v>
      </c>
      <c r="L274" s="38"/>
      <c r="M274" s="39"/>
      <c r="N274" s="66"/>
      <c r="O274" s="105" t="str">
        <f t="shared" si="9"/>
        <v>NO</v>
      </c>
    </row>
    <row r="275" spans="1:15" hidden="1" x14ac:dyDescent="0.25">
      <c r="A275" s="31"/>
      <c r="B275" s="79" t="e">
        <f>CONCATENATE(RIGHT(#REF!,2),"/",#REF!)</f>
        <v>#REF!</v>
      </c>
      <c r="C275" s="38">
        <v>42310</v>
      </c>
      <c r="D275" s="56" t="s">
        <v>578</v>
      </c>
      <c r="E275" s="57" t="s">
        <v>579</v>
      </c>
      <c r="F275" s="57" t="s">
        <v>580</v>
      </c>
      <c r="G275" s="35">
        <v>300</v>
      </c>
      <c r="H275" s="35">
        <v>1500</v>
      </c>
      <c r="I275" s="36"/>
      <c r="J275" s="37">
        <f t="shared" si="8"/>
        <v>450000</v>
      </c>
      <c r="K275" s="38">
        <v>42330</v>
      </c>
      <c r="L275" s="38">
        <v>42357</v>
      </c>
      <c r="M275" s="39">
        <v>223</v>
      </c>
      <c r="N275" s="66" t="s">
        <v>609</v>
      </c>
      <c r="O275" s="105" t="str">
        <f t="shared" si="9"/>
        <v>YES</v>
      </c>
    </row>
    <row r="276" spans="1:15" hidden="1" x14ac:dyDescent="0.25">
      <c r="A276" s="31"/>
      <c r="B276" s="79" t="e">
        <f>CONCATENATE(RIGHT(#REF!,2),"/",#REF!)</f>
        <v>#REF!</v>
      </c>
      <c r="C276" s="38">
        <v>42310</v>
      </c>
      <c r="D276" s="56" t="s">
        <v>581</v>
      </c>
      <c r="E276" s="57" t="s">
        <v>225</v>
      </c>
      <c r="F276" s="57" t="s">
        <v>582</v>
      </c>
      <c r="G276" s="35">
        <v>23900</v>
      </c>
      <c r="H276" s="35">
        <v>23</v>
      </c>
      <c r="I276" s="36"/>
      <c r="J276" s="37">
        <f t="shared" si="8"/>
        <v>549700</v>
      </c>
      <c r="K276" s="38">
        <v>42338</v>
      </c>
      <c r="L276" s="38">
        <v>42328</v>
      </c>
      <c r="M276" s="39">
        <v>199</v>
      </c>
      <c r="N276" s="66" t="s">
        <v>595</v>
      </c>
      <c r="O276" s="105" t="str">
        <f t="shared" si="9"/>
        <v>NO</v>
      </c>
    </row>
    <row r="277" spans="1:15" hidden="1" x14ac:dyDescent="0.25">
      <c r="A277" s="31"/>
      <c r="B277" s="79" t="e">
        <f>CONCATENATE(RIGHT(#REF!,2),"/",#REF!)</f>
        <v>#REF!</v>
      </c>
      <c r="C277" s="38">
        <v>42310</v>
      </c>
      <c r="D277" s="56" t="s">
        <v>583</v>
      </c>
      <c r="E277" s="57" t="s">
        <v>192</v>
      </c>
      <c r="F277" s="57" t="s">
        <v>584</v>
      </c>
      <c r="G277" s="35">
        <v>300</v>
      </c>
      <c r="H277" s="35">
        <v>48</v>
      </c>
      <c r="I277" s="36">
        <v>0.02</v>
      </c>
      <c r="J277" s="37">
        <f t="shared" si="8"/>
        <v>14112</v>
      </c>
      <c r="K277" s="38">
        <v>42358</v>
      </c>
      <c r="L277" s="38">
        <v>42333</v>
      </c>
      <c r="M277" s="39">
        <v>201</v>
      </c>
      <c r="N277" s="66" t="s">
        <v>597</v>
      </c>
      <c r="O277" s="105" t="str">
        <f t="shared" si="9"/>
        <v>NO</v>
      </c>
    </row>
    <row r="278" spans="1:15" x14ac:dyDescent="0.25">
      <c r="A278" s="31"/>
      <c r="B278" s="79">
        <v>273</v>
      </c>
      <c r="C278" s="38">
        <v>42310</v>
      </c>
      <c r="D278" s="56" t="s">
        <v>585</v>
      </c>
      <c r="E278" s="57" t="s">
        <v>192</v>
      </c>
      <c r="F278" s="57" t="s">
        <v>586</v>
      </c>
      <c r="G278" s="35">
        <v>12</v>
      </c>
      <c r="H278" s="35">
        <v>370</v>
      </c>
      <c r="I278" s="36">
        <v>0.02</v>
      </c>
      <c r="J278" s="37">
        <f t="shared" si="8"/>
        <v>4351.2</v>
      </c>
      <c r="K278" s="38">
        <v>42358</v>
      </c>
      <c r="L278" s="38"/>
      <c r="M278" s="39"/>
      <c r="N278" s="66"/>
      <c r="O278" s="105" t="str">
        <f t="shared" si="9"/>
        <v>NO</v>
      </c>
    </row>
    <row r="279" spans="1:15" x14ac:dyDescent="0.25">
      <c r="A279" s="31"/>
      <c r="B279" s="106"/>
      <c r="C279" s="45"/>
      <c r="D279" s="107"/>
      <c r="E279" s="52"/>
      <c r="F279" s="52"/>
      <c r="G279" s="48"/>
      <c r="H279" s="48"/>
      <c r="I279" s="108"/>
      <c r="J279" s="44"/>
      <c r="K279" s="45"/>
      <c r="L279" s="45"/>
      <c r="M279" s="46"/>
      <c r="N279" s="109"/>
      <c r="O279" s="110"/>
    </row>
    <row r="280" spans="1:15" x14ac:dyDescent="0.25">
      <c r="A280" s="31"/>
      <c r="B280" s="106"/>
      <c r="C280" s="45"/>
      <c r="D280" s="107"/>
      <c r="E280" s="52"/>
      <c r="F280" s="52"/>
      <c r="G280" s="48"/>
      <c r="H280" s="48"/>
      <c r="I280" s="108"/>
      <c r="J280" s="44"/>
      <c r="K280" s="45"/>
      <c r="L280" s="45"/>
      <c r="M280" s="46"/>
      <c r="N280" s="109"/>
      <c r="O280" s="110"/>
    </row>
    <row r="281" spans="1:15" x14ac:dyDescent="0.25">
      <c r="A281" s="31"/>
      <c r="B281" s="106"/>
      <c r="C281" s="45"/>
      <c r="D281" s="107"/>
      <c r="E281" s="52"/>
      <c r="F281" s="52"/>
      <c r="G281" s="48"/>
      <c r="H281" s="48"/>
      <c r="I281" s="108"/>
      <c r="J281" s="44"/>
      <c r="K281" s="45"/>
      <c r="L281" s="45"/>
      <c r="M281" s="46"/>
      <c r="N281" s="109"/>
      <c r="O281" s="110"/>
    </row>
    <row r="282" spans="1:15" x14ac:dyDescent="0.25">
      <c r="A282" s="31"/>
      <c r="B282" s="106"/>
      <c r="C282" s="45"/>
      <c r="D282" s="107"/>
      <c r="E282" s="52"/>
      <c r="F282" s="52"/>
      <c r="G282" s="48"/>
      <c r="H282" s="48"/>
      <c r="I282" s="108"/>
      <c r="J282" s="44"/>
      <c r="K282" s="45"/>
      <c r="L282" s="45"/>
      <c r="M282" s="46"/>
      <c r="N282" s="109"/>
      <c r="O282" s="110"/>
    </row>
    <row r="285" spans="1:15" ht="18.75" x14ac:dyDescent="0.3">
      <c r="B285" s="132" t="s">
        <v>626</v>
      </c>
      <c r="C285" s="132"/>
      <c r="D285" s="132"/>
      <c r="E285" s="132"/>
      <c r="F285" s="132"/>
      <c r="G285" s="132"/>
      <c r="H285" s="132"/>
      <c r="I285" s="132"/>
      <c r="J285" s="132"/>
      <c r="K285" s="132"/>
      <c r="L285" s="132"/>
      <c r="M285" s="132"/>
      <c r="N285" s="132"/>
      <c r="O285" s="132"/>
    </row>
    <row r="287" spans="1:15" ht="30" x14ac:dyDescent="0.25">
      <c r="B287" s="91" t="s">
        <v>16</v>
      </c>
      <c r="C287" s="92" t="s">
        <v>0</v>
      </c>
      <c r="D287" s="93" t="s">
        <v>11</v>
      </c>
      <c r="E287" s="91" t="s">
        <v>2</v>
      </c>
      <c r="F287" s="91" t="s">
        <v>14</v>
      </c>
      <c r="G287" s="91" t="s">
        <v>4</v>
      </c>
      <c r="H287" s="91" t="s">
        <v>5</v>
      </c>
      <c r="I287" s="94" t="s">
        <v>15</v>
      </c>
      <c r="J287" s="95" t="s">
        <v>19</v>
      </c>
      <c r="K287" s="92" t="s">
        <v>6</v>
      </c>
      <c r="L287" s="92" t="s">
        <v>12</v>
      </c>
      <c r="M287" s="96" t="s">
        <v>7</v>
      </c>
      <c r="N287" s="96" t="s">
        <v>8</v>
      </c>
      <c r="O287" s="91" t="s">
        <v>13</v>
      </c>
    </row>
    <row r="288" spans="1:15" x14ac:dyDescent="0.25">
      <c r="B288" s="97" t="s">
        <v>619</v>
      </c>
      <c r="C288" s="98">
        <v>42292</v>
      </c>
      <c r="D288" s="99" t="s">
        <v>536</v>
      </c>
      <c r="E288" s="100" t="s">
        <v>320</v>
      </c>
      <c r="F288" s="100" t="s">
        <v>538</v>
      </c>
      <c r="G288" s="100">
        <v>50</v>
      </c>
      <c r="H288" s="100">
        <v>800</v>
      </c>
      <c r="I288" s="101"/>
      <c r="J288" s="102">
        <v>40000</v>
      </c>
      <c r="K288" s="98">
        <v>42369</v>
      </c>
      <c r="L288" s="98"/>
      <c r="M288" s="103"/>
      <c r="N288" s="103"/>
      <c r="O288" s="104" t="s">
        <v>620</v>
      </c>
    </row>
    <row r="289" spans="2:15" x14ac:dyDescent="0.25">
      <c r="B289" s="79" t="s">
        <v>621</v>
      </c>
      <c r="C289" s="38">
        <v>42367</v>
      </c>
      <c r="D289" s="43" t="s">
        <v>612</v>
      </c>
      <c r="E289" s="35" t="s">
        <v>320</v>
      </c>
      <c r="F289" s="35" t="s">
        <v>613</v>
      </c>
      <c r="G289" s="35">
        <v>8</v>
      </c>
      <c r="H289" s="35">
        <v>6300</v>
      </c>
      <c r="I289" s="36"/>
      <c r="J289" s="37">
        <v>50400</v>
      </c>
      <c r="K289" s="38">
        <v>42459</v>
      </c>
      <c r="L289" s="38"/>
      <c r="M289" s="39"/>
      <c r="N289" s="39"/>
      <c r="O289" s="105" t="s">
        <v>620</v>
      </c>
    </row>
    <row r="290" spans="2:15" x14ac:dyDescent="0.25">
      <c r="B290" s="97" t="s">
        <v>622</v>
      </c>
      <c r="C290" s="98">
        <v>42367</v>
      </c>
      <c r="D290" s="99" t="s">
        <v>612</v>
      </c>
      <c r="E290" s="100" t="s">
        <v>320</v>
      </c>
      <c r="F290" s="100" t="s">
        <v>614</v>
      </c>
      <c r="G290" s="100">
        <v>8</v>
      </c>
      <c r="H290" s="100">
        <v>250</v>
      </c>
      <c r="I290" s="101"/>
      <c r="J290" s="102">
        <v>2000</v>
      </c>
      <c r="K290" s="98">
        <v>42459</v>
      </c>
      <c r="L290" s="98"/>
      <c r="M290" s="103"/>
      <c r="N290" s="103"/>
      <c r="O290" s="104" t="s">
        <v>620</v>
      </c>
    </row>
    <row r="291" spans="2:15" x14ac:dyDescent="0.25">
      <c r="B291" s="79" t="s">
        <v>623</v>
      </c>
      <c r="C291" s="38">
        <v>42367</v>
      </c>
      <c r="D291" s="43" t="s">
        <v>612</v>
      </c>
      <c r="E291" s="35" t="s">
        <v>320</v>
      </c>
      <c r="F291" s="35" t="s">
        <v>615</v>
      </c>
      <c r="G291" s="35">
        <v>2</v>
      </c>
      <c r="H291" s="35">
        <v>500</v>
      </c>
      <c r="I291" s="36"/>
      <c r="J291" s="37">
        <v>1000</v>
      </c>
      <c r="K291" s="38">
        <v>42459</v>
      </c>
      <c r="L291" s="38"/>
      <c r="M291" s="39"/>
      <c r="N291" s="39"/>
      <c r="O291" s="105" t="s">
        <v>620</v>
      </c>
    </row>
    <row r="292" spans="2:15" x14ac:dyDescent="0.25">
      <c r="B292" s="97" t="s">
        <v>624</v>
      </c>
      <c r="C292" s="98">
        <v>42367</v>
      </c>
      <c r="D292" s="99" t="s">
        <v>612</v>
      </c>
      <c r="E292" s="100" t="s">
        <v>320</v>
      </c>
      <c r="F292" s="100" t="s">
        <v>616</v>
      </c>
      <c r="G292" s="100">
        <v>12</v>
      </c>
      <c r="H292" s="100">
        <v>1200</v>
      </c>
      <c r="I292" s="101"/>
      <c r="J292" s="102">
        <v>14400</v>
      </c>
      <c r="K292" s="98">
        <v>42459</v>
      </c>
      <c r="L292" s="98"/>
      <c r="M292" s="103"/>
      <c r="N292" s="103"/>
      <c r="O292" s="104" t="s">
        <v>620</v>
      </c>
    </row>
  </sheetData>
  <mergeCells count="2">
    <mergeCell ref="B3:O3"/>
    <mergeCell ref="B285:O285"/>
  </mergeCells>
  <conditionalFormatting sqref="K288:K292 W20 K6:K282">
    <cfRule type="cellIs" dxfId="8" priority="14" operator="lessThan">
      <formula>TODAY()</formula>
    </cfRule>
  </conditionalFormatting>
  <conditionalFormatting sqref="O288:O292 AB20 O6:O282">
    <cfRule type="cellIs" dxfId="7" priority="10" operator="equal">
      <formula>"NO"</formula>
    </cfRule>
    <cfRule type="cellIs" dxfId="6" priority="11" operator="equal">
      <formula>"YES"</formula>
    </cfRule>
  </conditionalFormatting>
  <conditionalFormatting sqref="X20">
    <cfRule type="cellIs" dxfId="5" priority="8" operator="lessThanOrEqual">
      <formula>W20</formula>
    </cfRule>
    <cfRule type="cellIs" dxfId="4" priority="9" operator="greaterThan">
      <formula>W20</formula>
    </cfRule>
  </conditionalFormatting>
  <conditionalFormatting sqref="L288:L292">
    <cfRule type="cellIs" dxfId="3" priority="3" operator="lessThanOrEqual">
      <formula>K288</formula>
    </cfRule>
    <cfRule type="cellIs" dxfId="2" priority="4" operator="greaterThan">
      <formula>K288</formula>
    </cfRule>
  </conditionalFormatting>
  <conditionalFormatting sqref="L6:L282">
    <cfRule type="cellIs" dxfId="1" priority="17" operator="lessThanOrEqual">
      <formula>K6</formula>
    </cfRule>
    <cfRule type="cellIs" dxfId="0" priority="18" operator="greaterThan">
      <formula>K6</formula>
    </cfRule>
  </conditionalFormatting>
  <pageMargins left="0.7" right="0.7" top="0.75" bottom="0.75" header="0.3" footer="0.3"/>
  <pageSetup scale="52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Purchase Order</vt:lpstr>
      <vt:lpstr>Order Manufacturing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</dc:creator>
  <cp:lastModifiedBy>User</cp:lastModifiedBy>
  <cp:lastPrinted>2016-07-20T07:08:35Z</cp:lastPrinted>
  <dcterms:created xsi:type="dcterms:W3CDTF">2014-04-12T08:20:48Z</dcterms:created>
  <dcterms:modified xsi:type="dcterms:W3CDTF">2017-05-23T08:39:04Z</dcterms:modified>
</cp:coreProperties>
</file>