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r" sheetId="4" r:id="rId1"/>
  </sheets>
  <calcPr calcId="124519"/>
</workbook>
</file>

<file path=xl/calcChain.xml><?xml version="1.0" encoding="utf-8"?>
<calcChain xmlns="http://schemas.openxmlformats.org/spreadsheetml/2006/main">
  <c r="I61" i="4"/>
  <c r="I60"/>
  <c r="I71"/>
  <c r="C75" s="1"/>
  <c r="I69"/>
  <c r="I62"/>
  <c r="I58"/>
  <c r="G57"/>
  <c r="I57" s="1"/>
  <c r="G56"/>
  <c r="I56" s="1"/>
  <c r="G55"/>
  <c r="I55" s="1"/>
  <c r="G54"/>
  <c r="I54" s="1"/>
  <c r="I14"/>
  <c r="G13"/>
  <c r="I13" s="1"/>
  <c r="G12"/>
  <c r="I12" s="1"/>
  <c r="G11"/>
  <c r="I11" s="1"/>
  <c r="I18"/>
  <c r="I25"/>
  <c r="I64" l="1"/>
  <c r="C74" s="1"/>
  <c r="C76" s="1"/>
  <c r="C77" s="1"/>
  <c r="C78" s="1"/>
  <c r="G64"/>
  <c r="G10"/>
  <c r="G20" l="1"/>
  <c r="I10"/>
  <c r="I20" l="1"/>
  <c r="I27"/>
  <c r="C31" s="1"/>
  <c r="C30" l="1"/>
  <c r="C32" s="1"/>
  <c r="C33" s="1"/>
  <c r="C34" s="1"/>
</calcChain>
</file>

<file path=xl/sharedStrings.xml><?xml version="1.0" encoding="utf-8"?>
<sst xmlns="http://schemas.openxmlformats.org/spreadsheetml/2006/main" count="97" uniqueCount="39">
  <si>
    <t>Rate/Kg</t>
  </si>
  <si>
    <t xml:space="preserve">Amount </t>
  </si>
  <si>
    <t>Length (mm)</t>
  </si>
  <si>
    <t>Quantity</t>
  </si>
  <si>
    <t>Weight (Kg)</t>
  </si>
  <si>
    <t>Selling Price</t>
  </si>
  <si>
    <t>Date</t>
  </si>
  <si>
    <t>Drg No</t>
  </si>
  <si>
    <t>Qty</t>
  </si>
  <si>
    <t>Ashok Enginnering Works Cost Sheet</t>
  </si>
  <si>
    <t>Prod</t>
  </si>
  <si>
    <t>Total</t>
  </si>
  <si>
    <t>Type</t>
  </si>
  <si>
    <t>Labour</t>
  </si>
  <si>
    <t>Total Calculation</t>
  </si>
  <si>
    <t>Raw Material</t>
  </si>
  <si>
    <t>Margin</t>
  </si>
  <si>
    <t>Round</t>
  </si>
  <si>
    <t>Diam (mm)</t>
  </si>
  <si>
    <t>Material Type</t>
  </si>
  <si>
    <t>Enq Ref No</t>
  </si>
  <si>
    <t>Hardware</t>
  </si>
  <si>
    <t>Rate/ Piece</t>
  </si>
  <si>
    <t>COUPLING BOLT FOR CRUSHER</t>
  </si>
  <si>
    <t>32/MC/C-435</t>
  </si>
  <si>
    <t>Pin</t>
  </si>
  <si>
    <t>MS</t>
  </si>
  <si>
    <t>Washer</t>
  </si>
  <si>
    <t>Locking Ring</t>
  </si>
  <si>
    <t>Locking Plate</t>
  </si>
  <si>
    <t>M20 x 40</t>
  </si>
  <si>
    <t>Bolt</t>
  </si>
  <si>
    <t>Dowel Pin</t>
  </si>
  <si>
    <t>Machining</t>
  </si>
  <si>
    <t>12 NOS</t>
  </si>
  <si>
    <t>VCZ1601537</t>
  </si>
  <si>
    <t>310/CGP/B-250</t>
  </si>
  <si>
    <t>WASHER</t>
  </si>
  <si>
    <t>NUT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</si>
</sst>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 applyBorder="1" applyAlignment="1">
      <alignment horizontal="right"/>
    </xf>
    <xf numFmtId="9" fontId="4" fillId="2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0" fontId="0" fillId="0" borderId="0" xfId="0" applyFont="1" applyBorder="1"/>
    <xf numFmtId="2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7" xfId="0" applyFont="1" applyBorder="1" applyAlignment="1"/>
    <xf numFmtId="164" fontId="0" fillId="0" borderId="8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0" borderId="9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" fontId="4" fillId="2" borderId="0" xfId="0" applyNumberFormat="1" applyFont="1" applyFill="1" applyBorder="1" applyAlignment="1">
      <alignment horizontal="right"/>
    </xf>
    <xf numFmtId="1" fontId="4" fillId="2" borderId="7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4" fillId="2" borderId="7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right" wrapText="1"/>
    </xf>
    <xf numFmtId="0" fontId="0" fillId="4" borderId="4" xfId="0" applyFont="1" applyFill="1" applyBorder="1" applyAlignment="1">
      <alignment horizontal="right" wrapText="1"/>
    </xf>
    <xf numFmtId="0" fontId="0" fillId="4" borderId="3" xfId="0" applyFont="1" applyFill="1" applyBorder="1"/>
    <xf numFmtId="0" fontId="4" fillId="4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0" fontId="0" fillId="0" borderId="1" xfId="0" applyBorder="1" applyAlignment="1"/>
    <xf numFmtId="0" fontId="0" fillId="4" borderId="3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right" wrapText="1"/>
    </xf>
    <xf numFmtId="0" fontId="0" fillId="4" borderId="4" xfId="0" applyFill="1" applyBorder="1" applyAlignment="1">
      <alignment horizontal="right" wrapText="1"/>
    </xf>
    <xf numFmtId="1" fontId="4" fillId="0" borderId="7" xfId="0" applyNumberFormat="1" applyFont="1" applyFill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7" fillId="5" borderId="0" xfId="0" applyFont="1" applyFill="1"/>
    <xf numFmtId="0" fontId="1" fillId="0" borderId="1" xfId="0" applyFont="1" applyBorder="1"/>
    <xf numFmtId="0" fontId="1" fillId="0" borderId="5" xfId="0" applyFont="1" applyBorder="1"/>
    <xf numFmtId="0" fontId="0" fillId="0" borderId="0" xfId="0" applyFont="1" applyFill="1" applyBorder="1"/>
    <xf numFmtId="0" fontId="0" fillId="0" borderId="5" xfId="0" applyFont="1" applyFill="1" applyBorder="1"/>
    <xf numFmtId="15" fontId="0" fillId="0" borderId="0" xfId="0" applyNumberFormat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topLeftCell="A60" workbookViewId="0">
      <selection activeCell="I69" sqref="I69"/>
    </sheetView>
  </sheetViews>
  <sheetFormatPr defaultRowHeight="15"/>
  <cols>
    <col min="1" max="1" width="12.5703125" bestFit="1" customWidth="1"/>
    <col min="2" max="2" width="10.140625" customWidth="1"/>
    <col min="3" max="3" width="13.28515625" customWidth="1"/>
    <col min="4" max="4" width="8" bestFit="1" customWidth="1"/>
    <col min="5" max="5" width="8" customWidth="1"/>
    <col min="6" max="6" width="8.7109375" bestFit="1" customWidth="1"/>
    <col min="7" max="7" width="8.5703125" customWidth="1"/>
    <col min="8" max="8" width="8" customWidth="1"/>
    <col min="9" max="9" width="10.7109375" customWidth="1"/>
  </cols>
  <sheetData>
    <row r="1" spans="1:10" ht="21">
      <c r="A1" s="73" t="s">
        <v>9</v>
      </c>
      <c r="B1" s="74"/>
      <c r="C1" s="74"/>
      <c r="D1" s="74"/>
      <c r="E1" s="74"/>
      <c r="F1" s="74"/>
      <c r="G1" s="74"/>
      <c r="H1" s="74"/>
      <c r="I1" s="75"/>
    </row>
    <row r="2" spans="1:10">
      <c r="A2" s="21" t="s">
        <v>10</v>
      </c>
      <c r="B2" s="64" t="s">
        <v>23</v>
      </c>
      <c r="C2" s="59"/>
      <c r="D2" s="59"/>
      <c r="E2" s="59"/>
      <c r="F2" s="59"/>
      <c r="G2" s="59"/>
      <c r="H2" s="59"/>
      <c r="I2" s="60"/>
    </row>
    <row r="3" spans="1:10">
      <c r="A3" s="21" t="s">
        <v>6</v>
      </c>
      <c r="B3" s="61">
        <v>42469</v>
      </c>
      <c r="C3" s="59"/>
      <c r="D3" s="59"/>
      <c r="E3" s="59"/>
      <c r="F3" s="59"/>
      <c r="G3" s="59"/>
      <c r="H3" s="59"/>
      <c r="I3" s="60"/>
    </row>
    <row r="4" spans="1:10">
      <c r="A4" s="22" t="s">
        <v>7</v>
      </c>
      <c r="B4" s="64" t="s">
        <v>24</v>
      </c>
      <c r="C4" s="59"/>
      <c r="D4" s="59"/>
      <c r="E4" s="59"/>
      <c r="F4" s="59"/>
      <c r="G4" s="59"/>
      <c r="H4" s="59"/>
      <c r="I4" s="60"/>
    </row>
    <row r="5" spans="1:10">
      <c r="A5" s="49" t="s">
        <v>20</v>
      </c>
      <c r="B5" s="64" t="s">
        <v>35</v>
      </c>
      <c r="C5" s="59"/>
      <c r="D5" s="59"/>
      <c r="E5" s="59"/>
      <c r="F5" s="59"/>
      <c r="G5" s="59"/>
      <c r="H5" s="59"/>
      <c r="I5" s="60"/>
    </row>
    <row r="6" spans="1:10">
      <c r="A6" s="23" t="s">
        <v>8</v>
      </c>
      <c r="B6" s="65" t="s">
        <v>34</v>
      </c>
      <c r="C6" s="62"/>
      <c r="D6" s="62"/>
      <c r="E6" s="62"/>
      <c r="F6" s="62"/>
      <c r="G6" s="62"/>
      <c r="H6" s="62"/>
      <c r="I6" s="63"/>
    </row>
    <row r="7" spans="1:10">
      <c r="A7" s="57"/>
      <c r="B7" s="3"/>
      <c r="C7" s="3"/>
      <c r="D7" s="3"/>
      <c r="E7" s="3"/>
      <c r="F7" s="3"/>
      <c r="G7" s="3"/>
      <c r="H7" s="3"/>
      <c r="I7" s="58"/>
      <c r="J7" s="1"/>
    </row>
    <row r="8" spans="1:10" ht="18.75">
      <c r="A8" s="76" t="s">
        <v>15</v>
      </c>
      <c r="B8" s="77"/>
      <c r="C8" s="77"/>
      <c r="D8" s="77"/>
      <c r="E8" s="77"/>
      <c r="F8" s="77"/>
      <c r="G8" s="77"/>
      <c r="H8" s="77"/>
      <c r="I8" s="78"/>
    </row>
    <row r="9" spans="1:10" ht="30">
      <c r="A9" s="47" t="s">
        <v>17</v>
      </c>
      <c r="B9" s="40" t="s">
        <v>19</v>
      </c>
      <c r="C9" s="43"/>
      <c r="D9" s="41" t="s">
        <v>18</v>
      </c>
      <c r="E9" s="41" t="s">
        <v>2</v>
      </c>
      <c r="F9" s="41" t="s">
        <v>3</v>
      </c>
      <c r="G9" s="41" t="s">
        <v>4</v>
      </c>
      <c r="H9" s="41" t="s">
        <v>0</v>
      </c>
      <c r="I9" s="42" t="s">
        <v>1</v>
      </c>
      <c r="J9" s="1"/>
    </row>
    <row r="10" spans="1:10">
      <c r="A10" s="66" t="s">
        <v>25</v>
      </c>
      <c r="B10" s="67" t="s">
        <v>26</v>
      </c>
      <c r="C10" s="25"/>
      <c r="D10" s="36">
        <v>50</v>
      </c>
      <c r="E10" s="36">
        <v>165</v>
      </c>
      <c r="F10" s="36">
        <v>1</v>
      </c>
      <c r="G10" s="14">
        <f>D10*D10*E10*F10*0.0019/304</f>
        <v>2.578125</v>
      </c>
      <c r="H10" s="4">
        <v>56</v>
      </c>
      <c r="I10" s="15">
        <f t="shared" ref="I10:I14" si="0">H10*G10</f>
        <v>144.375</v>
      </c>
      <c r="J10" s="1"/>
    </row>
    <row r="11" spans="1:10">
      <c r="A11" s="66" t="s">
        <v>27</v>
      </c>
      <c r="B11" s="67" t="s">
        <v>26</v>
      </c>
      <c r="C11" s="25"/>
      <c r="D11" s="36">
        <v>52</v>
      </c>
      <c r="E11" s="36">
        <v>10</v>
      </c>
      <c r="F11" s="36">
        <v>1</v>
      </c>
      <c r="G11" s="14">
        <f>D11*D11*E11*F11*0.0019/304</f>
        <v>0.16899999999999998</v>
      </c>
      <c r="H11" s="4">
        <v>60</v>
      </c>
      <c r="I11" s="15">
        <f t="shared" si="0"/>
        <v>10.139999999999999</v>
      </c>
      <c r="J11" s="1"/>
    </row>
    <row r="12" spans="1:10">
      <c r="A12" s="66" t="s">
        <v>28</v>
      </c>
      <c r="B12" s="67" t="s">
        <v>26</v>
      </c>
      <c r="C12" s="25"/>
      <c r="D12" s="36">
        <v>85</v>
      </c>
      <c r="E12" s="36">
        <v>10</v>
      </c>
      <c r="F12" s="36">
        <v>1</v>
      </c>
      <c r="G12" s="14">
        <f>D12*D12*E12*F12*0.0019/304</f>
        <v>0.45156250000000003</v>
      </c>
      <c r="H12" s="4">
        <v>60</v>
      </c>
      <c r="I12" s="15">
        <f t="shared" si="0"/>
        <v>27.093750000000004</v>
      </c>
      <c r="J12" s="1"/>
    </row>
    <row r="13" spans="1:10">
      <c r="A13" s="66" t="s">
        <v>29</v>
      </c>
      <c r="B13" s="67" t="s">
        <v>26</v>
      </c>
      <c r="C13" s="25"/>
      <c r="D13" s="36">
        <v>50</v>
      </c>
      <c r="E13" s="36">
        <v>2</v>
      </c>
      <c r="F13" s="36">
        <v>1</v>
      </c>
      <c r="G13" s="14">
        <f>D13*D13*E13*F13*0.0019/304</f>
        <v>3.125E-2</v>
      </c>
      <c r="H13" s="4">
        <v>70</v>
      </c>
      <c r="I13" s="15">
        <f t="shared" si="0"/>
        <v>2.1875</v>
      </c>
      <c r="J13" s="1"/>
    </row>
    <row r="14" spans="1:10">
      <c r="A14" s="30"/>
      <c r="B14" s="25"/>
      <c r="C14" s="25"/>
      <c r="D14" s="36"/>
      <c r="E14" s="36"/>
      <c r="F14" s="36"/>
      <c r="G14" s="14"/>
      <c r="H14" s="4"/>
      <c r="I14" s="15">
        <f t="shared" si="0"/>
        <v>0</v>
      </c>
      <c r="J14" s="1"/>
    </row>
    <row r="15" spans="1:10" ht="30">
      <c r="A15" s="47" t="s">
        <v>21</v>
      </c>
      <c r="B15" s="50" t="s">
        <v>19</v>
      </c>
      <c r="C15" s="44"/>
      <c r="D15" s="44"/>
      <c r="E15" s="44"/>
      <c r="F15" s="41"/>
      <c r="G15" s="41" t="s">
        <v>3</v>
      </c>
      <c r="H15" s="52" t="s">
        <v>22</v>
      </c>
      <c r="I15" s="53" t="s">
        <v>1</v>
      </c>
      <c r="J15" s="1"/>
    </row>
    <row r="16" spans="1:10">
      <c r="A16" s="66" t="s">
        <v>31</v>
      </c>
      <c r="B16" s="67" t="s">
        <v>26</v>
      </c>
      <c r="C16" s="45" t="s">
        <v>30</v>
      </c>
      <c r="D16" s="45"/>
      <c r="E16" s="45"/>
      <c r="F16" s="51"/>
      <c r="G16" s="36">
        <v>1</v>
      </c>
      <c r="H16" s="36"/>
      <c r="I16" s="55">
        <v>25</v>
      </c>
      <c r="J16" s="1"/>
    </row>
    <row r="17" spans="1:13">
      <c r="A17" s="66" t="s">
        <v>32</v>
      </c>
      <c r="B17" s="67" t="s">
        <v>26</v>
      </c>
      <c r="C17" s="45"/>
      <c r="D17" s="45"/>
      <c r="E17" s="45"/>
      <c r="F17" s="51"/>
      <c r="G17" s="36"/>
      <c r="H17" s="36"/>
      <c r="I17" s="15">
        <v>8</v>
      </c>
      <c r="J17" s="1"/>
    </row>
    <row r="18" spans="1:13">
      <c r="A18" s="34"/>
      <c r="B18" s="35"/>
      <c r="C18" s="46"/>
      <c r="D18" s="46"/>
      <c r="E18" s="46"/>
      <c r="F18" s="54"/>
      <c r="G18" s="37"/>
      <c r="H18" s="37"/>
      <c r="I18" s="16">
        <f t="shared" ref="I18" si="1">G18*H18</f>
        <v>0</v>
      </c>
      <c r="J18" s="1"/>
    </row>
    <row r="19" spans="1:13" ht="8.25" customHeight="1">
      <c r="A19" s="26"/>
      <c r="B19" s="25"/>
      <c r="C19" s="26"/>
      <c r="D19" s="26"/>
      <c r="E19" s="26"/>
      <c r="F19" s="26"/>
      <c r="G19" s="5"/>
      <c r="H19" s="5"/>
      <c r="I19" s="5"/>
      <c r="J19" s="1"/>
      <c r="M19" s="6"/>
    </row>
    <row r="20" spans="1:13">
      <c r="A20" s="68" t="s">
        <v>11</v>
      </c>
      <c r="B20" s="69"/>
      <c r="C20" s="69"/>
      <c r="D20" s="69"/>
      <c r="E20" s="69"/>
      <c r="F20" s="69"/>
      <c r="G20" s="18">
        <f>SUM(G9:G14)</f>
        <v>3.2299375000000001</v>
      </c>
      <c r="H20" s="19"/>
      <c r="I20" s="20">
        <f>SUM(I9:I18)</f>
        <v>216.79624999999999</v>
      </c>
      <c r="J20" s="1"/>
    </row>
    <row r="21" spans="1:13">
      <c r="A21" s="2"/>
      <c r="B21" s="2"/>
      <c r="C21" s="2"/>
      <c r="D21" s="2"/>
      <c r="E21" s="2"/>
      <c r="F21" s="2"/>
      <c r="G21" s="12"/>
      <c r="H21" s="13"/>
      <c r="I21" s="7"/>
      <c r="J21" s="1"/>
    </row>
    <row r="22" spans="1:13" ht="18.75">
      <c r="A22" s="76" t="s">
        <v>13</v>
      </c>
      <c r="B22" s="77"/>
      <c r="C22" s="77"/>
      <c r="D22" s="77"/>
      <c r="E22" s="77"/>
      <c r="F22" s="77"/>
      <c r="G22" s="77"/>
      <c r="H22" s="77"/>
      <c r="I22" s="78"/>
      <c r="J22" s="1"/>
    </row>
    <row r="23" spans="1:13" ht="30">
      <c r="A23" s="47" t="s">
        <v>12</v>
      </c>
      <c r="B23" s="40"/>
      <c r="C23" s="44"/>
      <c r="D23" s="44"/>
      <c r="E23" s="44"/>
      <c r="F23" s="41"/>
      <c r="G23" s="41" t="s">
        <v>4</v>
      </c>
      <c r="H23" s="41" t="s">
        <v>0</v>
      </c>
      <c r="I23" s="42" t="s">
        <v>1</v>
      </c>
      <c r="J23" s="1"/>
    </row>
    <row r="24" spans="1:13">
      <c r="A24" s="66" t="s">
        <v>33</v>
      </c>
      <c r="B24" s="24"/>
      <c r="C24" s="24"/>
      <c r="D24" s="24"/>
      <c r="E24" s="24"/>
      <c r="F24" s="24"/>
      <c r="G24" s="38"/>
      <c r="H24" s="38"/>
      <c r="I24" s="27">
        <v>80</v>
      </c>
      <c r="J24" s="1"/>
    </row>
    <row r="25" spans="1:13">
      <c r="A25" s="34"/>
      <c r="B25" s="28"/>
      <c r="C25" s="28"/>
      <c r="D25" s="28"/>
      <c r="E25" s="28"/>
      <c r="F25" s="28"/>
      <c r="G25" s="39"/>
      <c r="H25" s="39"/>
      <c r="I25" s="29">
        <f t="shared" ref="I25" si="2">G25*H25</f>
        <v>0</v>
      </c>
      <c r="J25" s="1"/>
    </row>
    <row r="26" spans="1:13" ht="8.25" customHeight="1">
      <c r="A26" s="26"/>
      <c r="B26" s="25"/>
      <c r="C26" s="26"/>
      <c r="D26" s="26"/>
      <c r="E26" s="26"/>
      <c r="F26" s="26"/>
      <c r="G26" s="5"/>
      <c r="H26" s="5"/>
      <c r="I26" s="5"/>
      <c r="J26" s="1"/>
      <c r="M26" s="6"/>
    </row>
    <row r="27" spans="1:13">
      <c r="A27" s="68" t="s">
        <v>11</v>
      </c>
      <c r="B27" s="69"/>
      <c r="C27" s="69"/>
      <c r="D27" s="69"/>
      <c r="E27" s="69"/>
      <c r="F27" s="69"/>
      <c r="G27" s="69"/>
      <c r="H27" s="69"/>
      <c r="I27" s="20">
        <f>SUM(I24:I25)</f>
        <v>80</v>
      </c>
      <c r="J27" s="1"/>
      <c r="M27" s="6"/>
    </row>
    <row r="28" spans="1:13">
      <c r="A28" s="2"/>
      <c r="B28" s="2"/>
      <c r="C28" s="2"/>
      <c r="D28" s="2"/>
      <c r="E28" s="2"/>
      <c r="F28" s="2"/>
      <c r="G28" s="2"/>
      <c r="H28" s="2"/>
      <c r="I28" s="7"/>
      <c r="J28" s="1"/>
      <c r="M28" s="6"/>
    </row>
    <row r="29" spans="1:13" ht="18.75">
      <c r="A29" s="70" t="s">
        <v>14</v>
      </c>
      <c r="B29" s="71"/>
      <c r="C29" s="72"/>
      <c r="D29" s="11"/>
      <c r="E29" s="11"/>
      <c r="F29" s="11"/>
      <c r="G29" s="11"/>
      <c r="H29" s="11"/>
      <c r="I29" s="11"/>
      <c r="J29" s="1"/>
      <c r="M29" s="6"/>
    </row>
    <row r="30" spans="1:13">
      <c r="A30" s="30" t="s">
        <v>15</v>
      </c>
      <c r="B30" s="17"/>
      <c r="C30" s="32">
        <f>I20</f>
        <v>216.79624999999999</v>
      </c>
      <c r="D30" s="2"/>
      <c r="E30" s="2"/>
      <c r="F30" s="2"/>
      <c r="G30" s="5"/>
      <c r="H30" s="5"/>
      <c r="I30" s="5"/>
      <c r="J30" s="1"/>
      <c r="M30" s="6"/>
    </row>
    <row r="31" spans="1:13">
      <c r="A31" s="30" t="s">
        <v>13</v>
      </c>
      <c r="B31" s="17"/>
      <c r="C31" s="31">
        <f>I27</f>
        <v>80</v>
      </c>
      <c r="D31" s="2"/>
      <c r="E31" s="2"/>
      <c r="F31" s="2"/>
      <c r="G31" s="5"/>
      <c r="H31" s="5"/>
      <c r="I31" s="10"/>
      <c r="J31" s="1"/>
      <c r="M31" s="6"/>
    </row>
    <row r="32" spans="1:13">
      <c r="A32" s="30" t="s">
        <v>11</v>
      </c>
      <c r="B32" s="17"/>
      <c r="C32" s="32">
        <f>C30+C31</f>
        <v>296.79624999999999</v>
      </c>
      <c r="D32" s="2"/>
      <c r="E32" s="2"/>
      <c r="F32" s="2"/>
      <c r="G32" s="5"/>
      <c r="H32" s="5"/>
      <c r="I32" s="7"/>
      <c r="J32" s="1"/>
      <c r="M32" s="6"/>
    </row>
    <row r="33" spans="1:10" ht="15.75" thickBot="1">
      <c r="A33" s="30" t="s">
        <v>16</v>
      </c>
      <c r="B33" s="8">
        <v>0.2</v>
      </c>
      <c r="C33" s="33">
        <f>C32*B33</f>
        <v>59.359250000000003</v>
      </c>
      <c r="D33" s="2"/>
      <c r="E33" s="2"/>
      <c r="F33" s="2"/>
      <c r="G33" s="5"/>
      <c r="H33" s="5"/>
      <c r="I33" s="9"/>
      <c r="J33" s="1"/>
    </row>
    <row r="34" spans="1:10" ht="15.75" thickTop="1">
      <c r="A34" s="34" t="s">
        <v>5</v>
      </c>
      <c r="B34" s="35"/>
      <c r="C34" s="48">
        <f>C32+C33</f>
        <v>356.15549999999996</v>
      </c>
      <c r="D34" s="2"/>
      <c r="E34" s="2"/>
      <c r="F34" s="2"/>
      <c r="G34" s="5"/>
      <c r="H34" s="5"/>
      <c r="I34" s="9"/>
      <c r="J34" s="1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</row>
    <row r="45" spans="1:10" ht="21">
      <c r="A45" s="73" t="s">
        <v>9</v>
      </c>
      <c r="B45" s="74"/>
      <c r="C45" s="74"/>
      <c r="D45" s="74"/>
      <c r="E45" s="74"/>
      <c r="F45" s="74"/>
      <c r="G45" s="74"/>
      <c r="H45" s="74"/>
      <c r="I45" s="75"/>
    </row>
    <row r="46" spans="1:10">
      <c r="A46" s="21" t="s">
        <v>10</v>
      </c>
      <c r="B46" s="64" t="s">
        <v>23</v>
      </c>
      <c r="C46" s="59"/>
      <c r="D46" s="59"/>
      <c r="E46" s="59"/>
      <c r="F46" s="59"/>
      <c r="G46" s="59"/>
      <c r="H46" s="59"/>
      <c r="I46" s="60"/>
    </row>
    <row r="47" spans="1:10">
      <c r="A47" s="21" t="s">
        <v>6</v>
      </c>
      <c r="B47" s="61">
        <v>42469</v>
      </c>
      <c r="C47" s="59"/>
      <c r="D47" s="59"/>
      <c r="E47" s="59"/>
      <c r="F47" s="59"/>
      <c r="G47" s="59"/>
      <c r="H47" s="59"/>
      <c r="I47" s="60"/>
    </row>
    <row r="48" spans="1:10">
      <c r="A48" s="22" t="s">
        <v>7</v>
      </c>
      <c r="B48" s="64" t="s">
        <v>36</v>
      </c>
      <c r="C48" s="59"/>
      <c r="D48" s="59"/>
      <c r="E48" s="59"/>
      <c r="F48" s="59"/>
      <c r="G48" s="59"/>
      <c r="H48" s="59"/>
      <c r="I48" s="60"/>
    </row>
    <row r="49" spans="1:9">
      <c r="A49" s="49" t="s">
        <v>20</v>
      </c>
      <c r="B49" s="64" t="s">
        <v>35</v>
      </c>
      <c r="C49" s="59"/>
      <c r="D49" s="59"/>
      <c r="E49" s="59"/>
      <c r="F49" s="59"/>
      <c r="G49" s="59"/>
      <c r="H49" s="59"/>
      <c r="I49" s="60"/>
    </row>
    <row r="50" spans="1:9">
      <c r="A50" s="23" t="s">
        <v>8</v>
      </c>
      <c r="B50" s="65" t="s">
        <v>34</v>
      </c>
      <c r="C50" s="62"/>
      <c r="D50" s="62"/>
      <c r="E50" s="62"/>
      <c r="F50" s="62"/>
      <c r="G50" s="62"/>
      <c r="H50" s="62"/>
      <c r="I50" s="63"/>
    </row>
    <row r="51" spans="1:9">
      <c r="A51" s="57"/>
      <c r="B51" s="3"/>
      <c r="C51" s="3"/>
      <c r="D51" s="3"/>
      <c r="E51" s="3"/>
      <c r="F51" s="3"/>
      <c r="G51" s="3"/>
      <c r="H51" s="3"/>
      <c r="I51" s="58"/>
    </row>
    <row r="52" spans="1:9" ht="18.75">
      <c r="A52" s="76" t="s">
        <v>15</v>
      </c>
      <c r="B52" s="77"/>
      <c r="C52" s="77"/>
      <c r="D52" s="77"/>
      <c r="E52" s="77"/>
      <c r="F52" s="77"/>
      <c r="G52" s="77"/>
      <c r="H52" s="77"/>
      <c r="I52" s="78"/>
    </row>
    <row r="53" spans="1:9" ht="30">
      <c r="A53" s="47" t="s">
        <v>17</v>
      </c>
      <c r="B53" s="40" t="s">
        <v>19</v>
      </c>
      <c r="C53" s="43"/>
      <c r="D53" s="41" t="s">
        <v>18</v>
      </c>
      <c r="E53" s="41" t="s">
        <v>2</v>
      </c>
      <c r="F53" s="41" t="s">
        <v>3</v>
      </c>
      <c r="G53" s="41" t="s">
        <v>4</v>
      </c>
      <c r="H53" s="41" t="s">
        <v>0</v>
      </c>
      <c r="I53" s="42" t="s">
        <v>1</v>
      </c>
    </row>
    <row r="54" spans="1:9">
      <c r="A54" s="66" t="s">
        <v>25</v>
      </c>
      <c r="B54" s="67" t="s">
        <v>26</v>
      </c>
      <c r="C54" s="25"/>
      <c r="D54" s="36">
        <v>25</v>
      </c>
      <c r="E54" s="36">
        <v>110</v>
      </c>
      <c r="F54" s="36">
        <v>1</v>
      </c>
      <c r="G54" s="14">
        <f>D54*D54*E54*F54*0.0019/304</f>
        <v>0.4296875</v>
      </c>
      <c r="H54" s="4">
        <v>56</v>
      </c>
      <c r="I54" s="15">
        <f t="shared" ref="I54:I58" si="3">H54*G54</f>
        <v>24.0625</v>
      </c>
    </row>
    <row r="55" spans="1:9">
      <c r="A55" s="66" t="s">
        <v>27</v>
      </c>
      <c r="B55" s="67" t="s">
        <v>26</v>
      </c>
      <c r="C55" s="25"/>
      <c r="D55" s="36">
        <v>40</v>
      </c>
      <c r="E55" s="36">
        <v>5</v>
      </c>
      <c r="F55" s="36">
        <v>1</v>
      </c>
      <c r="G55" s="14">
        <f>D55*D55*E55*F55*0.0019/304</f>
        <v>4.9999999999999996E-2</v>
      </c>
      <c r="H55" s="4">
        <v>60</v>
      </c>
      <c r="I55" s="15">
        <f t="shared" si="3"/>
        <v>2.9999999999999996</v>
      </c>
    </row>
    <row r="56" spans="1:9">
      <c r="A56" s="66" t="s">
        <v>37</v>
      </c>
      <c r="B56" s="67" t="s">
        <v>26</v>
      </c>
      <c r="C56" s="25"/>
      <c r="D56" s="36">
        <v>32</v>
      </c>
      <c r="E56" s="36">
        <v>5</v>
      </c>
      <c r="F56" s="36">
        <v>1</v>
      </c>
      <c r="G56" s="14">
        <f>D56*D56*E56*F56*0.0019/304</f>
        <v>3.2000000000000001E-2</v>
      </c>
      <c r="H56" s="4">
        <v>60</v>
      </c>
      <c r="I56" s="15">
        <f t="shared" si="3"/>
        <v>1.92</v>
      </c>
    </row>
    <row r="57" spans="1:9">
      <c r="A57" s="66"/>
      <c r="B57" s="67"/>
      <c r="C57" s="25"/>
      <c r="D57" s="36"/>
      <c r="E57" s="36"/>
      <c r="F57" s="36"/>
      <c r="G57" s="14">
        <f>D57*D57*E57*F57*0.0019/304</f>
        <v>0</v>
      </c>
      <c r="H57" s="4">
        <v>70</v>
      </c>
      <c r="I57" s="15">
        <f t="shared" si="3"/>
        <v>0</v>
      </c>
    </row>
    <row r="58" spans="1:9">
      <c r="A58" s="30"/>
      <c r="B58" s="25"/>
      <c r="C58" s="25"/>
      <c r="D58" s="36"/>
      <c r="E58" s="36"/>
      <c r="F58" s="36"/>
      <c r="G58" s="14"/>
      <c r="H58" s="4"/>
      <c r="I58" s="15">
        <f t="shared" si="3"/>
        <v>0</v>
      </c>
    </row>
    <row r="59" spans="1:9" ht="30">
      <c r="A59" s="47" t="s">
        <v>21</v>
      </c>
      <c r="B59" s="50" t="s">
        <v>19</v>
      </c>
      <c r="C59" s="44"/>
      <c r="D59" s="44"/>
      <c r="E59" s="44"/>
      <c r="F59" s="41"/>
      <c r="G59" s="41" t="s">
        <v>3</v>
      </c>
      <c r="H59" s="52" t="s">
        <v>22</v>
      </c>
      <c r="I59" s="53" t="s">
        <v>1</v>
      </c>
    </row>
    <row r="60" spans="1:9">
      <c r="A60" s="66" t="s">
        <v>38</v>
      </c>
      <c r="B60" s="67" t="s">
        <v>26</v>
      </c>
      <c r="C60" s="45"/>
      <c r="D60" s="45"/>
      <c r="E60" s="45"/>
      <c r="F60" s="51"/>
      <c r="G60" s="36">
        <v>1</v>
      </c>
      <c r="H60" s="36">
        <v>10</v>
      </c>
      <c r="I60" s="55">
        <f>H60*H60</f>
        <v>100</v>
      </c>
    </row>
    <row r="61" spans="1:9">
      <c r="A61" s="66"/>
      <c r="B61" s="67"/>
      <c r="C61" s="45"/>
      <c r="D61" s="45"/>
      <c r="E61" s="45"/>
      <c r="F61" s="51"/>
      <c r="G61" s="36"/>
      <c r="H61" s="36"/>
      <c r="I61" s="55">
        <f>H61*H61</f>
        <v>0</v>
      </c>
    </row>
    <row r="62" spans="1:9">
      <c r="A62" s="34"/>
      <c r="B62" s="35"/>
      <c r="C62" s="46"/>
      <c r="D62" s="46"/>
      <c r="E62" s="46"/>
      <c r="F62" s="54"/>
      <c r="G62" s="37"/>
      <c r="H62" s="37"/>
      <c r="I62" s="16">
        <f t="shared" ref="I62" si="4">G62*H62</f>
        <v>0</v>
      </c>
    </row>
    <row r="63" spans="1:9">
      <c r="A63" s="26"/>
      <c r="B63" s="25"/>
      <c r="C63" s="26"/>
      <c r="D63" s="26"/>
      <c r="E63" s="26"/>
      <c r="F63" s="26"/>
      <c r="G63" s="5"/>
      <c r="H63" s="5"/>
      <c r="I63" s="5"/>
    </row>
    <row r="64" spans="1:9">
      <c r="A64" s="68" t="s">
        <v>11</v>
      </c>
      <c r="B64" s="69"/>
      <c r="C64" s="69"/>
      <c r="D64" s="69"/>
      <c r="E64" s="69"/>
      <c r="F64" s="69"/>
      <c r="G64" s="18">
        <f>SUM(G53:G58)</f>
        <v>0.51168749999999996</v>
      </c>
      <c r="H64" s="19"/>
      <c r="I64" s="20">
        <f>SUM(I53:I62)</f>
        <v>128.98250000000002</v>
      </c>
    </row>
    <row r="65" spans="1:9">
      <c r="A65" s="2"/>
      <c r="B65" s="2"/>
      <c r="C65" s="2"/>
      <c r="D65" s="2"/>
      <c r="E65" s="2"/>
      <c r="F65" s="2"/>
      <c r="G65" s="12"/>
      <c r="H65" s="13"/>
      <c r="I65" s="7"/>
    </row>
    <row r="66" spans="1:9" ht="18.75">
      <c r="A66" s="76" t="s">
        <v>13</v>
      </c>
      <c r="B66" s="77"/>
      <c r="C66" s="77"/>
      <c r="D66" s="77"/>
      <c r="E66" s="77"/>
      <c r="F66" s="77"/>
      <c r="G66" s="77"/>
      <c r="H66" s="77"/>
      <c r="I66" s="78"/>
    </row>
    <row r="67" spans="1:9" ht="30">
      <c r="A67" s="47" t="s">
        <v>12</v>
      </c>
      <c r="B67" s="40"/>
      <c r="C67" s="44"/>
      <c r="D67" s="44"/>
      <c r="E67" s="44"/>
      <c r="F67" s="41"/>
      <c r="G67" s="41" t="s">
        <v>4</v>
      </c>
      <c r="H67" s="41" t="s">
        <v>0</v>
      </c>
      <c r="I67" s="42" t="s">
        <v>1</v>
      </c>
    </row>
    <row r="68" spans="1:9">
      <c r="A68" s="66" t="s">
        <v>33</v>
      </c>
      <c r="B68" s="24"/>
      <c r="C68" s="24"/>
      <c r="D68" s="24"/>
      <c r="E68" s="24"/>
      <c r="F68" s="24"/>
      <c r="G68" s="38"/>
      <c r="H68" s="38"/>
      <c r="I68" s="27">
        <v>50</v>
      </c>
    </row>
    <row r="69" spans="1:9">
      <c r="A69" s="34"/>
      <c r="B69" s="28"/>
      <c r="C69" s="28"/>
      <c r="D69" s="28"/>
      <c r="E69" s="28"/>
      <c r="F69" s="28"/>
      <c r="G69" s="39"/>
      <c r="H69" s="39"/>
      <c r="I69" s="29">
        <f t="shared" ref="I69" si="5">G69*H69</f>
        <v>0</v>
      </c>
    </row>
    <row r="70" spans="1:9">
      <c r="A70" s="26"/>
      <c r="B70" s="25"/>
      <c r="C70" s="26"/>
      <c r="D70" s="26"/>
      <c r="E70" s="26"/>
      <c r="F70" s="26"/>
      <c r="G70" s="5"/>
      <c r="H70" s="5"/>
      <c r="I70" s="5"/>
    </row>
    <row r="71" spans="1:9">
      <c r="A71" s="68" t="s">
        <v>11</v>
      </c>
      <c r="B71" s="69"/>
      <c r="C71" s="69"/>
      <c r="D71" s="69"/>
      <c r="E71" s="69"/>
      <c r="F71" s="69"/>
      <c r="G71" s="69"/>
      <c r="H71" s="69"/>
      <c r="I71" s="20">
        <f>SUM(I68:I69)</f>
        <v>50</v>
      </c>
    </row>
    <row r="72" spans="1:9">
      <c r="A72" s="2"/>
      <c r="B72" s="2"/>
      <c r="C72" s="2"/>
      <c r="D72" s="2"/>
      <c r="E72" s="2"/>
      <c r="F72" s="2"/>
      <c r="G72" s="2"/>
      <c r="H72" s="2"/>
      <c r="I72" s="7"/>
    </row>
    <row r="73" spans="1:9" ht="18.75">
      <c r="A73" s="70" t="s">
        <v>14</v>
      </c>
      <c r="B73" s="71"/>
      <c r="C73" s="72"/>
      <c r="D73" s="11"/>
      <c r="E73" s="11"/>
      <c r="F73" s="11"/>
      <c r="G73" s="11"/>
      <c r="H73" s="11"/>
      <c r="I73" s="11"/>
    </row>
    <row r="74" spans="1:9">
      <c r="A74" s="30" t="s">
        <v>15</v>
      </c>
      <c r="B74" s="17"/>
      <c r="C74" s="32">
        <f>I64</f>
        <v>128.98250000000002</v>
      </c>
      <c r="D74" s="2"/>
      <c r="E74" s="2"/>
      <c r="F74" s="2"/>
      <c r="G74" s="5"/>
      <c r="H74" s="5"/>
      <c r="I74" s="5"/>
    </row>
    <row r="75" spans="1:9">
      <c r="A75" s="30" t="s">
        <v>13</v>
      </c>
      <c r="B75" s="17"/>
      <c r="C75" s="31">
        <f>I71</f>
        <v>50</v>
      </c>
      <c r="D75" s="2"/>
      <c r="E75" s="2"/>
      <c r="F75" s="2"/>
      <c r="G75" s="5"/>
      <c r="H75" s="5"/>
      <c r="I75" s="10"/>
    </row>
    <row r="76" spans="1:9">
      <c r="A76" s="30" t="s">
        <v>11</v>
      </c>
      <c r="B76" s="17"/>
      <c r="C76" s="32">
        <f>C74+C75</f>
        <v>178.98250000000002</v>
      </c>
      <c r="D76" s="2"/>
      <c r="E76" s="2"/>
      <c r="F76" s="2"/>
      <c r="G76" s="5"/>
      <c r="H76" s="5"/>
      <c r="I76" s="7"/>
    </row>
    <row r="77" spans="1:9" ht="15.75" thickBot="1">
      <c r="A77" s="30" t="s">
        <v>16</v>
      </c>
      <c r="B77" s="8">
        <v>0.2</v>
      </c>
      <c r="C77" s="33">
        <f>C76*B77</f>
        <v>35.796500000000002</v>
      </c>
      <c r="D77" s="2"/>
      <c r="E77" s="2"/>
      <c r="F77" s="2"/>
      <c r="G77" s="5"/>
      <c r="H77" s="5"/>
      <c r="I77" s="9"/>
    </row>
    <row r="78" spans="1:9" ht="15.75" thickTop="1">
      <c r="A78" s="34" t="s">
        <v>5</v>
      </c>
      <c r="B78" s="35"/>
      <c r="C78" s="48">
        <f>C76+C77</f>
        <v>214.77900000000002</v>
      </c>
      <c r="D78" s="2"/>
      <c r="E78" s="2"/>
      <c r="F78" s="2"/>
      <c r="G78" s="5"/>
      <c r="H78" s="5"/>
      <c r="I78" s="9"/>
    </row>
  </sheetData>
  <mergeCells count="12">
    <mergeCell ref="A73:C73"/>
    <mergeCell ref="A45:I45"/>
    <mergeCell ref="A52:I52"/>
    <mergeCell ref="A64:F64"/>
    <mergeCell ref="A66:I66"/>
    <mergeCell ref="A71:H71"/>
    <mergeCell ref="A27:H27"/>
    <mergeCell ref="A29:C29"/>
    <mergeCell ref="A1:I1"/>
    <mergeCell ref="A8:I8"/>
    <mergeCell ref="A20:F20"/>
    <mergeCell ref="A22:I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2016-04-09T11:09:53Z</dcterms:modified>
</cp:coreProperties>
</file>