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uoa.auckland.ac.nz\engdfs\home\tdri932\Desktop\Slam_Git\"/>
    </mc:Choice>
  </mc:AlternateContent>
  <bookViews>
    <workbookView xWindow="0" yWindow="0" windowWidth="21570" windowHeight="95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6" i="1" l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2" i="1"/>
  <c r="D2" i="1"/>
  <c r="G2" i="1"/>
  <c r="N66" i="1"/>
  <c r="M66" i="1"/>
  <c r="M65" i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" i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</calcChain>
</file>

<file path=xl/sharedStrings.xml><?xml version="1.0" encoding="utf-8"?>
<sst xmlns="http://schemas.openxmlformats.org/spreadsheetml/2006/main" count="10" uniqueCount="10">
  <si>
    <t xml:space="preserve">Distance (mm) </t>
  </si>
  <si>
    <t>Sensor (lr) 1</t>
  </si>
  <si>
    <t>sensor Lr 2</t>
  </si>
  <si>
    <t>S1-M</t>
  </si>
  <si>
    <t>S2-M</t>
  </si>
  <si>
    <t>Average (long range)</t>
  </si>
  <si>
    <t>Average (short range)</t>
  </si>
  <si>
    <t>Difference</t>
  </si>
  <si>
    <t>Error</t>
  </si>
  <si>
    <t>Power model prediction of distance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</si>
</sst>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Distance Vs Sensor Readings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Average (long range)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Sheet1!$A$2:$A$35</c:f>
              <c:numCache>
                <c:formatCode>General</c:formatCode>
                <c:ptCount val="34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  <c:pt idx="6">
                  <c:v>175</c:v>
                </c:pt>
                <c:pt idx="7">
                  <c:v>200</c:v>
                </c:pt>
                <c:pt idx="8">
                  <c:v>225</c:v>
                </c:pt>
                <c:pt idx="9">
                  <c:v>250</c:v>
                </c:pt>
                <c:pt idx="10">
                  <c:v>275</c:v>
                </c:pt>
                <c:pt idx="11">
                  <c:v>300</c:v>
                </c:pt>
                <c:pt idx="12">
                  <c:v>325</c:v>
                </c:pt>
                <c:pt idx="13">
                  <c:v>350</c:v>
                </c:pt>
                <c:pt idx="14">
                  <c:v>375</c:v>
                </c:pt>
                <c:pt idx="15">
                  <c:v>400</c:v>
                </c:pt>
                <c:pt idx="16">
                  <c:v>425</c:v>
                </c:pt>
                <c:pt idx="17">
                  <c:v>450</c:v>
                </c:pt>
                <c:pt idx="18">
                  <c:v>475</c:v>
                </c:pt>
                <c:pt idx="19">
                  <c:v>500</c:v>
                </c:pt>
                <c:pt idx="20">
                  <c:v>525</c:v>
                </c:pt>
                <c:pt idx="21">
                  <c:v>550</c:v>
                </c:pt>
                <c:pt idx="22">
                  <c:v>575</c:v>
                </c:pt>
                <c:pt idx="23">
                  <c:v>600</c:v>
                </c:pt>
                <c:pt idx="24">
                  <c:v>625</c:v>
                </c:pt>
                <c:pt idx="25">
                  <c:v>650</c:v>
                </c:pt>
                <c:pt idx="26">
                  <c:v>675</c:v>
                </c:pt>
                <c:pt idx="27">
                  <c:v>700</c:v>
                </c:pt>
                <c:pt idx="28">
                  <c:v>725</c:v>
                </c:pt>
                <c:pt idx="29">
                  <c:v>750</c:v>
                </c:pt>
                <c:pt idx="30">
                  <c:v>775</c:v>
                </c:pt>
                <c:pt idx="31">
                  <c:v>800</c:v>
                </c:pt>
                <c:pt idx="32">
                  <c:v>825</c:v>
                </c:pt>
                <c:pt idx="33">
                  <c:v>850</c:v>
                </c:pt>
              </c:numCache>
            </c:numRef>
          </c:xVal>
          <c:yVal>
            <c:numRef>
              <c:f>Sheet1!$D$2:$D$35</c:f>
              <c:numCache>
                <c:formatCode>General</c:formatCode>
                <c:ptCount val="34"/>
                <c:pt idx="0">
                  <c:v>312.5</c:v>
                </c:pt>
                <c:pt idx="1">
                  <c:v>359</c:v>
                </c:pt>
                <c:pt idx="2">
                  <c:v>386.5</c:v>
                </c:pt>
                <c:pt idx="3">
                  <c:v>491</c:v>
                </c:pt>
                <c:pt idx="4">
                  <c:v>571</c:v>
                </c:pt>
                <c:pt idx="5">
                  <c:v>568</c:v>
                </c:pt>
                <c:pt idx="6">
                  <c:v>544.5</c:v>
                </c:pt>
                <c:pt idx="7">
                  <c:v>521</c:v>
                </c:pt>
                <c:pt idx="8">
                  <c:v>491.5</c:v>
                </c:pt>
                <c:pt idx="9">
                  <c:v>458.5</c:v>
                </c:pt>
                <c:pt idx="10">
                  <c:v>433</c:v>
                </c:pt>
                <c:pt idx="11">
                  <c:v>407.5</c:v>
                </c:pt>
                <c:pt idx="12">
                  <c:v>376.5</c:v>
                </c:pt>
                <c:pt idx="13">
                  <c:v>354</c:v>
                </c:pt>
                <c:pt idx="14">
                  <c:v>330.5</c:v>
                </c:pt>
                <c:pt idx="15">
                  <c:v>314</c:v>
                </c:pt>
                <c:pt idx="16">
                  <c:v>294.5</c:v>
                </c:pt>
                <c:pt idx="17">
                  <c:v>279</c:v>
                </c:pt>
                <c:pt idx="18">
                  <c:v>266</c:v>
                </c:pt>
                <c:pt idx="19">
                  <c:v>253</c:v>
                </c:pt>
                <c:pt idx="20">
                  <c:v>242</c:v>
                </c:pt>
                <c:pt idx="21">
                  <c:v>230.5</c:v>
                </c:pt>
                <c:pt idx="22">
                  <c:v>218</c:v>
                </c:pt>
                <c:pt idx="23">
                  <c:v>210.5</c:v>
                </c:pt>
                <c:pt idx="24">
                  <c:v>202.5</c:v>
                </c:pt>
                <c:pt idx="25">
                  <c:v>198.5</c:v>
                </c:pt>
                <c:pt idx="26">
                  <c:v>186.5</c:v>
                </c:pt>
                <c:pt idx="27">
                  <c:v>180</c:v>
                </c:pt>
                <c:pt idx="28">
                  <c:v>175.5</c:v>
                </c:pt>
                <c:pt idx="29">
                  <c:v>169.5</c:v>
                </c:pt>
                <c:pt idx="30">
                  <c:v>163.5</c:v>
                </c:pt>
                <c:pt idx="31">
                  <c:v>159.5</c:v>
                </c:pt>
                <c:pt idx="32">
                  <c:v>156.5</c:v>
                </c:pt>
                <c:pt idx="33">
                  <c:v>151.5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Sheet1!$J$1</c:f>
              <c:strCache>
                <c:ptCount val="1"/>
                <c:pt idx="0">
                  <c:v>Average (short range)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Sheet1!$A$2:$A$35</c:f>
              <c:numCache>
                <c:formatCode>General</c:formatCode>
                <c:ptCount val="34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  <c:pt idx="6">
                  <c:v>175</c:v>
                </c:pt>
                <c:pt idx="7">
                  <c:v>200</c:v>
                </c:pt>
                <c:pt idx="8">
                  <c:v>225</c:v>
                </c:pt>
                <c:pt idx="9">
                  <c:v>250</c:v>
                </c:pt>
                <c:pt idx="10">
                  <c:v>275</c:v>
                </c:pt>
                <c:pt idx="11">
                  <c:v>300</c:v>
                </c:pt>
                <c:pt idx="12">
                  <c:v>325</c:v>
                </c:pt>
                <c:pt idx="13">
                  <c:v>350</c:v>
                </c:pt>
                <c:pt idx="14">
                  <c:v>375</c:v>
                </c:pt>
                <c:pt idx="15">
                  <c:v>400</c:v>
                </c:pt>
                <c:pt idx="16">
                  <c:v>425</c:v>
                </c:pt>
                <c:pt idx="17">
                  <c:v>450</c:v>
                </c:pt>
                <c:pt idx="18">
                  <c:v>475</c:v>
                </c:pt>
                <c:pt idx="19">
                  <c:v>500</c:v>
                </c:pt>
                <c:pt idx="20">
                  <c:v>525</c:v>
                </c:pt>
                <c:pt idx="21">
                  <c:v>550</c:v>
                </c:pt>
                <c:pt idx="22">
                  <c:v>575</c:v>
                </c:pt>
                <c:pt idx="23">
                  <c:v>600</c:v>
                </c:pt>
                <c:pt idx="24">
                  <c:v>625</c:v>
                </c:pt>
                <c:pt idx="25">
                  <c:v>650</c:v>
                </c:pt>
                <c:pt idx="26">
                  <c:v>675</c:v>
                </c:pt>
                <c:pt idx="27">
                  <c:v>700</c:v>
                </c:pt>
                <c:pt idx="28">
                  <c:v>725</c:v>
                </c:pt>
                <c:pt idx="29">
                  <c:v>750</c:v>
                </c:pt>
                <c:pt idx="30">
                  <c:v>775</c:v>
                </c:pt>
                <c:pt idx="31">
                  <c:v>800</c:v>
                </c:pt>
                <c:pt idx="32">
                  <c:v>825</c:v>
                </c:pt>
                <c:pt idx="33">
                  <c:v>850</c:v>
                </c:pt>
              </c:numCache>
            </c:numRef>
          </c:xVal>
          <c:yVal>
            <c:numRef>
              <c:f>Sheet1!$J$2:$J$35</c:f>
              <c:numCache>
                <c:formatCode>General</c:formatCode>
                <c:ptCount val="34"/>
                <c:pt idx="0">
                  <c:v>590</c:v>
                </c:pt>
                <c:pt idx="1">
                  <c:v>672.5</c:v>
                </c:pt>
                <c:pt idx="2">
                  <c:v>578.5</c:v>
                </c:pt>
                <c:pt idx="3">
                  <c:v>485.5</c:v>
                </c:pt>
                <c:pt idx="4">
                  <c:v>340</c:v>
                </c:pt>
                <c:pt idx="5">
                  <c:v>285.5</c:v>
                </c:pt>
                <c:pt idx="6">
                  <c:v>282.5</c:v>
                </c:pt>
                <c:pt idx="7">
                  <c:v>253</c:v>
                </c:pt>
                <c:pt idx="8">
                  <c:v>219</c:v>
                </c:pt>
                <c:pt idx="9">
                  <c:v>197.5</c:v>
                </c:pt>
                <c:pt idx="10">
                  <c:v>185.5</c:v>
                </c:pt>
                <c:pt idx="11">
                  <c:v>167</c:v>
                </c:pt>
                <c:pt idx="12">
                  <c:v>157.5</c:v>
                </c:pt>
                <c:pt idx="13">
                  <c:v>151.5</c:v>
                </c:pt>
                <c:pt idx="14">
                  <c:v>133.5</c:v>
                </c:pt>
                <c:pt idx="15">
                  <c:v>129</c:v>
                </c:pt>
                <c:pt idx="16">
                  <c:v>123</c:v>
                </c:pt>
                <c:pt idx="17">
                  <c:v>116</c:v>
                </c:pt>
                <c:pt idx="18">
                  <c:v>110.5</c:v>
                </c:pt>
                <c:pt idx="19">
                  <c:v>101</c:v>
                </c:pt>
                <c:pt idx="20">
                  <c:v>100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513560"/>
        <c:axId val="166512776"/>
      </c:scatterChart>
      <c:valAx>
        <c:axId val="166513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Distance (mm)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12776"/>
        <c:crosses val="autoZero"/>
        <c:crossBetween val="midCat"/>
      </c:valAx>
      <c:valAx>
        <c:axId val="166512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Sensor readings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13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Long range sensor distance prediction using</a:t>
            </a:r>
            <a:r>
              <a:rPr lang="en-NZ" baseline="0"/>
              <a:t> power model</a:t>
            </a:r>
            <a:endParaRPr lang="en-NZ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17864269277588377"/>
                  <c:y val="6.02528114136335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Sheet1!$B$44:$B$73</c:f>
              <c:numCache>
                <c:formatCode>General</c:formatCode>
                <c:ptCount val="30"/>
                <c:pt idx="1">
                  <c:v>568</c:v>
                </c:pt>
                <c:pt idx="2">
                  <c:v>544.5</c:v>
                </c:pt>
                <c:pt idx="3">
                  <c:v>521</c:v>
                </c:pt>
                <c:pt idx="4">
                  <c:v>491.5</c:v>
                </c:pt>
                <c:pt idx="5">
                  <c:v>458.5</c:v>
                </c:pt>
                <c:pt idx="6">
                  <c:v>433</c:v>
                </c:pt>
                <c:pt idx="7">
                  <c:v>407.5</c:v>
                </c:pt>
                <c:pt idx="8">
                  <c:v>376.5</c:v>
                </c:pt>
                <c:pt idx="9">
                  <c:v>354</c:v>
                </c:pt>
                <c:pt idx="10">
                  <c:v>330.5</c:v>
                </c:pt>
                <c:pt idx="11">
                  <c:v>314</c:v>
                </c:pt>
                <c:pt idx="12">
                  <c:v>294.5</c:v>
                </c:pt>
                <c:pt idx="13">
                  <c:v>279</c:v>
                </c:pt>
                <c:pt idx="14">
                  <c:v>266</c:v>
                </c:pt>
                <c:pt idx="15">
                  <c:v>253</c:v>
                </c:pt>
                <c:pt idx="16">
                  <c:v>242</c:v>
                </c:pt>
                <c:pt idx="17">
                  <c:v>230.5</c:v>
                </c:pt>
                <c:pt idx="18">
                  <c:v>218</c:v>
                </c:pt>
                <c:pt idx="19">
                  <c:v>210.5</c:v>
                </c:pt>
                <c:pt idx="20">
                  <c:v>202.5</c:v>
                </c:pt>
                <c:pt idx="21">
                  <c:v>198.5</c:v>
                </c:pt>
                <c:pt idx="22">
                  <c:v>186.5</c:v>
                </c:pt>
                <c:pt idx="23">
                  <c:v>180</c:v>
                </c:pt>
                <c:pt idx="24">
                  <c:v>175.5</c:v>
                </c:pt>
                <c:pt idx="25">
                  <c:v>169.5</c:v>
                </c:pt>
                <c:pt idx="26">
                  <c:v>163.5</c:v>
                </c:pt>
                <c:pt idx="27">
                  <c:v>159.5</c:v>
                </c:pt>
                <c:pt idx="28">
                  <c:v>156.5</c:v>
                </c:pt>
                <c:pt idx="29">
                  <c:v>151.5</c:v>
                </c:pt>
              </c:numCache>
            </c:numRef>
          </c:xVal>
          <c:yVal>
            <c:numRef>
              <c:f>Sheet1!$C$44:$C$73</c:f>
              <c:numCache>
                <c:formatCode>General</c:formatCode>
                <c:ptCount val="30"/>
                <c:pt idx="1">
                  <c:v>150</c:v>
                </c:pt>
                <c:pt idx="2">
                  <c:v>175</c:v>
                </c:pt>
                <c:pt idx="3">
                  <c:v>200</c:v>
                </c:pt>
                <c:pt idx="4">
                  <c:v>225</c:v>
                </c:pt>
                <c:pt idx="5">
                  <c:v>250</c:v>
                </c:pt>
                <c:pt idx="6">
                  <c:v>275</c:v>
                </c:pt>
                <c:pt idx="7">
                  <c:v>300</c:v>
                </c:pt>
                <c:pt idx="8">
                  <c:v>325</c:v>
                </c:pt>
                <c:pt idx="9">
                  <c:v>350</c:v>
                </c:pt>
                <c:pt idx="10">
                  <c:v>375</c:v>
                </c:pt>
                <c:pt idx="11">
                  <c:v>400</c:v>
                </c:pt>
                <c:pt idx="12">
                  <c:v>425</c:v>
                </c:pt>
                <c:pt idx="13">
                  <c:v>450</c:v>
                </c:pt>
                <c:pt idx="14">
                  <c:v>475</c:v>
                </c:pt>
                <c:pt idx="15">
                  <c:v>500</c:v>
                </c:pt>
                <c:pt idx="16">
                  <c:v>525</c:v>
                </c:pt>
                <c:pt idx="17">
                  <c:v>550</c:v>
                </c:pt>
                <c:pt idx="18">
                  <c:v>575</c:v>
                </c:pt>
                <c:pt idx="19">
                  <c:v>600</c:v>
                </c:pt>
                <c:pt idx="20">
                  <c:v>625</c:v>
                </c:pt>
                <c:pt idx="21">
                  <c:v>650</c:v>
                </c:pt>
                <c:pt idx="22">
                  <c:v>675</c:v>
                </c:pt>
                <c:pt idx="23">
                  <c:v>700</c:v>
                </c:pt>
                <c:pt idx="24">
                  <c:v>725</c:v>
                </c:pt>
                <c:pt idx="25">
                  <c:v>750</c:v>
                </c:pt>
                <c:pt idx="26">
                  <c:v>775</c:v>
                </c:pt>
                <c:pt idx="27">
                  <c:v>800</c:v>
                </c:pt>
                <c:pt idx="28">
                  <c:v>825</c:v>
                </c:pt>
                <c:pt idx="29">
                  <c:v>850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5912952"/>
        <c:axId val="293645136"/>
      </c:scatterChart>
      <c:valAx>
        <c:axId val="295912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Sensor</a:t>
                </a:r>
                <a:r>
                  <a:rPr lang="en-NZ" baseline="0"/>
                  <a:t> Readings</a:t>
                </a:r>
                <a:endParaRPr lang="en-NZ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645136"/>
        <c:crosses val="autoZero"/>
        <c:crossBetween val="midCat"/>
      </c:valAx>
      <c:valAx>
        <c:axId val="29364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Distance from wall (mm)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912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Sensor Readings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Sheet1!$D$6:$D$35</c:f>
              <c:numCache>
                <c:formatCode>General</c:formatCode>
                <c:ptCount val="30"/>
                <c:pt idx="0">
                  <c:v>571</c:v>
                </c:pt>
                <c:pt idx="1">
                  <c:v>568</c:v>
                </c:pt>
                <c:pt idx="2">
                  <c:v>544.5</c:v>
                </c:pt>
                <c:pt idx="3">
                  <c:v>521</c:v>
                </c:pt>
                <c:pt idx="4">
                  <c:v>491.5</c:v>
                </c:pt>
                <c:pt idx="5">
                  <c:v>458.5</c:v>
                </c:pt>
                <c:pt idx="6">
                  <c:v>433</c:v>
                </c:pt>
                <c:pt idx="7">
                  <c:v>407.5</c:v>
                </c:pt>
                <c:pt idx="8">
                  <c:v>376.5</c:v>
                </c:pt>
                <c:pt idx="9">
                  <c:v>354</c:v>
                </c:pt>
                <c:pt idx="10">
                  <c:v>330.5</c:v>
                </c:pt>
                <c:pt idx="11">
                  <c:v>314</c:v>
                </c:pt>
                <c:pt idx="12">
                  <c:v>294.5</c:v>
                </c:pt>
                <c:pt idx="13">
                  <c:v>279</c:v>
                </c:pt>
                <c:pt idx="14">
                  <c:v>266</c:v>
                </c:pt>
                <c:pt idx="15">
                  <c:v>253</c:v>
                </c:pt>
                <c:pt idx="16">
                  <c:v>242</c:v>
                </c:pt>
                <c:pt idx="17">
                  <c:v>230.5</c:v>
                </c:pt>
                <c:pt idx="18">
                  <c:v>218</c:v>
                </c:pt>
                <c:pt idx="19">
                  <c:v>210.5</c:v>
                </c:pt>
                <c:pt idx="20">
                  <c:v>202.5</c:v>
                </c:pt>
                <c:pt idx="21">
                  <c:v>198.5</c:v>
                </c:pt>
                <c:pt idx="22">
                  <c:v>186.5</c:v>
                </c:pt>
                <c:pt idx="23">
                  <c:v>180</c:v>
                </c:pt>
                <c:pt idx="24">
                  <c:v>175.5</c:v>
                </c:pt>
                <c:pt idx="25">
                  <c:v>169.5</c:v>
                </c:pt>
                <c:pt idx="26">
                  <c:v>163.5</c:v>
                </c:pt>
                <c:pt idx="27">
                  <c:v>159.5</c:v>
                </c:pt>
                <c:pt idx="28">
                  <c:v>156.5</c:v>
                </c:pt>
                <c:pt idx="29">
                  <c:v>151.5</c:v>
                </c:pt>
              </c:numCache>
            </c:numRef>
          </c:xVal>
          <c:yVal>
            <c:numRef>
              <c:f>Sheet1!$A$6:$A$35</c:f>
              <c:numCache>
                <c:formatCode>General</c:formatCode>
                <c:ptCount val="30"/>
                <c:pt idx="0">
                  <c:v>125</c:v>
                </c:pt>
                <c:pt idx="1">
                  <c:v>150</c:v>
                </c:pt>
                <c:pt idx="2">
                  <c:v>175</c:v>
                </c:pt>
                <c:pt idx="3">
                  <c:v>200</c:v>
                </c:pt>
                <c:pt idx="4">
                  <c:v>225</c:v>
                </c:pt>
                <c:pt idx="5">
                  <c:v>250</c:v>
                </c:pt>
                <c:pt idx="6">
                  <c:v>275</c:v>
                </c:pt>
                <c:pt idx="7">
                  <c:v>300</c:v>
                </c:pt>
                <c:pt idx="8">
                  <c:v>325</c:v>
                </c:pt>
                <c:pt idx="9">
                  <c:v>350</c:v>
                </c:pt>
                <c:pt idx="10">
                  <c:v>375</c:v>
                </c:pt>
                <c:pt idx="11">
                  <c:v>400</c:v>
                </c:pt>
                <c:pt idx="12">
                  <c:v>425</c:v>
                </c:pt>
                <c:pt idx="13">
                  <c:v>450</c:v>
                </c:pt>
                <c:pt idx="14">
                  <c:v>475</c:v>
                </c:pt>
                <c:pt idx="15">
                  <c:v>500</c:v>
                </c:pt>
                <c:pt idx="16">
                  <c:v>525</c:v>
                </c:pt>
                <c:pt idx="17">
                  <c:v>550</c:v>
                </c:pt>
                <c:pt idx="18">
                  <c:v>575</c:v>
                </c:pt>
                <c:pt idx="19">
                  <c:v>600</c:v>
                </c:pt>
                <c:pt idx="20">
                  <c:v>625</c:v>
                </c:pt>
                <c:pt idx="21">
                  <c:v>650</c:v>
                </c:pt>
                <c:pt idx="22">
                  <c:v>675</c:v>
                </c:pt>
                <c:pt idx="23">
                  <c:v>700</c:v>
                </c:pt>
                <c:pt idx="24">
                  <c:v>725</c:v>
                </c:pt>
                <c:pt idx="25">
                  <c:v>750</c:v>
                </c:pt>
                <c:pt idx="26">
                  <c:v>775</c:v>
                </c:pt>
                <c:pt idx="27">
                  <c:v>800</c:v>
                </c:pt>
                <c:pt idx="28">
                  <c:v>825</c:v>
                </c:pt>
                <c:pt idx="29">
                  <c:v>850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092624"/>
        <c:axId val="213092232"/>
      </c:scatterChart>
      <c:valAx>
        <c:axId val="213092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092232"/>
        <c:crosses val="autoZero"/>
        <c:crossBetween val="midCat"/>
      </c:valAx>
      <c:valAx>
        <c:axId val="213092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092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NZ" sz="1400">
                <a:latin typeface="+mn-lt"/>
              </a:rPr>
              <a:t>Short </a:t>
            </a:r>
            <a:r>
              <a:rPr lang="en-NZ" sz="1400" b="0" i="0" baseline="0">
                <a:effectLst/>
                <a:latin typeface="+mn-lt"/>
              </a:rPr>
              <a:t>ra</a:t>
            </a:r>
            <a:r>
              <a:rPr lang="en-NZ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nge sensor distance prediction using </a:t>
            </a:r>
            <a:r>
              <a:rPr lang="en-NZ" sz="1400" b="0" i="0" baseline="0">
                <a:effectLst/>
                <a:latin typeface="+mn-lt"/>
              </a:rPr>
              <a:t>power model</a:t>
            </a:r>
            <a:endParaRPr lang="en-NZ" sz="1400">
              <a:effectLst/>
              <a:latin typeface="+mn-lt"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en-NZ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815048118985127"/>
          <c:y val="0.22810185185185186"/>
          <c:w val="0.74766447944006997"/>
          <c:h val="0.56632728200641591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39344750656167982"/>
                  <c:y val="-4.456802274715660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Sheet1!$J$3:$J$22</c:f>
              <c:numCache>
                <c:formatCode>General</c:formatCode>
                <c:ptCount val="20"/>
                <c:pt idx="0">
                  <c:v>672.5</c:v>
                </c:pt>
                <c:pt idx="1">
                  <c:v>578.5</c:v>
                </c:pt>
                <c:pt idx="2">
                  <c:v>485.5</c:v>
                </c:pt>
                <c:pt idx="3">
                  <c:v>340</c:v>
                </c:pt>
                <c:pt idx="4">
                  <c:v>285.5</c:v>
                </c:pt>
                <c:pt idx="5">
                  <c:v>282.5</c:v>
                </c:pt>
                <c:pt idx="6">
                  <c:v>253</c:v>
                </c:pt>
                <c:pt idx="7">
                  <c:v>219</c:v>
                </c:pt>
                <c:pt idx="8">
                  <c:v>197.5</c:v>
                </c:pt>
                <c:pt idx="9">
                  <c:v>185.5</c:v>
                </c:pt>
                <c:pt idx="10">
                  <c:v>167</c:v>
                </c:pt>
                <c:pt idx="11">
                  <c:v>157.5</c:v>
                </c:pt>
                <c:pt idx="12">
                  <c:v>151.5</c:v>
                </c:pt>
                <c:pt idx="13">
                  <c:v>133.5</c:v>
                </c:pt>
                <c:pt idx="14">
                  <c:v>129</c:v>
                </c:pt>
                <c:pt idx="15">
                  <c:v>123</c:v>
                </c:pt>
                <c:pt idx="16">
                  <c:v>116</c:v>
                </c:pt>
                <c:pt idx="17">
                  <c:v>110.5</c:v>
                </c:pt>
                <c:pt idx="18">
                  <c:v>101</c:v>
                </c:pt>
                <c:pt idx="19">
                  <c:v>100</c:v>
                </c:pt>
              </c:numCache>
            </c:numRef>
          </c:xVal>
          <c:yVal>
            <c:numRef>
              <c:f>Sheet1!$A$3:$A$22</c:f>
              <c:numCache>
                <c:formatCode>General</c:formatCode>
                <c:ptCount val="20"/>
                <c:pt idx="0">
                  <c:v>50</c:v>
                </c:pt>
                <c:pt idx="1">
                  <c:v>75</c:v>
                </c:pt>
                <c:pt idx="2">
                  <c:v>100</c:v>
                </c:pt>
                <c:pt idx="3">
                  <c:v>125</c:v>
                </c:pt>
                <c:pt idx="4">
                  <c:v>150</c:v>
                </c:pt>
                <c:pt idx="5">
                  <c:v>175</c:v>
                </c:pt>
                <c:pt idx="6">
                  <c:v>200</c:v>
                </c:pt>
                <c:pt idx="7">
                  <c:v>225</c:v>
                </c:pt>
                <c:pt idx="8">
                  <c:v>250</c:v>
                </c:pt>
                <c:pt idx="9">
                  <c:v>275</c:v>
                </c:pt>
                <c:pt idx="10">
                  <c:v>300</c:v>
                </c:pt>
                <c:pt idx="11">
                  <c:v>325</c:v>
                </c:pt>
                <c:pt idx="12">
                  <c:v>350</c:v>
                </c:pt>
                <c:pt idx="13">
                  <c:v>375</c:v>
                </c:pt>
                <c:pt idx="14">
                  <c:v>400</c:v>
                </c:pt>
                <c:pt idx="15">
                  <c:v>425</c:v>
                </c:pt>
                <c:pt idx="16">
                  <c:v>450</c:v>
                </c:pt>
                <c:pt idx="17">
                  <c:v>475</c:v>
                </c:pt>
                <c:pt idx="18">
                  <c:v>500</c:v>
                </c:pt>
                <c:pt idx="19">
                  <c:v>525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5912560"/>
        <c:axId val="295912168"/>
      </c:scatterChart>
      <c:valAx>
        <c:axId val="295912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Sensor Readings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912168"/>
        <c:crosses val="autoZero"/>
        <c:crossBetween val="midCat"/>
      </c:valAx>
      <c:valAx>
        <c:axId val="295912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Actual</a:t>
                </a:r>
                <a:r>
                  <a:rPr lang="en-NZ" baseline="0"/>
                  <a:t> distance (mm)</a:t>
                </a:r>
                <a:endParaRPr lang="en-NZ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912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190500</xdr:colOff>
      <xdr:row>5</xdr:row>
      <xdr:rowOff>133350</xdr:rowOff>
    </xdr:from>
    <xdr:to>
      <xdr:col>27</xdr:col>
      <xdr:colOff>342900</xdr:colOff>
      <xdr:row>35</xdr:row>
      <xdr:rowOff>4762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352426</xdr:colOff>
      <xdr:row>45</xdr:row>
      <xdr:rowOff>171450</xdr:rowOff>
    </xdr:from>
    <xdr:to>
      <xdr:col>25</xdr:col>
      <xdr:colOff>361950</xdr:colOff>
      <xdr:row>78</xdr:row>
      <xdr:rowOff>152400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100012</xdr:colOff>
      <xdr:row>68</xdr:row>
      <xdr:rowOff>23812</xdr:rowOff>
    </xdr:from>
    <xdr:to>
      <xdr:col>14</xdr:col>
      <xdr:colOff>404812</xdr:colOff>
      <xdr:row>82</xdr:row>
      <xdr:rowOff>100012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538162</xdr:colOff>
      <xdr:row>15</xdr:row>
      <xdr:rowOff>157162</xdr:rowOff>
    </xdr:from>
    <xdr:to>
      <xdr:col>15</xdr:col>
      <xdr:colOff>233362</xdr:colOff>
      <xdr:row>30</xdr:row>
      <xdr:rowOff>42862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3"/>
  <sheetViews>
    <sheetView tabSelected="1" topLeftCell="F7" workbookViewId="0">
      <selection activeCell="J36" sqref="J36"/>
    </sheetView>
  </sheetViews>
  <sheetFormatPr defaultRowHeight="15" x14ac:dyDescent="0.25"/>
  <cols>
    <col min="1" max="1" width="14.42578125" bestFit="1" customWidth="1"/>
    <col min="2" max="2" width="11.5703125" bestFit="1" customWidth="1"/>
    <col min="3" max="3" width="10.285156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5</v>
      </c>
      <c r="E1" t="s">
        <v>9</v>
      </c>
      <c r="F1" t="s">
        <v>8</v>
      </c>
      <c r="G1" t="s">
        <v>7</v>
      </c>
      <c r="H1" t="s">
        <v>3</v>
      </c>
      <c r="I1" t="s">
        <v>4</v>
      </c>
      <c r="J1" t="s">
        <v>6</v>
      </c>
    </row>
    <row r="2" spans="1:10" x14ac:dyDescent="0.25">
      <c r="A2">
        <v>25</v>
      </c>
      <c r="B2">
        <v>317</v>
      </c>
      <c r="C2">
        <v>308</v>
      </c>
      <c r="D2">
        <f>AVERAGE(B2:C2)</f>
        <v>312.5</v>
      </c>
      <c r="E2">
        <f>317756*(D2^(-1.172))</f>
        <v>378.55547736239311</v>
      </c>
      <c r="G2">
        <f>B2-C2</f>
        <v>9</v>
      </c>
      <c r="H2">
        <v>605</v>
      </c>
      <c r="I2">
        <v>575</v>
      </c>
      <c r="J2">
        <f>AVERAGE(H2:I2)</f>
        <v>590</v>
      </c>
    </row>
    <row r="3" spans="1:10" x14ac:dyDescent="0.25">
      <c r="A3">
        <v>50</v>
      </c>
      <c r="B3">
        <v>355</v>
      </c>
      <c r="C3">
        <v>363</v>
      </c>
      <c r="D3">
        <f t="shared" ref="D3:D35" si="0">AVERAGE(B3:C3)</f>
        <v>359</v>
      </c>
      <c r="E3">
        <f t="shared" ref="E3:E35" si="1">317756*(D3^(-1.172))</f>
        <v>321.75334166729249</v>
      </c>
      <c r="G3">
        <f>B3-C3</f>
        <v>-8</v>
      </c>
      <c r="H3">
        <v>680</v>
      </c>
      <c r="I3">
        <v>665</v>
      </c>
      <c r="J3">
        <f t="shared" ref="J3:J22" si="2">AVERAGE(H3:I3)</f>
        <v>672.5</v>
      </c>
    </row>
    <row r="4" spans="1:10" x14ac:dyDescent="0.25">
      <c r="A4">
        <v>75</v>
      </c>
      <c r="B4">
        <v>392</v>
      </c>
      <c r="C4">
        <v>381</v>
      </c>
      <c r="D4">
        <f t="shared" si="0"/>
        <v>386.5</v>
      </c>
      <c r="E4">
        <f t="shared" si="1"/>
        <v>295.09003770011026</v>
      </c>
      <c r="G4">
        <f>B4-C4</f>
        <v>11</v>
      </c>
      <c r="H4">
        <v>580</v>
      </c>
      <c r="I4">
        <v>577</v>
      </c>
      <c r="J4">
        <f t="shared" si="2"/>
        <v>578.5</v>
      </c>
    </row>
    <row r="5" spans="1:10" x14ac:dyDescent="0.25">
      <c r="A5">
        <v>100</v>
      </c>
      <c r="B5">
        <v>512</v>
      </c>
      <c r="C5">
        <v>470</v>
      </c>
      <c r="D5">
        <f t="shared" si="0"/>
        <v>491</v>
      </c>
      <c r="E5">
        <f t="shared" si="1"/>
        <v>222.91857134738811</v>
      </c>
      <c r="G5">
        <f>B5-C5</f>
        <v>42</v>
      </c>
      <c r="H5">
        <v>461</v>
      </c>
      <c r="I5">
        <v>510</v>
      </c>
      <c r="J5">
        <f t="shared" si="2"/>
        <v>485.5</v>
      </c>
    </row>
    <row r="6" spans="1:10" x14ac:dyDescent="0.25">
      <c r="A6">
        <v>125</v>
      </c>
      <c r="B6">
        <v>565</v>
      </c>
      <c r="C6">
        <v>577</v>
      </c>
      <c r="D6">
        <f t="shared" si="0"/>
        <v>571</v>
      </c>
      <c r="E6">
        <f t="shared" si="1"/>
        <v>186.77392307044335</v>
      </c>
      <c r="G6">
        <f>B6-C6</f>
        <v>-12</v>
      </c>
      <c r="H6">
        <v>365</v>
      </c>
      <c r="I6">
        <v>315</v>
      </c>
      <c r="J6">
        <f t="shared" si="2"/>
        <v>340</v>
      </c>
    </row>
    <row r="7" spans="1:10" x14ac:dyDescent="0.25">
      <c r="A7">
        <v>150</v>
      </c>
      <c r="B7">
        <v>560</v>
      </c>
      <c r="C7">
        <v>576</v>
      </c>
      <c r="D7">
        <f t="shared" si="0"/>
        <v>568</v>
      </c>
      <c r="E7">
        <f t="shared" si="1"/>
        <v>187.93060435250459</v>
      </c>
      <c r="G7">
        <f>B7-C7</f>
        <v>-16</v>
      </c>
      <c r="H7">
        <v>306</v>
      </c>
      <c r="I7">
        <v>265</v>
      </c>
      <c r="J7">
        <f t="shared" si="2"/>
        <v>285.5</v>
      </c>
    </row>
    <row r="8" spans="1:10" x14ac:dyDescent="0.25">
      <c r="A8">
        <v>175</v>
      </c>
      <c r="B8">
        <v>534</v>
      </c>
      <c r="C8">
        <v>555</v>
      </c>
      <c r="D8">
        <f t="shared" si="0"/>
        <v>544.5</v>
      </c>
      <c r="E8">
        <f t="shared" si="1"/>
        <v>197.47141568972083</v>
      </c>
      <c r="F8">
        <f t="shared" ref="F3:F35" si="3">A8-E8</f>
        <v>-22.471415689720828</v>
      </c>
      <c r="G8">
        <f>B8-C8</f>
        <v>-21</v>
      </c>
      <c r="H8">
        <v>275</v>
      </c>
      <c r="I8">
        <v>290</v>
      </c>
      <c r="J8">
        <f t="shared" si="2"/>
        <v>282.5</v>
      </c>
    </row>
    <row r="9" spans="1:10" x14ac:dyDescent="0.25">
      <c r="A9">
        <v>200</v>
      </c>
      <c r="B9">
        <v>513</v>
      </c>
      <c r="C9">
        <v>529</v>
      </c>
      <c r="D9">
        <f t="shared" si="0"/>
        <v>521</v>
      </c>
      <c r="E9">
        <f t="shared" si="1"/>
        <v>207.95049003870963</v>
      </c>
      <c r="F9">
        <f t="shared" si="3"/>
        <v>-7.9504900387096313</v>
      </c>
      <c r="G9">
        <f>B9-C9</f>
        <v>-16</v>
      </c>
      <c r="H9">
        <v>250</v>
      </c>
      <c r="I9">
        <v>256</v>
      </c>
      <c r="J9">
        <f t="shared" si="2"/>
        <v>253</v>
      </c>
    </row>
    <row r="10" spans="1:10" x14ac:dyDescent="0.25">
      <c r="A10">
        <v>225</v>
      </c>
      <c r="B10">
        <v>485</v>
      </c>
      <c r="C10">
        <v>498</v>
      </c>
      <c r="D10">
        <f t="shared" si="0"/>
        <v>491.5</v>
      </c>
      <c r="E10">
        <f t="shared" si="1"/>
        <v>222.65281580087608</v>
      </c>
      <c r="F10">
        <f t="shared" si="3"/>
        <v>2.347184199123916</v>
      </c>
      <c r="G10">
        <f>B10-C10</f>
        <v>-13</v>
      </c>
      <c r="H10">
        <v>216</v>
      </c>
      <c r="I10">
        <v>222</v>
      </c>
      <c r="J10">
        <f t="shared" si="2"/>
        <v>219</v>
      </c>
    </row>
    <row r="11" spans="1:10" x14ac:dyDescent="0.25">
      <c r="A11">
        <v>250</v>
      </c>
      <c r="B11">
        <v>455</v>
      </c>
      <c r="C11">
        <v>462</v>
      </c>
      <c r="D11">
        <f t="shared" si="0"/>
        <v>458.5</v>
      </c>
      <c r="E11">
        <f t="shared" si="1"/>
        <v>241.54833784561725</v>
      </c>
      <c r="F11">
        <f t="shared" si="3"/>
        <v>8.4516621543827455</v>
      </c>
      <c r="G11">
        <f>B11-C11</f>
        <v>-7</v>
      </c>
      <c r="H11">
        <v>199</v>
      </c>
      <c r="I11">
        <v>196</v>
      </c>
      <c r="J11">
        <f t="shared" si="2"/>
        <v>197.5</v>
      </c>
    </row>
    <row r="12" spans="1:10" x14ac:dyDescent="0.25">
      <c r="A12">
        <v>275</v>
      </c>
      <c r="B12">
        <v>430</v>
      </c>
      <c r="C12">
        <v>436</v>
      </c>
      <c r="D12">
        <f t="shared" si="0"/>
        <v>433</v>
      </c>
      <c r="E12">
        <f t="shared" si="1"/>
        <v>258.30329446242922</v>
      </c>
      <c r="F12">
        <f t="shared" si="3"/>
        <v>16.696705537570779</v>
      </c>
      <c r="G12">
        <f>B12-C12</f>
        <v>-6</v>
      </c>
      <c r="H12">
        <v>185</v>
      </c>
      <c r="I12">
        <v>186</v>
      </c>
      <c r="J12">
        <f t="shared" si="2"/>
        <v>185.5</v>
      </c>
    </row>
    <row r="13" spans="1:10" x14ac:dyDescent="0.25">
      <c r="A13">
        <v>300</v>
      </c>
      <c r="B13">
        <v>407</v>
      </c>
      <c r="C13">
        <v>408</v>
      </c>
      <c r="D13">
        <f t="shared" si="0"/>
        <v>407.5</v>
      </c>
      <c r="E13">
        <f t="shared" si="1"/>
        <v>277.34746282479313</v>
      </c>
      <c r="F13">
        <f t="shared" si="3"/>
        <v>22.652537175206874</v>
      </c>
      <c r="G13">
        <f>B13-C13</f>
        <v>-1</v>
      </c>
      <c r="H13">
        <v>165</v>
      </c>
      <c r="I13">
        <v>169</v>
      </c>
      <c r="J13">
        <f t="shared" si="2"/>
        <v>167</v>
      </c>
    </row>
    <row r="14" spans="1:10" x14ac:dyDescent="0.25">
      <c r="A14">
        <v>325</v>
      </c>
      <c r="B14">
        <v>377</v>
      </c>
      <c r="C14">
        <v>376</v>
      </c>
      <c r="D14">
        <f t="shared" si="0"/>
        <v>376.5</v>
      </c>
      <c r="E14">
        <f t="shared" si="1"/>
        <v>304.2966720031356</v>
      </c>
      <c r="F14">
        <f t="shared" si="3"/>
        <v>20.703327996864402</v>
      </c>
      <c r="G14">
        <f>B14-C14</f>
        <v>1</v>
      </c>
      <c r="H14">
        <v>155</v>
      </c>
      <c r="I14">
        <v>160</v>
      </c>
      <c r="J14">
        <f t="shared" si="2"/>
        <v>157.5</v>
      </c>
    </row>
    <row r="15" spans="1:10" x14ac:dyDescent="0.25">
      <c r="A15">
        <v>350</v>
      </c>
      <c r="B15">
        <v>355</v>
      </c>
      <c r="C15">
        <v>353</v>
      </c>
      <c r="D15">
        <f t="shared" si="0"/>
        <v>354</v>
      </c>
      <c r="E15">
        <f t="shared" si="1"/>
        <v>327.08598566990389</v>
      </c>
      <c r="F15">
        <f t="shared" si="3"/>
        <v>22.914014330096109</v>
      </c>
      <c r="G15">
        <f>B15-C15</f>
        <v>2</v>
      </c>
      <c r="H15">
        <v>151</v>
      </c>
      <c r="I15">
        <v>152</v>
      </c>
      <c r="J15">
        <f t="shared" si="2"/>
        <v>151.5</v>
      </c>
    </row>
    <row r="16" spans="1:10" x14ac:dyDescent="0.25">
      <c r="A16">
        <v>375</v>
      </c>
      <c r="B16">
        <v>331</v>
      </c>
      <c r="C16">
        <v>330</v>
      </c>
      <c r="D16">
        <f t="shared" si="0"/>
        <v>330.5</v>
      </c>
      <c r="E16">
        <f t="shared" si="1"/>
        <v>354.50699115662729</v>
      </c>
      <c r="F16">
        <f t="shared" si="3"/>
        <v>20.493008843372706</v>
      </c>
      <c r="G16">
        <f>B16-C16</f>
        <v>1</v>
      </c>
      <c r="H16">
        <v>132</v>
      </c>
      <c r="I16">
        <v>135</v>
      </c>
      <c r="J16">
        <f t="shared" si="2"/>
        <v>133.5</v>
      </c>
    </row>
    <row r="17" spans="1:10" x14ac:dyDescent="0.25">
      <c r="A17">
        <v>400</v>
      </c>
      <c r="B17">
        <v>318</v>
      </c>
      <c r="C17">
        <v>310</v>
      </c>
      <c r="D17">
        <f t="shared" si="0"/>
        <v>314</v>
      </c>
      <c r="E17">
        <f t="shared" si="1"/>
        <v>376.43692079657427</v>
      </c>
      <c r="F17">
        <f t="shared" si="3"/>
        <v>23.56307920342573</v>
      </c>
      <c r="G17">
        <f>B17-C17</f>
        <v>8</v>
      </c>
      <c r="H17">
        <v>127</v>
      </c>
      <c r="I17">
        <v>131</v>
      </c>
      <c r="J17">
        <f t="shared" si="2"/>
        <v>129</v>
      </c>
    </row>
    <row r="18" spans="1:10" x14ac:dyDescent="0.25">
      <c r="A18">
        <v>425</v>
      </c>
      <c r="B18">
        <v>293</v>
      </c>
      <c r="C18">
        <v>296</v>
      </c>
      <c r="D18">
        <f t="shared" si="0"/>
        <v>294.5</v>
      </c>
      <c r="E18">
        <f t="shared" si="1"/>
        <v>405.81284483963788</v>
      </c>
      <c r="F18">
        <f t="shared" si="3"/>
        <v>19.187155160362124</v>
      </c>
      <c r="G18">
        <f>B18-C18</f>
        <v>-3</v>
      </c>
      <c r="H18">
        <v>126</v>
      </c>
      <c r="I18">
        <v>120</v>
      </c>
      <c r="J18">
        <f t="shared" si="2"/>
        <v>123</v>
      </c>
    </row>
    <row r="19" spans="1:10" x14ac:dyDescent="0.25">
      <c r="A19">
        <v>450</v>
      </c>
      <c r="B19">
        <v>277</v>
      </c>
      <c r="C19">
        <v>281</v>
      </c>
      <c r="D19">
        <f t="shared" si="0"/>
        <v>279</v>
      </c>
      <c r="E19">
        <f t="shared" si="1"/>
        <v>432.3601248656957</v>
      </c>
      <c r="F19">
        <f t="shared" si="3"/>
        <v>17.639875134304305</v>
      </c>
      <c r="G19">
        <f>B19-C19</f>
        <v>-4</v>
      </c>
      <c r="H19">
        <v>115</v>
      </c>
      <c r="I19">
        <v>117</v>
      </c>
      <c r="J19">
        <f t="shared" si="2"/>
        <v>116</v>
      </c>
    </row>
    <row r="20" spans="1:10" x14ac:dyDescent="0.25">
      <c r="A20">
        <v>475</v>
      </c>
      <c r="B20">
        <v>267</v>
      </c>
      <c r="C20">
        <v>265</v>
      </c>
      <c r="D20">
        <f t="shared" si="0"/>
        <v>266</v>
      </c>
      <c r="E20">
        <f t="shared" si="1"/>
        <v>457.227645813322</v>
      </c>
      <c r="F20">
        <f t="shared" si="3"/>
        <v>17.772354186678001</v>
      </c>
      <c r="G20">
        <f>B20-C20</f>
        <v>2</v>
      </c>
      <c r="H20">
        <v>115</v>
      </c>
      <c r="I20">
        <v>106</v>
      </c>
      <c r="J20">
        <f t="shared" si="2"/>
        <v>110.5</v>
      </c>
    </row>
    <row r="21" spans="1:10" x14ac:dyDescent="0.25">
      <c r="A21">
        <v>500</v>
      </c>
      <c r="B21">
        <v>252</v>
      </c>
      <c r="C21">
        <v>254</v>
      </c>
      <c r="D21">
        <f t="shared" si="0"/>
        <v>253</v>
      </c>
      <c r="E21">
        <f t="shared" si="1"/>
        <v>484.88249869549111</v>
      </c>
      <c r="F21">
        <f t="shared" si="3"/>
        <v>15.117501304508892</v>
      </c>
      <c r="G21">
        <f>B21-C21</f>
        <v>-2</v>
      </c>
      <c r="H21">
        <v>100</v>
      </c>
      <c r="I21">
        <v>102</v>
      </c>
      <c r="J21">
        <f t="shared" si="2"/>
        <v>101</v>
      </c>
    </row>
    <row r="22" spans="1:10" x14ac:dyDescent="0.25">
      <c r="A22">
        <v>525</v>
      </c>
      <c r="B22">
        <v>242</v>
      </c>
      <c r="C22">
        <v>242</v>
      </c>
      <c r="D22">
        <f t="shared" si="0"/>
        <v>242</v>
      </c>
      <c r="E22">
        <f t="shared" si="1"/>
        <v>510.81324645642536</v>
      </c>
      <c r="F22">
        <f t="shared" si="3"/>
        <v>14.186753543574639</v>
      </c>
      <c r="G22">
        <f>B22-C22</f>
        <v>0</v>
      </c>
      <c r="H22">
        <v>102</v>
      </c>
      <c r="I22">
        <v>98</v>
      </c>
      <c r="J22">
        <f t="shared" si="2"/>
        <v>100</v>
      </c>
    </row>
    <row r="23" spans="1:10" x14ac:dyDescent="0.25">
      <c r="A23">
        <v>550</v>
      </c>
      <c r="B23">
        <v>231</v>
      </c>
      <c r="C23">
        <v>230</v>
      </c>
      <c r="D23">
        <f t="shared" si="0"/>
        <v>230.5</v>
      </c>
      <c r="E23">
        <f t="shared" si="1"/>
        <v>540.80840200887383</v>
      </c>
      <c r="F23">
        <f t="shared" si="3"/>
        <v>9.1915979911261729</v>
      </c>
      <c r="G23">
        <f>B23-C23</f>
        <v>1</v>
      </c>
    </row>
    <row r="24" spans="1:10" x14ac:dyDescent="0.25">
      <c r="A24">
        <v>575</v>
      </c>
      <c r="B24">
        <v>217</v>
      </c>
      <c r="C24">
        <v>219</v>
      </c>
      <c r="D24">
        <f t="shared" si="0"/>
        <v>218</v>
      </c>
      <c r="E24">
        <f t="shared" si="1"/>
        <v>577.32817061070909</v>
      </c>
      <c r="F24">
        <f t="shared" si="3"/>
        <v>-2.328170610709094</v>
      </c>
      <c r="G24">
        <f>B24-C24</f>
        <v>-2</v>
      </c>
    </row>
    <row r="25" spans="1:10" x14ac:dyDescent="0.25">
      <c r="A25">
        <v>600</v>
      </c>
      <c r="B25">
        <v>211</v>
      </c>
      <c r="C25">
        <v>210</v>
      </c>
      <c r="D25">
        <f t="shared" si="0"/>
        <v>210.5</v>
      </c>
      <c r="E25">
        <f t="shared" si="1"/>
        <v>601.50923355822488</v>
      </c>
      <c r="F25">
        <f t="shared" si="3"/>
        <v>-1.5092335582248779</v>
      </c>
      <c r="G25">
        <f>B25-C25</f>
        <v>1</v>
      </c>
    </row>
    <row r="26" spans="1:10" x14ac:dyDescent="0.25">
      <c r="A26">
        <v>625</v>
      </c>
      <c r="B26">
        <v>203</v>
      </c>
      <c r="C26">
        <v>202</v>
      </c>
      <c r="D26">
        <f t="shared" si="0"/>
        <v>202.5</v>
      </c>
      <c r="E26">
        <f t="shared" si="1"/>
        <v>629.45346349396232</v>
      </c>
      <c r="F26">
        <f t="shared" si="3"/>
        <v>-4.4534634939623174</v>
      </c>
      <c r="G26">
        <f>B26-C26</f>
        <v>1</v>
      </c>
    </row>
    <row r="27" spans="1:10" x14ac:dyDescent="0.25">
      <c r="A27">
        <v>650</v>
      </c>
      <c r="B27">
        <v>202</v>
      </c>
      <c r="C27">
        <v>195</v>
      </c>
      <c r="D27">
        <f t="shared" si="0"/>
        <v>198.5</v>
      </c>
      <c r="E27">
        <f t="shared" si="1"/>
        <v>644.34496736223036</v>
      </c>
      <c r="F27">
        <f t="shared" si="3"/>
        <v>5.6550326377696365</v>
      </c>
      <c r="G27">
        <f>B27-C27</f>
        <v>7</v>
      </c>
    </row>
    <row r="28" spans="1:10" x14ac:dyDescent="0.25">
      <c r="A28">
        <v>675</v>
      </c>
      <c r="B28">
        <v>186</v>
      </c>
      <c r="C28">
        <v>187</v>
      </c>
      <c r="D28">
        <f t="shared" si="0"/>
        <v>186.5</v>
      </c>
      <c r="E28">
        <f t="shared" si="1"/>
        <v>693.19937722603709</v>
      </c>
      <c r="F28">
        <f t="shared" si="3"/>
        <v>-18.199377226037086</v>
      </c>
      <c r="G28">
        <f>B28-C28</f>
        <v>-1</v>
      </c>
    </row>
    <row r="29" spans="1:10" x14ac:dyDescent="0.25">
      <c r="A29">
        <v>700</v>
      </c>
      <c r="B29">
        <v>179</v>
      </c>
      <c r="C29">
        <v>181</v>
      </c>
      <c r="D29">
        <f t="shared" si="0"/>
        <v>180</v>
      </c>
      <c r="E29">
        <f t="shared" si="1"/>
        <v>722.62733191241887</v>
      </c>
      <c r="F29">
        <f t="shared" si="3"/>
        <v>-22.627331912418867</v>
      </c>
      <c r="G29">
        <f>B29-C29</f>
        <v>-2</v>
      </c>
    </row>
    <row r="30" spans="1:10" x14ac:dyDescent="0.25">
      <c r="A30">
        <v>725</v>
      </c>
      <c r="B30">
        <v>176</v>
      </c>
      <c r="C30">
        <v>175</v>
      </c>
      <c r="D30">
        <f t="shared" si="0"/>
        <v>175.5</v>
      </c>
      <c r="E30">
        <f t="shared" si="1"/>
        <v>744.39076100303191</v>
      </c>
      <c r="F30">
        <f t="shared" si="3"/>
        <v>-19.390761003031912</v>
      </c>
      <c r="G30">
        <f>B30-C30</f>
        <v>1</v>
      </c>
    </row>
    <row r="31" spans="1:10" x14ac:dyDescent="0.25">
      <c r="A31">
        <v>750</v>
      </c>
      <c r="B31">
        <v>168</v>
      </c>
      <c r="C31">
        <v>171</v>
      </c>
      <c r="D31">
        <f t="shared" si="0"/>
        <v>169.5</v>
      </c>
      <c r="E31">
        <f t="shared" si="1"/>
        <v>775.36620583655213</v>
      </c>
      <c r="F31">
        <f t="shared" si="3"/>
        <v>-25.366205836552126</v>
      </c>
      <c r="G31">
        <f>B31-C31</f>
        <v>-3</v>
      </c>
    </row>
    <row r="32" spans="1:10" x14ac:dyDescent="0.25">
      <c r="A32">
        <v>775</v>
      </c>
      <c r="B32">
        <v>164</v>
      </c>
      <c r="C32">
        <v>163</v>
      </c>
      <c r="D32">
        <f t="shared" si="0"/>
        <v>163.5</v>
      </c>
      <c r="E32">
        <f t="shared" si="1"/>
        <v>808.81826231272157</v>
      </c>
      <c r="F32">
        <f t="shared" si="3"/>
        <v>-33.818262312721572</v>
      </c>
      <c r="G32">
        <f>B32-C32</f>
        <v>1</v>
      </c>
    </row>
    <row r="33" spans="1:7" x14ac:dyDescent="0.25">
      <c r="A33">
        <v>800</v>
      </c>
      <c r="B33">
        <v>159</v>
      </c>
      <c r="C33">
        <v>160</v>
      </c>
      <c r="D33">
        <f t="shared" si="0"/>
        <v>159.5</v>
      </c>
      <c r="E33">
        <f t="shared" si="1"/>
        <v>832.64184755629549</v>
      </c>
      <c r="F33">
        <f t="shared" si="3"/>
        <v>-32.641847556295488</v>
      </c>
      <c r="G33">
        <f>B33-C33</f>
        <v>-1</v>
      </c>
    </row>
    <row r="34" spans="1:7" x14ac:dyDescent="0.25">
      <c r="A34">
        <v>825</v>
      </c>
      <c r="B34">
        <v>158</v>
      </c>
      <c r="C34">
        <v>155</v>
      </c>
      <c r="D34">
        <f t="shared" si="0"/>
        <v>156.5</v>
      </c>
      <c r="E34">
        <f t="shared" si="1"/>
        <v>851.37903415175583</v>
      </c>
      <c r="F34">
        <f t="shared" si="3"/>
        <v>-26.379034151755832</v>
      </c>
      <c r="G34">
        <f>B34-C34</f>
        <v>3</v>
      </c>
    </row>
    <row r="35" spans="1:7" x14ac:dyDescent="0.25">
      <c r="A35">
        <v>850</v>
      </c>
      <c r="B35">
        <v>151</v>
      </c>
      <c r="C35">
        <v>152</v>
      </c>
      <c r="D35">
        <f t="shared" si="0"/>
        <v>151.5</v>
      </c>
      <c r="E35">
        <f t="shared" si="1"/>
        <v>884.40289218630744</v>
      </c>
      <c r="F35">
        <f t="shared" si="3"/>
        <v>-34.40289218630744</v>
      </c>
      <c r="G35">
        <f>B35-C35</f>
        <v>-1</v>
      </c>
    </row>
    <row r="36" spans="1:7" x14ac:dyDescent="0.25">
      <c r="F36">
        <f>MIN(F8:F35)</f>
        <v>-34.40289218630744</v>
      </c>
    </row>
    <row r="45" spans="1:7" x14ac:dyDescent="0.25">
      <c r="B45">
        <v>568</v>
      </c>
      <c r="C45">
        <v>150</v>
      </c>
    </row>
    <row r="46" spans="1:7" x14ac:dyDescent="0.25">
      <c r="B46">
        <v>544.5</v>
      </c>
      <c r="C46">
        <v>175</v>
      </c>
    </row>
    <row r="47" spans="1:7" x14ac:dyDescent="0.25">
      <c r="B47">
        <v>521</v>
      </c>
      <c r="C47">
        <v>200</v>
      </c>
    </row>
    <row r="48" spans="1:7" x14ac:dyDescent="0.25">
      <c r="B48">
        <v>491.5</v>
      </c>
      <c r="C48">
        <v>225</v>
      </c>
    </row>
    <row r="49" spans="2:3" x14ac:dyDescent="0.25">
      <c r="B49">
        <v>458.5</v>
      </c>
      <c r="C49">
        <v>250</v>
      </c>
    </row>
    <row r="50" spans="2:3" x14ac:dyDescent="0.25">
      <c r="B50">
        <v>433</v>
      </c>
      <c r="C50">
        <v>275</v>
      </c>
    </row>
    <row r="51" spans="2:3" x14ac:dyDescent="0.25">
      <c r="B51">
        <v>407.5</v>
      </c>
      <c r="C51">
        <v>300</v>
      </c>
    </row>
    <row r="52" spans="2:3" x14ac:dyDescent="0.25">
      <c r="B52">
        <v>376.5</v>
      </c>
      <c r="C52">
        <v>325</v>
      </c>
    </row>
    <row r="53" spans="2:3" x14ac:dyDescent="0.25">
      <c r="B53">
        <v>354</v>
      </c>
      <c r="C53">
        <v>350</v>
      </c>
    </row>
    <row r="54" spans="2:3" x14ac:dyDescent="0.25">
      <c r="B54">
        <v>330.5</v>
      </c>
      <c r="C54">
        <v>375</v>
      </c>
    </row>
    <row r="55" spans="2:3" x14ac:dyDescent="0.25">
      <c r="B55">
        <v>314</v>
      </c>
      <c r="C55">
        <v>400</v>
      </c>
    </row>
    <row r="56" spans="2:3" x14ac:dyDescent="0.25">
      <c r="B56">
        <v>294.5</v>
      </c>
      <c r="C56">
        <v>425</v>
      </c>
    </row>
    <row r="57" spans="2:3" x14ac:dyDescent="0.25">
      <c r="B57">
        <v>279</v>
      </c>
      <c r="C57">
        <v>450</v>
      </c>
    </row>
    <row r="58" spans="2:3" x14ac:dyDescent="0.25">
      <c r="B58">
        <v>266</v>
      </c>
      <c r="C58">
        <v>475</v>
      </c>
    </row>
    <row r="59" spans="2:3" x14ac:dyDescent="0.25">
      <c r="B59">
        <v>253</v>
      </c>
      <c r="C59">
        <v>500</v>
      </c>
    </row>
    <row r="60" spans="2:3" x14ac:dyDescent="0.25">
      <c r="B60">
        <v>242</v>
      </c>
      <c r="C60">
        <v>525</v>
      </c>
    </row>
    <row r="61" spans="2:3" x14ac:dyDescent="0.25">
      <c r="B61">
        <v>230.5</v>
      </c>
      <c r="C61">
        <v>550</v>
      </c>
    </row>
    <row r="62" spans="2:3" x14ac:dyDescent="0.25">
      <c r="B62">
        <v>218</v>
      </c>
      <c r="C62">
        <v>575</v>
      </c>
    </row>
    <row r="63" spans="2:3" x14ac:dyDescent="0.25">
      <c r="B63">
        <v>210.5</v>
      </c>
      <c r="C63">
        <v>600</v>
      </c>
    </row>
    <row r="64" spans="2:3" x14ac:dyDescent="0.25">
      <c r="B64">
        <v>202.5</v>
      </c>
      <c r="C64">
        <v>625</v>
      </c>
    </row>
    <row r="65" spans="2:14" x14ac:dyDescent="0.25">
      <c r="B65">
        <v>198.5</v>
      </c>
      <c r="C65">
        <v>650</v>
      </c>
      <c r="M65">
        <f>2*10^-5*L65^3+0.0208*L65^2-9.6816*L65+1874.5</f>
        <v>1874.5</v>
      </c>
    </row>
    <row r="66" spans="2:14" x14ac:dyDescent="0.25">
      <c r="B66">
        <v>186.5</v>
      </c>
      <c r="C66">
        <v>675</v>
      </c>
      <c r="L66">
        <v>200</v>
      </c>
      <c r="M66">
        <f>(-2*(10^-5*(L66^3)))+(0.0208*(L66^2))-(9.6816*L66)+1874.5</f>
        <v>610.18000000000006</v>
      </c>
      <c r="N66">
        <f>317756*(L66^(-1.172))</f>
        <v>638.68483583316811</v>
      </c>
    </row>
    <row r="67" spans="2:14" x14ac:dyDescent="0.25">
      <c r="B67">
        <v>180</v>
      </c>
      <c r="C67">
        <v>700</v>
      </c>
    </row>
    <row r="68" spans="2:14" x14ac:dyDescent="0.25">
      <c r="B68">
        <v>175.5</v>
      </c>
      <c r="C68">
        <v>725</v>
      </c>
    </row>
    <row r="69" spans="2:14" x14ac:dyDescent="0.25">
      <c r="B69">
        <v>169.5</v>
      </c>
      <c r="C69">
        <v>750</v>
      </c>
    </row>
    <row r="70" spans="2:14" x14ac:dyDescent="0.25">
      <c r="B70">
        <v>163.5</v>
      </c>
      <c r="C70">
        <v>775</v>
      </c>
    </row>
    <row r="71" spans="2:14" x14ac:dyDescent="0.25">
      <c r="B71">
        <v>159.5</v>
      </c>
      <c r="C71">
        <v>800</v>
      </c>
    </row>
    <row r="72" spans="2:14" x14ac:dyDescent="0.25">
      <c r="B72">
        <v>156.5</v>
      </c>
      <c r="C72">
        <v>825</v>
      </c>
    </row>
    <row r="73" spans="2:14" x14ac:dyDescent="0.25">
      <c r="B73">
        <v>151.5</v>
      </c>
      <c r="C73">
        <v>850</v>
      </c>
    </row>
  </sheetData>
  <sortState ref="B44:C73">
    <sortCondition descending="1" ref="B44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The University of Auckland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Nitish Lobo</dc:creator>
  <cp:lastModifiedBy>Theo Drissner-Devine</cp:lastModifiedBy>
  <dcterms:created xsi:type="dcterms:W3CDTF">2016-05-03T05:17:28Z</dcterms:created>
  <dcterms:modified xsi:type="dcterms:W3CDTF">2016-05-06T01:11:04Z</dcterms:modified>
</cp:coreProperties>
</file>