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LLEGE DATA\Result Analysis\Nov-Dec_2017\result_Sem_III_&amp;_Sem_V\"/>
    </mc:Choice>
  </mc:AlternateContent>
  <bookViews>
    <workbookView xWindow="120" yWindow="45" windowWidth="18975" windowHeight="11640"/>
  </bookViews>
  <sheets>
    <sheet name="Sheet1" sheetId="9" r:id="rId1"/>
    <sheet name="Sheet1 (2)" sheetId="8" r:id="rId2"/>
    <sheet name="TotalClasswiseFormat" sheetId="6" r:id="rId3"/>
    <sheet name="Subjectwise" sheetId="5" r:id="rId4"/>
    <sheet name="Sem" sheetId="4" r:id="rId5"/>
  </sheets>
  <definedNames>
    <definedName name="_xlnm.Print_Titles" localSheetId="4">Sem!$7:$12</definedName>
    <definedName name="_xlnm.Print_Titles" localSheetId="1">'Sheet1 (2)'!$7:$12</definedName>
  </definedNames>
  <calcPr calcId="152511" calcMode="manual"/>
</workbook>
</file>

<file path=xl/calcChain.xml><?xml version="1.0" encoding="utf-8"?>
<calcChain xmlns="http://schemas.openxmlformats.org/spreadsheetml/2006/main">
  <c r="AN9" i="4" l="1"/>
  <c r="AN8" i="4" s="1"/>
  <c r="AN37" i="4"/>
  <c r="AN36" i="4"/>
  <c r="AN35" i="4"/>
  <c r="AN34" i="4"/>
  <c r="AN33" i="4"/>
  <c r="AN32" i="4"/>
  <c r="AN31" i="4"/>
  <c r="AN30" i="4"/>
  <c r="AN29" i="4"/>
  <c r="AN28" i="4"/>
  <c r="AO28" i="4" s="1" a="1"/>
  <c r="AO28" i="4" s="1"/>
  <c r="AK37" i="4"/>
  <c r="AK36" i="4"/>
  <c r="AK35" i="4"/>
  <c r="AK34" i="4"/>
  <c r="AK33" i="4"/>
  <c r="AK32" i="4"/>
  <c r="AK31" i="4"/>
  <c r="AK30" i="4"/>
  <c r="AK29" i="4"/>
  <c r="AK28" i="4"/>
  <c r="AL28" i="4" s="1" a="1"/>
  <c r="AL28" i="4" s="1"/>
  <c r="AH37" i="4"/>
  <c r="AH36" i="4"/>
  <c r="AH35" i="4"/>
  <c r="AH34" i="4"/>
  <c r="AH33" i="4"/>
  <c r="AH32" i="4"/>
  <c r="AH31" i="4"/>
  <c r="AH30" i="4"/>
  <c r="AH29" i="4"/>
  <c r="AH28" i="4"/>
  <c r="AI28" i="4" s="1" a="1"/>
  <c r="AI28" i="4" s="1"/>
  <c r="AE37" i="4"/>
  <c r="AE36" i="4"/>
  <c r="AE35" i="4"/>
  <c r="AE34" i="4"/>
  <c r="AE33" i="4"/>
  <c r="AE32" i="4"/>
  <c r="AE31" i="4"/>
  <c r="N18" i="5" s="1"/>
  <c r="AE30" i="4"/>
  <c r="N17" i="5" s="1"/>
  <c r="AE29" i="4"/>
  <c r="AE28" i="4"/>
  <c r="AF28" i="4" s="1" a="1"/>
  <c r="AF28" i="4" s="1"/>
  <c r="AB28" i="4"/>
  <c r="AB29" i="4"/>
  <c r="AB30" i="4"/>
  <c r="AB31" i="4"/>
  <c r="AB32" i="4"/>
  <c r="AB33" i="4"/>
  <c r="AC33" i="4" s="1" a="1"/>
  <c r="AC33" i="4" s="1"/>
  <c r="AB34" i="4"/>
  <c r="AB35" i="4"/>
  <c r="AB36" i="4"/>
  <c r="AB37" i="4"/>
  <c r="Y28" i="4"/>
  <c r="Y29" i="4"/>
  <c r="Y30" i="4"/>
  <c r="Y31" i="4"/>
  <c r="N11" i="5" s="1"/>
  <c r="Y32" i="4"/>
  <c r="Y33" i="4"/>
  <c r="Y34" i="4"/>
  <c r="Y35" i="4"/>
  <c r="Y36" i="4"/>
  <c r="Y37" i="4"/>
  <c r="AN20" i="4"/>
  <c r="AN19" i="4"/>
  <c r="AN18" i="4"/>
  <c r="AN17" i="4"/>
  <c r="AN16" i="4"/>
  <c r="AM22" i="4"/>
  <c r="AM21" i="4"/>
  <c r="AM19" i="4"/>
  <c r="AM18" i="4"/>
  <c r="AM17" i="4"/>
  <c r="AM16" i="4"/>
  <c r="AM15" i="4"/>
  <c r="AL22" i="4"/>
  <c r="AL21" i="4"/>
  <c r="AL19" i="4"/>
  <c r="AL18" i="4"/>
  <c r="AL17" i="4"/>
  <c r="AL16" i="4"/>
  <c r="AL15" i="4"/>
  <c r="AK22" i="4"/>
  <c r="AK21" i="4"/>
  <c r="AK19" i="4"/>
  <c r="AK18" i="4"/>
  <c r="AK17" i="4"/>
  <c r="AK16" i="4"/>
  <c r="AK15" i="4"/>
  <c r="AJ22" i="4"/>
  <c r="AJ21" i="4"/>
  <c r="AJ19" i="4"/>
  <c r="AJ18" i="4"/>
  <c r="AJ17" i="4"/>
  <c r="AJ16" i="4"/>
  <c r="AJ15" i="4"/>
  <c r="AI22" i="4"/>
  <c r="AI21" i="4"/>
  <c r="AI19" i="4"/>
  <c r="AI18" i="4"/>
  <c r="AI17" i="4"/>
  <c r="AI16" i="4"/>
  <c r="AI15" i="4"/>
  <c r="AH22" i="4"/>
  <c r="AH21" i="4"/>
  <c r="AH19" i="4"/>
  <c r="AH18" i="4"/>
  <c r="AH17" i="4"/>
  <c r="AH16" i="4"/>
  <c r="AH15" i="4"/>
  <c r="AG22" i="4"/>
  <c r="AG21" i="4"/>
  <c r="AG19" i="4"/>
  <c r="AG18" i="4"/>
  <c r="AG17" i="4"/>
  <c r="AG16" i="4"/>
  <c r="AG15" i="4"/>
  <c r="AF22" i="4"/>
  <c r="AF21" i="4"/>
  <c r="AF19" i="4"/>
  <c r="AF18" i="4"/>
  <c r="AF17" i="4"/>
  <c r="AF16" i="4"/>
  <c r="AF15" i="4"/>
  <c r="AE22" i="4"/>
  <c r="AE21" i="4"/>
  <c r="AE19" i="4"/>
  <c r="AE18" i="4"/>
  <c r="AE17" i="4"/>
  <c r="AE16" i="4"/>
  <c r="AE15" i="4"/>
  <c r="AD22" i="4"/>
  <c r="AD21" i="4"/>
  <c r="AD19" i="4"/>
  <c r="AD18" i="4"/>
  <c r="AD17" i="4"/>
  <c r="AD16" i="4"/>
  <c r="AD15" i="4"/>
  <c r="AC22" i="4"/>
  <c r="AC21" i="4"/>
  <c r="AC19" i="4"/>
  <c r="AC18" i="4"/>
  <c r="AC17" i="4"/>
  <c r="AC16" i="4"/>
  <c r="AC15" i="4"/>
  <c r="AB22" i="4"/>
  <c r="AB21" i="4"/>
  <c r="AB19" i="4"/>
  <c r="AB18" i="4"/>
  <c r="AB17" i="4"/>
  <c r="AB16" i="4"/>
  <c r="AB15" i="4"/>
  <c r="AA22" i="4"/>
  <c r="AA21" i="4"/>
  <c r="AA19" i="4"/>
  <c r="AA18" i="4"/>
  <c r="AA17" i="4"/>
  <c r="AA16" i="4"/>
  <c r="AA15" i="4"/>
  <c r="Z22" i="4"/>
  <c r="Z21" i="4"/>
  <c r="Z19" i="4"/>
  <c r="Z18" i="4"/>
  <c r="Z17" i="4"/>
  <c r="Z16" i="4"/>
  <c r="Z15" i="4"/>
  <c r="AN10" i="4"/>
  <c r="AM10" i="4"/>
  <c r="AM8" i="4"/>
  <c r="AL10" i="4"/>
  <c r="AL8" i="4"/>
  <c r="AK10" i="4"/>
  <c r="AK8" i="4"/>
  <c r="AJ10" i="4"/>
  <c r="AJ8" i="4"/>
  <c r="AI10" i="4"/>
  <c r="AI8" i="4"/>
  <c r="AH10" i="4"/>
  <c r="AH8" i="4"/>
  <c r="AG10" i="4"/>
  <c r="AG8" i="4"/>
  <c r="AF10" i="4"/>
  <c r="AF8" i="4"/>
  <c r="AE10" i="4"/>
  <c r="AE8" i="4"/>
  <c r="AD10" i="4"/>
  <c r="AD8" i="4"/>
  <c r="AC10" i="4"/>
  <c r="AC8" i="4"/>
  <c r="AB10" i="4"/>
  <c r="AB8" i="4"/>
  <c r="AA10" i="4"/>
  <c r="AA8" i="4"/>
  <c r="Z10" i="4"/>
  <c r="Z8" i="4"/>
  <c r="Y22" i="4"/>
  <c r="Y21" i="4"/>
  <c r="Y19" i="4"/>
  <c r="Y18" i="4"/>
  <c r="Y17" i="4"/>
  <c r="Y16" i="4"/>
  <c r="Y15" i="4"/>
  <c r="Y10" i="4"/>
  <c r="Y8" i="4"/>
  <c r="Z36" i="4" l="1" a="1"/>
  <c r="Z36" i="4" s="1"/>
  <c r="Z32" i="4" a="1"/>
  <c r="Z32" i="4" s="1"/>
  <c r="AC34" i="4" a="1"/>
  <c r="AC34" i="4" s="1"/>
  <c r="AF29" i="4" a="1"/>
  <c r="AF29" i="4" s="1"/>
  <c r="AL29" i="4" a="1"/>
  <c r="AL29" i="4" s="1"/>
  <c r="AO29" i="4" a="1"/>
  <c r="AO29" i="4" s="1"/>
  <c r="AN12" i="4"/>
  <c r="Z34" i="4" a="1"/>
  <c r="Z34" i="4" s="1"/>
  <c r="AC36" i="4" a="1"/>
  <c r="AC36" i="4" s="1"/>
  <c r="AC32" i="4" a="1"/>
  <c r="AC32" i="4" s="1"/>
  <c r="AI29" i="4" a="1"/>
  <c r="AI29" i="4" s="1"/>
  <c r="AC30" i="4" a="1"/>
  <c r="AC30" i="4" s="1"/>
  <c r="AC35" i="4" a="1"/>
  <c r="AC35" i="4" s="1"/>
  <c r="AC31" i="4" a="1"/>
  <c r="AC31" i="4" s="1"/>
  <c r="Z33" i="4" a="1"/>
  <c r="Z33" i="4" s="1"/>
  <c r="AC29" i="4" a="1"/>
  <c r="AC29" i="4" s="1"/>
  <c r="Z30" i="4" a="1"/>
  <c r="Z30" i="4" s="1"/>
  <c r="M10" i="5" s="1"/>
  <c r="N10" i="5"/>
  <c r="Z35" i="4" a="1"/>
  <c r="Z35" i="4" s="1"/>
  <c r="AC37" i="4" a="1"/>
  <c r="AC37" i="4" s="1"/>
  <c r="AF30" i="4" a="1"/>
  <c r="AF30" i="4" s="1"/>
  <c r="M17" i="5" s="1"/>
  <c r="AF32" i="4" a="1"/>
  <c r="AF32" i="4" s="1"/>
  <c r="AF34" i="4" a="1"/>
  <c r="AF34" i="4" s="1"/>
  <c r="AF36" i="4" a="1"/>
  <c r="AF36" i="4" s="1"/>
  <c r="AI30" i="4" a="1"/>
  <c r="AI30" i="4" s="1"/>
  <c r="AI32" i="4" a="1"/>
  <c r="AI32" i="4" s="1"/>
  <c r="AI34" i="4" a="1"/>
  <c r="AI34" i="4" s="1"/>
  <c r="AI36" i="4" a="1"/>
  <c r="AI36" i="4" s="1"/>
  <c r="AL30" i="4" a="1"/>
  <c r="AL30" i="4" s="1"/>
  <c r="AL32" i="4" a="1"/>
  <c r="AL32" i="4" s="1"/>
  <c r="AL34" i="4" a="1"/>
  <c r="AL34" i="4" s="1"/>
  <c r="AL36" i="4" a="1"/>
  <c r="AL36" i="4" s="1"/>
  <c r="AO30" i="4" a="1"/>
  <c r="AO30" i="4" s="1"/>
  <c r="AO32" i="4" a="1"/>
  <c r="AO32" i="4" s="1"/>
  <c r="AO34" i="4" a="1"/>
  <c r="AO34" i="4" s="1"/>
  <c r="AO36" i="4" a="1"/>
  <c r="AO36" i="4" s="1"/>
  <c r="AF31" i="4" a="1"/>
  <c r="AF31" i="4" s="1"/>
  <c r="M18" i="5" s="1"/>
  <c r="AF33" i="4" a="1"/>
  <c r="AF33" i="4" s="1"/>
  <c r="AF35" i="4" a="1"/>
  <c r="AF35" i="4" s="1"/>
  <c r="AF37" i="4" a="1"/>
  <c r="AF37" i="4" s="1"/>
  <c r="AI31" i="4" a="1"/>
  <c r="AI31" i="4" s="1"/>
  <c r="AI33" i="4" a="1"/>
  <c r="AI33" i="4" s="1"/>
  <c r="AI35" i="4" a="1"/>
  <c r="AI35" i="4" s="1"/>
  <c r="AI37" i="4" a="1"/>
  <c r="AI37" i="4" s="1"/>
  <c r="AL31" i="4" a="1"/>
  <c r="AL31" i="4" s="1"/>
  <c r="AL33" i="4" a="1"/>
  <c r="AL33" i="4" s="1"/>
  <c r="AL35" i="4" a="1"/>
  <c r="AL35" i="4" s="1"/>
  <c r="AL37" i="4" a="1"/>
  <c r="AL37" i="4" s="1"/>
  <c r="AO31" i="4" a="1"/>
  <c r="AO31" i="4" s="1"/>
  <c r="AO33" i="4" a="1"/>
  <c r="AO33" i="4" s="1"/>
  <c r="AO35" i="4" a="1"/>
  <c r="AO35" i="4" s="1"/>
  <c r="AO37" i="4" a="1"/>
  <c r="AO37" i="4" s="1"/>
  <c r="Z37" i="4" a="1"/>
  <c r="Z37" i="4" s="1"/>
  <c r="AC28" i="4" a="1"/>
  <c r="AC28" i="4" s="1"/>
  <c r="Z28" i="4" a="1"/>
  <c r="Z28" i="4" s="1"/>
  <c r="Z29" i="4" a="1"/>
  <c r="Z29" i="4" s="1"/>
  <c r="Z31" i="4" a="1"/>
  <c r="Z31" i="4" s="1"/>
  <c r="M11" i="5" s="1"/>
  <c r="A4" i="6" l="1"/>
  <c r="A3" i="6"/>
  <c r="A22" i="5" l="1"/>
  <c r="A19" i="5"/>
  <c r="A15" i="5"/>
  <c r="A12" i="5"/>
  <c r="A8" i="5"/>
  <c r="A4" i="5"/>
  <c r="A3" i="5"/>
  <c r="Y27" i="4" l="1"/>
  <c r="AB27" i="4"/>
  <c r="AE27" i="4"/>
  <c r="AH27" i="4"/>
  <c r="AK27" i="4"/>
  <c r="AN27" i="4"/>
  <c r="J22" i="5"/>
  <c r="I22" i="5"/>
  <c r="H22" i="5"/>
  <c r="G22" i="5"/>
  <c r="K22" i="5"/>
  <c r="AM11" i="4"/>
  <c r="AL11" i="4"/>
  <c r="AK11" i="4"/>
  <c r="C22" i="5" s="1"/>
  <c r="AD11" i="4"/>
  <c r="AC11" i="4"/>
  <c r="AN7" i="4" l="1"/>
  <c r="AL20" i="4"/>
  <c r="AM20" i="4"/>
  <c r="AK20" i="4"/>
  <c r="F22" i="5" s="1"/>
  <c r="AM9" i="4"/>
  <c r="AM12" i="4" s="1"/>
  <c r="AL9" i="4"/>
  <c r="AL12" i="4" s="1"/>
  <c r="AK7" i="4"/>
  <c r="AH7" i="4"/>
  <c r="AE7" i="4"/>
  <c r="AB7" i="4"/>
  <c r="Y7" i="4"/>
  <c r="AA9" i="4"/>
  <c r="AA12" i="4" s="1"/>
  <c r="AA11" i="4"/>
  <c r="AK9" i="4" l="1"/>
  <c r="L22" i="5"/>
  <c r="AB11" i="4"/>
  <c r="AB9" i="4"/>
  <c r="C8" i="5" l="1"/>
  <c r="C12" i="5"/>
  <c r="AK12" i="4"/>
  <c r="E22" i="5" s="1"/>
  <c r="D22" i="5"/>
  <c r="AB12" i="4"/>
  <c r="D17" i="6" l="1"/>
  <c r="D11" i="6"/>
  <c r="D10" i="6"/>
  <c r="D9" i="6"/>
  <c r="D8" i="6"/>
  <c r="Z11" i="4"/>
  <c r="AE11" i="4"/>
  <c r="C15" i="5" s="1"/>
  <c r="AF11" i="4"/>
  <c r="AG11" i="4"/>
  <c r="AH11" i="4"/>
  <c r="C19" i="5" s="1"/>
  <c r="AI11" i="4"/>
  <c r="AJ11" i="4"/>
  <c r="Y11" i="4"/>
  <c r="J12" i="5" l="1"/>
  <c r="J15" i="5"/>
  <c r="J19" i="5"/>
  <c r="I12" i="5"/>
  <c r="I15" i="5"/>
  <c r="I19" i="5"/>
  <c r="H12" i="5"/>
  <c r="H15" i="5"/>
  <c r="H19" i="5"/>
  <c r="G12" i="5"/>
  <c r="G15" i="5"/>
  <c r="G19" i="5"/>
  <c r="G8" i="5"/>
  <c r="H8" i="5"/>
  <c r="I8" i="5"/>
  <c r="J8" i="5"/>
  <c r="K12" i="5"/>
  <c r="K15" i="5"/>
  <c r="K19" i="5"/>
  <c r="K8" i="5"/>
  <c r="AJ9" i="4"/>
  <c r="AI9" i="4"/>
  <c r="AG9" i="4"/>
  <c r="AF9" i="4"/>
  <c r="Z9" i="4"/>
  <c r="Z12" i="4" l="1"/>
  <c r="Y9" i="4"/>
  <c r="L8" i="5"/>
  <c r="AJ12" i="4"/>
  <c r="AI12" i="4"/>
  <c r="AH9" i="4"/>
  <c r="L19" i="5"/>
  <c r="AG12" i="4"/>
  <c r="AF12" i="4"/>
  <c r="AE9" i="4"/>
  <c r="L15" i="5"/>
  <c r="L12" i="5"/>
  <c r="AJ20" i="4"/>
  <c r="AH20" i="4"/>
  <c r="F19" i="5" s="1"/>
  <c r="AF20" i="4"/>
  <c r="AD20" i="4"/>
  <c r="AB20" i="4"/>
  <c r="F12" i="5" s="1"/>
  <c r="Z20" i="4"/>
  <c r="Y20" i="4"/>
  <c r="F8" i="5" s="1"/>
  <c r="AI20" i="4"/>
  <c r="AG20" i="4"/>
  <c r="AE20" i="4"/>
  <c r="F15" i="5" s="1"/>
  <c r="AC20" i="4"/>
  <c r="AA20" i="4"/>
  <c r="AC9" i="4" l="1"/>
  <c r="AC12" i="4" s="1"/>
  <c r="AD9" i="4"/>
  <c r="AD12" i="4" s="1"/>
  <c r="D8" i="5"/>
  <c r="Y12" i="4"/>
  <c r="E8" i="5" s="1"/>
  <c r="D19" i="5"/>
  <c r="AH12" i="4"/>
  <c r="E19" i="5" s="1"/>
  <c r="AE12" i="4"/>
  <c r="E15" i="5" s="1"/>
  <c r="D15" i="5"/>
  <c r="D12" i="5"/>
  <c r="E12" i="5"/>
  <c r="N8" i="5"/>
  <c r="N9" i="5"/>
  <c r="D23" i="6"/>
  <c r="C24" i="6"/>
  <c r="N22" i="5"/>
  <c r="M14" i="5"/>
  <c r="M13" i="5"/>
  <c r="M8" i="5"/>
  <c r="C26" i="6"/>
  <c r="N24" i="5"/>
  <c r="N15" i="5"/>
  <c r="N14" i="5"/>
  <c r="M23" i="5"/>
  <c r="M19" i="5"/>
  <c r="D26" i="6"/>
  <c r="D22" i="6"/>
  <c r="C23" i="6"/>
  <c r="N21" i="5"/>
  <c r="N16" i="5"/>
  <c r="M22" i="5"/>
  <c r="M12" i="5"/>
  <c r="D25" i="6"/>
  <c r="C22" i="6"/>
  <c r="N20" i="5"/>
  <c r="N12" i="5"/>
  <c r="M21" i="5"/>
  <c r="M16" i="5"/>
  <c r="D24" i="6"/>
  <c r="C25" i="6"/>
  <c r="N23" i="5"/>
  <c r="N19" i="5"/>
  <c r="N13" i="5"/>
  <c r="M24" i="5"/>
  <c r="M20" i="5"/>
  <c r="M15" i="5"/>
  <c r="M9" i="5"/>
</calcChain>
</file>

<file path=xl/sharedStrings.xml><?xml version="1.0" encoding="utf-8"?>
<sst xmlns="http://schemas.openxmlformats.org/spreadsheetml/2006/main" count="25953" uniqueCount="744">
  <si>
    <t>Courses →</t>
  </si>
  <si>
    <t>TOTAL</t>
  </si>
  <si>
    <t>SGPI (GPA)</t>
  </si>
  <si>
    <t>RESULT</t>
  </si>
  <si>
    <t>CGPI</t>
  </si>
  <si>
    <t>Seat No / Name of Student ↓</t>
  </si>
  <si>
    <t xml:space="preserve">ESE </t>
  </si>
  <si>
    <t xml:space="preserve">IA </t>
  </si>
  <si>
    <t>TOT</t>
  </si>
  <si>
    <t>MaxM</t>
  </si>
  <si>
    <t>MinM</t>
  </si>
  <si>
    <t>RLE</t>
  </si>
  <si>
    <t>MarksO</t>
  </si>
  <si>
    <t>Grade</t>
  </si>
  <si>
    <t>C</t>
  </si>
  <si>
    <t>17</t>
  </si>
  <si>
    <t>F</t>
  </si>
  <si>
    <t>0</t>
  </si>
  <si>
    <t>17F</t>
  </si>
  <si>
    <t>04F</t>
  </si>
  <si>
    <t>21</t>
  </si>
  <si>
    <t>08</t>
  </si>
  <si>
    <t>10</t>
  </si>
  <si>
    <t>10E</t>
  </si>
  <si>
    <t>D</t>
  </si>
  <si>
    <t>4</t>
  </si>
  <si>
    <t>18</t>
  </si>
  <si>
    <t>11</t>
  </si>
  <si>
    <t>08E</t>
  </si>
  <si>
    <t>P</t>
  </si>
  <si>
    <t>19</t>
  </si>
  <si>
    <t>11E</t>
  </si>
  <si>
    <t>1</t>
  </si>
  <si>
    <t>20</t>
  </si>
  <si>
    <t>20F</t>
  </si>
  <si>
    <t>07F</t>
  </si>
  <si>
    <t>27</t>
  </si>
  <si>
    <t>25</t>
  </si>
  <si>
    <t>33</t>
  </si>
  <si>
    <t>33E</t>
  </si>
  <si>
    <t>58</t>
  </si>
  <si>
    <t>31</t>
  </si>
  <si>
    <t>56</t>
  </si>
  <si>
    <t>12</t>
  </si>
  <si>
    <t>28</t>
  </si>
  <si>
    <t>8</t>
  </si>
  <si>
    <t>46</t>
  </si>
  <si>
    <t>60</t>
  </si>
  <si>
    <t>A</t>
  </si>
  <si>
    <t>14</t>
  </si>
  <si>
    <t>B</t>
  </si>
  <si>
    <t>74</t>
  </si>
  <si>
    <t>32</t>
  </si>
  <si>
    <t>15</t>
  </si>
  <si>
    <t>61</t>
  </si>
  <si>
    <t>16</t>
  </si>
  <si>
    <t>O</t>
  </si>
  <si>
    <t>77</t>
  </si>
  <si>
    <t>36</t>
  </si>
  <si>
    <t>23</t>
  </si>
  <si>
    <t>30</t>
  </si>
  <si>
    <t>48</t>
  </si>
  <si>
    <t>78</t>
  </si>
  <si>
    <t>40</t>
  </si>
  <si>
    <t>45</t>
  </si>
  <si>
    <t>85</t>
  </si>
  <si>
    <t>24</t>
  </si>
  <si>
    <t>09</t>
  </si>
  <si>
    <t>E</t>
  </si>
  <si>
    <t>41</t>
  </si>
  <si>
    <t>35</t>
  </si>
  <si>
    <t>66</t>
  </si>
  <si>
    <t>75</t>
  </si>
  <si>
    <t>62</t>
  </si>
  <si>
    <t>42</t>
  </si>
  <si>
    <t>47</t>
  </si>
  <si>
    <t>55</t>
  </si>
  <si>
    <t>76</t>
  </si>
  <si>
    <t>38</t>
  </si>
  <si>
    <t>71</t>
  </si>
  <si>
    <t>17E</t>
  </si>
  <si>
    <t>12E</t>
  </si>
  <si>
    <t>29</t>
  </si>
  <si>
    <t>53</t>
  </si>
  <si>
    <t>16E</t>
  </si>
  <si>
    <t>69</t>
  </si>
  <si>
    <t>20E</t>
  </si>
  <si>
    <t>54</t>
  </si>
  <si>
    <t>37</t>
  </si>
  <si>
    <t>37E</t>
  </si>
  <si>
    <t>70</t>
  </si>
  <si>
    <t>32E</t>
  </si>
  <si>
    <t>59</t>
  </si>
  <si>
    <t>45E</t>
  </si>
  <si>
    <t>35E</t>
  </si>
  <si>
    <t>22</t>
  </si>
  <si>
    <t>18E</t>
  </si>
  <si>
    <t>43</t>
  </si>
  <si>
    <t>36E</t>
  </si>
  <si>
    <t>50</t>
  </si>
  <si>
    <t>49</t>
  </si>
  <si>
    <t>39</t>
  </si>
  <si>
    <t>67</t>
  </si>
  <si>
    <t>Ab</t>
  </si>
  <si>
    <t>25F</t>
  </si>
  <si>
    <t>23F</t>
  </si>
  <si>
    <t>34</t>
  </si>
  <si>
    <t>13</t>
  </si>
  <si>
    <t>13E</t>
  </si>
  <si>
    <t>38E</t>
  </si>
  <si>
    <t>40E</t>
  </si>
  <si>
    <t>345</t>
  </si>
  <si>
    <t>86</t>
  </si>
  <si>
    <t>43E</t>
  </si>
  <si>
    <t>15E</t>
  </si>
  <si>
    <t>22F</t>
  </si>
  <si>
    <t>14E</t>
  </si>
  <si>
    <t>72</t>
  </si>
  <si>
    <t>44</t>
  </si>
  <si>
    <t>44E</t>
  </si>
  <si>
    <t>57</t>
  </si>
  <si>
    <t>39E</t>
  </si>
  <si>
    <t>79</t>
  </si>
  <si>
    <t>59E</t>
  </si>
  <si>
    <t>09E</t>
  </si>
  <si>
    <t>68</t>
  </si>
  <si>
    <t>14F</t>
  </si>
  <si>
    <t>19F</t>
  </si>
  <si>
    <t>15F</t>
  </si>
  <si>
    <t>26</t>
  </si>
  <si>
    <t>18F</t>
  </si>
  <si>
    <t>63</t>
  </si>
  <si>
    <t>64</t>
  </si>
  <si>
    <t>80</t>
  </si>
  <si>
    <t>52</t>
  </si>
  <si>
    <t>73</t>
  </si>
  <si>
    <t>06F</t>
  </si>
  <si>
    <t>16F</t>
  </si>
  <si>
    <t>02F</t>
  </si>
  <si>
    <t>05F</t>
  </si>
  <si>
    <t>03F</t>
  </si>
  <si>
    <t>13F</t>
  </si>
  <si>
    <t>41E</t>
  </si>
  <si>
    <t>42E</t>
  </si>
  <si>
    <t>87</t>
  </si>
  <si>
    <t>26F</t>
  </si>
  <si>
    <t>91</t>
  </si>
  <si>
    <t>340</t>
  </si>
  <si>
    <t>27F</t>
  </si>
  <si>
    <t>21F</t>
  </si>
  <si>
    <t>12F</t>
  </si>
  <si>
    <t>65</t>
  </si>
  <si>
    <t>84</t>
  </si>
  <si>
    <t>51</t>
  </si>
  <si>
    <t>81</t>
  </si>
  <si>
    <t>400</t>
  </si>
  <si>
    <t>452</t>
  </si>
  <si>
    <t>55E</t>
  </si>
  <si>
    <t>393</t>
  </si>
  <si>
    <t>MATHKAR SUYASH MOHAN</t>
  </si>
  <si>
    <t>01F</t>
  </si>
  <si>
    <t>9</t>
  </si>
  <si>
    <t>89</t>
  </si>
  <si>
    <t>48E</t>
  </si>
  <si>
    <t>83</t>
  </si>
  <si>
    <t>47E</t>
  </si>
  <si>
    <t>427</t>
  </si>
  <si>
    <t>50E</t>
  </si>
  <si>
    <t>PETHANI HARDIK JAYSUKHBHAI MANJULABEN</t>
  </si>
  <si>
    <t>34E</t>
  </si>
  <si>
    <t>514</t>
  </si>
  <si>
    <t>49E</t>
  </si>
  <si>
    <t>375</t>
  </si>
  <si>
    <t>82</t>
  </si>
  <si>
    <t>92</t>
  </si>
  <si>
    <t>SHAH JINAY NEETIN HEENA</t>
  </si>
  <si>
    <t>SHENOY SAMIR SATISH</t>
  </si>
  <si>
    <t>09F</t>
  </si>
  <si>
    <t>388</t>
  </si>
  <si>
    <t>451</t>
  </si>
  <si>
    <t>VORA ATMAN MAHENDRA BHADRA</t>
  </si>
  <si>
    <t>WADE SHUBHAM BHUPESH BHAVIKA</t>
  </si>
  <si>
    <t>348</t>
  </si>
  <si>
    <t>GRADE                   :</t>
  </si>
  <si>
    <t>GRADE POINT     :</t>
  </si>
  <si>
    <r>
      <t xml:space="preserve">9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10.0</t>
    </r>
  </si>
  <si>
    <r>
      <t xml:space="preserve">8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9.0</t>
    </r>
  </si>
  <si>
    <r>
      <t xml:space="preserve">7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8.0</t>
    </r>
  </si>
  <si>
    <r>
      <t xml:space="preserve">6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7.0</t>
    </r>
  </si>
  <si>
    <r>
      <t xml:space="preserve">5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6.0</t>
    </r>
  </si>
  <si>
    <r>
      <t xml:space="preserve">4 </t>
    </r>
    <r>
      <rPr>
        <u/>
        <sz val="12"/>
        <color rgb="FF000000"/>
        <rFont val="Times New Roman"/>
        <family val="1"/>
      </rPr>
      <t>&lt;</t>
    </r>
    <r>
      <rPr>
        <sz val="12"/>
        <color rgb="FF000000"/>
        <rFont val="Times New Roman"/>
        <family val="1"/>
      </rPr>
      <t xml:space="preserve"> Number of students with CGPA  &lt;  5.0</t>
    </r>
  </si>
  <si>
    <t>DEPARTMENT OF MECHANICAL ENGINEERING</t>
  </si>
  <si>
    <t>Name of the subject</t>
  </si>
  <si>
    <t>Name of the staff</t>
  </si>
  <si>
    <t>Total no. of students appeared</t>
  </si>
  <si>
    <t>No. of students passed</t>
  </si>
  <si>
    <t>% of passing</t>
  </si>
  <si>
    <t>No. of students Failed</t>
  </si>
  <si>
    <t>Toppers of the Subjects</t>
  </si>
  <si>
    <t>Marks</t>
  </si>
  <si>
    <t>Grade obtained</t>
  </si>
  <si>
    <t>4=&gt; - &lt;5</t>
  </si>
  <si>
    <t>5=&gt; - &lt;6</t>
  </si>
  <si>
    <t>6=&gt; - &lt;7</t>
  </si>
  <si>
    <t>7=&gt; - &lt;8</t>
  </si>
  <si>
    <t>8=&gt; - &lt;9</t>
  </si>
  <si>
    <t>9=&gt;</t>
  </si>
  <si>
    <t>Appeared</t>
  </si>
  <si>
    <t>% Passed</t>
  </si>
  <si>
    <t>TOTAL STUDENT</t>
  </si>
  <si>
    <t>TOPPER1</t>
  </si>
  <si>
    <t>TOPPER2</t>
  </si>
  <si>
    <t>TOPPER3</t>
  </si>
  <si>
    <t>TOPPER4</t>
  </si>
  <si>
    <t>TOPPER5</t>
  </si>
  <si>
    <t>TOPPER6</t>
  </si>
  <si>
    <t>TOPPER7</t>
  </si>
  <si>
    <t>TOPPER8</t>
  </si>
  <si>
    <t>TOPPER9</t>
  </si>
  <si>
    <t>TOPPER10</t>
  </si>
  <si>
    <t>Total no. of students Appeared</t>
  </si>
  <si>
    <t>No. of students Passed</t>
  </si>
  <si>
    <t>% of Passing</t>
  </si>
  <si>
    <t>Toppers of the Class</t>
  </si>
  <si>
    <t>Sr. No.</t>
  </si>
  <si>
    <t>Name of the Students</t>
  </si>
  <si>
    <t>1)</t>
  </si>
  <si>
    <t>2)</t>
  </si>
  <si>
    <t>3)</t>
  </si>
  <si>
    <t>4)</t>
  </si>
  <si>
    <t>5)</t>
  </si>
  <si>
    <r>
      <t xml:space="preserve">9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10.0</t>
    </r>
  </si>
  <si>
    <r>
      <t xml:space="preserve">8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9.0</t>
    </r>
  </si>
  <si>
    <r>
      <t xml:space="preserve">7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8.0</t>
    </r>
  </si>
  <si>
    <r>
      <t xml:space="preserve">6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7.0</t>
    </r>
  </si>
  <si>
    <r>
      <t xml:space="preserve">5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6.0</t>
    </r>
  </si>
  <si>
    <r>
      <t xml:space="preserve">4 </t>
    </r>
    <r>
      <rPr>
        <u/>
        <sz val="12"/>
        <color rgb="FF000000"/>
        <rFont val="Calibri"/>
        <family val="2"/>
        <scheme val="minor"/>
      </rPr>
      <t>&lt;</t>
    </r>
    <r>
      <rPr>
        <sz val="12"/>
        <color rgb="FF000000"/>
        <rFont val="Calibri"/>
        <family val="2"/>
        <scheme val="minor"/>
      </rPr>
      <t xml:space="preserve"> Number of students with CGPA  &lt;  5.0</t>
    </r>
  </si>
  <si>
    <t>Head of the Department</t>
  </si>
  <si>
    <t>Ms. K. A. Vartak</t>
  </si>
  <si>
    <t>Prof. N. N. Bhostekar</t>
  </si>
  <si>
    <t>Prof. R. Y. Kurne</t>
  </si>
  <si>
    <t>DO NOT MERGE NAMES</t>
  </si>
  <si>
    <t>SHIFT+CTRL+ENTER</t>
  </si>
  <si>
    <t>Dr. S. U. Bokade</t>
  </si>
  <si>
    <t>MEC501</t>
  </si>
  <si>
    <t>MEC502</t>
  </si>
  <si>
    <t>MEC503</t>
  </si>
  <si>
    <t>MEC504</t>
  </si>
  <si>
    <t>MEC505</t>
  </si>
  <si>
    <t xml:space="preserve">I C ENGINES </t>
  </si>
  <si>
    <t>Mechanical Measurements and Control</t>
  </si>
  <si>
    <t>Production Process-III</t>
  </si>
  <si>
    <t>Theory of Machines - II</t>
  </si>
  <si>
    <t xml:space="preserve">Heat Transfer </t>
  </si>
  <si>
    <t>Result Analysis: Assistant(s)</t>
  </si>
  <si>
    <t>Result Analysis: In-charge(s)</t>
  </si>
  <si>
    <t>Mr. J. M. Hajare</t>
  </si>
  <si>
    <t>/ BELEKAR SAYALI SURESH</t>
  </si>
  <si>
    <t>483</t>
  </si>
  <si>
    <t>395</t>
  </si>
  <si>
    <t>CHAVAN AKSHAY SHYAMSUNDER</t>
  </si>
  <si>
    <t>446</t>
  </si>
  <si>
    <t>537</t>
  </si>
  <si>
    <t>522</t>
  </si>
  <si>
    <t>399</t>
  </si>
  <si>
    <t>GAIKWAD ADITYA RAJESH</t>
  </si>
  <si>
    <t>484</t>
  </si>
  <si>
    <t>465</t>
  </si>
  <si>
    <t>616</t>
  </si>
  <si>
    <t>IPPER VIJAY MADHAV SHIVNANDA</t>
  </si>
  <si>
    <t>480</t>
  </si>
  <si>
    <t>57E</t>
  </si>
  <si>
    <t>567</t>
  </si>
  <si>
    <t>557</t>
  </si>
  <si>
    <t>475</t>
  </si>
  <si>
    <t>521</t>
  </si>
  <si>
    <t>/ KOTKAR AAKANSHA KAILASH</t>
  </si>
  <si>
    <t>390</t>
  </si>
  <si>
    <t>184</t>
  </si>
  <si>
    <t>430</t>
  </si>
  <si>
    <t>547</t>
  </si>
  <si>
    <t>NALKAR KETAKI ANNASAHEB PUSHPALATA</t>
  </si>
  <si>
    <t>449</t>
  </si>
  <si>
    <t>515</t>
  </si>
  <si>
    <t>52E</t>
  </si>
  <si>
    <t>PATEL POOJAN SANJAY ALPA</t>
  </si>
  <si>
    <t>488</t>
  </si>
  <si>
    <t>573</t>
  </si>
  <si>
    <t>505</t>
  </si>
  <si>
    <t>290</t>
  </si>
  <si>
    <t>511</t>
  </si>
  <si>
    <t>498</t>
  </si>
  <si>
    <t>456</t>
  </si>
  <si>
    <t>595</t>
  </si>
  <si>
    <t>471</t>
  </si>
  <si>
    <t>578</t>
  </si>
  <si>
    <t>566</t>
  </si>
  <si>
    <t>577</t>
  </si>
  <si>
    <t>339</t>
  </si>
  <si>
    <t>361</t>
  </si>
  <si>
    <t>Prof. A. G. Londhekar
Prof.N.J.Panaskar</t>
  </si>
  <si>
    <t>Prof. V. B. Sawant
Prof. P. M. Deshmukh</t>
  </si>
  <si>
    <t>ZAVERI ASHISH VIJAY NEENA</t>
  </si>
  <si>
    <t>28F</t>
  </si>
  <si>
    <t>YASH RAM BHARTI SANGEETA</t>
  </si>
  <si>
    <t>WALAVALKAR ANIKET CHANDRASHEKHAR SUSMITA</t>
  </si>
  <si>
    <t>WADKE YASH DINESH SHARMISHTHA</t>
  </si>
  <si>
    <t>/ WADILE SNEHAL ASHOK SHRADHHA</t>
  </si>
  <si>
    <t>VARTAK OMKAR SANTOSH SHEETAL</t>
  </si>
  <si>
    <t>VAIDYA MEGHRAJ SUNIL MEGHA</t>
  </si>
  <si>
    <t>UPADHYAY YASH RAMAKANT NEELAM</t>
  </si>
  <si>
    <t>UMALE MUKUL SUDHAKAR SHUBHANGI</t>
  </si>
  <si>
    <t>TIWARI AVANISH SATISH KUMKUM</t>
  </si>
  <si>
    <t>08F</t>
  </si>
  <si>
    <t>THORAT ANIKET DNYANESHWAR SANGITA</t>
  </si>
  <si>
    <t>THOMBARE SANDIP SHANKAR VANITA</t>
  </si>
  <si>
    <t>THOKE SANDESH DILIP LATA</t>
  </si>
  <si>
    <t>46E</t>
  </si>
  <si>
    <t>TAKPIRE SIDDHESH RAJENDRA VAISHALI</t>
  </si>
  <si>
    <t>SUTAR ABHISHEK MANOHAR MANISHA</t>
  </si>
  <si>
    <t>SONAWANE HITESH GHANSHYAM MAYA</t>
  </si>
  <si>
    <t>SINGH VINAY KUNWAR SUMAN</t>
  </si>
  <si>
    <t>SINGH HARPREET HARINDER MANPREET</t>
  </si>
  <si>
    <t>SHINDE PRASAD VILAS MEENA</t>
  </si>
  <si>
    <t>SHINDE ARJUN VILAS KALPANA</t>
  </si>
  <si>
    <t>SHETTY RAUNAK SHANKAR SHOBHA</t>
  </si>
  <si>
    <t>SHELKE SAGAR KAILAS RANJANA</t>
  </si>
  <si>
    <t>SHARMA RIKVIT KUMAR SUJIT KUMAR MADHURI</t>
  </si>
  <si>
    <t>SHAH YASH KETAN NEHA</t>
  </si>
  <si>
    <t>SARWAN AAKASH NARESH KAMLESH</t>
  </si>
  <si>
    <t>SARVANKAR YOGESHWAR PRAVIN PRERANA</t>
  </si>
  <si>
    <t>56E</t>
  </si>
  <si>
    <t>SANKHE SHUBHAM MANOJ MEDHA</t>
  </si>
  <si>
    <t>/ SALVE AISHWARYA BABASAHEB SANGITA</t>
  </si>
  <si>
    <t>53E</t>
  </si>
  <si>
    <t>SAHANI RISHI KUMAR SHETVAN SHUBHAVATIDEVI</t>
  </si>
  <si>
    <t>/ SABLE MADHULIKA SANDEEP SHUBHANGI</t>
  </si>
  <si>
    <t>RANE DIVYANK KISHOR DIKSHA</t>
  </si>
  <si>
    <t>RAJPUT RAHUL YOGENDRASING SANGITA</t>
  </si>
  <si>
    <t>PUTHRAN PRITESH GOPAL AMITA</t>
  </si>
  <si>
    <t>PORIYA HITESH PARSHOTTAM KUSUMBEN</t>
  </si>
  <si>
    <t>PITALE SAISH DEEPAK APARNA</t>
  </si>
  <si>
    <t>PIPREWAR UJJWAL DILIP DIPALI</t>
  </si>
  <si>
    <t>PHULPAGAR GANESH SAMBHAJI GIRAJABAI</t>
  </si>
  <si>
    <t>PHADKALE KIRAN SAKHARAM SAVITA</t>
  </si>
  <si>
    <t>/ PAWAR ANKITA CHANDRAKANT PRATIBHA</t>
  </si>
  <si>
    <t>PATIL SATYAJIT UDAY ALKA</t>
  </si>
  <si>
    <t>PATIL NAVAL MADHUKAR ASHA</t>
  </si>
  <si>
    <t>PATIL MANISH RAJAN RANJANA</t>
  </si>
  <si>
    <t>PATIL KUNAL SURESH SUJATA</t>
  </si>
  <si>
    <t>PATIL DAIVIK PRAVINKUMAR MINAL</t>
  </si>
  <si>
    <t>PATIL AJINKYA MAHESH BHAVANA</t>
  </si>
  <si>
    <t>/ PARDESHI KOMAL SHIRISH MEENAKSHI</t>
  </si>
  <si>
    <t>58E</t>
  </si>
  <si>
    <t>54E</t>
  </si>
  <si>
    <t>PARASRAMPURIA NIKHIL SHAILESH SHWETA</t>
  </si>
  <si>
    <t>/ PARADKAR SHRUTI SAMBHAJI SNEHA</t>
  </si>
  <si>
    <t>PARAB NARAYAN PRABHAKAR PRANITA</t>
  </si>
  <si>
    <t>/ PARAB DEEPALI ANAND ASMITA</t>
  </si>
  <si>
    <t>PANIGRAHI RAJESH SANTOSH KUMAR JHULI</t>
  </si>
  <si>
    <t>/ PANDIT PRIYANKA MARUTI MANISHA</t>
  </si>
  <si>
    <t>PALIMATTOM JOHN SAJU ANCY</t>
  </si>
  <si>
    <t>/ PALANDE SANJANA MADHAV SHARMILA</t>
  </si>
  <si>
    <t>PAL PRADEEP KUMAR NIFIKIR</t>
  </si>
  <si>
    <t>PAITHANE MANGESH SAMADHAN SUNITA</t>
  </si>
  <si>
    <t>PAGADE PRATIK SURYAKANT SNEHA</t>
  </si>
  <si>
    <t>NEHETE UJWAL BALU MALTI</t>
  </si>
  <si>
    <t>NAKE SHREEVAS ANIL NAMISHA</t>
  </si>
  <si>
    <t>NAIK ROHIT YASHWANT POOJA</t>
  </si>
  <si>
    <t>MUKANE AMOL PARSHURAM LATA</t>
  </si>
  <si>
    <t>MUKADAM MAAZ IQBAL KANITA</t>
  </si>
  <si>
    <t>/ MORE NIKITA SATISH SWATI</t>
  </si>
  <si>
    <t>MOHITE SAURABH JAYWANT SAVITA</t>
  </si>
  <si>
    <t>MOHITE ABHISHEIK VIJAY POOJA</t>
  </si>
  <si>
    <t>/ MOHAKAR KIRAN SATISH ALKA</t>
  </si>
  <si>
    <t>MODAK ROHIT SHRIPATI TARABAI</t>
  </si>
  <si>
    <t>MHATRE VINAY ASHOK APARNA</t>
  </si>
  <si>
    <t>MHATRE RUSHIKESH AVINASH SWATI</t>
  </si>
  <si>
    <t>MHAPANKAR SAHIL MADAN MANISHA</t>
  </si>
  <si>
    <t>MESHRAM KSHITIJ SANJAY MANISHA</t>
  </si>
  <si>
    <t>LOPES AARON ALEX NANCY</t>
  </si>
  <si>
    <t>/ LOKHANDE NIKITA BHUSHAN CHITRA</t>
  </si>
  <si>
    <t>LALL HARDEEP SINGH POVINDER SINGH KULBIR KAUR</t>
  </si>
  <si>
    <t>KUSHWAHA VENUS SINGH SUNITA</t>
  </si>
  <si>
    <t>/ KORDE PRITI SUNIL SUKESHANI</t>
  </si>
  <si>
    <t>/ KOLUMBKAR SNEHA SUNIL SHEELA</t>
  </si>
  <si>
    <t>/ KOKATE SAYALI KIRAN NUTAN</t>
  </si>
  <si>
    <t>KHATRI HARSH SAUNAND NAYANA</t>
  </si>
  <si>
    <t>KHANVILKAR ADITYA SUHAS SAPNA</t>
  </si>
  <si>
    <t>KHANNA JAITRA MANIT MONIKA</t>
  </si>
  <si>
    <t>KHAN ABDUL QUADIR BISMILLAH JAMILA KHATOON</t>
  </si>
  <si>
    <t>KEWALRAMANI SAHIL MAHESHKUMAR MEGHA</t>
  </si>
  <si>
    <t>/ KASKHEDIKAR MADHURA MANDAR ANKITA</t>
  </si>
  <si>
    <t>/ KAMBLE PRIYANKA SATISH MANISHA</t>
  </si>
  <si>
    <t>/ KAKADE KANCHAN SANJAY PRATIBHA</t>
  </si>
  <si>
    <t>JOSHI ADITYA SHRIPAD VASANTI</t>
  </si>
  <si>
    <t>JIRE CHAITANYA GOVIND RATNAMALA</t>
  </si>
  <si>
    <t>/ JAISWAL SUHANI MUNNALAL SHALEENI</t>
  </si>
  <si>
    <t>JAISWAL AMANKUMAR DINESHCHANDRA MADHURI</t>
  </si>
  <si>
    <t>JAIN ABHISHEK POPATLAL JAYA</t>
  </si>
  <si>
    <t>JADHAV HRISHIKESH SANJAY SUREKHA</t>
  </si>
  <si>
    <t>IRANI PARZON ABESH</t>
  </si>
  <si>
    <t>HATTEKAR RUGVED RATNAKAR RAGINI</t>
  </si>
  <si>
    <t>GURAV PRATIK MANOHAR MEGHA</t>
  </si>
  <si>
    <t>GUPTA SANCHIT SUBHASH SAVITRI</t>
  </si>
  <si>
    <t>GITE SUSHANT PRAKASH VAISHALI</t>
  </si>
  <si>
    <t>GHOSALKAR BHAGYESH HIMANSHU SNEHA</t>
  </si>
  <si>
    <t>GHONGADI SAMMED SANJAY DARSHANA</t>
  </si>
  <si>
    <t>/ GHODKE TRUPTI KISHOR SHOBHA</t>
  </si>
  <si>
    <t>/ GHODE SHAMAL BHARAT SUNANDA</t>
  </si>
  <si>
    <t>GHANELLU PRATHAMESH MUKESH KAVITA</t>
  </si>
  <si>
    <t>GAWAND ATISH RAMDAS ANUPAMA</t>
  </si>
  <si>
    <t>GAIKWAD ONKAR DHANANJAY SUKESHINI</t>
  </si>
  <si>
    <t>DHUMAL ADITYA NANDKUMAR SUNITA</t>
  </si>
  <si>
    <t>DHOLE KIRAN SANTOSH KALPANA</t>
  </si>
  <si>
    <t>DEVKATE SHANKAR DADA SALUBAI</t>
  </si>
  <si>
    <t>/ DEVALIA YUGMA ASHOK KIRAN</t>
  </si>
  <si>
    <t>DEGAONKAR MAHESH RAMCHANDRA NANDINI</t>
  </si>
  <si>
    <t>/ DATTA ANKITA JITENDRA SUJATA</t>
  </si>
  <si>
    <t>DARAMWAR VEDANT  SANJAYKUMAR PRATIBHA</t>
  </si>
  <si>
    <t>/ DARADE SWETALI SUBHASH ASHA</t>
  </si>
  <si>
    <t>DANIEL JOBBEL VARGHESE SIBI</t>
  </si>
  <si>
    <t>DALVI KRISHNA PRABHAKAR KALPANA</t>
  </si>
  <si>
    <t>D'MELLO CYPRIAN SEBASTIAN JACINTA</t>
  </si>
  <si>
    <t>CHIMBE PRALAY PRAKASH JYOTI</t>
  </si>
  <si>
    <t>CHAVAN SAURABH SHARAD POOJA</t>
  </si>
  <si>
    <t>CHAUDHARY GAURAV KUMAR KARAMCHAND SAGRIDEVI</t>
  </si>
  <si>
    <t>CHANDANSHIV ABHIJIT JALINDER SANGITA</t>
  </si>
  <si>
    <t>/ CHACHE SNEHAL CHANDRAKANT SUSHMA</t>
  </si>
  <si>
    <t>BIJOLI IMRAN ASLAM SHABANA</t>
  </si>
  <si>
    <t>/ BHUVAD SHAMIKA SHANTARAM SHALINI</t>
  </si>
  <si>
    <t>BHOYE PRAMOD KASHINATH SITA</t>
  </si>
  <si>
    <t>NULL</t>
  </si>
  <si>
    <t>BHOKARE SANKET SOMNATH UJJWALA</t>
  </si>
  <si>
    <t>/ BHANUSHALI DIMPAL MAHESH RADHA</t>
  </si>
  <si>
    <t>BHAGAT SHREEPAD MUKUND ANITA</t>
  </si>
  <si>
    <t>BANSODE SWAPNIL VIKAS SMITA</t>
  </si>
  <si>
    <t>BANGERA SUDHIN SURESH ASHA</t>
  </si>
  <si>
    <t>/ BANDGAR SHEETAL PRALHAD MALTI</t>
  </si>
  <si>
    <t>BAGDE SHUBHAM BALKRISHNA MANISHA</t>
  </si>
  <si>
    <t>BAGADE SAURABH GAUTAM USHA</t>
  </si>
  <si>
    <t>51E</t>
  </si>
  <si>
    <t>BABANI JITESHKUMAR MANOHAR BABITA</t>
  </si>
  <si>
    <t>AYARE MANAS RAMESH MANASI</t>
  </si>
  <si>
    <t>ASOLKAR PRATHAMESH PARSHURAM PADMAVATI</t>
  </si>
  <si>
    <t>ARORA KARAN SINGH JITENDARSINGH ARVINDER KAUR</t>
  </si>
  <si>
    <t>ANSARI ARAFAT AHMAD NASEEM PARVEZ SAIRABANO</t>
  </si>
  <si>
    <t>ANAS DANISH FAIZIRAB NISHATANJUM</t>
  </si>
  <si>
    <t>AMBERKAR AASHUTOSH DIVAKAR HEMANGI</t>
  </si>
  <si>
    <t>AHIRE KSHITIJ MAHENDRA LEENA</t>
  </si>
  <si>
    <t>AGAWANE ROHIT ARJUN LAXMI</t>
  </si>
  <si>
    <t>ADGA GAURAV SHASHANK HEMALATA</t>
  </si>
  <si>
    <t>ADE VIKAS ROHIDAS KAUSHALYABAI</t>
  </si>
  <si>
    <t xml:space="preserve">Result Sheet for T.E., Mechanical Engineering, Semester V (CBSGS), Exam: November 2017 </t>
  </si>
  <si>
    <t>548</t>
  </si>
  <si>
    <t>MEL501</t>
  </si>
  <si>
    <t xml:space="preserve">Business Communication and Ethics </t>
  </si>
  <si>
    <t>PR OR</t>
  </si>
  <si>
    <t>TW</t>
  </si>
  <si>
    <t>OR</t>
  </si>
  <si>
    <t/>
  </si>
  <si>
    <t>- -</t>
  </si>
  <si>
    <t>2</t>
  </si>
  <si>
    <t>GP*C</t>
  </si>
  <si>
    <t>134</t>
  </si>
  <si>
    <t>495</t>
  </si>
  <si>
    <t>196</t>
  </si>
  <si>
    <t>06_x000D_
@2</t>
  </si>
  <si>
    <t>44_x000D_
@2</t>
  </si>
  <si>
    <t>480_x000D_
@2</t>
  </si>
  <si>
    <t>7</t>
  </si>
  <si>
    <t>189</t>
  </si>
  <si>
    <t>179</t>
  </si>
  <si>
    <t>481</t>
  </si>
  <si>
    <t>187</t>
  </si>
  <si>
    <t>19E</t>
  </si>
  <si>
    <t>407</t>
  </si>
  <si>
    <t>139</t>
  </si>
  <si>
    <r>
      <t xml:space="preserve">/-Female;   # - 0.229 ;   @- 0.5042 ;    * - 0.5045 ;    ! - 3.4CBGSM ;  RCC - 0.5050  P - Pass  ;   F- Fail ;    E - Exempted ;   Ab - Absent ;   NULL - Null &amp; Void;  RR - Result Reserved ; </t>
    </r>
    <r>
      <rPr>
        <sz val="11"/>
        <color indexed="8"/>
        <rFont val="Arial"/>
        <family val="2"/>
      </rPr>
      <t>$</t>
    </r>
    <r>
      <rPr>
        <sz val="11"/>
        <color indexed="8"/>
        <rFont val="Calibri"/>
        <family val="2"/>
      </rPr>
      <t xml:space="preserve"> :- Provisional Admission </t>
    </r>
    <r>
      <rPr>
        <sz val="11"/>
        <color theme="1"/>
        <rFont val="Calibri"/>
        <family val="2"/>
        <scheme val="minor"/>
      </rPr>
      <t xml:space="preserve">  </t>
    </r>
  </si>
  <si>
    <t>C- Credit;    G- Grade;   GP- Grade Point ;   CGP - C*GP;   ∑C - Sum of Credits ;   ∑CGP - Sum of CGPs;   GPA - ∑CGP/∑C</t>
  </si>
  <si>
    <t>MARKS                  :</t>
  </si>
  <si>
    <t>&gt;=80</t>
  </si>
  <si>
    <t>&gt;=75 and &lt;80</t>
  </si>
  <si>
    <t>&gt;=70 and &lt;75</t>
  </si>
  <si>
    <t>&gt;=60 and &lt;70</t>
  </si>
  <si>
    <t>&gt;=50 and &lt;60</t>
  </si>
  <si>
    <t>&gt;=45 and &lt;50</t>
  </si>
  <si>
    <t>&gt;=40 and &lt;45</t>
  </si>
  <si>
    <t>&lt;40</t>
  </si>
  <si>
    <t>MR. S. P. DESHMUKH</t>
  </si>
  <si>
    <t>PROF. S.K. SABNIS</t>
  </si>
  <si>
    <t xml:space="preserve">PROF. G.K. SHENDE </t>
  </si>
  <si>
    <t>Dr. UDHAV BHOSLE</t>
  </si>
  <si>
    <t xml:space="preserve">PREPARED BY </t>
  </si>
  <si>
    <t xml:space="preserve">CHECKED BY </t>
  </si>
  <si>
    <t xml:space="preserve">EXAM INCHARGE </t>
  </si>
  <si>
    <t>135</t>
  </si>
  <si>
    <t>21E</t>
  </si>
  <si>
    <t>418</t>
  </si>
  <si>
    <t>149</t>
  </si>
  <si>
    <t>355</t>
  </si>
  <si>
    <t>6</t>
  </si>
  <si>
    <t>125</t>
  </si>
  <si>
    <t>136</t>
  </si>
  <si>
    <t>22E</t>
  </si>
  <si>
    <t>415</t>
  </si>
  <si>
    <t>144</t>
  </si>
  <si>
    <t>201</t>
  </si>
  <si>
    <t>563</t>
  </si>
  <si>
    <t>224</t>
  </si>
  <si>
    <t>372</t>
  </si>
  <si>
    <t>120</t>
  </si>
  <si>
    <t>183</t>
  </si>
  <si>
    <t>177</t>
  </si>
  <si>
    <t>448</t>
  </si>
  <si>
    <t>178</t>
  </si>
  <si>
    <t>165</t>
  </si>
  <si>
    <t>100</t>
  </si>
  <si>
    <t>94</t>
  </si>
  <si>
    <t>243</t>
  </si>
  <si>
    <t>240</t>
  </si>
  <si>
    <t>5</t>
  </si>
  <si>
    <t>532</t>
  </si>
  <si>
    <t>213</t>
  </si>
  <si>
    <t>432</t>
  </si>
  <si>
    <t>163</t>
  </si>
  <si>
    <t>217</t>
  </si>
  <si>
    <t>613</t>
  </si>
  <si>
    <t>257</t>
  </si>
  <si>
    <t>205</t>
  </si>
  <si>
    <t>172</t>
  </si>
  <si>
    <t>188</t>
  </si>
  <si>
    <t>313</t>
  </si>
  <si>
    <t>43_x000D_
@2</t>
  </si>
  <si>
    <t>464_x000D_
@2</t>
  </si>
  <si>
    <t>186</t>
  </si>
  <si>
    <t>549</t>
  </si>
  <si>
    <t>221</t>
  </si>
  <si>
    <t>199</t>
  </si>
  <si>
    <t>544</t>
  </si>
  <si>
    <t>220</t>
  </si>
  <si>
    <t>90</t>
  </si>
  <si>
    <t>559</t>
  </si>
  <si>
    <t>225</t>
  </si>
  <si>
    <t>27_x000D_
*</t>
  </si>
  <si>
    <t>36_x000D_
*</t>
  </si>
  <si>
    <t>150</t>
  </si>
  <si>
    <t>07_x000D_
@1</t>
  </si>
  <si>
    <t>44_x000D_
@1</t>
  </si>
  <si>
    <t>457_x000D_
@1</t>
  </si>
  <si>
    <t>176</t>
  </si>
  <si>
    <t>478</t>
  </si>
  <si>
    <t>193</t>
  </si>
  <si>
    <t>98</t>
  </si>
  <si>
    <t>507</t>
  </si>
  <si>
    <t>197</t>
  </si>
  <si>
    <t>230</t>
  </si>
  <si>
    <t>374</t>
  </si>
  <si>
    <t>103</t>
  </si>
  <si>
    <t>175</t>
  </si>
  <si>
    <t>583</t>
  </si>
  <si>
    <t>236</t>
  </si>
  <si>
    <t>214</t>
  </si>
  <si>
    <t>414</t>
  </si>
  <si>
    <t>137</t>
  </si>
  <si>
    <t>07_x000D_
!</t>
  </si>
  <si>
    <t>07_x000D_
*</t>
  </si>
  <si>
    <t>23_x000D_
*</t>
  </si>
  <si>
    <t>424</t>
  </si>
  <si>
    <t>164</t>
  </si>
  <si>
    <t>509</t>
  </si>
  <si>
    <t>296</t>
  </si>
  <si>
    <t>426</t>
  </si>
  <si>
    <t>145</t>
  </si>
  <si>
    <t>231</t>
  </si>
  <si>
    <t>97</t>
  </si>
  <si>
    <t>669</t>
  </si>
  <si>
    <t>270</t>
  </si>
  <si>
    <t>41_x000D_
*</t>
  </si>
  <si>
    <t>191</t>
  </si>
  <si>
    <t>207</t>
  </si>
  <si>
    <t>204</t>
  </si>
  <si>
    <t>218</t>
  </si>
  <si>
    <t>229</t>
  </si>
  <si>
    <t>392</t>
  </si>
  <si>
    <t>119</t>
  </si>
  <si>
    <t>45_x000D_
*</t>
  </si>
  <si>
    <t>459</t>
  </si>
  <si>
    <t>147</t>
  </si>
  <si>
    <t>526</t>
  </si>
  <si>
    <t>210</t>
  </si>
  <si>
    <t>586</t>
  </si>
  <si>
    <t>241</t>
  </si>
  <si>
    <t>338</t>
  </si>
  <si>
    <t>312</t>
  </si>
  <si>
    <t>93</t>
  </si>
  <si>
    <t>88</t>
  </si>
  <si>
    <t>95</t>
  </si>
  <si>
    <t>650</t>
  </si>
  <si>
    <t>258</t>
  </si>
  <si>
    <t>536</t>
  </si>
  <si>
    <t>216</t>
  </si>
  <si>
    <t>250</t>
  </si>
  <si>
    <t>398</t>
  </si>
  <si>
    <t>123</t>
  </si>
  <si>
    <t>318</t>
  </si>
  <si>
    <t>23E</t>
  </si>
  <si>
    <t>292</t>
  </si>
  <si>
    <t>550</t>
  </si>
  <si>
    <t>28_x000D_
*</t>
  </si>
  <si>
    <t>37_x000D_
*</t>
  </si>
  <si>
    <t>487</t>
  </si>
  <si>
    <t>232</t>
  </si>
  <si>
    <t>460</t>
  </si>
  <si>
    <t>181</t>
  </si>
  <si>
    <t>342</t>
  </si>
  <si>
    <t>486</t>
  </si>
  <si>
    <t>192</t>
  </si>
  <si>
    <t>428</t>
  </si>
  <si>
    <t>525</t>
  </si>
  <si>
    <t>528</t>
  </si>
  <si>
    <t>394</t>
  </si>
  <si>
    <t>141</t>
  </si>
  <si>
    <t>621</t>
  </si>
  <si>
    <t>254</t>
  </si>
  <si>
    <t>127</t>
  </si>
  <si>
    <t>575</t>
  </si>
  <si>
    <t>584</t>
  </si>
  <si>
    <t>238</t>
  </si>
  <si>
    <t>24E</t>
  </si>
  <si>
    <t>496</t>
  </si>
  <si>
    <t>182</t>
  </si>
  <si>
    <t>534</t>
  </si>
  <si>
    <t>501</t>
  </si>
  <si>
    <t>497</t>
  </si>
  <si>
    <t>198</t>
  </si>
  <si>
    <t>234</t>
  </si>
  <si>
    <t>457</t>
  </si>
  <si>
    <t>170</t>
  </si>
  <si>
    <t>209</t>
  </si>
  <si>
    <t>242</t>
  </si>
  <si>
    <t>3</t>
  </si>
  <si>
    <t>518</t>
  </si>
  <si>
    <t>208</t>
  </si>
  <si>
    <t>385</t>
  </si>
  <si>
    <t>128</t>
  </si>
  <si>
    <t>512</t>
  </si>
  <si>
    <t>410</t>
  </si>
  <si>
    <t>41_x000D_
@1</t>
  </si>
  <si>
    <t>473_x000D_
@1</t>
  </si>
  <si>
    <t>206</t>
  </si>
  <si>
    <t>510</t>
  </si>
  <si>
    <t>362</t>
  </si>
  <si>
    <t>118</t>
  </si>
  <si>
    <t>454</t>
  </si>
  <si>
    <t>384</t>
  </si>
  <si>
    <t>160</t>
  </si>
  <si>
    <t>326</t>
  </si>
  <si>
    <t>223</t>
  </si>
  <si>
    <t>555</t>
  </si>
  <si>
    <t>140</t>
  </si>
  <si>
    <t>109</t>
  </si>
  <si>
    <t>168</t>
  </si>
  <si>
    <t>473</t>
  </si>
  <si>
    <t>31E</t>
  </si>
  <si>
    <t>491</t>
  </si>
  <si>
    <t>195</t>
  </si>
  <si>
    <t>297</t>
  </si>
  <si>
    <t>434</t>
  </si>
  <si>
    <t>253</t>
  </si>
  <si>
    <t>436</t>
  </si>
  <si>
    <t>159</t>
  </si>
  <si>
    <t>203</t>
  </si>
  <si>
    <t>CHENNAPRAGADA VAMSIDATTA K.NAGAROHINI</t>
  </si>
  <si>
    <t>PADMANABHAN ATHARVA SHAILENDRA VANDANA</t>
  </si>
  <si>
    <t>/ TARLE SHRUTI SANJAY PALLAVI</t>
  </si>
  <si>
    <t>40+</t>
  </si>
  <si>
    <t>14+</t>
  </si>
  <si>
    <t>13+</t>
  </si>
  <si>
    <t>20+</t>
  </si>
  <si>
    <t>32+</t>
  </si>
  <si>
    <t>19+</t>
  </si>
  <si>
    <t>22+</t>
  </si>
  <si>
    <t>38+</t>
  </si>
  <si>
    <t>09+</t>
  </si>
  <si>
    <t>17+</t>
  </si>
  <si>
    <t>12+</t>
  </si>
  <si>
    <t>45+</t>
  </si>
  <si>
    <t>10+</t>
  </si>
  <si>
    <t>33+</t>
  </si>
  <si>
    <t>BHISE AKSHAY HARSHAD</t>
  </si>
  <si>
    <t>11+</t>
  </si>
  <si>
    <t>08+</t>
  </si>
  <si>
    <t>21+</t>
  </si>
  <si>
    <t>16+</t>
  </si>
  <si>
    <t>48+</t>
  </si>
  <si>
    <t>07+_x000D_
!</t>
  </si>
  <si>
    <t>34+</t>
  </si>
  <si>
    <t>15+</t>
  </si>
  <si>
    <t>42+</t>
  </si>
  <si>
    <t>416</t>
  </si>
  <si>
    <t>154</t>
  </si>
  <si>
    <t>41+</t>
  </si>
  <si>
    <t>10F</t>
  </si>
  <si>
    <t>18+</t>
  </si>
  <si>
    <t>379</t>
  </si>
  <si>
    <t>DELADIA MAYURESH RAJNIKANT PUSHPA</t>
  </si>
  <si>
    <t>130</t>
  </si>
  <si>
    <t>381</t>
  </si>
  <si>
    <t>126</t>
  </si>
  <si>
    <t>37+</t>
  </si>
  <si>
    <t>343</t>
  </si>
  <si>
    <t>GAVIT ASHISH RAMESH</t>
  </si>
  <si>
    <t>114</t>
  </si>
  <si>
    <t>36+</t>
  </si>
  <si>
    <t>GHADAGE AKSHAY SHASHIKANT UJWALA</t>
  </si>
  <si>
    <t>101</t>
  </si>
  <si>
    <t>27+</t>
  </si>
  <si>
    <t>AB</t>
  </si>
  <si>
    <t>39+</t>
  </si>
  <si>
    <t>386</t>
  </si>
  <si>
    <t>133</t>
  </si>
  <si>
    <t>35+</t>
  </si>
  <si>
    <t>46+</t>
  </si>
  <si>
    <t>360</t>
  </si>
  <si>
    <t>122</t>
  </si>
  <si>
    <t>52+</t>
  </si>
  <si>
    <t>425</t>
  </si>
  <si>
    <t>391</t>
  </si>
  <si>
    <t>43+</t>
  </si>
  <si>
    <t>129</t>
  </si>
  <si>
    <t>110</t>
  </si>
  <si>
    <t>BHADARKA RAHUL RAMESH BHARATI</t>
  </si>
  <si>
    <t>308</t>
  </si>
  <si>
    <t>PATIL NEELAM HARESH MATHURA</t>
  </si>
  <si>
    <t>155</t>
  </si>
  <si>
    <t>GAIKWAD SHUBHAM LAXMAN CHANDRAKALA</t>
  </si>
  <si>
    <t>RESULT ANALYSIS YEAR 2017-2018</t>
  </si>
  <si>
    <t>SEM V (DEC 2017)</t>
  </si>
  <si>
    <t>Prof. A. A. Vyas
Prof. M.R.VALSE</t>
  </si>
  <si>
    <t>Prof. R. Y. Kurne
Prof.N.N.Bhostekar</t>
  </si>
  <si>
    <t>Prof. R.M.Siddiqui
Prof. Mayur Marathe</t>
  </si>
  <si>
    <t xml:space="preserve"> 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</si>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</sst>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rgb="FFFF0000"/>
      <name val="Cambria"/>
      <family val="1"/>
      <scheme val="major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0" fontId="16" fillId="0" borderId="0" xfId="0" applyFont="1" applyAlignment="1">
      <alignment horizontal="center" vertical="center" wrapText="1"/>
    </xf>
    <xf numFmtId="0" fontId="16" fillId="0" borderId="17" xfId="0" applyNumberFormat="1" applyFont="1" applyBorder="1" applyAlignment="1">
      <alignment horizontal="center" vertical="center" wrapText="1"/>
    </xf>
    <xf numFmtId="0" fontId="16" fillId="0" borderId="27" xfId="0" applyNumberFormat="1" applyFont="1" applyBorder="1" applyAlignment="1">
      <alignment horizontal="center" vertical="center" wrapText="1"/>
    </xf>
    <xf numFmtId="0" fontId="16" fillId="0" borderId="30" xfId="0" applyNumberFormat="1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" fontId="15" fillId="0" borderId="17" xfId="0" applyNumberFormat="1" applyFont="1" applyBorder="1" applyAlignment="1">
      <alignment horizontal="center" vertical="center" wrapText="1"/>
    </xf>
    <xf numFmtId="1" fontId="15" fillId="0" borderId="27" xfId="0" applyNumberFormat="1" applyFont="1" applyBorder="1" applyAlignment="1">
      <alignment horizontal="center" vertical="center" wrapText="1"/>
    </xf>
    <xf numFmtId="2" fontId="15" fillId="0" borderId="27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1" fontId="15" fillId="0" borderId="48" xfId="0" applyNumberFormat="1" applyFont="1" applyBorder="1" applyAlignment="1">
      <alignment horizontal="center" vertical="center" wrapText="1"/>
    </xf>
    <xf numFmtId="1" fontId="18" fillId="0" borderId="46" xfId="0" applyNumberFormat="1" applyFont="1" applyBorder="1" applyAlignment="1">
      <alignment horizontal="center" vertical="center" wrapText="1"/>
    </xf>
    <xf numFmtId="1" fontId="18" fillId="0" borderId="47" xfId="0" applyNumberFormat="1" applyFont="1" applyBorder="1" applyAlignment="1">
      <alignment horizontal="center" vertical="center" wrapText="1"/>
    </xf>
    <xf numFmtId="1" fontId="18" fillId="0" borderId="48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17" xfId="0" applyNumberFormat="1" applyFont="1" applyBorder="1" applyAlignment="1">
      <alignment horizontal="left" vertical="center" wrapText="1"/>
    </xf>
    <xf numFmtId="0" fontId="16" fillId="0" borderId="27" xfId="0" applyNumberFormat="1" applyFont="1" applyBorder="1" applyAlignment="1">
      <alignment horizontal="left" vertical="center" wrapText="1"/>
    </xf>
    <xf numFmtId="0" fontId="16" fillId="0" borderId="30" xfId="0" applyNumberFormat="1" applyFont="1" applyBorder="1" applyAlignment="1">
      <alignment horizontal="left" vertical="center" wrapText="1"/>
    </xf>
    <xf numFmtId="0" fontId="16" fillId="0" borderId="22" xfId="0" applyNumberFormat="1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1" fontId="18" fillId="0" borderId="17" xfId="0" applyNumberFormat="1" applyFont="1" applyBorder="1" applyAlignment="1">
      <alignment horizontal="left" vertical="center" wrapText="1"/>
    </xf>
    <xf numFmtId="1" fontId="18" fillId="0" borderId="27" xfId="0" applyNumberFormat="1" applyFont="1" applyBorder="1" applyAlignment="1">
      <alignment horizontal="left" vertical="center" wrapText="1"/>
    </xf>
    <xf numFmtId="1" fontId="18" fillId="0" borderId="22" xfId="0" applyNumberFormat="1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49" fontId="23" fillId="0" borderId="3" xfId="0" applyNumberFormat="1" applyFont="1" applyBorder="1" applyAlignment="1">
      <alignment horizontal="center"/>
    </xf>
    <xf numFmtId="49" fontId="24" fillId="0" borderId="3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2" fontId="7" fillId="0" borderId="6" xfId="0" applyNumberFormat="1" applyFont="1" applyFill="1" applyBorder="1" applyAlignment="1">
      <alignment horizontal="center" vertical="center"/>
    </xf>
    <xf numFmtId="2" fontId="7" fillId="0" borderId="4" xfId="0" applyNumberFormat="1" applyFont="1" applyFill="1" applyBorder="1" applyAlignment="1">
      <alignment horizontal="center" vertical="center"/>
    </xf>
    <xf numFmtId="2" fontId="7" fillId="0" borderId="36" xfId="0" applyNumberFormat="1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2" fontId="7" fillId="0" borderId="25" xfId="0" applyNumberFormat="1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2" fontId="7" fillId="0" borderId="24" xfId="0" applyNumberFormat="1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12" fillId="3" borderId="1" xfId="0" applyFont="1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24" fillId="0" borderId="3" xfId="0" applyNumberFormat="1" applyFont="1" applyBorder="1" applyAlignment="1">
      <alignment horizontal="center"/>
    </xf>
    <xf numFmtId="0" fontId="23" fillId="0" borderId="3" xfId="0" applyNumberFormat="1" applyFont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9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6" fillId="0" borderId="17" xfId="0" applyNumberFormat="1" applyFont="1" applyBorder="1" applyAlignment="1">
      <alignment horizontal="center" vertical="center" wrapText="1"/>
    </xf>
    <xf numFmtId="0" fontId="16" fillId="0" borderId="2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/>
    </xf>
    <xf numFmtId="49" fontId="23" fillId="0" borderId="3" xfId="0" applyNumberFormat="1" applyFont="1" applyBorder="1" applyAlignment="1">
      <alignment horizontal="center" wrapText="1"/>
    </xf>
    <xf numFmtId="49" fontId="24" fillId="0" borderId="3" xfId="0" applyNumberFormat="1" applyFont="1" applyBorder="1" applyAlignment="1">
      <alignment horizontal="center" wrapText="1"/>
    </xf>
    <xf numFmtId="0" fontId="23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3" fillId="0" borderId="3" xfId="0" applyNumberFormat="1" applyFont="1" applyBorder="1" applyAlignment="1">
      <alignment horizontal="center" wrapText="1"/>
    </xf>
    <xf numFmtId="0" fontId="24" fillId="0" borderId="3" xfId="0" applyNumberFormat="1" applyFont="1" applyBorder="1" applyAlignment="1">
      <alignment horizontal="center" wrapText="1"/>
    </xf>
    <xf numFmtId="0" fontId="0" fillId="0" borderId="17" xfId="0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2" fontId="7" fillId="0" borderId="22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3" fillId="0" borderId="43" xfId="0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/>
    </xf>
    <xf numFmtId="49" fontId="24" fillId="0" borderId="1" xfId="0" applyNumberFormat="1" applyFont="1" applyBorder="1" applyAlignment="1">
      <alignment horizontal="center"/>
    </xf>
    <xf numFmtId="49" fontId="23" fillId="0" borderId="4" xfId="0" applyNumberFormat="1" applyFont="1" applyBorder="1" applyAlignment="1">
      <alignment horizontal="center"/>
    </xf>
    <xf numFmtId="49" fontId="24" fillId="0" borderId="4" xfId="0" applyNumberFormat="1" applyFont="1" applyBorder="1" applyAlignment="1">
      <alignment horizontal="center"/>
    </xf>
    <xf numFmtId="0" fontId="0" fillId="0" borderId="0" xfId="0" applyBorder="1" applyAlignment="1"/>
    <xf numFmtId="0" fontId="0" fillId="0" borderId="0" xfId="0" applyFont="1" applyBorder="1" applyAlignment="1"/>
    <xf numFmtId="0" fontId="0" fillId="0" borderId="0" xfId="0" applyFont="1"/>
    <xf numFmtId="0" fontId="28" fillId="0" borderId="0" xfId="0" applyFont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9" fillId="0" borderId="0" xfId="0" applyFont="1" applyBorder="1" applyAlignment="1">
      <alignment horizontal="left"/>
    </xf>
    <xf numFmtId="0" fontId="29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52" xfId="0" applyFont="1" applyBorder="1" applyAlignment="1">
      <alignment horizontal="center" wrapText="1"/>
    </xf>
    <xf numFmtId="0" fontId="2" fillId="0" borderId="53" xfId="0" applyFont="1" applyBorder="1" applyAlignment="1">
      <alignment horizontal="center" wrapText="1"/>
    </xf>
    <xf numFmtId="0" fontId="7" fillId="0" borderId="0" xfId="0" applyFont="1" applyAlignment="1">
      <alignment horizontal="right" vertical="center" wrapText="1"/>
    </xf>
    <xf numFmtId="0" fontId="18" fillId="0" borderId="5" xfId="0" applyFont="1" applyBorder="1" applyAlignment="1">
      <alignment vertical="center" wrapText="1"/>
    </xf>
    <xf numFmtId="0" fontId="18" fillId="0" borderId="37" xfId="0" applyFont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8" fillId="0" borderId="36" xfId="0" applyFont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8" fillId="0" borderId="2" xfId="0" applyFont="1" applyBorder="1" applyAlignment="1">
      <alignment vertical="center" wrapText="1"/>
    </xf>
    <xf numFmtId="0" fontId="18" fillId="0" borderId="35" xfId="0" applyFont="1" applyBorder="1" applyAlignment="1">
      <alignment vertical="center" wrapText="1"/>
    </xf>
    <xf numFmtId="0" fontId="22" fillId="0" borderId="0" xfId="0" applyFont="1" applyAlignment="1">
      <alignment horizontal="left" vertical="center"/>
    </xf>
    <xf numFmtId="0" fontId="16" fillId="0" borderId="31" xfId="0" applyFont="1" applyBorder="1" applyAlignment="1">
      <alignment horizontal="left" vertical="center" wrapText="1"/>
    </xf>
    <xf numFmtId="0" fontId="16" fillId="0" borderId="32" xfId="0" applyFont="1" applyBorder="1" applyAlignment="1">
      <alignment horizontal="left" vertical="center" wrapText="1"/>
    </xf>
    <xf numFmtId="0" fontId="16" fillId="0" borderId="33" xfId="0" applyFont="1" applyBorder="1" applyAlignment="1">
      <alignment horizontal="left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" fontId="0" fillId="0" borderId="35" xfId="0" applyNumberFormat="1" applyBorder="1" applyAlignment="1">
      <alignment horizontal="center" vertical="center" wrapText="1"/>
    </xf>
    <xf numFmtId="1" fontId="0" fillId="0" borderId="37" xfId="0" applyNumberFormat="1" applyBorder="1" applyAlignment="1">
      <alignment horizontal="center" vertical="center" wrapText="1"/>
    </xf>
    <xf numFmtId="1" fontId="0" fillId="0" borderId="36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" fontId="0" fillId="0" borderId="31" xfId="0" applyNumberFormat="1" applyBorder="1" applyAlignment="1">
      <alignment horizontal="center" vertical="center" wrapText="1"/>
    </xf>
    <xf numFmtId="1" fontId="0" fillId="0" borderId="32" xfId="0" applyNumberFormat="1" applyBorder="1" applyAlignment="1">
      <alignment horizontal="center" vertical="center" wrapText="1"/>
    </xf>
    <xf numFmtId="1" fontId="0" fillId="0" borderId="33" xfId="0" applyNumberFormat="1" applyBorder="1" applyAlignment="1">
      <alignment horizontal="center" vertical="center" wrapText="1"/>
    </xf>
    <xf numFmtId="1" fontId="0" fillId="0" borderId="15" xfId="0" applyNumberFormat="1" applyBorder="1" applyAlignment="1">
      <alignment horizontal="center" vertical="center" wrapText="1"/>
    </xf>
    <xf numFmtId="1" fontId="0" fillId="0" borderId="14" xfId="0" applyNumberFormat="1" applyBorder="1" applyAlignment="1">
      <alignment horizontal="center" vertical="center" wrapText="1"/>
    </xf>
    <xf numFmtId="1" fontId="0" fillId="0" borderId="44" xfId="0" applyNumberFormat="1" applyBorder="1" applyAlignment="1">
      <alignment horizontal="center" vertical="center" wrapText="1"/>
    </xf>
    <xf numFmtId="1" fontId="0" fillId="0" borderId="42" xfId="0" applyNumberFormat="1" applyBorder="1" applyAlignment="1">
      <alignment horizontal="center" vertical="center" wrapText="1"/>
    </xf>
    <xf numFmtId="2" fontId="0" fillId="0" borderId="31" xfId="0" applyNumberFormat="1" applyBorder="1" applyAlignment="1">
      <alignment horizontal="center" vertical="center" wrapText="1"/>
    </xf>
    <xf numFmtId="1" fontId="0" fillId="0" borderId="43" xfId="0" applyNumberFormat="1" applyBorder="1" applyAlignment="1">
      <alignment horizontal="center" vertical="center" wrapText="1"/>
    </xf>
    <xf numFmtId="1" fontId="0" fillId="0" borderId="41" xfId="0" applyNumberFormat="1" applyBorder="1" applyAlignment="1">
      <alignment horizontal="center" vertical="center" wrapText="1"/>
    </xf>
    <xf numFmtId="0" fontId="16" fillId="0" borderId="17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0" fontId="16" fillId="0" borderId="30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17" xfId="0" applyNumberFormat="1" applyFont="1" applyBorder="1" applyAlignment="1">
      <alignment horizontal="center" vertical="center" wrapText="1"/>
    </xf>
    <xf numFmtId="0" fontId="16" fillId="0" borderId="22" xfId="0" applyNumberFormat="1" applyFont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25" fillId="4" borderId="0" xfId="0" applyFont="1" applyFill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8" fillId="0" borderId="20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29" xfId="0" applyFont="1" applyFill="1" applyBorder="1" applyAlignment="1">
      <alignment vertical="center"/>
    </xf>
    <xf numFmtId="0" fontId="10" fillId="0" borderId="38" xfId="0" applyFont="1" applyFill="1" applyBorder="1" applyAlignment="1">
      <alignment horizontal="right" vertical="center"/>
    </xf>
    <xf numFmtId="0" fontId="10" fillId="0" borderId="40" xfId="0" applyFont="1" applyFill="1" applyBorder="1" applyAlignment="1">
      <alignment horizontal="right" vertical="center"/>
    </xf>
    <xf numFmtId="0" fontId="8" fillId="0" borderId="6" xfId="0" applyFont="1" applyFill="1" applyBorder="1" applyAlignment="1">
      <alignment vertical="center"/>
    </xf>
    <xf numFmtId="0" fontId="8" fillId="0" borderId="25" xfId="0" applyFont="1" applyFill="1" applyBorder="1" applyAlignment="1">
      <alignment vertical="center"/>
    </xf>
    <xf numFmtId="0" fontId="11" fillId="0" borderId="38" xfId="0" applyFont="1" applyBorder="1" applyAlignment="1">
      <alignment horizontal="right" vertical="center"/>
    </xf>
    <xf numFmtId="0" fontId="11" fillId="0" borderId="40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E:\CBSGS\Debug%20-%20RGIT_2_1_18\logo.jpg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311728</xdr:colOff>
      <xdr:row>0</xdr:row>
      <xdr:rowOff>0</xdr:rowOff>
    </xdr:from>
    <xdr:to>
      <xdr:col>25</xdr:col>
      <xdr:colOff>26195</xdr:colOff>
      <xdr:row>2</xdr:row>
      <xdr:rowOff>168089</xdr:rowOff>
    </xdr:to>
    <xdr:pic>
      <xdr:nvPicPr>
        <xdr:cNvPr id="3" name="Picture 2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3913910" y="0"/>
          <a:ext cx="5949012" cy="549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66675</xdr:rowOff>
    </xdr:from>
    <xdr:to>
      <xdr:col>23</xdr:col>
      <xdr:colOff>276225</xdr:colOff>
      <xdr:row>5</xdr:row>
      <xdr:rowOff>104775</xdr:rowOff>
    </xdr:to>
    <xdr:pic>
      <xdr:nvPicPr>
        <xdr:cNvPr id="2" name="Picture 1" descr="E:\CBSGS\Debug - RGIT_2_1_18\logo.jpg"/>
        <xdr:cNvPicPr>
          <a:picLocks noChangeAspect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3048000" y="66675"/>
          <a:ext cx="11249025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66676</xdr:rowOff>
    </xdr:from>
    <xdr:to>
      <xdr:col>4</xdr:col>
      <xdr:colOff>533400</xdr:colOff>
      <xdr:row>0</xdr:row>
      <xdr:rowOff>504826</xdr:rowOff>
    </xdr:to>
    <xdr:pic>
      <xdr:nvPicPr>
        <xdr:cNvPr id="2" name="Picture 1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95250" y="66676"/>
          <a:ext cx="5724525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605117</xdr:colOff>
      <xdr:row>0</xdr:row>
      <xdr:rowOff>145676</xdr:rowOff>
    </xdr:from>
    <xdr:to>
      <xdr:col>12</xdr:col>
      <xdr:colOff>537504</xdr:colOff>
      <xdr:row>0</xdr:row>
      <xdr:rowOff>694765</xdr:rowOff>
    </xdr:to>
    <xdr:pic>
      <xdr:nvPicPr>
        <xdr:cNvPr id="2" name="Picture 1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3384176" y="145676"/>
          <a:ext cx="5938740" cy="549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567016</xdr:colOff>
      <xdr:row>0</xdr:row>
      <xdr:rowOff>145676</xdr:rowOff>
    </xdr:from>
    <xdr:to>
      <xdr:col>15</xdr:col>
      <xdr:colOff>276224</xdr:colOff>
      <xdr:row>0</xdr:row>
      <xdr:rowOff>694765</xdr:rowOff>
    </xdr:to>
    <xdr:pic>
      <xdr:nvPicPr>
        <xdr:cNvPr id="5" name="Picture 4" descr="C:\Documents and Settings\DIGIT\Desktop\LOGO.bmp"/>
        <xdr:cNvPicPr/>
      </xdr:nvPicPr>
      <xdr:blipFill>
        <a:blip xmlns:r="http://schemas.openxmlformats.org/officeDocument/2006/relationships" r:embed="rId1"/>
        <a:srcRect b="10787"/>
        <a:stretch>
          <a:fillRect/>
        </a:stretch>
      </xdr:blipFill>
      <xdr:spPr bwMode="auto">
        <a:xfrm>
          <a:off x="2652991" y="145676"/>
          <a:ext cx="6405283" cy="549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H823"/>
  <sheetViews>
    <sheetView tabSelected="1" view="pageBreakPreview" topLeftCell="A817" zoomScale="60" zoomScaleNormal="55" workbookViewId="0">
      <selection activeCell="S822" sqref="S822"/>
    </sheetView>
  </sheetViews>
  <sheetFormatPr defaultRowHeight="15" x14ac:dyDescent="0.25"/>
  <cols>
    <col min="1" max="1" width="22.5703125" style="1" customWidth="1"/>
    <col min="2" max="2" width="5.5703125" style="1" bestFit="1" customWidth="1"/>
    <col min="3" max="28" width="5.140625" style="1" customWidth="1"/>
    <col min="29" max="29" width="17.7109375" style="1" customWidth="1"/>
    <col min="30" max="30" width="6.42578125" style="1" customWidth="1"/>
    <col min="31" max="32" width="6" style="1" customWidth="1"/>
    <col min="33" max="34" width="6.42578125" style="1" hidden="1" customWidth="1"/>
    <col min="35" max="256" width="9.140625" style="1"/>
    <col min="257" max="257" width="22.5703125" style="1" customWidth="1"/>
    <col min="258" max="258" width="5.5703125" style="1" bestFit="1" customWidth="1"/>
    <col min="259" max="284" width="5.140625" style="1" customWidth="1"/>
    <col min="285" max="285" width="17.7109375" style="1" customWidth="1"/>
    <col min="286" max="286" width="6.42578125" style="1" customWidth="1"/>
    <col min="287" max="288" width="6" style="1" customWidth="1"/>
    <col min="289" max="290" width="0" style="1" hidden="1" customWidth="1"/>
    <col min="291" max="512" width="9.140625" style="1"/>
    <col min="513" max="513" width="22.5703125" style="1" customWidth="1"/>
    <col min="514" max="514" width="5.5703125" style="1" bestFit="1" customWidth="1"/>
    <col min="515" max="540" width="5.140625" style="1" customWidth="1"/>
    <col min="541" max="541" width="17.7109375" style="1" customWidth="1"/>
    <col min="542" max="542" width="6.42578125" style="1" customWidth="1"/>
    <col min="543" max="544" width="6" style="1" customWidth="1"/>
    <col min="545" max="546" width="0" style="1" hidden="1" customWidth="1"/>
    <col min="547" max="768" width="9.140625" style="1"/>
    <col min="769" max="769" width="22.5703125" style="1" customWidth="1"/>
    <col min="770" max="770" width="5.5703125" style="1" bestFit="1" customWidth="1"/>
    <col min="771" max="796" width="5.140625" style="1" customWidth="1"/>
    <col min="797" max="797" width="17.7109375" style="1" customWidth="1"/>
    <col min="798" max="798" width="6.42578125" style="1" customWidth="1"/>
    <col min="799" max="800" width="6" style="1" customWidth="1"/>
    <col min="801" max="802" width="0" style="1" hidden="1" customWidth="1"/>
    <col min="803" max="1024" width="9.140625" style="1"/>
    <col min="1025" max="1025" width="22.5703125" style="1" customWidth="1"/>
    <col min="1026" max="1026" width="5.5703125" style="1" bestFit="1" customWidth="1"/>
    <col min="1027" max="1052" width="5.140625" style="1" customWidth="1"/>
    <col min="1053" max="1053" width="17.7109375" style="1" customWidth="1"/>
    <col min="1054" max="1054" width="6.42578125" style="1" customWidth="1"/>
    <col min="1055" max="1056" width="6" style="1" customWidth="1"/>
    <col min="1057" max="1058" width="0" style="1" hidden="1" customWidth="1"/>
    <col min="1059" max="1280" width="9.140625" style="1"/>
    <col min="1281" max="1281" width="22.5703125" style="1" customWidth="1"/>
    <col min="1282" max="1282" width="5.5703125" style="1" bestFit="1" customWidth="1"/>
    <col min="1283" max="1308" width="5.140625" style="1" customWidth="1"/>
    <col min="1309" max="1309" width="17.7109375" style="1" customWidth="1"/>
    <col min="1310" max="1310" width="6.42578125" style="1" customWidth="1"/>
    <col min="1311" max="1312" width="6" style="1" customWidth="1"/>
    <col min="1313" max="1314" width="0" style="1" hidden="1" customWidth="1"/>
    <col min="1315" max="1536" width="9.140625" style="1"/>
    <col min="1537" max="1537" width="22.5703125" style="1" customWidth="1"/>
    <col min="1538" max="1538" width="5.5703125" style="1" bestFit="1" customWidth="1"/>
    <col min="1539" max="1564" width="5.140625" style="1" customWidth="1"/>
    <col min="1565" max="1565" width="17.7109375" style="1" customWidth="1"/>
    <col min="1566" max="1566" width="6.42578125" style="1" customWidth="1"/>
    <col min="1567" max="1568" width="6" style="1" customWidth="1"/>
    <col min="1569" max="1570" width="0" style="1" hidden="1" customWidth="1"/>
    <col min="1571" max="1792" width="9.140625" style="1"/>
    <col min="1793" max="1793" width="22.5703125" style="1" customWidth="1"/>
    <col min="1794" max="1794" width="5.5703125" style="1" bestFit="1" customWidth="1"/>
    <col min="1795" max="1820" width="5.140625" style="1" customWidth="1"/>
    <col min="1821" max="1821" width="17.7109375" style="1" customWidth="1"/>
    <col min="1822" max="1822" width="6.42578125" style="1" customWidth="1"/>
    <col min="1823" max="1824" width="6" style="1" customWidth="1"/>
    <col min="1825" max="1826" width="0" style="1" hidden="1" customWidth="1"/>
    <col min="1827" max="2048" width="9.140625" style="1"/>
    <col min="2049" max="2049" width="22.5703125" style="1" customWidth="1"/>
    <col min="2050" max="2050" width="5.5703125" style="1" bestFit="1" customWidth="1"/>
    <col min="2051" max="2076" width="5.140625" style="1" customWidth="1"/>
    <col min="2077" max="2077" width="17.7109375" style="1" customWidth="1"/>
    <col min="2078" max="2078" width="6.42578125" style="1" customWidth="1"/>
    <col min="2079" max="2080" width="6" style="1" customWidth="1"/>
    <col min="2081" max="2082" width="0" style="1" hidden="1" customWidth="1"/>
    <col min="2083" max="2304" width="9.140625" style="1"/>
    <col min="2305" max="2305" width="22.5703125" style="1" customWidth="1"/>
    <col min="2306" max="2306" width="5.5703125" style="1" bestFit="1" customWidth="1"/>
    <col min="2307" max="2332" width="5.140625" style="1" customWidth="1"/>
    <col min="2333" max="2333" width="17.7109375" style="1" customWidth="1"/>
    <col min="2334" max="2334" width="6.42578125" style="1" customWidth="1"/>
    <col min="2335" max="2336" width="6" style="1" customWidth="1"/>
    <col min="2337" max="2338" width="0" style="1" hidden="1" customWidth="1"/>
    <col min="2339" max="2560" width="9.140625" style="1"/>
    <col min="2561" max="2561" width="22.5703125" style="1" customWidth="1"/>
    <col min="2562" max="2562" width="5.5703125" style="1" bestFit="1" customWidth="1"/>
    <col min="2563" max="2588" width="5.140625" style="1" customWidth="1"/>
    <col min="2589" max="2589" width="17.7109375" style="1" customWidth="1"/>
    <col min="2590" max="2590" width="6.42578125" style="1" customWidth="1"/>
    <col min="2591" max="2592" width="6" style="1" customWidth="1"/>
    <col min="2593" max="2594" width="0" style="1" hidden="1" customWidth="1"/>
    <col min="2595" max="2816" width="9.140625" style="1"/>
    <col min="2817" max="2817" width="22.5703125" style="1" customWidth="1"/>
    <col min="2818" max="2818" width="5.5703125" style="1" bestFit="1" customWidth="1"/>
    <col min="2819" max="2844" width="5.140625" style="1" customWidth="1"/>
    <col min="2845" max="2845" width="17.7109375" style="1" customWidth="1"/>
    <col min="2846" max="2846" width="6.42578125" style="1" customWidth="1"/>
    <col min="2847" max="2848" width="6" style="1" customWidth="1"/>
    <col min="2849" max="2850" width="0" style="1" hidden="1" customWidth="1"/>
    <col min="2851" max="3072" width="9.140625" style="1"/>
    <col min="3073" max="3073" width="22.5703125" style="1" customWidth="1"/>
    <col min="3074" max="3074" width="5.5703125" style="1" bestFit="1" customWidth="1"/>
    <col min="3075" max="3100" width="5.140625" style="1" customWidth="1"/>
    <col min="3101" max="3101" width="17.7109375" style="1" customWidth="1"/>
    <col min="3102" max="3102" width="6.42578125" style="1" customWidth="1"/>
    <col min="3103" max="3104" width="6" style="1" customWidth="1"/>
    <col min="3105" max="3106" width="0" style="1" hidden="1" customWidth="1"/>
    <col min="3107" max="3328" width="9.140625" style="1"/>
    <col min="3329" max="3329" width="22.5703125" style="1" customWidth="1"/>
    <col min="3330" max="3330" width="5.5703125" style="1" bestFit="1" customWidth="1"/>
    <col min="3331" max="3356" width="5.140625" style="1" customWidth="1"/>
    <col min="3357" max="3357" width="17.7109375" style="1" customWidth="1"/>
    <col min="3358" max="3358" width="6.42578125" style="1" customWidth="1"/>
    <col min="3359" max="3360" width="6" style="1" customWidth="1"/>
    <col min="3361" max="3362" width="0" style="1" hidden="1" customWidth="1"/>
    <col min="3363" max="3584" width="9.140625" style="1"/>
    <col min="3585" max="3585" width="22.5703125" style="1" customWidth="1"/>
    <col min="3586" max="3586" width="5.5703125" style="1" bestFit="1" customWidth="1"/>
    <col min="3587" max="3612" width="5.140625" style="1" customWidth="1"/>
    <col min="3613" max="3613" width="17.7109375" style="1" customWidth="1"/>
    <col min="3614" max="3614" width="6.42578125" style="1" customWidth="1"/>
    <col min="3615" max="3616" width="6" style="1" customWidth="1"/>
    <col min="3617" max="3618" width="0" style="1" hidden="1" customWidth="1"/>
    <col min="3619" max="3840" width="9.140625" style="1"/>
    <col min="3841" max="3841" width="22.5703125" style="1" customWidth="1"/>
    <col min="3842" max="3842" width="5.5703125" style="1" bestFit="1" customWidth="1"/>
    <col min="3843" max="3868" width="5.140625" style="1" customWidth="1"/>
    <col min="3869" max="3869" width="17.7109375" style="1" customWidth="1"/>
    <col min="3870" max="3870" width="6.42578125" style="1" customWidth="1"/>
    <col min="3871" max="3872" width="6" style="1" customWidth="1"/>
    <col min="3873" max="3874" width="0" style="1" hidden="1" customWidth="1"/>
    <col min="3875" max="4096" width="9.140625" style="1"/>
    <col min="4097" max="4097" width="22.5703125" style="1" customWidth="1"/>
    <col min="4098" max="4098" width="5.5703125" style="1" bestFit="1" customWidth="1"/>
    <col min="4099" max="4124" width="5.140625" style="1" customWidth="1"/>
    <col min="4125" max="4125" width="17.7109375" style="1" customWidth="1"/>
    <col min="4126" max="4126" width="6.42578125" style="1" customWidth="1"/>
    <col min="4127" max="4128" width="6" style="1" customWidth="1"/>
    <col min="4129" max="4130" width="0" style="1" hidden="1" customWidth="1"/>
    <col min="4131" max="4352" width="9.140625" style="1"/>
    <col min="4353" max="4353" width="22.5703125" style="1" customWidth="1"/>
    <col min="4354" max="4354" width="5.5703125" style="1" bestFit="1" customWidth="1"/>
    <col min="4355" max="4380" width="5.140625" style="1" customWidth="1"/>
    <col min="4381" max="4381" width="17.7109375" style="1" customWidth="1"/>
    <col min="4382" max="4382" width="6.42578125" style="1" customWidth="1"/>
    <col min="4383" max="4384" width="6" style="1" customWidth="1"/>
    <col min="4385" max="4386" width="0" style="1" hidden="1" customWidth="1"/>
    <col min="4387" max="4608" width="9.140625" style="1"/>
    <col min="4609" max="4609" width="22.5703125" style="1" customWidth="1"/>
    <col min="4610" max="4610" width="5.5703125" style="1" bestFit="1" customWidth="1"/>
    <col min="4611" max="4636" width="5.140625" style="1" customWidth="1"/>
    <col min="4637" max="4637" width="17.7109375" style="1" customWidth="1"/>
    <col min="4638" max="4638" width="6.42578125" style="1" customWidth="1"/>
    <col min="4639" max="4640" width="6" style="1" customWidth="1"/>
    <col min="4641" max="4642" width="0" style="1" hidden="1" customWidth="1"/>
    <col min="4643" max="4864" width="9.140625" style="1"/>
    <col min="4865" max="4865" width="22.5703125" style="1" customWidth="1"/>
    <col min="4866" max="4866" width="5.5703125" style="1" bestFit="1" customWidth="1"/>
    <col min="4867" max="4892" width="5.140625" style="1" customWidth="1"/>
    <col min="4893" max="4893" width="17.7109375" style="1" customWidth="1"/>
    <col min="4894" max="4894" width="6.42578125" style="1" customWidth="1"/>
    <col min="4895" max="4896" width="6" style="1" customWidth="1"/>
    <col min="4897" max="4898" width="0" style="1" hidden="1" customWidth="1"/>
    <col min="4899" max="5120" width="9.140625" style="1"/>
    <col min="5121" max="5121" width="22.5703125" style="1" customWidth="1"/>
    <col min="5122" max="5122" width="5.5703125" style="1" bestFit="1" customWidth="1"/>
    <col min="5123" max="5148" width="5.140625" style="1" customWidth="1"/>
    <col min="5149" max="5149" width="17.7109375" style="1" customWidth="1"/>
    <col min="5150" max="5150" width="6.42578125" style="1" customWidth="1"/>
    <col min="5151" max="5152" width="6" style="1" customWidth="1"/>
    <col min="5153" max="5154" width="0" style="1" hidden="1" customWidth="1"/>
    <col min="5155" max="5376" width="9.140625" style="1"/>
    <col min="5377" max="5377" width="22.5703125" style="1" customWidth="1"/>
    <col min="5378" max="5378" width="5.5703125" style="1" bestFit="1" customWidth="1"/>
    <col min="5379" max="5404" width="5.140625" style="1" customWidth="1"/>
    <col min="5405" max="5405" width="17.7109375" style="1" customWidth="1"/>
    <col min="5406" max="5406" width="6.42578125" style="1" customWidth="1"/>
    <col min="5407" max="5408" width="6" style="1" customWidth="1"/>
    <col min="5409" max="5410" width="0" style="1" hidden="1" customWidth="1"/>
    <col min="5411" max="5632" width="9.140625" style="1"/>
    <col min="5633" max="5633" width="22.5703125" style="1" customWidth="1"/>
    <col min="5634" max="5634" width="5.5703125" style="1" bestFit="1" customWidth="1"/>
    <col min="5635" max="5660" width="5.140625" style="1" customWidth="1"/>
    <col min="5661" max="5661" width="17.7109375" style="1" customWidth="1"/>
    <col min="5662" max="5662" width="6.42578125" style="1" customWidth="1"/>
    <col min="5663" max="5664" width="6" style="1" customWidth="1"/>
    <col min="5665" max="5666" width="0" style="1" hidden="1" customWidth="1"/>
    <col min="5667" max="5888" width="9.140625" style="1"/>
    <col min="5889" max="5889" width="22.5703125" style="1" customWidth="1"/>
    <col min="5890" max="5890" width="5.5703125" style="1" bestFit="1" customWidth="1"/>
    <col min="5891" max="5916" width="5.140625" style="1" customWidth="1"/>
    <col min="5917" max="5917" width="17.7109375" style="1" customWidth="1"/>
    <col min="5918" max="5918" width="6.42578125" style="1" customWidth="1"/>
    <col min="5919" max="5920" width="6" style="1" customWidth="1"/>
    <col min="5921" max="5922" width="0" style="1" hidden="1" customWidth="1"/>
    <col min="5923" max="6144" width="9.140625" style="1"/>
    <col min="6145" max="6145" width="22.5703125" style="1" customWidth="1"/>
    <col min="6146" max="6146" width="5.5703125" style="1" bestFit="1" customWidth="1"/>
    <col min="6147" max="6172" width="5.140625" style="1" customWidth="1"/>
    <col min="6173" max="6173" width="17.7109375" style="1" customWidth="1"/>
    <col min="6174" max="6174" width="6.42578125" style="1" customWidth="1"/>
    <col min="6175" max="6176" width="6" style="1" customWidth="1"/>
    <col min="6177" max="6178" width="0" style="1" hidden="1" customWidth="1"/>
    <col min="6179" max="6400" width="9.140625" style="1"/>
    <col min="6401" max="6401" width="22.5703125" style="1" customWidth="1"/>
    <col min="6402" max="6402" width="5.5703125" style="1" bestFit="1" customWidth="1"/>
    <col min="6403" max="6428" width="5.140625" style="1" customWidth="1"/>
    <col min="6429" max="6429" width="17.7109375" style="1" customWidth="1"/>
    <col min="6430" max="6430" width="6.42578125" style="1" customWidth="1"/>
    <col min="6431" max="6432" width="6" style="1" customWidth="1"/>
    <col min="6433" max="6434" width="0" style="1" hidden="1" customWidth="1"/>
    <col min="6435" max="6656" width="9.140625" style="1"/>
    <col min="6657" max="6657" width="22.5703125" style="1" customWidth="1"/>
    <col min="6658" max="6658" width="5.5703125" style="1" bestFit="1" customWidth="1"/>
    <col min="6659" max="6684" width="5.140625" style="1" customWidth="1"/>
    <col min="6685" max="6685" width="17.7109375" style="1" customWidth="1"/>
    <col min="6686" max="6686" width="6.42578125" style="1" customWidth="1"/>
    <col min="6687" max="6688" width="6" style="1" customWidth="1"/>
    <col min="6689" max="6690" width="0" style="1" hidden="1" customWidth="1"/>
    <col min="6691" max="6912" width="9.140625" style="1"/>
    <col min="6913" max="6913" width="22.5703125" style="1" customWidth="1"/>
    <col min="6914" max="6914" width="5.5703125" style="1" bestFit="1" customWidth="1"/>
    <col min="6915" max="6940" width="5.140625" style="1" customWidth="1"/>
    <col min="6941" max="6941" width="17.7109375" style="1" customWidth="1"/>
    <col min="6942" max="6942" width="6.42578125" style="1" customWidth="1"/>
    <col min="6943" max="6944" width="6" style="1" customWidth="1"/>
    <col min="6945" max="6946" width="0" style="1" hidden="1" customWidth="1"/>
    <col min="6947" max="7168" width="9.140625" style="1"/>
    <col min="7169" max="7169" width="22.5703125" style="1" customWidth="1"/>
    <col min="7170" max="7170" width="5.5703125" style="1" bestFit="1" customWidth="1"/>
    <col min="7171" max="7196" width="5.140625" style="1" customWidth="1"/>
    <col min="7197" max="7197" width="17.7109375" style="1" customWidth="1"/>
    <col min="7198" max="7198" width="6.42578125" style="1" customWidth="1"/>
    <col min="7199" max="7200" width="6" style="1" customWidth="1"/>
    <col min="7201" max="7202" width="0" style="1" hidden="1" customWidth="1"/>
    <col min="7203" max="7424" width="9.140625" style="1"/>
    <col min="7425" max="7425" width="22.5703125" style="1" customWidth="1"/>
    <col min="7426" max="7426" width="5.5703125" style="1" bestFit="1" customWidth="1"/>
    <col min="7427" max="7452" width="5.140625" style="1" customWidth="1"/>
    <col min="7453" max="7453" width="17.7109375" style="1" customWidth="1"/>
    <col min="7454" max="7454" width="6.42578125" style="1" customWidth="1"/>
    <col min="7455" max="7456" width="6" style="1" customWidth="1"/>
    <col min="7457" max="7458" width="0" style="1" hidden="1" customWidth="1"/>
    <col min="7459" max="7680" width="9.140625" style="1"/>
    <col min="7681" max="7681" width="22.5703125" style="1" customWidth="1"/>
    <col min="7682" max="7682" width="5.5703125" style="1" bestFit="1" customWidth="1"/>
    <col min="7683" max="7708" width="5.140625" style="1" customWidth="1"/>
    <col min="7709" max="7709" width="17.7109375" style="1" customWidth="1"/>
    <col min="7710" max="7710" width="6.42578125" style="1" customWidth="1"/>
    <col min="7711" max="7712" width="6" style="1" customWidth="1"/>
    <col min="7713" max="7714" width="0" style="1" hidden="1" customWidth="1"/>
    <col min="7715" max="7936" width="9.140625" style="1"/>
    <col min="7937" max="7937" width="22.5703125" style="1" customWidth="1"/>
    <col min="7938" max="7938" width="5.5703125" style="1" bestFit="1" customWidth="1"/>
    <col min="7939" max="7964" width="5.140625" style="1" customWidth="1"/>
    <col min="7965" max="7965" width="17.7109375" style="1" customWidth="1"/>
    <col min="7966" max="7966" width="6.42578125" style="1" customWidth="1"/>
    <col min="7967" max="7968" width="6" style="1" customWidth="1"/>
    <col min="7969" max="7970" width="0" style="1" hidden="1" customWidth="1"/>
    <col min="7971" max="8192" width="9.140625" style="1"/>
    <col min="8193" max="8193" width="22.5703125" style="1" customWidth="1"/>
    <col min="8194" max="8194" width="5.5703125" style="1" bestFit="1" customWidth="1"/>
    <col min="8195" max="8220" width="5.140625" style="1" customWidth="1"/>
    <col min="8221" max="8221" width="17.7109375" style="1" customWidth="1"/>
    <col min="8222" max="8222" width="6.42578125" style="1" customWidth="1"/>
    <col min="8223" max="8224" width="6" style="1" customWidth="1"/>
    <col min="8225" max="8226" width="0" style="1" hidden="1" customWidth="1"/>
    <col min="8227" max="8448" width="9.140625" style="1"/>
    <col min="8449" max="8449" width="22.5703125" style="1" customWidth="1"/>
    <col min="8450" max="8450" width="5.5703125" style="1" bestFit="1" customWidth="1"/>
    <col min="8451" max="8476" width="5.140625" style="1" customWidth="1"/>
    <col min="8477" max="8477" width="17.7109375" style="1" customWidth="1"/>
    <col min="8478" max="8478" width="6.42578125" style="1" customWidth="1"/>
    <col min="8479" max="8480" width="6" style="1" customWidth="1"/>
    <col min="8481" max="8482" width="0" style="1" hidden="1" customWidth="1"/>
    <col min="8483" max="8704" width="9.140625" style="1"/>
    <col min="8705" max="8705" width="22.5703125" style="1" customWidth="1"/>
    <col min="8706" max="8706" width="5.5703125" style="1" bestFit="1" customWidth="1"/>
    <col min="8707" max="8732" width="5.140625" style="1" customWidth="1"/>
    <col min="8733" max="8733" width="17.7109375" style="1" customWidth="1"/>
    <col min="8734" max="8734" width="6.42578125" style="1" customWidth="1"/>
    <col min="8735" max="8736" width="6" style="1" customWidth="1"/>
    <col min="8737" max="8738" width="0" style="1" hidden="1" customWidth="1"/>
    <col min="8739" max="8960" width="9.140625" style="1"/>
    <col min="8961" max="8961" width="22.5703125" style="1" customWidth="1"/>
    <col min="8962" max="8962" width="5.5703125" style="1" bestFit="1" customWidth="1"/>
    <col min="8963" max="8988" width="5.140625" style="1" customWidth="1"/>
    <col min="8989" max="8989" width="17.7109375" style="1" customWidth="1"/>
    <col min="8990" max="8990" width="6.42578125" style="1" customWidth="1"/>
    <col min="8991" max="8992" width="6" style="1" customWidth="1"/>
    <col min="8993" max="8994" width="0" style="1" hidden="1" customWidth="1"/>
    <col min="8995" max="9216" width="9.140625" style="1"/>
    <col min="9217" max="9217" width="22.5703125" style="1" customWidth="1"/>
    <col min="9218" max="9218" width="5.5703125" style="1" bestFit="1" customWidth="1"/>
    <col min="9219" max="9244" width="5.140625" style="1" customWidth="1"/>
    <col min="9245" max="9245" width="17.7109375" style="1" customWidth="1"/>
    <col min="9246" max="9246" width="6.42578125" style="1" customWidth="1"/>
    <col min="9247" max="9248" width="6" style="1" customWidth="1"/>
    <col min="9249" max="9250" width="0" style="1" hidden="1" customWidth="1"/>
    <col min="9251" max="9472" width="9.140625" style="1"/>
    <col min="9473" max="9473" width="22.5703125" style="1" customWidth="1"/>
    <col min="9474" max="9474" width="5.5703125" style="1" bestFit="1" customWidth="1"/>
    <col min="9475" max="9500" width="5.140625" style="1" customWidth="1"/>
    <col min="9501" max="9501" width="17.7109375" style="1" customWidth="1"/>
    <col min="9502" max="9502" width="6.42578125" style="1" customWidth="1"/>
    <col min="9503" max="9504" width="6" style="1" customWidth="1"/>
    <col min="9505" max="9506" width="0" style="1" hidden="1" customWidth="1"/>
    <col min="9507" max="9728" width="9.140625" style="1"/>
    <col min="9729" max="9729" width="22.5703125" style="1" customWidth="1"/>
    <col min="9730" max="9730" width="5.5703125" style="1" bestFit="1" customWidth="1"/>
    <col min="9731" max="9756" width="5.140625" style="1" customWidth="1"/>
    <col min="9757" max="9757" width="17.7109375" style="1" customWidth="1"/>
    <col min="9758" max="9758" width="6.42578125" style="1" customWidth="1"/>
    <col min="9759" max="9760" width="6" style="1" customWidth="1"/>
    <col min="9761" max="9762" width="0" style="1" hidden="1" customWidth="1"/>
    <col min="9763" max="9984" width="9.140625" style="1"/>
    <col min="9985" max="9985" width="22.5703125" style="1" customWidth="1"/>
    <col min="9986" max="9986" width="5.5703125" style="1" bestFit="1" customWidth="1"/>
    <col min="9987" max="10012" width="5.140625" style="1" customWidth="1"/>
    <col min="10013" max="10013" width="17.7109375" style="1" customWidth="1"/>
    <col min="10014" max="10014" width="6.42578125" style="1" customWidth="1"/>
    <col min="10015" max="10016" width="6" style="1" customWidth="1"/>
    <col min="10017" max="10018" width="0" style="1" hidden="1" customWidth="1"/>
    <col min="10019" max="10240" width="9.140625" style="1"/>
    <col min="10241" max="10241" width="22.5703125" style="1" customWidth="1"/>
    <col min="10242" max="10242" width="5.5703125" style="1" bestFit="1" customWidth="1"/>
    <col min="10243" max="10268" width="5.140625" style="1" customWidth="1"/>
    <col min="10269" max="10269" width="17.7109375" style="1" customWidth="1"/>
    <col min="10270" max="10270" width="6.42578125" style="1" customWidth="1"/>
    <col min="10271" max="10272" width="6" style="1" customWidth="1"/>
    <col min="10273" max="10274" width="0" style="1" hidden="1" customWidth="1"/>
    <col min="10275" max="10496" width="9.140625" style="1"/>
    <col min="10497" max="10497" width="22.5703125" style="1" customWidth="1"/>
    <col min="10498" max="10498" width="5.5703125" style="1" bestFit="1" customWidth="1"/>
    <col min="10499" max="10524" width="5.140625" style="1" customWidth="1"/>
    <col min="10525" max="10525" width="17.7109375" style="1" customWidth="1"/>
    <col min="10526" max="10526" width="6.42578125" style="1" customWidth="1"/>
    <col min="10527" max="10528" width="6" style="1" customWidth="1"/>
    <col min="10529" max="10530" width="0" style="1" hidden="1" customWidth="1"/>
    <col min="10531" max="10752" width="9.140625" style="1"/>
    <col min="10753" max="10753" width="22.5703125" style="1" customWidth="1"/>
    <col min="10754" max="10754" width="5.5703125" style="1" bestFit="1" customWidth="1"/>
    <col min="10755" max="10780" width="5.140625" style="1" customWidth="1"/>
    <col min="10781" max="10781" width="17.7109375" style="1" customWidth="1"/>
    <col min="10782" max="10782" width="6.42578125" style="1" customWidth="1"/>
    <col min="10783" max="10784" width="6" style="1" customWidth="1"/>
    <col min="10785" max="10786" width="0" style="1" hidden="1" customWidth="1"/>
    <col min="10787" max="11008" width="9.140625" style="1"/>
    <col min="11009" max="11009" width="22.5703125" style="1" customWidth="1"/>
    <col min="11010" max="11010" width="5.5703125" style="1" bestFit="1" customWidth="1"/>
    <col min="11011" max="11036" width="5.140625" style="1" customWidth="1"/>
    <col min="11037" max="11037" width="17.7109375" style="1" customWidth="1"/>
    <col min="11038" max="11038" width="6.42578125" style="1" customWidth="1"/>
    <col min="11039" max="11040" width="6" style="1" customWidth="1"/>
    <col min="11041" max="11042" width="0" style="1" hidden="1" customWidth="1"/>
    <col min="11043" max="11264" width="9.140625" style="1"/>
    <col min="11265" max="11265" width="22.5703125" style="1" customWidth="1"/>
    <col min="11266" max="11266" width="5.5703125" style="1" bestFit="1" customWidth="1"/>
    <col min="11267" max="11292" width="5.140625" style="1" customWidth="1"/>
    <col min="11293" max="11293" width="17.7109375" style="1" customWidth="1"/>
    <col min="11294" max="11294" width="6.42578125" style="1" customWidth="1"/>
    <col min="11295" max="11296" width="6" style="1" customWidth="1"/>
    <col min="11297" max="11298" width="0" style="1" hidden="1" customWidth="1"/>
    <col min="11299" max="11520" width="9.140625" style="1"/>
    <col min="11521" max="11521" width="22.5703125" style="1" customWidth="1"/>
    <col min="11522" max="11522" width="5.5703125" style="1" bestFit="1" customWidth="1"/>
    <col min="11523" max="11548" width="5.140625" style="1" customWidth="1"/>
    <col min="11549" max="11549" width="17.7109375" style="1" customWidth="1"/>
    <col min="11550" max="11550" width="6.42578125" style="1" customWidth="1"/>
    <col min="11551" max="11552" width="6" style="1" customWidth="1"/>
    <col min="11553" max="11554" width="0" style="1" hidden="1" customWidth="1"/>
    <col min="11555" max="11776" width="9.140625" style="1"/>
    <col min="11777" max="11777" width="22.5703125" style="1" customWidth="1"/>
    <col min="11778" max="11778" width="5.5703125" style="1" bestFit="1" customWidth="1"/>
    <col min="11779" max="11804" width="5.140625" style="1" customWidth="1"/>
    <col min="11805" max="11805" width="17.7109375" style="1" customWidth="1"/>
    <col min="11806" max="11806" width="6.42578125" style="1" customWidth="1"/>
    <col min="11807" max="11808" width="6" style="1" customWidth="1"/>
    <col min="11809" max="11810" width="0" style="1" hidden="1" customWidth="1"/>
    <col min="11811" max="12032" width="9.140625" style="1"/>
    <col min="12033" max="12033" width="22.5703125" style="1" customWidth="1"/>
    <col min="12034" max="12034" width="5.5703125" style="1" bestFit="1" customWidth="1"/>
    <col min="12035" max="12060" width="5.140625" style="1" customWidth="1"/>
    <col min="12061" max="12061" width="17.7109375" style="1" customWidth="1"/>
    <col min="12062" max="12062" width="6.42578125" style="1" customWidth="1"/>
    <col min="12063" max="12064" width="6" style="1" customWidth="1"/>
    <col min="12065" max="12066" width="0" style="1" hidden="1" customWidth="1"/>
    <col min="12067" max="12288" width="9.140625" style="1"/>
    <col min="12289" max="12289" width="22.5703125" style="1" customWidth="1"/>
    <col min="12290" max="12290" width="5.5703125" style="1" bestFit="1" customWidth="1"/>
    <col min="12291" max="12316" width="5.140625" style="1" customWidth="1"/>
    <col min="12317" max="12317" width="17.7109375" style="1" customWidth="1"/>
    <col min="12318" max="12318" width="6.42578125" style="1" customWidth="1"/>
    <col min="12319" max="12320" width="6" style="1" customWidth="1"/>
    <col min="12321" max="12322" width="0" style="1" hidden="1" customWidth="1"/>
    <col min="12323" max="12544" width="9.140625" style="1"/>
    <col min="12545" max="12545" width="22.5703125" style="1" customWidth="1"/>
    <col min="12546" max="12546" width="5.5703125" style="1" bestFit="1" customWidth="1"/>
    <col min="12547" max="12572" width="5.140625" style="1" customWidth="1"/>
    <col min="12573" max="12573" width="17.7109375" style="1" customWidth="1"/>
    <col min="12574" max="12574" width="6.42578125" style="1" customWidth="1"/>
    <col min="12575" max="12576" width="6" style="1" customWidth="1"/>
    <col min="12577" max="12578" width="0" style="1" hidden="1" customWidth="1"/>
    <col min="12579" max="12800" width="9.140625" style="1"/>
    <col min="12801" max="12801" width="22.5703125" style="1" customWidth="1"/>
    <col min="12802" max="12802" width="5.5703125" style="1" bestFit="1" customWidth="1"/>
    <col min="12803" max="12828" width="5.140625" style="1" customWidth="1"/>
    <col min="12829" max="12829" width="17.7109375" style="1" customWidth="1"/>
    <col min="12830" max="12830" width="6.42578125" style="1" customWidth="1"/>
    <col min="12831" max="12832" width="6" style="1" customWidth="1"/>
    <col min="12833" max="12834" width="0" style="1" hidden="1" customWidth="1"/>
    <col min="12835" max="13056" width="9.140625" style="1"/>
    <col min="13057" max="13057" width="22.5703125" style="1" customWidth="1"/>
    <col min="13058" max="13058" width="5.5703125" style="1" bestFit="1" customWidth="1"/>
    <col min="13059" max="13084" width="5.140625" style="1" customWidth="1"/>
    <col min="13085" max="13085" width="17.7109375" style="1" customWidth="1"/>
    <col min="13086" max="13086" width="6.42578125" style="1" customWidth="1"/>
    <col min="13087" max="13088" width="6" style="1" customWidth="1"/>
    <col min="13089" max="13090" width="0" style="1" hidden="1" customWidth="1"/>
    <col min="13091" max="13312" width="9.140625" style="1"/>
    <col min="13313" max="13313" width="22.5703125" style="1" customWidth="1"/>
    <col min="13314" max="13314" width="5.5703125" style="1" bestFit="1" customWidth="1"/>
    <col min="13315" max="13340" width="5.140625" style="1" customWidth="1"/>
    <col min="13341" max="13341" width="17.7109375" style="1" customWidth="1"/>
    <col min="13342" max="13342" width="6.42578125" style="1" customWidth="1"/>
    <col min="13343" max="13344" width="6" style="1" customWidth="1"/>
    <col min="13345" max="13346" width="0" style="1" hidden="1" customWidth="1"/>
    <col min="13347" max="13568" width="9.140625" style="1"/>
    <col min="13569" max="13569" width="22.5703125" style="1" customWidth="1"/>
    <col min="13570" max="13570" width="5.5703125" style="1" bestFit="1" customWidth="1"/>
    <col min="13571" max="13596" width="5.140625" style="1" customWidth="1"/>
    <col min="13597" max="13597" width="17.7109375" style="1" customWidth="1"/>
    <col min="13598" max="13598" width="6.42578125" style="1" customWidth="1"/>
    <col min="13599" max="13600" width="6" style="1" customWidth="1"/>
    <col min="13601" max="13602" width="0" style="1" hidden="1" customWidth="1"/>
    <col min="13603" max="13824" width="9.140625" style="1"/>
    <col min="13825" max="13825" width="22.5703125" style="1" customWidth="1"/>
    <col min="13826" max="13826" width="5.5703125" style="1" bestFit="1" customWidth="1"/>
    <col min="13827" max="13852" width="5.140625" style="1" customWidth="1"/>
    <col min="13853" max="13853" width="17.7109375" style="1" customWidth="1"/>
    <col min="13854" max="13854" width="6.42578125" style="1" customWidth="1"/>
    <col min="13855" max="13856" width="6" style="1" customWidth="1"/>
    <col min="13857" max="13858" width="0" style="1" hidden="1" customWidth="1"/>
    <col min="13859" max="14080" width="9.140625" style="1"/>
    <col min="14081" max="14081" width="22.5703125" style="1" customWidth="1"/>
    <col min="14082" max="14082" width="5.5703125" style="1" bestFit="1" customWidth="1"/>
    <col min="14083" max="14108" width="5.140625" style="1" customWidth="1"/>
    <col min="14109" max="14109" width="17.7109375" style="1" customWidth="1"/>
    <col min="14110" max="14110" width="6.42578125" style="1" customWidth="1"/>
    <col min="14111" max="14112" width="6" style="1" customWidth="1"/>
    <col min="14113" max="14114" width="0" style="1" hidden="1" customWidth="1"/>
    <col min="14115" max="14336" width="9.140625" style="1"/>
    <col min="14337" max="14337" width="22.5703125" style="1" customWidth="1"/>
    <col min="14338" max="14338" width="5.5703125" style="1" bestFit="1" customWidth="1"/>
    <col min="14339" max="14364" width="5.140625" style="1" customWidth="1"/>
    <col min="14365" max="14365" width="17.7109375" style="1" customWidth="1"/>
    <col min="14366" max="14366" width="6.42578125" style="1" customWidth="1"/>
    <col min="14367" max="14368" width="6" style="1" customWidth="1"/>
    <col min="14369" max="14370" width="0" style="1" hidden="1" customWidth="1"/>
    <col min="14371" max="14592" width="9.140625" style="1"/>
    <col min="14593" max="14593" width="22.5703125" style="1" customWidth="1"/>
    <col min="14594" max="14594" width="5.5703125" style="1" bestFit="1" customWidth="1"/>
    <col min="14595" max="14620" width="5.140625" style="1" customWidth="1"/>
    <col min="14621" max="14621" width="17.7109375" style="1" customWidth="1"/>
    <col min="14622" max="14622" width="6.42578125" style="1" customWidth="1"/>
    <col min="14623" max="14624" width="6" style="1" customWidth="1"/>
    <col min="14625" max="14626" width="0" style="1" hidden="1" customWidth="1"/>
    <col min="14627" max="14848" width="9.140625" style="1"/>
    <col min="14849" max="14849" width="22.5703125" style="1" customWidth="1"/>
    <col min="14850" max="14850" width="5.5703125" style="1" bestFit="1" customWidth="1"/>
    <col min="14851" max="14876" width="5.140625" style="1" customWidth="1"/>
    <col min="14877" max="14877" width="17.7109375" style="1" customWidth="1"/>
    <col min="14878" max="14878" width="6.42578125" style="1" customWidth="1"/>
    <col min="14879" max="14880" width="6" style="1" customWidth="1"/>
    <col min="14881" max="14882" width="0" style="1" hidden="1" customWidth="1"/>
    <col min="14883" max="15104" width="9.140625" style="1"/>
    <col min="15105" max="15105" width="22.5703125" style="1" customWidth="1"/>
    <col min="15106" max="15106" width="5.5703125" style="1" bestFit="1" customWidth="1"/>
    <col min="15107" max="15132" width="5.140625" style="1" customWidth="1"/>
    <col min="15133" max="15133" width="17.7109375" style="1" customWidth="1"/>
    <col min="15134" max="15134" width="6.42578125" style="1" customWidth="1"/>
    <col min="15135" max="15136" width="6" style="1" customWidth="1"/>
    <col min="15137" max="15138" width="0" style="1" hidden="1" customWidth="1"/>
    <col min="15139" max="15360" width="9.140625" style="1"/>
    <col min="15361" max="15361" width="22.5703125" style="1" customWidth="1"/>
    <col min="15362" max="15362" width="5.5703125" style="1" bestFit="1" customWidth="1"/>
    <col min="15363" max="15388" width="5.140625" style="1" customWidth="1"/>
    <col min="15389" max="15389" width="17.7109375" style="1" customWidth="1"/>
    <col min="15390" max="15390" width="6.42578125" style="1" customWidth="1"/>
    <col min="15391" max="15392" width="6" style="1" customWidth="1"/>
    <col min="15393" max="15394" width="0" style="1" hidden="1" customWidth="1"/>
    <col min="15395" max="15616" width="9.140625" style="1"/>
    <col min="15617" max="15617" width="22.5703125" style="1" customWidth="1"/>
    <col min="15618" max="15618" width="5.5703125" style="1" bestFit="1" customWidth="1"/>
    <col min="15619" max="15644" width="5.140625" style="1" customWidth="1"/>
    <col min="15645" max="15645" width="17.7109375" style="1" customWidth="1"/>
    <col min="15646" max="15646" width="6.42578125" style="1" customWidth="1"/>
    <col min="15647" max="15648" width="6" style="1" customWidth="1"/>
    <col min="15649" max="15650" width="0" style="1" hidden="1" customWidth="1"/>
    <col min="15651" max="15872" width="9.140625" style="1"/>
    <col min="15873" max="15873" width="22.5703125" style="1" customWidth="1"/>
    <col min="15874" max="15874" width="5.5703125" style="1" bestFit="1" customWidth="1"/>
    <col min="15875" max="15900" width="5.140625" style="1" customWidth="1"/>
    <col min="15901" max="15901" width="17.7109375" style="1" customWidth="1"/>
    <col min="15902" max="15902" width="6.42578125" style="1" customWidth="1"/>
    <col min="15903" max="15904" width="6" style="1" customWidth="1"/>
    <col min="15905" max="15906" width="0" style="1" hidden="1" customWidth="1"/>
    <col min="15907" max="16128" width="9.140625" style="1"/>
    <col min="16129" max="16129" width="22.5703125" style="1" customWidth="1"/>
    <col min="16130" max="16130" width="5.5703125" style="1" bestFit="1" customWidth="1"/>
    <col min="16131" max="16156" width="5.140625" style="1" customWidth="1"/>
    <col min="16157" max="16157" width="17.7109375" style="1" customWidth="1"/>
    <col min="16158" max="16158" width="6.42578125" style="1" customWidth="1"/>
    <col min="16159" max="16160" width="6" style="1" customWidth="1"/>
    <col min="16161" max="16162" width="0" style="1" hidden="1" customWidth="1"/>
    <col min="16163" max="16384" width="9.140625" style="1"/>
  </cols>
  <sheetData>
    <row r="4" spans="1:34" ht="23.25" x14ac:dyDescent="0.35">
      <c r="A4" s="159" t="s">
        <v>453</v>
      </c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</row>
    <row r="5" spans="1:34" x14ac:dyDescent="0.25">
      <c r="A5" s="160" t="s">
        <v>0</v>
      </c>
      <c r="B5" s="2"/>
      <c r="C5" s="162" t="s">
        <v>244</v>
      </c>
      <c r="D5" s="162"/>
      <c r="E5" s="162"/>
      <c r="F5" s="162"/>
      <c r="G5" s="162"/>
      <c r="H5" s="162"/>
      <c r="I5" s="162" t="s">
        <v>245</v>
      </c>
      <c r="J5" s="162"/>
      <c r="K5" s="162"/>
      <c r="L5" s="162"/>
      <c r="M5" s="162"/>
      <c r="N5" s="162"/>
      <c r="O5" s="162" t="s">
        <v>246</v>
      </c>
      <c r="P5" s="162"/>
      <c r="Q5" s="162"/>
      <c r="R5" s="162"/>
      <c r="S5" s="162" t="s">
        <v>247</v>
      </c>
      <c r="T5" s="162"/>
      <c r="U5" s="162"/>
      <c r="V5" s="162"/>
      <c r="W5" s="162" t="s">
        <v>248</v>
      </c>
      <c r="X5" s="162"/>
      <c r="Y5" s="162"/>
      <c r="Z5" s="162"/>
      <c r="AA5" s="162"/>
      <c r="AB5" s="162"/>
      <c r="AC5" s="120" t="s">
        <v>455</v>
      </c>
      <c r="AD5" s="163" t="s">
        <v>1</v>
      </c>
      <c r="AE5" s="163" t="s">
        <v>2</v>
      </c>
      <c r="AF5" s="163" t="s">
        <v>3</v>
      </c>
      <c r="AG5" s="163" t="s">
        <v>4</v>
      </c>
      <c r="AH5" s="163" t="s">
        <v>11</v>
      </c>
    </row>
    <row r="6" spans="1:34" ht="30" customHeight="1" x14ac:dyDescent="0.25">
      <c r="A6" s="161"/>
      <c r="B6" s="2"/>
      <c r="C6" s="158" t="s">
        <v>249</v>
      </c>
      <c r="D6" s="158"/>
      <c r="E6" s="158"/>
      <c r="F6" s="158"/>
      <c r="G6" s="158"/>
      <c r="H6" s="158"/>
      <c r="I6" s="158" t="s">
        <v>250</v>
      </c>
      <c r="J6" s="158"/>
      <c r="K6" s="158"/>
      <c r="L6" s="158"/>
      <c r="M6" s="158"/>
      <c r="N6" s="158"/>
      <c r="O6" s="158" t="s">
        <v>251</v>
      </c>
      <c r="P6" s="158"/>
      <c r="Q6" s="158"/>
      <c r="R6" s="158"/>
      <c r="S6" s="158" t="s">
        <v>252</v>
      </c>
      <c r="T6" s="158"/>
      <c r="U6" s="158"/>
      <c r="V6" s="158"/>
      <c r="W6" s="158" t="s">
        <v>253</v>
      </c>
      <c r="X6" s="158"/>
      <c r="Y6" s="158"/>
      <c r="Z6" s="158"/>
      <c r="AA6" s="158"/>
      <c r="AB6" s="158"/>
      <c r="AC6" s="115" t="s">
        <v>456</v>
      </c>
      <c r="AD6" s="163"/>
      <c r="AE6" s="163"/>
      <c r="AF6" s="163"/>
      <c r="AG6" s="163"/>
      <c r="AH6" s="163"/>
    </row>
    <row r="7" spans="1:34" x14ac:dyDescent="0.25">
      <c r="A7" s="158" t="s">
        <v>5</v>
      </c>
      <c r="B7" s="2"/>
      <c r="C7" s="2" t="s">
        <v>6</v>
      </c>
      <c r="D7" s="2" t="s">
        <v>7</v>
      </c>
      <c r="E7" s="2" t="s">
        <v>8</v>
      </c>
      <c r="F7" s="2" t="s">
        <v>457</v>
      </c>
      <c r="G7" s="2" t="s">
        <v>458</v>
      </c>
      <c r="H7" s="2" t="s">
        <v>8</v>
      </c>
      <c r="I7" s="2" t="s">
        <v>6</v>
      </c>
      <c r="J7" s="2" t="s">
        <v>7</v>
      </c>
      <c r="K7" s="2" t="s">
        <v>8</v>
      </c>
      <c r="L7" s="2" t="s">
        <v>457</v>
      </c>
      <c r="M7" s="2" t="s">
        <v>458</v>
      </c>
      <c r="N7" s="2" t="s">
        <v>8</v>
      </c>
      <c r="O7" s="2" t="s">
        <v>6</v>
      </c>
      <c r="P7" s="2" t="s">
        <v>7</v>
      </c>
      <c r="Q7" s="2" t="s">
        <v>8</v>
      </c>
      <c r="R7" s="2" t="s">
        <v>458</v>
      </c>
      <c r="S7" s="2" t="s">
        <v>6</v>
      </c>
      <c r="T7" s="2" t="s">
        <v>7</v>
      </c>
      <c r="U7" s="2" t="s">
        <v>8</v>
      </c>
      <c r="V7" s="2" t="s">
        <v>458</v>
      </c>
      <c r="W7" s="2" t="s">
        <v>6</v>
      </c>
      <c r="X7" s="2" t="s">
        <v>7</v>
      </c>
      <c r="Y7" s="2" t="s">
        <v>8</v>
      </c>
      <c r="Z7" s="2" t="s">
        <v>459</v>
      </c>
      <c r="AA7" s="2" t="s">
        <v>458</v>
      </c>
      <c r="AB7" s="2" t="s">
        <v>8</v>
      </c>
      <c r="AC7" s="2" t="s">
        <v>458</v>
      </c>
      <c r="AD7" s="163"/>
      <c r="AE7" s="163"/>
      <c r="AF7" s="163"/>
      <c r="AG7" s="163"/>
      <c r="AH7" s="163"/>
    </row>
    <row r="8" spans="1:34" x14ac:dyDescent="0.25">
      <c r="A8" s="158"/>
      <c r="B8" s="2" t="s">
        <v>9</v>
      </c>
      <c r="C8" s="2">
        <v>80</v>
      </c>
      <c r="D8" s="2">
        <v>20</v>
      </c>
      <c r="E8" s="2">
        <v>100</v>
      </c>
      <c r="F8" s="2">
        <v>25</v>
      </c>
      <c r="G8" s="2">
        <v>25</v>
      </c>
      <c r="H8" s="2">
        <v>50</v>
      </c>
      <c r="I8" s="2">
        <v>80</v>
      </c>
      <c r="J8" s="2">
        <v>20</v>
      </c>
      <c r="K8" s="2">
        <v>100</v>
      </c>
      <c r="L8" s="2">
        <v>25</v>
      </c>
      <c r="M8" s="2">
        <v>25</v>
      </c>
      <c r="N8" s="2">
        <v>50</v>
      </c>
      <c r="O8" s="2">
        <v>80</v>
      </c>
      <c r="P8" s="2">
        <v>20</v>
      </c>
      <c r="Q8" s="2">
        <v>100</v>
      </c>
      <c r="R8" s="2">
        <v>25</v>
      </c>
      <c r="S8" s="2">
        <v>80</v>
      </c>
      <c r="T8" s="2">
        <v>20</v>
      </c>
      <c r="U8" s="2">
        <v>100</v>
      </c>
      <c r="V8" s="2">
        <v>25</v>
      </c>
      <c r="W8" s="2">
        <v>80</v>
      </c>
      <c r="X8" s="2">
        <v>20</v>
      </c>
      <c r="Y8" s="2">
        <v>100</v>
      </c>
      <c r="Z8" s="2">
        <v>25</v>
      </c>
      <c r="AA8" s="2">
        <v>25</v>
      </c>
      <c r="AB8" s="2">
        <v>50</v>
      </c>
      <c r="AC8" s="2">
        <v>50</v>
      </c>
      <c r="AD8" s="2">
        <v>750</v>
      </c>
      <c r="AE8" s="163"/>
      <c r="AF8" s="163"/>
      <c r="AG8" s="163"/>
      <c r="AH8" s="163"/>
    </row>
    <row r="9" spans="1:34" ht="15.75" thickBot="1" x14ac:dyDescent="0.3">
      <c r="A9" s="158"/>
      <c r="B9" s="2" t="s">
        <v>10</v>
      </c>
      <c r="C9" s="2">
        <v>32</v>
      </c>
      <c r="D9" s="2">
        <v>8</v>
      </c>
      <c r="E9" s="2">
        <v>40</v>
      </c>
      <c r="F9" s="2">
        <v>10</v>
      </c>
      <c r="G9" s="2">
        <v>10</v>
      </c>
      <c r="H9" s="2">
        <v>20</v>
      </c>
      <c r="I9" s="2">
        <v>32</v>
      </c>
      <c r="J9" s="2">
        <v>8</v>
      </c>
      <c r="K9" s="2">
        <v>40</v>
      </c>
      <c r="L9" s="2">
        <v>10</v>
      </c>
      <c r="M9" s="2">
        <v>10</v>
      </c>
      <c r="N9" s="2">
        <v>20</v>
      </c>
      <c r="O9" s="2">
        <v>32</v>
      </c>
      <c r="P9" s="2">
        <v>8</v>
      </c>
      <c r="Q9" s="2">
        <v>40</v>
      </c>
      <c r="R9" s="2">
        <v>10</v>
      </c>
      <c r="S9" s="2">
        <v>32</v>
      </c>
      <c r="T9" s="2">
        <v>8</v>
      </c>
      <c r="U9" s="2">
        <v>40</v>
      </c>
      <c r="V9" s="2">
        <v>10</v>
      </c>
      <c r="W9" s="2">
        <v>32</v>
      </c>
      <c r="X9" s="2">
        <v>8</v>
      </c>
      <c r="Y9" s="2">
        <v>40</v>
      </c>
      <c r="Z9" s="2">
        <v>10</v>
      </c>
      <c r="AA9" s="2">
        <v>10</v>
      </c>
      <c r="AB9" s="2">
        <v>20</v>
      </c>
      <c r="AC9" s="2">
        <v>20</v>
      </c>
      <c r="AD9" s="2"/>
      <c r="AE9" s="163"/>
      <c r="AF9" s="163"/>
      <c r="AG9" s="163"/>
      <c r="AH9" s="163"/>
    </row>
    <row r="10" spans="1:34" x14ac:dyDescent="0.25">
      <c r="A10" s="3">
        <v>15001</v>
      </c>
      <c r="B10" s="4" t="s">
        <v>12</v>
      </c>
      <c r="C10" s="71" t="s">
        <v>169</v>
      </c>
      <c r="D10" s="71" t="s">
        <v>31</v>
      </c>
      <c r="E10" s="72" t="s">
        <v>64</v>
      </c>
      <c r="F10" s="71" t="s">
        <v>313</v>
      </c>
      <c r="G10" s="71" t="s">
        <v>81</v>
      </c>
      <c r="H10" s="72" t="s">
        <v>33</v>
      </c>
      <c r="I10" s="71" t="s">
        <v>94</v>
      </c>
      <c r="J10" s="71" t="s">
        <v>84</v>
      </c>
      <c r="K10" s="72" t="s">
        <v>153</v>
      </c>
      <c r="L10" s="71" t="s">
        <v>84</v>
      </c>
      <c r="M10" s="71" t="s">
        <v>86</v>
      </c>
      <c r="N10" s="72" t="s">
        <v>58</v>
      </c>
      <c r="O10" s="71" t="s">
        <v>109</v>
      </c>
      <c r="P10" s="71" t="s">
        <v>81</v>
      </c>
      <c r="Q10" s="72" t="s">
        <v>99</v>
      </c>
      <c r="R10" s="71" t="s">
        <v>116</v>
      </c>
      <c r="S10" s="71" t="s">
        <v>89</v>
      </c>
      <c r="T10" s="71" t="s">
        <v>140</v>
      </c>
      <c r="U10" s="72" t="s">
        <v>63</v>
      </c>
      <c r="V10" s="71" t="s">
        <v>96</v>
      </c>
      <c r="W10" s="71" t="s">
        <v>93</v>
      </c>
      <c r="X10" s="71" t="s">
        <v>23</v>
      </c>
      <c r="Y10" s="72" t="s">
        <v>76</v>
      </c>
      <c r="Z10" s="71" t="s">
        <v>313</v>
      </c>
      <c r="AA10" s="71" t="s">
        <v>84</v>
      </c>
      <c r="AB10" s="72" t="s">
        <v>66</v>
      </c>
      <c r="AC10" s="71" t="s">
        <v>110</v>
      </c>
      <c r="AD10" s="71" t="s">
        <v>158</v>
      </c>
      <c r="AE10" s="148">
        <v>4.96</v>
      </c>
      <c r="AF10" s="148" t="s">
        <v>16</v>
      </c>
      <c r="AG10" s="148">
        <v>4.0599999999999996</v>
      </c>
      <c r="AH10" s="151"/>
    </row>
    <row r="11" spans="1:34" x14ac:dyDescent="0.25">
      <c r="A11" s="154" t="s">
        <v>452</v>
      </c>
      <c r="B11" s="5" t="s">
        <v>13</v>
      </c>
      <c r="C11" s="73" t="s">
        <v>29</v>
      </c>
      <c r="D11" s="73" t="s">
        <v>24</v>
      </c>
      <c r="E11" s="74" t="s">
        <v>68</v>
      </c>
      <c r="F11" s="73" t="s">
        <v>16</v>
      </c>
      <c r="G11" s="73" t="s">
        <v>68</v>
      </c>
      <c r="H11" s="74" t="s">
        <v>16</v>
      </c>
      <c r="I11" s="73" t="s">
        <v>29</v>
      </c>
      <c r="J11" s="73" t="s">
        <v>56</v>
      </c>
      <c r="K11" s="74" t="s">
        <v>24</v>
      </c>
      <c r="L11" s="73" t="s">
        <v>14</v>
      </c>
      <c r="M11" s="73" t="s">
        <v>56</v>
      </c>
      <c r="N11" s="74" t="s">
        <v>50</v>
      </c>
      <c r="O11" s="73" t="s">
        <v>68</v>
      </c>
      <c r="P11" s="73" t="s">
        <v>14</v>
      </c>
      <c r="Q11" s="74" t="s">
        <v>24</v>
      </c>
      <c r="R11" s="73" t="s">
        <v>24</v>
      </c>
      <c r="S11" s="73" t="s">
        <v>68</v>
      </c>
      <c r="T11" s="73" t="s">
        <v>16</v>
      </c>
      <c r="U11" s="74" t="s">
        <v>16</v>
      </c>
      <c r="V11" s="73" t="s">
        <v>50</v>
      </c>
      <c r="W11" s="73" t="s">
        <v>24</v>
      </c>
      <c r="X11" s="73" t="s">
        <v>24</v>
      </c>
      <c r="Y11" s="74" t="s">
        <v>24</v>
      </c>
      <c r="Z11" s="73" t="s">
        <v>16</v>
      </c>
      <c r="AA11" s="73" t="s">
        <v>14</v>
      </c>
      <c r="AB11" s="74" t="s">
        <v>16</v>
      </c>
      <c r="AC11" s="73" t="s">
        <v>56</v>
      </c>
      <c r="AD11" s="73"/>
      <c r="AE11" s="149"/>
      <c r="AF11" s="149"/>
      <c r="AG11" s="149"/>
      <c r="AH11" s="152"/>
    </row>
    <row r="12" spans="1:34" x14ac:dyDescent="0.25">
      <c r="A12" s="154"/>
      <c r="B12" s="5" t="s">
        <v>14</v>
      </c>
      <c r="C12" s="127" t="s">
        <v>460</v>
      </c>
      <c r="D12" s="127" t="s">
        <v>460</v>
      </c>
      <c r="E12" s="128" t="s">
        <v>25</v>
      </c>
      <c r="F12" s="127" t="s">
        <v>460</v>
      </c>
      <c r="G12" s="127" t="s">
        <v>460</v>
      </c>
      <c r="H12" s="128" t="s">
        <v>461</v>
      </c>
      <c r="I12" s="127" t="s">
        <v>460</v>
      </c>
      <c r="J12" s="127" t="s">
        <v>460</v>
      </c>
      <c r="K12" s="128" t="s">
        <v>25</v>
      </c>
      <c r="L12" s="127" t="s">
        <v>460</v>
      </c>
      <c r="M12" s="127" t="s">
        <v>460</v>
      </c>
      <c r="N12" s="128" t="s">
        <v>32</v>
      </c>
      <c r="O12" s="127"/>
      <c r="P12" s="127" t="s">
        <v>460</v>
      </c>
      <c r="Q12" s="128" t="s">
        <v>25</v>
      </c>
      <c r="R12" s="127" t="s">
        <v>32</v>
      </c>
      <c r="S12" s="127" t="s">
        <v>460</v>
      </c>
      <c r="T12" s="127" t="s">
        <v>460</v>
      </c>
      <c r="U12" s="128" t="s">
        <v>461</v>
      </c>
      <c r="V12" s="127" t="s">
        <v>32</v>
      </c>
      <c r="W12" s="127" t="s">
        <v>460</v>
      </c>
      <c r="X12" s="127" t="s">
        <v>460</v>
      </c>
      <c r="Y12" s="128" t="s">
        <v>25</v>
      </c>
      <c r="Z12" s="127" t="s">
        <v>460</v>
      </c>
      <c r="AA12" s="127" t="s">
        <v>460</v>
      </c>
      <c r="AB12" s="128" t="s">
        <v>461</v>
      </c>
      <c r="AC12" s="127" t="s">
        <v>462</v>
      </c>
      <c r="AD12" s="127" t="s">
        <v>20</v>
      </c>
      <c r="AE12" s="149"/>
      <c r="AF12" s="149"/>
      <c r="AG12" s="149"/>
      <c r="AH12" s="152"/>
    </row>
    <row r="13" spans="1:34" ht="15.75" thickBot="1" x14ac:dyDescent="0.3">
      <c r="A13" s="155"/>
      <c r="B13" s="6" t="s">
        <v>463</v>
      </c>
      <c r="C13" s="129" t="s">
        <v>460</v>
      </c>
      <c r="D13" s="129" t="s">
        <v>460</v>
      </c>
      <c r="E13" s="130" t="s">
        <v>33</v>
      </c>
      <c r="F13" s="129" t="s">
        <v>460</v>
      </c>
      <c r="G13" s="129" t="s">
        <v>460</v>
      </c>
      <c r="H13" s="130" t="s">
        <v>17</v>
      </c>
      <c r="I13" s="129" t="s">
        <v>460</v>
      </c>
      <c r="J13" s="129" t="s">
        <v>460</v>
      </c>
      <c r="K13" s="130" t="s">
        <v>66</v>
      </c>
      <c r="L13" s="129" t="s">
        <v>460</v>
      </c>
      <c r="M13" s="129" t="s">
        <v>460</v>
      </c>
      <c r="N13" s="130" t="s">
        <v>45</v>
      </c>
      <c r="O13" s="129" t="s">
        <v>460</v>
      </c>
      <c r="P13" s="129" t="s">
        <v>460</v>
      </c>
      <c r="Q13" s="130" t="s">
        <v>66</v>
      </c>
      <c r="R13" s="129">
        <v>6</v>
      </c>
      <c r="S13" s="129" t="s">
        <v>460</v>
      </c>
      <c r="T13" s="129" t="s">
        <v>460</v>
      </c>
      <c r="U13" s="130" t="s">
        <v>17</v>
      </c>
      <c r="V13" s="129">
        <v>8</v>
      </c>
      <c r="W13" s="129" t="s">
        <v>460</v>
      </c>
      <c r="X13" s="129" t="s">
        <v>460</v>
      </c>
      <c r="Y13" s="130" t="s">
        <v>66</v>
      </c>
      <c r="Z13" s="129" t="s">
        <v>460</v>
      </c>
      <c r="AA13" s="129" t="s">
        <v>460</v>
      </c>
      <c r="AB13" s="130" t="s">
        <v>17</v>
      </c>
      <c r="AC13" s="129">
        <v>20</v>
      </c>
      <c r="AD13" s="129" t="s">
        <v>464</v>
      </c>
      <c r="AE13" s="150"/>
      <c r="AF13" s="150"/>
      <c r="AG13" s="150"/>
      <c r="AH13" s="153"/>
    </row>
    <row r="14" spans="1:34" x14ac:dyDescent="0.25">
      <c r="A14" s="3">
        <v>15002</v>
      </c>
      <c r="B14" s="4" t="s">
        <v>12</v>
      </c>
      <c r="C14" s="71" t="s">
        <v>78</v>
      </c>
      <c r="D14" s="71" t="s">
        <v>43</v>
      </c>
      <c r="E14" s="72" t="s">
        <v>99</v>
      </c>
      <c r="F14" s="71" t="s">
        <v>20</v>
      </c>
      <c r="G14" s="71" t="s">
        <v>30</v>
      </c>
      <c r="H14" s="72" t="s">
        <v>63</v>
      </c>
      <c r="I14" s="71" t="s">
        <v>97</v>
      </c>
      <c r="J14" s="71" t="s">
        <v>55</v>
      </c>
      <c r="K14" s="72" t="s">
        <v>92</v>
      </c>
      <c r="L14" s="71" t="s">
        <v>30</v>
      </c>
      <c r="M14" s="71" t="s">
        <v>20</v>
      </c>
      <c r="N14" s="72" t="s">
        <v>63</v>
      </c>
      <c r="O14" s="71" t="s">
        <v>134</v>
      </c>
      <c r="P14" s="71" t="s">
        <v>43</v>
      </c>
      <c r="Q14" s="72" t="s">
        <v>132</v>
      </c>
      <c r="R14" s="71" t="s">
        <v>95</v>
      </c>
      <c r="S14" s="71" t="s">
        <v>101</v>
      </c>
      <c r="T14" s="71" t="s">
        <v>21</v>
      </c>
      <c r="U14" s="72" t="s">
        <v>75</v>
      </c>
      <c r="V14" s="71" t="s">
        <v>33</v>
      </c>
      <c r="W14" s="71" t="s">
        <v>87</v>
      </c>
      <c r="X14" s="71" t="s">
        <v>55</v>
      </c>
      <c r="Y14" s="72" t="s">
        <v>90</v>
      </c>
      <c r="Z14" s="71" t="s">
        <v>26</v>
      </c>
      <c r="AA14" s="71" t="s">
        <v>30</v>
      </c>
      <c r="AB14" s="72" t="s">
        <v>88</v>
      </c>
      <c r="AC14" s="71" t="s">
        <v>46</v>
      </c>
      <c r="AD14" s="71" t="s">
        <v>465</v>
      </c>
      <c r="AE14" s="148">
        <v>7.26</v>
      </c>
      <c r="AF14" s="148" t="s">
        <v>29</v>
      </c>
      <c r="AG14" s="148">
        <v>5.15</v>
      </c>
      <c r="AH14" s="151"/>
    </row>
    <row r="15" spans="1:34" x14ac:dyDescent="0.25">
      <c r="A15" s="154" t="s">
        <v>451</v>
      </c>
      <c r="B15" s="5" t="s">
        <v>13</v>
      </c>
      <c r="C15" s="73" t="s">
        <v>68</v>
      </c>
      <c r="D15" s="73" t="s">
        <v>14</v>
      </c>
      <c r="E15" s="74" t="s">
        <v>24</v>
      </c>
      <c r="F15" s="73" t="s">
        <v>56</v>
      </c>
      <c r="G15" s="73" t="s">
        <v>48</v>
      </c>
      <c r="H15" s="74" t="s">
        <v>56</v>
      </c>
      <c r="I15" s="73" t="s">
        <v>24</v>
      </c>
      <c r="J15" s="73" t="s">
        <v>56</v>
      </c>
      <c r="K15" s="74" t="s">
        <v>24</v>
      </c>
      <c r="L15" s="73" t="s">
        <v>48</v>
      </c>
      <c r="M15" s="73" t="s">
        <v>56</v>
      </c>
      <c r="N15" s="74" t="s">
        <v>56</v>
      </c>
      <c r="O15" s="73" t="s">
        <v>14</v>
      </c>
      <c r="P15" s="73" t="s">
        <v>14</v>
      </c>
      <c r="Q15" s="74" t="s">
        <v>14</v>
      </c>
      <c r="R15" s="73" t="s">
        <v>56</v>
      </c>
      <c r="S15" s="73" t="s">
        <v>68</v>
      </c>
      <c r="T15" s="73" t="s">
        <v>29</v>
      </c>
      <c r="U15" s="74" t="s">
        <v>68</v>
      </c>
      <c r="V15" s="73" t="s">
        <v>56</v>
      </c>
      <c r="W15" s="73" t="s">
        <v>14</v>
      </c>
      <c r="X15" s="73" t="s">
        <v>56</v>
      </c>
      <c r="Y15" s="74" t="s">
        <v>50</v>
      </c>
      <c r="Z15" s="73" t="s">
        <v>50</v>
      </c>
      <c r="AA15" s="73" t="s">
        <v>48</v>
      </c>
      <c r="AB15" s="74" t="s">
        <v>50</v>
      </c>
      <c r="AC15" s="73" t="s">
        <v>56</v>
      </c>
      <c r="AD15" s="73"/>
      <c r="AE15" s="149"/>
      <c r="AF15" s="149"/>
      <c r="AG15" s="149"/>
      <c r="AH15" s="152"/>
    </row>
    <row r="16" spans="1:34" x14ac:dyDescent="0.25">
      <c r="A16" s="154"/>
      <c r="B16" s="5" t="s">
        <v>14</v>
      </c>
      <c r="C16" s="127" t="s">
        <v>460</v>
      </c>
      <c r="D16" s="127" t="s">
        <v>460</v>
      </c>
      <c r="E16" s="128" t="s">
        <v>25</v>
      </c>
      <c r="F16" s="127" t="s">
        <v>460</v>
      </c>
      <c r="G16" s="127" t="s">
        <v>460</v>
      </c>
      <c r="H16" s="128" t="s">
        <v>32</v>
      </c>
      <c r="I16" s="127" t="s">
        <v>460</v>
      </c>
      <c r="J16" s="127" t="s">
        <v>460</v>
      </c>
      <c r="K16" s="128" t="s">
        <v>25</v>
      </c>
      <c r="L16" s="127" t="s">
        <v>460</v>
      </c>
      <c r="M16" s="127" t="s">
        <v>460</v>
      </c>
      <c r="N16" s="128" t="s">
        <v>32</v>
      </c>
      <c r="O16" s="127" t="s">
        <v>460</v>
      </c>
      <c r="P16" s="127" t="s">
        <v>460</v>
      </c>
      <c r="Q16" s="128" t="s">
        <v>25</v>
      </c>
      <c r="R16" s="127" t="s">
        <v>32</v>
      </c>
      <c r="S16" s="127" t="s">
        <v>460</v>
      </c>
      <c r="T16" s="127" t="s">
        <v>460</v>
      </c>
      <c r="U16" s="128" t="s">
        <v>25</v>
      </c>
      <c r="V16" s="127" t="s">
        <v>32</v>
      </c>
      <c r="W16" s="127" t="s">
        <v>460</v>
      </c>
      <c r="X16" s="127" t="s">
        <v>460</v>
      </c>
      <c r="Y16" s="128" t="s">
        <v>25</v>
      </c>
      <c r="Z16" s="127" t="s">
        <v>460</v>
      </c>
      <c r="AA16" s="127" t="s">
        <v>460</v>
      </c>
      <c r="AB16" s="128" t="s">
        <v>32</v>
      </c>
      <c r="AC16" s="127" t="s">
        <v>462</v>
      </c>
      <c r="AD16" s="127" t="s">
        <v>36</v>
      </c>
      <c r="AE16" s="149"/>
      <c r="AF16" s="149"/>
      <c r="AG16" s="149"/>
      <c r="AH16" s="152"/>
    </row>
    <row r="17" spans="1:34" ht="15.75" thickBot="1" x14ac:dyDescent="0.3">
      <c r="A17" s="155"/>
      <c r="B17" s="6" t="s">
        <v>463</v>
      </c>
      <c r="C17" s="129" t="s">
        <v>460</v>
      </c>
      <c r="D17" s="129" t="s">
        <v>460</v>
      </c>
      <c r="E17" s="130" t="s">
        <v>66</v>
      </c>
      <c r="F17" s="129" t="s">
        <v>460</v>
      </c>
      <c r="G17" s="129" t="s">
        <v>460</v>
      </c>
      <c r="H17" s="130" t="s">
        <v>22</v>
      </c>
      <c r="I17" s="129" t="s">
        <v>460</v>
      </c>
      <c r="J17" s="129" t="s">
        <v>460</v>
      </c>
      <c r="K17" s="130" t="s">
        <v>66</v>
      </c>
      <c r="L17" s="129" t="s">
        <v>460</v>
      </c>
      <c r="M17" s="129" t="s">
        <v>460</v>
      </c>
      <c r="N17" s="130" t="s">
        <v>22</v>
      </c>
      <c r="O17" s="129" t="s">
        <v>460</v>
      </c>
      <c r="P17" s="129" t="s">
        <v>460</v>
      </c>
      <c r="Q17" s="130" t="s">
        <v>44</v>
      </c>
      <c r="R17" s="129">
        <v>10</v>
      </c>
      <c r="S17" s="129" t="s">
        <v>460</v>
      </c>
      <c r="T17" s="129" t="s">
        <v>460</v>
      </c>
      <c r="U17" s="130" t="s">
        <v>33</v>
      </c>
      <c r="V17" s="129">
        <v>10</v>
      </c>
      <c r="W17" s="129" t="s">
        <v>460</v>
      </c>
      <c r="X17" s="129" t="s">
        <v>460</v>
      </c>
      <c r="Y17" s="130" t="s">
        <v>52</v>
      </c>
      <c r="Z17" s="129" t="s">
        <v>460</v>
      </c>
      <c r="AA17" s="129" t="s">
        <v>460</v>
      </c>
      <c r="AB17" s="130" t="s">
        <v>45</v>
      </c>
      <c r="AC17" s="129">
        <v>20</v>
      </c>
      <c r="AD17" s="129" t="s">
        <v>466</v>
      </c>
      <c r="AE17" s="150"/>
      <c r="AF17" s="150"/>
      <c r="AG17" s="150"/>
      <c r="AH17" s="153"/>
    </row>
    <row r="18" spans="1:34" ht="26.25" x14ac:dyDescent="0.25">
      <c r="A18" s="3">
        <v>15003</v>
      </c>
      <c r="B18" s="4" t="s">
        <v>12</v>
      </c>
      <c r="C18" s="71" t="s">
        <v>118</v>
      </c>
      <c r="D18" s="71" t="s">
        <v>107</v>
      </c>
      <c r="E18" s="72" t="s">
        <v>120</v>
      </c>
      <c r="F18" s="71" t="s">
        <v>33</v>
      </c>
      <c r="G18" s="71" t="s">
        <v>30</v>
      </c>
      <c r="H18" s="72" t="s">
        <v>101</v>
      </c>
      <c r="I18" s="71" t="s">
        <v>61</v>
      </c>
      <c r="J18" s="71" t="s">
        <v>67</v>
      </c>
      <c r="K18" s="72" t="s">
        <v>120</v>
      </c>
      <c r="L18" s="71" t="s">
        <v>55</v>
      </c>
      <c r="M18" s="71" t="s">
        <v>26</v>
      </c>
      <c r="N18" s="72" t="s">
        <v>106</v>
      </c>
      <c r="O18" s="71" t="s">
        <v>134</v>
      </c>
      <c r="P18" s="71" t="s">
        <v>43</v>
      </c>
      <c r="Q18" s="72" t="s">
        <v>132</v>
      </c>
      <c r="R18" s="71" t="s">
        <v>55</v>
      </c>
      <c r="S18" s="71" t="s">
        <v>78</v>
      </c>
      <c r="T18" s="106" t="s">
        <v>467</v>
      </c>
      <c r="U18" s="107" t="s">
        <v>468</v>
      </c>
      <c r="V18" s="71" t="s">
        <v>33</v>
      </c>
      <c r="W18" s="71" t="s">
        <v>120</v>
      </c>
      <c r="X18" s="71" t="s">
        <v>107</v>
      </c>
      <c r="Y18" s="72" t="s">
        <v>90</v>
      </c>
      <c r="Z18" s="71" t="s">
        <v>15</v>
      </c>
      <c r="AA18" s="71" t="s">
        <v>26</v>
      </c>
      <c r="AB18" s="72" t="s">
        <v>70</v>
      </c>
      <c r="AC18" s="71" t="s">
        <v>118</v>
      </c>
      <c r="AD18" s="106" t="s">
        <v>469</v>
      </c>
      <c r="AE18" s="148">
        <v>7</v>
      </c>
      <c r="AF18" s="148" t="s">
        <v>29</v>
      </c>
      <c r="AG18" s="148">
        <v>4.7699999999999996</v>
      </c>
      <c r="AH18" s="151"/>
    </row>
    <row r="19" spans="1:34" x14ac:dyDescent="0.25">
      <c r="A19" s="154" t="s">
        <v>450</v>
      </c>
      <c r="B19" s="5" t="s">
        <v>13</v>
      </c>
      <c r="C19" s="73" t="s">
        <v>24</v>
      </c>
      <c r="D19" s="73" t="s">
        <v>14</v>
      </c>
      <c r="E19" s="74" t="s">
        <v>24</v>
      </c>
      <c r="F19" s="73" t="s">
        <v>56</v>
      </c>
      <c r="G19" s="73" t="s">
        <v>48</v>
      </c>
      <c r="H19" s="74" t="s">
        <v>48</v>
      </c>
      <c r="I19" s="73" t="s">
        <v>14</v>
      </c>
      <c r="J19" s="73" t="s">
        <v>68</v>
      </c>
      <c r="K19" s="74" t="s">
        <v>24</v>
      </c>
      <c r="L19" s="73" t="s">
        <v>14</v>
      </c>
      <c r="M19" s="73" t="s">
        <v>50</v>
      </c>
      <c r="N19" s="74" t="s">
        <v>14</v>
      </c>
      <c r="O19" s="73" t="s">
        <v>14</v>
      </c>
      <c r="P19" s="73" t="s">
        <v>14</v>
      </c>
      <c r="Q19" s="74" t="s">
        <v>14</v>
      </c>
      <c r="R19" s="73" t="s">
        <v>14</v>
      </c>
      <c r="S19" s="73" t="s">
        <v>68</v>
      </c>
      <c r="T19" s="73" t="s">
        <v>29</v>
      </c>
      <c r="U19" s="74" t="s">
        <v>68</v>
      </c>
      <c r="V19" s="73" t="s">
        <v>56</v>
      </c>
      <c r="W19" s="73" t="s">
        <v>50</v>
      </c>
      <c r="X19" s="73" t="s">
        <v>14</v>
      </c>
      <c r="Y19" s="74" t="s">
        <v>50</v>
      </c>
      <c r="Z19" s="73" t="s">
        <v>14</v>
      </c>
      <c r="AA19" s="73" t="s">
        <v>50</v>
      </c>
      <c r="AB19" s="74" t="s">
        <v>50</v>
      </c>
      <c r="AC19" s="73" t="s">
        <v>56</v>
      </c>
      <c r="AD19" s="73"/>
      <c r="AE19" s="149"/>
      <c r="AF19" s="149"/>
      <c r="AG19" s="149"/>
      <c r="AH19" s="152"/>
    </row>
    <row r="20" spans="1:34" x14ac:dyDescent="0.25">
      <c r="A20" s="154"/>
      <c r="B20" s="5" t="s">
        <v>14</v>
      </c>
      <c r="C20" s="127" t="s">
        <v>460</v>
      </c>
      <c r="D20" s="127" t="s">
        <v>460</v>
      </c>
      <c r="E20" s="128" t="s">
        <v>25</v>
      </c>
      <c r="F20" s="127" t="s">
        <v>460</v>
      </c>
      <c r="G20" s="127" t="s">
        <v>460</v>
      </c>
      <c r="H20" s="128" t="s">
        <v>32</v>
      </c>
      <c r="I20" s="127" t="s">
        <v>460</v>
      </c>
      <c r="J20" s="127" t="s">
        <v>460</v>
      </c>
      <c r="K20" s="128" t="s">
        <v>25</v>
      </c>
      <c r="L20" s="127" t="s">
        <v>460</v>
      </c>
      <c r="M20" s="127" t="s">
        <v>460</v>
      </c>
      <c r="N20" s="128" t="s">
        <v>32</v>
      </c>
      <c r="O20" s="127" t="s">
        <v>460</v>
      </c>
      <c r="P20" s="127" t="s">
        <v>460</v>
      </c>
      <c r="Q20" s="128" t="s">
        <v>25</v>
      </c>
      <c r="R20" s="127" t="s">
        <v>32</v>
      </c>
      <c r="S20" s="127" t="s">
        <v>460</v>
      </c>
      <c r="T20" s="127" t="s">
        <v>460</v>
      </c>
      <c r="U20" s="128" t="s">
        <v>25</v>
      </c>
      <c r="V20" s="127" t="s">
        <v>32</v>
      </c>
      <c r="W20" s="127" t="s">
        <v>460</v>
      </c>
      <c r="X20" s="127" t="s">
        <v>460</v>
      </c>
      <c r="Y20" s="128" t="s">
        <v>25</v>
      </c>
      <c r="Z20" s="127" t="s">
        <v>460</v>
      </c>
      <c r="AA20" s="127" t="s">
        <v>460</v>
      </c>
      <c r="AB20" s="128" t="s">
        <v>32</v>
      </c>
      <c r="AC20" s="127" t="s">
        <v>462</v>
      </c>
      <c r="AD20" s="127" t="s">
        <v>36</v>
      </c>
      <c r="AE20" s="149"/>
      <c r="AF20" s="149"/>
      <c r="AG20" s="149"/>
      <c r="AH20" s="152"/>
    </row>
    <row r="21" spans="1:34" ht="15.75" thickBot="1" x14ac:dyDescent="0.3">
      <c r="A21" s="155"/>
      <c r="B21" s="6" t="s">
        <v>463</v>
      </c>
      <c r="C21" s="129" t="s">
        <v>460</v>
      </c>
      <c r="D21" s="129" t="s">
        <v>460</v>
      </c>
      <c r="E21" s="130" t="s">
        <v>66</v>
      </c>
      <c r="F21" s="129" t="s">
        <v>460</v>
      </c>
      <c r="G21" s="129" t="s">
        <v>460</v>
      </c>
      <c r="H21" s="130" t="s">
        <v>161</v>
      </c>
      <c r="I21" s="129" t="s">
        <v>460</v>
      </c>
      <c r="J21" s="129" t="s">
        <v>460</v>
      </c>
      <c r="K21" s="130" t="s">
        <v>66</v>
      </c>
      <c r="L21" s="129" t="s">
        <v>460</v>
      </c>
      <c r="M21" s="129" t="s">
        <v>460</v>
      </c>
      <c r="N21" s="130" t="s">
        <v>470</v>
      </c>
      <c r="O21" s="129" t="s">
        <v>460</v>
      </c>
      <c r="P21" s="129" t="s">
        <v>460</v>
      </c>
      <c r="Q21" s="130" t="s">
        <v>44</v>
      </c>
      <c r="R21" s="129">
        <v>7</v>
      </c>
      <c r="S21" s="129" t="s">
        <v>460</v>
      </c>
      <c r="T21" s="129" t="s">
        <v>460</v>
      </c>
      <c r="U21" s="130" t="s">
        <v>33</v>
      </c>
      <c r="V21" s="129">
        <v>10</v>
      </c>
      <c r="W21" s="129" t="s">
        <v>460</v>
      </c>
      <c r="X21" s="129" t="s">
        <v>460</v>
      </c>
      <c r="Y21" s="130" t="s">
        <v>52</v>
      </c>
      <c r="Z21" s="129" t="s">
        <v>460</v>
      </c>
      <c r="AA21" s="129" t="s">
        <v>460</v>
      </c>
      <c r="AB21" s="130" t="s">
        <v>45</v>
      </c>
      <c r="AC21" s="129">
        <v>20</v>
      </c>
      <c r="AD21" s="129" t="s">
        <v>471</v>
      </c>
      <c r="AE21" s="150"/>
      <c r="AF21" s="150"/>
      <c r="AG21" s="150"/>
      <c r="AH21" s="153"/>
    </row>
    <row r="22" spans="1:34" x14ac:dyDescent="0.25">
      <c r="A22" s="3">
        <v>15004</v>
      </c>
      <c r="B22" s="4" t="s">
        <v>12</v>
      </c>
      <c r="C22" s="71" t="s">
        <v>46</v>
      </c>
      <c r="D22" s="71" t="s">
        <v>55</v>
      </c>
      <c r="E22" s="72" t="s">
        <v>73</v>
      </c>
      <c r="F22" s="71" t="s">
        <v>26</v>
      </c>
      <c r="G22" s="71" t="s">
        <v>26</v>
      </c>
      <c r="H22" s="72" t="s">
        <v>58</v>
      </c>
      <c r="I22" s="71" t="s">
        <v>78</v>
      </c>
      <c r="J22" s="71" t="s">
        <v>22</v>
      </c>
      <c r="K22" s="72" t="s">
        <v>61</v>
      </c>
      <c r="L22" s="71" t="s">
        <v>26</v>
      </c>
      <c r="M22" s="71" t="s">
        <v>26</v>
      </c>
      <c r="N22" s="72" t="s">
        <v>58</v>
      </c>
      <c r="O22" s="71" t="s">
        <v>100</v>
      </c>
      <c r="P22" s="71" t="s">
        <v>22</v>
      </c>
      <c r="Q22" s="72" t="s">
        <v>92</v>
      </c>
      <c r="R22" s="71" t="s">
        <v>20</v>
      </c>
      <c r="S22" s="71" t="s">
        <v>38</v>
      </c>
      <c r="T22" s="71" t="s">
        <v>21</v>
      </c>
      <c r="U22" s="72" t="s">
        <v>69</v>
      </c>
      <c r="V22" s="71" t="s">
        <v>33</v>
      </c>
      <c r="W22" s="71" t="s">
        <v>40</v>
      </c>
      <c r="X22" s="71" t="s">
        <v>27</v>
      </c>
      <c r="Y22" s="72" t="s">
        <v>85</v>
      </c>
      <c r="Z22" s="71" t="s">
        <v>15</v>
      </c>
      <c r="AA22" s="71" t="s">
        <v>15</v>
      </c>
      <c r="AB22" s="72" t="s">
        <v>106</v>
      </c>
      <c r="AC22" s="71" t="s">
        <v>64</v>
      </c>
      <c r="AD22" s="71" t="s">
        <v>294</v>
      </c>
      <c r="AE22" s="148">
        <v>6.63</v>
      </c>
      <c r="AF22" s="148" t="s">
        <v>29</v>
      </c>
      <c r="AG22" s="148">
        <v>4.7699999999999996</v>
      </c>
      <c r="AH22" s="151"/>
    </row>
    <row r="23" spans="1:34" x14ac:dyDescent="0.25">
      <c r="A23" s="154" t="s">
        <v>449</v>
      </c>
      <c r="B23" s="5" t="s">
        <v>13</v>
      </c>
      <c r="C23" s="73" t="s">
        <v>24</v>
      </c>
      <c r="D23" s="73" t="s">
        <v>56</v>
      </c>
      <c r="E23" s="74" t="s">
        <v>14</v>
      </c>
      <c r="F23" s="73" t="s">
        <v>50</v>
      </c>
      <c r="G23" s="73" t="s">
        <v>50</v>
      </c>
      <c r="H23" s="74" t="s">
        <v>50</v>
      </c>
      <c r="I23" s="73" t="s">
        <v>68</v>
      </c>
      <c r="J23" s="73" t="s">
        <v>24</v>
      </c>
      <c r="K23" s="74" t="s">
        <v>68</v>
      </c>
      <c r="L23" s="73" t="s">
        <v>50</v>
      </c>
      <c r="M23" s="73" t="s">
        <v>50</v>
      </c>
      <c r="N23" s="74" t="s">
        <v>50</v>
      </c>
      <c r="O23" s="73" t="s">
        <v>14</v>
      </c>
      <c r="P23" s="73" t="s">
        <v>24</v>
      </c>
      <c r="Q23" s="74" t="s">
        <v>24</v>
      </c>
      <c r="R23" s="73" t="s">
        <v>56</v>
      </c>
      <c r="S23" s="73" t="s">
        <v>29</v>
      </c>
      <c r="T23" s="73" t="s">
        <v>29</v>
      </c>
      <c r="U23" s="74" t="s">
        <v>29</v>
      </c>
      <c r="V23" s="73" t="s">
        <v>56</v>
      </c>
      <c r="W23" s="73" t="s">
        <v>50</v>
      </c>
      <c r="X23" s="73" t="s">
        <v>24</v>
      </c>
      <c r="Y23" s="74" t="s">
        <v>14</v>
      </c>
      <c r="Z23" s="73" t="s">
        <v>14</v>
      </c>
      <c r="AA23" s="73" t="s">
        <v>14</v>
      </c>
      <c r="AB23" s="74" t="s">
        <v>14</v>
      </c>
      <c r="AC23" s="73" t="s">
        <v>56</v>
      </c>
      <c r="AD23" s="73"/>
      <c r="AE23" s="149"/>
      <c r="AF23" s="149"/>
      <c r="AG23" s="149"/>
      <c r="AH23" s="152"/>
    </row>
    <row r="24" spans="1:34" x14ac:dyDescent="0.25">
      <c r="A24" s="154"/>
      <c r="B24" s="5" t="s">
        <v>14</v>
      </c>
      <c r="C24" s="127" t="s">
        <v>460</v>
      </c>
      <c r="D24" s="127" t="s">
        <v>460</v>
      </c>
      <c r="E24" s="128" t="s">
        <v>25</v>
      </c>
      <c r="F24" s="127" t="s">
        <v>460</v>
      </c>
      <c r="G24" s="127" t="s">
        <v>460</v>
      </c>
      <c r="H24" s="128" t="s">
        <v>32</v>
      </c>
      <c r="I24" s="127" t="s">
        <v>460</v>
      </c>
      <c r="J24" s="127" t="s">
        <v>460</v>
      </c>
      <c r="K24" s="128" t="s">
        <v>25</v>
      </c>
      <c r="L24" s="127" t="s">
        <v>460</v>
      </c>
      <c r="M24" s="127" t="s">
        <v>460</v>
      </c>
      <c r="N24" s="128" t="s">
        <v>32</v>
      </c>
      <c r="O24" s="127" t="s">
        <v>460</v>
      </c>
      <c r="P24" s="127" t="s">
        <v>460</v>
      </c>
      <c r="Q24" s="128" t="s">
        <v>25</v>
      </c>
      <c r="R24" s="127" t="s">
        <v>32</v>
      </c>
      <c r="S24" s="127" t="s">
        <v>460</v>
      </c>
      <c r="T24" s="127" t="s">
        <v>460</v>
      </c>
      <c r="U24" s="128" t="s">
        <v>25</v>
      </c>
      <c r="V24" s="127" t="s">
        <v>32</v>
      </c>
      <c r="W24" s="127" t="s">
        <v>460</v>
      </c>
      <c r="X24" s="127" t="s">
        <v>460</v>
      </c>
      <c r="Y24" s="128" t="s">
        <v>25</v>
      </c>
      <c r="Z24" s="127" t="s">
        <v>460</v>
      </c>
      <c r="AA24" s="127" t="s">
        <v>460</v>
      </c>
      <c r="AB24" s="128" t="s">
        <v>32</v>
      </c>
      <c r="AC24" s="127" t="s">
        <v>462</v>
      </c>
      <c r="AD24" s="127" t="s">
        <v>36</v>
      </c>
      <c r="AE24" s="149"/>
      <c r="AF24" s="149"/>
      <c r="AG24" s="149"/>
      <c r="AH24" s="152"/>
    </row>
    <row r="25" spans="1:34" ht="15.75" thickBot="1" x14ac:dyDescent="0.3">
      <c r="A25" s="155"/>
      <c r="B25" s="6" t="s">
        <v>463</v>
      </c>
      <c r="C25" s="129" t="s">
        <v>460</v>
      </c>
      <c r="D25" s="129" t="s">
        <v>460</v>
      </c>
      <c r="E25" s="130" t="s">
        <v>44</v>
      </c>
      <c r="F25" s="129" t="s">
        <v>460</v>
      </c>
      <c r="G25" s="129" t="s">
        <v>460</v>
      </c>
      <c r="H25" s="130" t="s">
        <v>45</v>
      </c>
      <c r="I25" s="129" t="s">
        <v>460</v>
      </c>
      <c r="J25" s="129" t="s">
        <v>460</v>
      </c>
      <c r="K25" s="130" t="s">
        <v>33</v>
      </c>
      <c r="L25" s="129" t="s">
        <v>460</v>
      </c>
      <c r="M25" s="129" t="s">
        <v>460</v>
      </c>
      <c r="N25" s="130" t="s">
        <v>45</v>
      </c>
      <c r="O25" s="129" t="s">
        <v>460</v>
      </c>
      <c r="P25" s="129" t="s">
        <v>460</v>
      </c>
      <c r="Q25" s="130" t="s">
        <v>66</v>
      </c>
      <c r="R25" s="129">
        <v>10</v>
      </c>
      <c r="S25" s="129" t="s">
        <v>460</v>
      </c>
      <c r="T25" s="129" t="s">
        <v>460</v>
      </c>
      <c r="U25" s="130" t="s">
        <v>55</v>
      </c>
      <c r="V25" s="129">
        <v>10</v>
      </c>
      <c r="W25" s="129" t="s">
        <v>460</v>
      </c>
      <c r="X25" s="129" t="s">
        <v>460</v>
      </c>
      <c r="Y25" s="130" t="s">
        <v>44</v>
      </c>
      <c r="Z25" s="129" t="s">
        <v>460</v>
      </c>
      <c r="AA25" s="129" t="s">
        <v>460</v>
      </c>
      <c r="AB25" s="130" t="s">
        <v>470</v>
      </c>
      <c r="AC25" s="129">
        <v>20</v>
      </c>
      <c r="AD25" s="129" t="s">
        <v>472</v>
      </c>
      <c r="AE25" s="150"/>
      <c r="AF25" s="150"/>
      <c r="AG25" s="150"/>
      <c r="AH25" s="153"/>
    </row>
    <row r="26" spans="1:34" x14ac:dyDescent="0.25">
      <c r="A26" s="3">
        <v>15005</v>
      </c>
      <c r="B26" s="4" t="s">
        <v>12</v>
      </c>
      <c r="C26" s="71" t="s">
        <v>83</v>
      </c>
      <c r="D26" s="71" t="s">
        <v>49</v>
      </c>
      <c r="E26" s="72" t="s">
        <v>102</v>
      </c>
      <c r="F26" s="71" t="s">
        <v>33</v>
      </c>
      <c r="G26" s="71" t="s">
        <v>26</v>
      </c>
      <c r="H26" s="72" t="s">
        <v>78</v>
      </c>
      <c r="I26" s="71" t="s">
        <v>118</v>
      </c>
      <c r="J26" s="71" t="s">
        <v>107</v>
      </c>
      <c r="K26" s="72" t="s">
        <v>120</v>
      </c>
      <c r="L26" s="71" t="s">
        <v>15</v>
      </c>
      <c r="M26" s="71" t="s">
        <v>30</v>
      </c>
      <c r="N26" s="72" t="s">
        <v>58</v>
      </c>
      <c r="O26" s="71" t="s">
        <v>74</v>
      </c>
      <c r="P26" s="71" t="s">
        <v>27</v>
      </c>
      <c r="Q26" s="72" t="s">
        <v>83</v>
      </c>
      <c r="R26" s="71" t="s">
        <v>26</v>
      </c>
      <c r="S26" s="71" t="s">
        <v>78</v>
      </c>
      <c r="T26" s="71" t="s">
        <v>27</v>
      </c>
      <c r="U26" s="72" t="s">
        <v>100</v>
      </c>
      <c r="V26" s="71" t="s">
        <v>33</v>
      </c>
      <c r="W26" s="71" t="s">
        <v>134</v>
      </c>
      <c r="X26" s="71" t="s">
        <v>107</v>
      </c>
      <c r="Y26" s="72" t="s">
        <v>151</v>
      </c>
      <c r="Z26" s="71" t="s">
        <v>26</v>
      </c>
      <c r="AA26" s="71" t="s">
        <v>26</v>
      </c>
      <c r="AB26" s="72" t="s">
        <v>58</v>
      </c>
      <c r="AC26" s="71" t="s">
        <v>74</v>
      </c>
      <c r="AD26" s="71" t="s">
        <v>473</v>
      </c>
      <c r="AE26" s="148">
        <v>6.93</v>
      </c>
      <c r="AF26" s="148" t="s">
        <v>29</v>
      </c>
      <c r="AG26" s="148">
        <v>5.16</v>
      </c>
      <c r="AH26" s="151"/>
    </row>
    <row r="27" spans="1:34" x14ac:dyDescent="0.25">
      <c r="A27" s="154" t="s">
        <v>448</v>
      </c>
      <c r="B27" s="5" t="s">
        <v>13</v>
      </c>
      <c r="C27" s="73" t="s">
        <v>14</v>
      </c>
      <c r="D27" s="73" t="s">
        <v>50</v>
      </c>
      <c r="E27" s="74" t="s">
        <v>14</v>
      </c>
      <c r="F27" s="73" t="s">
        <v>56</v>
      </c>
      <c r="G27" s="73" t="s">
        <v>50</v>
      </c>
      <c r="H27" s="74" t="s">
        <v>48</v>
      </c>
      <c r="I27" s="73" t="s">
        <v>24</v>
      </c>
      <c r="J27" s="73" t="s">
        <v>14</v>
      </c>
      <c r="K27" s="74" t="s">
        <v>24</v>
      </c>
      <c r="L27" s="73" t="s">
        <v>14</v>
      </c>
      <c r="M27" s="73" t="s">
        <v>48</v>
      </c>
      <c r="N27" s="74" t="s">
        <v>50</v>
      </c>
      <c r="O27" s="73" t="s">
        <v>24</v>
      </c>
      <c r="P27" s="73" t="s">
        <v>24</v>
      </c>
      <c r="Q27" s="74" t="s">
        <v>24</v>
      </c>
      <c r="R27" s="73" t="s">
        <v>50</v>
      </c>
      <c r="S27" s="73" t="s">
        <v>68</v>
      </c>
      <c r="T27" s="73" t="s">
        <v>24</v>
      </c>
      <c r="U27" s="74" t="s">
        <v>68</v>
      </c>
      <c r="V27" s="73" t="s">
        <v>56</v>
      </c>
      <c r="W27" s="73" t="s">
        <v>14</v>
      </c>
      <c r="X27" s="73" t="s">
        <v>14</v>
      </c>
      <c r="Y27" s="74" t="s">
        <v>14</v>
      </c>
      <c r="Z27" s="73" t="s">
        <v>50</v>
      </c>
      <c r="AA27" s="73" t="s">
        <v>50</v>
      </c>
      <c r="AB27" s="74" t="s">
        <v>50</v>
      </c>
      <c r="AC27" s="73" t="s">
        <v>56</v>
      </c>
      <c r="AD27" s="73"/>
      <c r="AE27" s="149"/>
      <c r="AF27" s="149"/>
      <c r="AG27" s="149"/>
      <c r="AH27" s="152"/>
    </row>
    <row r="28" spans="1:34" x14ac:dyDescent="0.25">
      <c r="A28" s="154"/>
      <c r="B28" s="5" t="s">
        <v>14</v>
      </c>
      <c r="C28" s="127" t="s">
        <v>460</v>
      </c>
      <c r="D28" s="127" t="s">
        <v>460</v>
      </c>
      <c r="E28" s="128" t="s">
        <v>25</v>
      </c>
      <c r="F28" s="127" t="s">
        <v>460</v>
      </c>
      <c r="G28" s="127" t="s">
        <v>460</v>
      </c>
      <c r="H28" s="128" t="s">
        <v>32</v>
      </c>
      <c r="I28" s="127" t="s">
        <v>460</v>
      </c>
      <c r="J28" s="127" t="s">
        <v>460</v>
      </c>
      <c r="K28" s="128" t="s">
        <v>25</v>
      </c>
      <c r="L28" s="127" t="s">
        <v>460</v>
      </c>
      <c r="M28" s="127" t="s">
        <v>460</v>
      </c>
      <c r="N28" s="128" t="s">
        <v>32</v>
      </c>
      <c r="O28" s="127" t="s">
        <v>460</v>
      </c>
      <c r="P28" s="127" t="s">
        <v>460</v>
      </c>
      <c r="Q28" s="128" t="s">
        <v>25</v>
      </c>
      <c r="R28" s="127" t="s">
        <v>32</v>
      </c>
      <c r="S28" s="127" t="s">
        <v>460</v>
      </c>
      <c r="T28" s="127" t="s">
        <v>460</v>
      </c>
      <c r="U28" s="128" t="s">
        <v>25</v>
      </c>
      <c r="V28" s="127" t="s">
        <v>32</v>
      </c>
      <c r="W28" s="127" t="s">
        <v>460</v>
      </c>
      <c r="X28" s="127" t="s">
        <v>460</v>
      </c>
      <c r="Y28" s="128" t="s">
        <v>25</v>
      </c>
      <c r="Z28" s="127" t="s">
        <v>460</v>
      </c>
      <c r="AA28" s="127" t="s">
        <v>460</v>
      </c>
      <c r="AB28" s="128" t="s">
        <v>32</v>
      </c>
      <c r="AC28" s="127" t="s">
        <v>462</v>
      </c>
      <c r="AD28" s="127" t="s">
        <v>36</v>
      </c>
      <c r="AE28" s="149"/>
      <c r="AF28" s="149"/>
      <c r="AG28" s="149"/>
      <c r="AH28" s="152"/>
    </row>
    <row r="29" spans="1:34" ht="15.75" thickBot="1" x14ac:dyDescent="0.3">
      <c r="A29" s="155"/>
      <c r="B29" s="6" t="s">
        <v>463</v>
      </c>
      <c r="C29" s="129" t="s">
        <v>460</v>
      </c>
      <c r="D29" s="129" t="s">
        <v>460</v>
      </c>
      <c r="E29" s="130" t="s">
        <v>44</v>
      </c>
      <c r="F29" s="129" t="s">
        <v>460</v>
      </c>
      <c r="G29" s="129" t="s">
        <v>460</v>
      </c>
      <c r="H29" s="130" t="s">
        <v>161</v>
      </c>
      <c r="I29" s="129" t="s">
        <v>460</v>
      </c>
      <c r="J29" s="129" t="s">
        <v>460</v>
      </c>
      <c r="K29" s="130" t="s">
        <v>66</v>
      </c>
      <c r="L29" s="129" t="s">
        <v>460</v>
      </c>
      <c r="M29" s="129" t="s">
        <v>460</v>
      </c>
      <c r="N29" s="130" t="s">
        <v>45</v>
      </c>
      <c r="O29" s="129" t="s">
        <v>460</v>
      </c>
      <c r="P29" s="129" t="s">
        <v>460</v>
      </c>
      <c r="Q29" s="130" t="s">
        <v>66</v>
      </c>
      <c r="R29" s="129">
        <v>8</v>
      </c>
      <c r="S29" s="129" t="s">
        <v>460</v>
      </c>
      <c r="T29" s="129" t="s">
        <v>460</v>
      </c>
      <c r="U29" s="130" t="s">
        <v>33</v>
      </c>
      <c r="V29" s="129">
        <v>10</v>
      </c>
      <c r="W29" s="129" t="s">
        <v>460</v>
      </c>
      <c r="X29" s="129" t="s">
        <v>460</v>
      </c>
      <c r="Y29" s="130" t="s">
        <v>44</v>
      </c>
      <c r="Z29" s="129" t="s">
        <v>460</v>
      </c>
      <c r="AA29" s="129" t="s">
        <v>460</v>
      </c>
      <c r="AB29" s="130" t="s">
        <v>45</v>
      </c>
      <c r="AC29" s="129">
        <v>20</v>
      </c>
      <c r="AD29" s="129" t="s">
        <v>474</v>
      </c>
      <c r="AE29" s="150"/>
      <c r="AF29" s="150"/>
      <c r="AG29" s="150"/>
      <c r="AH29" s="153"/>
    </row>
    <row r="30" spans="1:34" x14ac:dyDescent="0.25">
      <c r="A30" s="3">
        <v>15006</v>
      </c>
      <c r="B30" s="4" t="s">
        <v>12</v>
      </c>
      <c r="C30" s="71" t="s">
        <v>100</v>
      </c>
      <c r="D30" s="71" t="s">
        <v>27</v>
      </c>
      <c r="E30" s="72" t="s">
        <v>47</v>
      </c>
      <c r="F30" s="71" t="s">
        <v>20</v>
      </c>
      <c r="G30" s="71" t="s">
        <v>33</v>
      </c>
      <c r="H30" s="72" t="s">
        <v>69</v>
      </c>
      <c r="I30" s="71" t="s">
        <v>106</v>
      </c>
      <c r="J30" s="71" t="s">
        <v>107</v>
      </c>
      <c r="K30" s="72" t="s">
        <v>75</v>
      </c>
      <c r="L30" s="71" t="s">
        <v>49</v>
      </c>
      <c r="M30" s="71" t="s">
        <v>30</v>
      </c>
      <c r="N30" s="72" t="s">
        <v>38</v>
      </c>
      <c r="O30" s="71" t="s">
        <v>78</v>
      </c>
      <c r="P30" s="71" t="s">
        <v>49</v>
      </c>
      <c r="Q30" s="72" t="s">
        <v>134</v>
      </c>
      <c r="R30" s="71" t="s">
        <v>33</v>
      </c>
      <c r="S30" s="71" t="s">
        <v>58</v>
      </c>
      <c r="T30" s="71" t="s">
        <v>55</v>
      </c>
      <c r="U30" s="72" t="s">
        <v>134</v>
      </c>
      <c r="V30" s="71" t="s">
        <v>95</v>
      </c>
      <c r="W30" s="71" t="s">
        <v>134</v>
      </c>
      <c r="X30" s="71" t="s">
        <v>53</v>
      </c>
      <c r="Y30" s="72" t="s">
        <v>102</v>
      </c>
      <c r="Z30" s="71" t="s">
        <v>26</v>
      </c>
      <c r="AA30" s="71" t="s">
        <v>30</v>
      </c>
      <c r="AB30" s="72" t="s">
        <v>88</v>
      </c>
      <c r="AC30" s="71" t="s">
        <v>118</v>
      </c>
      <c r="AD30" s="71" t="s">
        <v>274</v>
      </c>
      <c r="AE30" s="148">
        <v>7</v>
      </c>
      <c r="AF30" s="148" t="s">
        <v>29</v>
      </c>
      <c r="AG30" s="148">
        <v>5.37</v>
      </c>
      <c r="AH30" s="151"/>
    </row>
    <row r="31" spans="1:34" x14ac:dyDescent="0.25">
      <c r="A31" s="154" t="s">
        <v>447</v>
      </c>
      <c r="B31" s="5" t="s">
        <v>13</v>
      </c>
      <c r="C31" s="73" t="s">
        <v>14</v>
      </c>
      <c r="D31" s="73" t="s">
        <v>24</v>
      </c>
      <c r="E31" s="74" t="s">
        <v>14</v>
      </c>
      <c r="F31" s="73" t="s">
        <v>56</v>
      </c>
      <c r="G31" s="73" t="s">
        <v>56</v>
      </c>
      <c r="H31" s="74" t="s">
        <v>56</v>
      </c>
      <c r="I31" s="73" t="s">
        <v>29</v>
      </c>
      <c r="J31" s="73" t="s">
        <v>14</v>
      </c>
      <c r="K31" s="74" t="s">
        <v>68</v>
      </c>
      <c r="L31" s="73" t="s">
        <v>24</v>
      </c>
      <c r="M31" s="73" t="s">
        <v>48</v>
      </c>
      <c r="N31" s="74" t="s">
        <v>14</v>
      </c>
      <c r="O31" s="73" t="s">
        <v>68</v>
      </c>
      <c r="P31" s="73" t="s">
        <v>50</v>
      </c>
      <c r="Q31" s="74" t="s">
        <v>24</v>
      </c>
      <c r="R31" s="73" t="s">
        <v>56</v>
      </c>
      <c r="S31" s="73" t="s">
        <v>68</v>
      </c>
      <c r="T31" s="73" t="s">
        <v>56</v>
      </c>
      <c r="U31" s="74" t="s">
        <v>24</v>
      </c>
      <c r="V31" s="73" t="s">
        <v>56</v>
      </c>
      <c r="W31" s="73" t="s">
        <v>14</v>
      </c>
      <c r="X31" s="73" t="s">
        <v>48</v>
      </c>
      <c r="Y31" s="74" t="s">
        <v>14</v>
      </c>
      <c r="Z31" s="73" t="s">
        <v>50</v>
      </c>
      <c r="AA31" s="73" t="s">
        <v>48</v>
      </c>
      <c r="AB31" s="74" t="s">
        <v>50</v>
      </c>
      <c r="AC31" s="73" t="s">
        <v>56</v>
      </c>
      <c r="AD31" s="73"/>
      <c r="AE31" s="149"/>
      <c r="AF31" s="149"/>
      <c r="AG31" s="149"/>
      <c r="AH31" s="152"/>
    </row>
    <row r="32" spans="1:34" x14ac:dyDescent="0.25">
      <c r="A32" s="154"/>
      <c r="B32" s="5" t="s">
        <v>14</v>
      </c>
      <c r="C32" s="127" t="s">
        <v>460</v>
      </c>
      <c r="D32" s="127" t="s">
        <v>460</v>
      </c>
      <c r="E32" s="128" t="s">
        <v>25</v>
      </c>
      <c r="F32" s="127" t="s">
        <v>460</v>
      </c>
      <c r="G32" s="127" t="s">
        <v>460</v>
      </c>
      <c r="H32" s="128" t="s">
        <v>32</v>
      </c>
      <c r="I32" s="127" t="s">
        <v>460</v>
      </c>
      <c r="J32" s="127" t="s">
        <v>460</v>
      </c>
      <c r="K32" s="128" t="s">
        <v>25</v>
      </c>
      <c r="L32" s="127" t="s">
        <v>460</v>
      </c>
      <c r="M32" s="127" t="s">
        <v>460</v>
      </c>
      <c r="N32" s="128" t="s">
        <v>32</v>
      </c>
      <c r="O32" s="127" t="s">
        <v>460</v>
      </c>
      <c r="P32" s="127" t="s">
        <v>460</v>
      </c>
      <c r="Q32" s="128" t="s">
        <v>25</v>
      </c>
      <c r="R32" s="127" t="s">
        <v>32</v>
      </c>
      <c r="S32" s="127" t="s">
        <v>460</v>
      </c>
      <c r="T32" s="127" t="s">
        <v>460</v>
      </c>
      <c r="U32" s="128" t="s">
        <v>25</v>
      </c>
      <c r="V32" s="127" t="s">
        <v>32</v>
      </c>
      <c r="W32" s="127" t="s">
        <v>460</v>
      </c>
      <c r="X32" s="127" t="s">
        <v>460</v>
      </c>
      <c r="Y32" s="128" t="s">
        <v>25</v>
      </c>
      <c r="Z32" s="127" t="s">
        <v>460</v>
      </c>
      <c r="AA32" s="127" t="s">
        <v>460</v>
      </c>
      <c r="AB32" s="128" t="s">
        <v>32</v>
      </c>
      <c r="AC32" s="127" t="s">
        <v>462</v>
      </c>
      <c r="AD32" s="127" t="s">
        <v>36</v>
      </c>
      <c r="AE32" s="149"/>
      <c r="AF32" s="149"/>
      <c r="AG32" s="149"/>
      <c r="AH32" s="152"/>
    </row>
    <row r="33" spans="1:34" ht="15.75" thickBot="1" x14ac:dyDescent="0.3">
      <c r="A33" s="155"/>
      <c r="B33" s="6" t="s">
        <v>463</v>
      </c>
      <c r="C33" s="129" t="s">
        <v>460</v>
      </c>
      <c r="D33" s="129" t="s">
        <v>460</v>
      </c>
      <c r="E33" s="130" t="s">
        <v>44</v>
      </c>
      <c r="F33" s="129" t="s">
        <v>460</v>
      </c>
      <c r="G33" s="129" t="s">
        <v>460</v>
      </c>
      <c r="H33" s="130" t="s">
        <v>22</v>
      </c>
      <c r="I33" s="129" t="s">
        <v>460</v>
      </c>
      <c r="J33" s="129" t="s">
        <v>460</v>
      </c>
      <c r="K33" s="130" t="s">
        <v>33</v>
      </c>
      <c r="L33" s="129" t="s">
        <v>460</v>
      </c>
      <c r="M33" s="129" t="s">
        <v>460</v>
      </c>
      <c r="N33" s="130" t="s">
        <v>470</v>
      </c>
      <c r="O33" s="129" t="s">
        <v>460</v>
      </c>
      <c r="P33" s="129" t="s">
        <v>460</v>
      </c>
      <c r="Q33" s="130" t="s">
        <v>66</v>
      </c>
      <c r="R33" s="129">
        <v>10</v>
      </c>
      <c r="S33" s="129" t="s">
        <v>460</v>
      </c>
      <c r="T33" s="129" t="s">
        <v>460</v>
      </c>
      <c r="U33" s="130" t="s">
        <v>66</v>
      </c>
      <c r="V33" s="129">
        <v>10</v>
      </c>
      <c r="W33" s="129" t="s">
        <v>460</v>
      </c>
      <c r="X33" s="129" t="s">
        <v>460</v>
      </c>
      <c r="Y33" s="130" t="s">
        <v>44</v>
      </c>
      <c r="Z33" s="129" t="s">
        <v>460</v>
      </c>
      <c r="AA33" s="129" t="s">
        <v>460</v>
      </c>
      <c r="AB33" s="130" t="s">
        <v>45</v>
      </c>
      <c r="AC33" s="129">
        <v>20</v>
      </c>
      <c r="AD33" s="129" t="s">
        <v>471</v>
      </c>
      <c r="AE33" s="150"/>
      <c r="AF33" s="150"/>
      <c r="AG33" s="150"/>
      <c r="AH33" s="153"/>
    </row>
    <row r="34" spans="1:34" x14ac:dyDescent="0.25">
      <c r="A34" s="3">
        <v>15007</v>
      </c>
      <c r="B34" s="4" t="s">
        <v>12</v>
      </c>
      <c r="C34" s="71" t="s">
        <v>115</v>
      </c>
      <c r="D34" s="71" t="s">
        <v>23</v>
      </c>
      <c r="E34" s="72" t="s">
        <v>52</v>
      </c>
      <c r="F34" s="71" t="s">
        <v>475</v>
      </c>
      <c r="G34" s="71" t="s">
        <v>80</v>
      </c>
      <c r="H34" s="72" t="s">
        <v>58</v>
      </c>
      <c r="I34" s="71" t="s">
        <v>94</v>
      </c>
      <c r="J34" s="71" t="s">
        <v>108</v>
      </c>
      <c r="K34" s="72" t="s">
        <v>61</v>
      </c>
      <c r="L34" s="71" t="s">
        <v>114</v>
      </c>
      <c r="M34" s="71" t="s">
        <v>86</v>
      </c>
      <c r="N34" s="72" t="s">
        <v>70</v>
      </c>
      <c r="O34" s="71" t="s">
        <v>110</v>
      </c>
      <c r="P34" s="71" t="s">
        <v>124</v>
      </c>
      <c r="Q34" s="72" t="s">
        <v>100</v>
      </c>
      <c r="R34" s="71" t="s">
        <v>114</v>
      </c>
      <c r="S34" s="71" t="s">
        <v>91</v>
      </c>
      <c r="T34" s="71" t="s">
        <v>124</v>
      </c>
      <c r="U34" s="72" t="s">
        <v>69</v>
      </c>
      <c r="V34" s="71" t="s">
        <v>475</v>
      </c>
      <c r="W34" s="71" t="s">
        <v>163</v>
      </c>
      <c r="X34" s="71" t="s">
        <v>124</v>
      </c>
      <c r="Y34" s="72" t="s">
        <v>120</v>
      </c>
      <c r="Z34" s="71" t="s">
        <v>80</v>
      </c>
      <c r="AA34" s="71" t="s">
        <v>80</v>
      </c>
      <c r="AB34" s="72" t="s">
        <v>106</v>
      </c>
      <c r="AC34" s="71" t="s">
        <v>142</v>
      </c>
      <c r="AD34" s="71" t="s">
        <v>476</v>
      </c>
      <c r="AE34" s="148">
        <v>5.15</v>
      </c>
      <c r="AF34" s="148" t="s">
        <v>16</v>
      </c>
      <c r="AG34" s="148">
        <v>3.7</v>
      </c>
      <c r="AH34" s="151"/>
    </row>
    <row r="35" spans="1:34" x14ac:dyDescent="0.25">
      <c r="A35" s="154" t="s">
        <v>446</v>
      </c>
      <c r="B35" s="5" t="s">
        <v>13</v>
      </c>
      <c r="C35" s="73" t="s">
        <v>16</v>
      </c>
      <c r="D35" s="73" t="s">
        <v>24</v>
      </c>
      <c r="E35" s="74" t="s">
        <v>16</v>
      </c>
      <c r="F35" s="73" t="s">
        <v>48</v>
      </c>
      <c r="G35" s="73" t="s">
        <v>14</v>
      </c>
      <c r="H35" s="74" t="s">
        <v>50</v>
      </c>
      <c r="I35" s="73" t="s">
        <v>29</v>
      </c>
      <c r="J35" s="73" t="s">
        <v>14</v>
      </c>
      <c r="K35" s="74" t="s">
        <v>68</v>
      </c>
      <c r="L35" s="73" t="s">
        <v>14</v>
      </c>
      <c r="M35" s="73" t="s">
        <v>56</v>
      </c>
      <c r="N35" s="74" t="s">
        <v>50</v>
      </c>
      <c r="O35" s="73" t="s">
        <v>24</v>
      </c>
      <c r="P35" s="73" t="s">
        <v>68</v>
      </c>
      <c r="Q35" s="74" t="s">
        <v>68</v>
      </c>
      <c r="R35" s="73" t="s">
        <v>14</v>
      </c>
      <c r="S35" s="73" t="s">
        <v>29</v>
      </c>
      <c r="T35" s="73" t="s">
        <v>68</v>
      </c>
      <c r="U35" s="74" t="s">
        <v>29</v>
      </c>
      <c r="V35" s="73" t="s">
        <v>48</v>
      </c>
      <c r="W35" s="73" t="s">
        <v>14</v>
      </c>
      <c r="X35" s="73" t="s">
        <v>68</v>
      </c>
      <c r="Y35" s="74" t="s">
        <v>24</v>
      </c>
      <c r="Z35" s="73" t="s">
        <v>14</v>
      </c>
      <c r="AA35" s="73" t="s">
        <v>14</v>
      </c>
      <c r="AB35" s="74" t="s">
        <v>14</v>
      </c>
      <c r="AC35" s="73" t="s">
        <v>56</v>
      </c>
      <c r="AD35" s="73"/>
      <c r="AE35" s="149"/>
      <c r="AF35" s="149"/>
      <c r="AG35" s="149"/>
      <c r="AH35" s="152"/>
    </row>
    <row r="36" spans="1:34" x14ac:dyDescent="0.25">
      <c r="A36" s="154"/>
      <c r="B36" s="5" t="s">
        <v>14</v>
      </c>
      <c r="C36" s="127" t="s">
        <v>460</v>
      </c>
      <c r="D36" s="127" t="s">
        <v>460</v>
      </c>
      <c r="E36" s="128" t="s">
        <v>461</v>
      </c>
      <c r="F36" s="127" t="s">
        <v>460</v>
      </c>
      <c r="G36" s="127" t="s">
        <v>460</v>
      </c>
      <c r="H36" s="128" t="s">
        <v>32</v>
      </c>
      <c r="I36" s="127" t="s">
        <v>460</v>
      </c>
      <c r="J36" s="127" t="s">
        <v>460</v>
      </c>
      <c r="K36" s="128" t="s">
        <v>25</v>
      </c>
      <c r="L36" s="127" t="s">
        <v>460</v>
      </c>
      <c r="M36" s="127" t="s">
        <v>460</v>
      </c>
      <c r="N36" s="128" t="s">
        <v>32</v>
      </c>
      <c r="O36" s="127" t="s">
        <v>460</v>
      </c>
      <c r="P36" s="127" t="s">
        <v>460</v>
      </c>
      <c r="Q36" s="128" t="s">
        <v>25</v>
      </c>
      <c r="R36" s="127" t="s">
        <v>32</v>
      </c>
      <c r="S36" s="127" t="s">
        <v>460</v>
      </c>
      <c r="T36" s="127" t="s">
        <v>460</v>
      </c>
      <c r="U36" s="128" t="s">
        <v>25</v>
      </c>
      <c r="V36" s="127" t="s">
        <v>32</v>
      </c>
      <c r="W36" s="127" t="s">
        <v>460</v>
      </c>
      <c r="X36" s="127" t="s">
        <v>460</v>
      </c>
      <c r="Y36" s="128" t="s">
        <v>25</v>
      </c>
      <c r="Z36" s="127" t="s">
        <v>460</v>
      </c>
      <c r="AA36" s="127" t="s">
        <v>460</v>
      </c>
      <c r="AB36" s="128" t="s">
        <v>32</v>
      </c>
      <c r="AC36" s="127" t="s">
        <v>462</v>
      </c>
      <c r="AD36" s="127" t="s">
        <v>59</v>
      </c>
      <c r="AE36" s="149"/>
      <c r="AF36" s="149"/>
      <c r="AG36" s="149"/>
      <c r="AH36" s="152"/>
    </row>
    <row r="37" spans="1:34" ht="15.75" thickBot="1" x14ac:dyDescent="0.3">
      <c r="A37" s="155"/>
      <c r="B37" s="6" t="s">
        <v>463</v>
      </c>
      <c r="C37" s="129" t="s">
        <v>460</v>
      </c>
      <c r="D37" s="129" t="s">
        <v>460</v>
      </c>
      <c r="E37" s="130" t="s">
        <v>17</v>
      </c>
      <c r="F37" s="129" t="s">
        <v>460</v>
      </c>
      <c r="G37" s="129" t="s">
        <v>460</v>
      </c>
      <c r="H37" s="130" t="s">
        <v>45</v>
      </c>
      <c r="I37" s="129" t="s">
        <v>460</v>
      </c>
      <c r="J37" s="129" t="s">
        <v>460</v>
      </c>
      <c r="K37" s="130" t="s">
        <v>33</v>
      </c>
      <c r="L37" s="129" t="s">
        <v>460</v>
      </c>
      <c r="M37" s="129" t="s">
        <v>460</v>
      </c>
      <c r="N37" s="130" t="s">
        <v>45</v>
      </c>
      <c r="O37" s="129" t="s">
        <v>460</v>
      </c>
      <c r="P37" s="129" t="s">
        <v>460</v>
      </c>
      <c r="Q37" s="130" t="s">
        <v>33</v>
      </c>
      <c r="R37" s="129">
        <v>7</v>
      </c>
      <c r="S37" s="129" t="s">
        <v>460</v>
      </c>
      <c r="T37" s="129" t="s">
        <v>460</v>
      </c>
      <c r="U37" s="130" t="s">
        <v>55</v>
      </c>
      <c r="V37" s="129">
        <v>9</v>
      </c>
      <c r="W37" s="129" t="s">
        <v>460</v>
      </c>
      <c r="X37" s="129" t="s">
        <v>460</v>
      </c>
      <c r="Y37" s="130" t="s">
        <v>66</v>
      </c>
      <c r="Z37" s="129" t="s">
        <v>460</v>
      </c>
      <c r="AA37" s="129" t="s">
        <v>460</v>
      </c>
      <c r="AB37" s="130" t="s">
        <v>470</v>
      </c>
      <c r="AC37" s="129">
        <v>20</v>
      </c>
      <c r="AD37" s="129" t="s">
        <v>477</v>
      </c>
      <c r="AE37" s="150"/>
      <c r="AF37" s="150"/>
      <c r="AG37" s="150"/>
      <c r="AH37" s="153"/>
    </row>
    <row r="38" spans="1:34" ht="17.100000000000001" customHeight="1" x14ac:dyDescent="0.25">
      <c r="A38" s="131" t="s">
        <v>478</v>
      </c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3"/>
      <c r="Q38" s="133"/>
      <c r="R38" s="133"/>
      <c r="S38" s="133"/>
      <c r="T38" s="133"/>
      <c r="U38" s="133"/>
      <c r="V38" s="134"/>
      <c r="Y38" s="133"/>
      <c r="Z38" s="133"/>
    </row>
    <row r="39" spans="1:34" ht="17.100000000000001" customHeight="1" x14ac:dyDescent="0.25">
      <c r="A39" s="135" t="s">
        <v>479</v>
      </c>
      <c r="B39" s="135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</row>
    <row r="40" spans="1:34" ht="5.25" customHeight="1" x14ac:dyDescent="0.25">
      <c r="A40" s="135"/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</row>
    <row r="41" spans="1:34" ht="17.100000000000001" customHeight="1" x14ac:dyDescent="0.25">
      <c r="A41" s="136" t="s">
        <v>480</v>
      </c>
      <c r="B41" s="144" t="s">
        <v>481</v>
      </c>
      <c r="C41" s="144"/>
      <c r="D41" s="144" t="s">
        <v>482</v>
      </c>
      <c r="E41" s="144"/>
      <c r="F41" s="144"/>
      <c r="G41" s="144" t="s">
        <v>483</v>
      </c>
      <c r="H41" s="144"/>
      <c r="I41" s="144"/>
      <c r="J41" s="144" t="s">
        <v>484</v>
      </c>
      <c r="K41" s="144"/>
      <c r="L41" s="144"/>
      <c r="M41" s="144" t="s">
        <v>485</v>
      </c>
      <c r="N41" s="144"/>
      <c r="O41" s="144"/>
      <c r="P41" s="144" t="s">
        <v>486</v>
      </c>
      <c r="Q41" s="144"/>
      <c r="R41" s="144"/>
      <c r="S41" s="144" t="s">
        <v>487</v>
      </c>
      <c r="T41" s="144"/>
      <c r="U41" s="144"/>
      <c r="V41" s="137" t="s">
        <v>488</v>
      </c>
      <c r="Y41" s="138"/>
    </row>
    <row r="42" spans="1:34" ht="17.100000000000001" customHeight="1" x14ac:dyDescent="0.25">
      <c r="A42" s="136" t="s">
        <v>183</v>
      </c>
      <c r="B42" s="144" t="s">
        <v>56</v>
      </c>
      <c r="C42" s="144"/>
      <c r="D42" s="144" t="s">
        <v>48</v>
      </c>
      <c r="E42" s="144"/>
      <c r="F42" s="144"/>
      <c r="G42" s="144" t="s">
        <v>50</v>
      </c>
      <c r="H42" s="144"/>
      <c r="I42" s="144"/>
      <c r="J42" s="144" t="s">
        <v>14</v>
      </c>
      <c r="K42" s="144"/>
      <c r="L42" s="144"/>
      <c r="M42" s="144" t="s">
        <v>24</v>
      </c>
      <c r="N42" s="144"/>
      <c r="O42" s="144"/>
      <c r="P42" s="144" t="s">
        <v>68</v>
      </c>
      <c r="Q42" s="144"/>
      <c r="R42" s="144"/>
      <c r="S42" s="144" t="s">
        <v>29</v>
      </c>
      <c r="T42" s="144"/>
      <c r="U42" s="144"/>
      <c r="V42" s="137" t="s">
        <v>16</v>
      </c>
      <c r="W42" s="138"/>
      <c r="X42" s="138"/>
      <c r="Y42" s="138"/>
    </row>
    <row r="43" spans="1:34" ht="17.100000000000001" customHeight="1" x14ac:dyDescent="0.25">
      <c r="A43" s="136" t="s">
        <v>184</v>
      </c>
      <c r="B43" s="144">
        <v>10</v>
      </c>
      <c r="C43" s="144"/>
      <c r="D43" s="144">
        <v>9</v>
      </c>
      <c r="E43" s="144"/>
      <c r="F43" s="144"/>
      <c r="G43" s="144">
        <v>8</v>
      </c>
      <c r="H43" s="144"/>
      <c r="I43" s="144"/>
      <c r="J43" s="144">
        <v>7</v>
      </c>
      <c r="K43" s="144"/>
      <c r="L43" s="144"/>
      <c r="M43" s="144">
        <v>6</v>
      </c>
      <c r="N43" s="144"/>
      <c r="O43" s="144"/>
      <c r="P43" s="144">
        <v>5</v>
      </c>
      <c r="Q43" s="144"/>
      <c r="R43" s="144"/>
      <c r="S43" s="144">
        <v>4</v>
      </c>
      <c r="T43" s="144"/>
      <c r="U43" s="144"/>
      <c r="V43" s="137">
        <v>0</v>
      </c>
      <c r="W43" s="138"/>
      <c r="X43" s="138"/>
      <c r="Y43" s="138"/>
    </row>
    <row r="44" spans="1:34" ht="53.25" customHeight="1" x14ac:dyDescent="0.25">
      <c r="A44" s="139"/>
      <c r="B44" s="140"/>
      <c r="C44" s="141"/>
      <c r="D44" s="141"/>
      <c r="E44" s="141"/>
      <c r="F44" s="141"/>
      <c r="G44" s="141"/>
      <c r="H44" s="145"/>
      <c r="I44" s="145"/>
      <c r="J44" s="145"/>
      <c r="K44" s="145"/>
      <c r="L44" s="145"/>
      <c r="M44" s="145"/>
      <c r="N44" s="141"/>
      <c r="O44" s="141"/>
      <c r="P44" s="141"/>
      <c r="Q44" s="141"/>
      <c r="R44" s="141"/>
      <c r="S44" s="141"/>
      <c r="T44" s="141"/>
      <c r="U44" s="141"/>
      <c r="V44" s="141"/>
    </row>
    <row r="45" spans="1:34" ht="21" customHeight="1" x14ac:dyDescent="0.25">
      <c r="A45" s="139"/>
      <c r="B45" s="146" t="s">
        <v>489</v>
      </c>
      <c r="C45" s="146"/>
      <c r="D45" s="146"/>
      <c r="E45" s="146"/>
      <c r="F45" s="141"/>
      <c r="G45" s="141"/>
      <c r="K45" s="142" t="s">
        <v>490</v>
      </c>
      <c r="L45" s="143"/>
      <c r="M45" s="143"/>
      <c r="N45" s="143"/>
      <c r="O45" s="143"/>
      <c r="S45" s="142" t="s">
        <v>491</v>
      </c>
      <c r="T45" s="142"/>
      <c r="U45" s="142"/>
      <c r="V45" s="142"/>
      <c r="W45" s="142"/>
      <c r="Z45" s="141" t="s">
        <v>492</v>
      </c>
    </row>
    <row r="46" spans="1:34" ht="15.75" thickBot="1" x14ac:dyDescent="0.3">
      <c r="B46" s="147" t="s">
        <v>493</v>
      </c>
      <c r="C46" s="147"/>
      <c r="D46" s="147"/>
      <c r="E46" s="147"/>
      <c r="F46" s="135"/>
      <c r="G46" s="135"/>
      <c r="K46" s="138" t="s">
        <v>494</v>
      </c>
      <c r="L46" s="138"/>
      <c r="M46" s="138"/>
      <c r="N46" s="138"/>
      <c r="O46" s="138"/>
      <c r="S46" s="142" t="s">
        <v>495</v>
      </c>
      <c r="T46" s="142"/>
      <c r="U46" s="142"/>
      <c r="V46" s="142"/>
      <c r="W46" s="142"/>
      <c r="Z46" s="132" t="s">
        <v>743</v>
      </c>
    </row>
    <row r="47" spans="1:34" x14ac:dyDescent="0.25">
      <c r="A47" s="3">
        <v>15008</v>
      </c>
      <c r="B47" s="4" t="s">
        <v>12</v>
      </c>
      <c r="C47" s="71" t="s">
        <v>39</v>
      </c>
      <c r="D47" s="71" t="s">
        <v>31</v>
      </c>
      <c r="E47" s="72" t="s">
        <v>118</v>
      </c>
      <c r="F47" s="71" t="s">
        <v>84</v>
      </c>
      <c r="G47" s="71" t="s">
        <v>84</v>
      </c>
      <c r="H47" s="72" t="s">
        <v>52</v>
      </c>
      <c r="I47" s="71" t="s">
        <v>121</v>
      </c>
      <c r="J47" s="71" t="s">
        <v>108</v>
      </c>
      <c r="K47" s="72" t="s">
        <v>134</v>
      </c>
      <c r="L47" s="71" t="s">
        <v>114</v>
      </c>
      <c r="M47" s="71" t="s">
        <v>80</v>
      </c>
      <c r="N47" s="72" t="s">
        <v>52</v>
      </c>
      <c r="O47" s="71" t="s">
        <v>109</v>
      </c>
      <c r="P47" s="71" t="s">
        <v>23</v>
      </c>
      <c r="Q47" s="72" t="s">
        <v>61</v>
      </c>
      <c r="R47" s="71" t="s">
        <v>84</v>
      </c>
      <c r="S47" s="71" t="s">
        <v>127</v>
      </c>
      <c r="T47" s="71" t="s">
        <v>136</v>
      </c>
      <c r="U47" s="72" t="s">
        <v>37</v>
      </c>
      <c r="V47" s="71" t="s">
        <v>86</v>
      </c>
      <c r="W47" s="71" t="s">
        <v>142</v>
      </c>
      <c r="X47" s="71" t="s">
        <v>31</v>
      </c>
      <c r="Y47" s="72" t="s">
        <v>134</v>
      </c>
      <c r="Z47" s="71" t="s">
        <v>136</v>
      </c>
      <c r="AA47" s="71" t="s">
        <v>80</v>
      </c>
      <c r="AB47" s="72" t="s">
        <v>59</v>
      </c>
      <c r="AC47" s="71" t="s">
        <v>317</v>
      </c>
      <c r="AD47" s="71" t="s">
        <v>277</v>
      </c>
      <c r="AE47" s="148">
        <v>5</v>
      </c>
      <c r="AF47" s="148" t="s">
        <v>16</v>
      </c>
      <c r="AG47" s="148">
        <v>5.78</v>
      </c>
      <c r="AH47" s="151"/>
    </row>
    <row r="48" spans="1:34" x14ac:dyDescent="0.25">
      <c r="A48" s="154" t="s">
        <v>445</v>
      </c>
      <c r="B48" s="5" t="s">
        <v>13</v>
      </c>
      <c r="C48" s="73" t="s">
        <v>29</v>
      </c>
      <c r="D48" s="73" t="s">
        <v>24</v>
      </c>
      <c r="E48" s="74" t="s">
        <v>29</v>
      </c>
      <c r="F48" s="73" t="s">
        <v>14</v>
      </c>
      <c r="G48" s="73" t="s">
        <v>14</v>
      </c>
      <c r="H48" s="74" t="s">
        <v>14</v>
      </c>
      <c r="I48" s="73" t="s">
        <v>68</v>
      </c>
      <c r="J48" s="73" t="s">
        <v>14</v>
      </c>
      <c r="K48" s="74" t="s">
        <v>24</v>
      </c>
      <c r="L48" s="73" t="s">
        <v>14</v>
      </c>
      <c r="M48" s="73" t="s">
        <v>14</v>
      </c>
      <c r="N48" s="74" t="s">
        <v>14</v>
      </c>
      <c r="O48" s="73" t="s">
        <v>68</v>
      </c>
      <c r="P48" s="73" t="s">
        <v>24</v>
      </c>
      <c r="Q48" s="74" t="s">
        <v>68</v>
      </c>
      <c r="R48" s="73" t="s">
        <v>14</v>
      </c>
      <c r="S48" s="73" t="s">
        <v>16</v>
      </c>
      <c r="T48" s="73" t="s">
        <v>16</v>
      </c>
      <c r="U48" s="74" t="s">
        <v>16</v>
      </c>
      <c r="V48" s="73" t="s">
        <v>56</v>
      </c>
      <c r="W48" s="73" t="s">
        <v>24</v>
      </c>
      <c r="X48" s="73" t="s">
        <v>24</v>
      </c>
      <c r="Y48" s="74" t="s">
        <v>24</v>
      </c>
      <c r="Z48" s="73" t="s">
        <v>16</v>
      </c>
      <c r="AA48" s="73" t="s">
        <v>14</v>
      </c>
      <c r="AB48" s="74" t="s">
        <v>16</v>
      </c>
      <c r="AC48" s="73" t="s">
        <v>56</v>
      </c>
      <c r="AD48" s="73"/>
      <c r="AE48" s="149"/>
      <c r="AF48" s="149"/>
      <c r="AG48" s="149"/>
      <c r="AH48" s="152"/>
    </row>
    <row r="49" spans="1:34" x14ac:dyDescent="0.25">
      <c r="A49" s="154"/>
      <c r="B49" s="5" t="s">
        <v>14</v>
      </c>
      <c r="C49" s="127" t="s">
        <v>460</v>
      </c>
      <c r="D49" s="127" t="s">
        <v>460</v>
      </c>
      <c r="E49" s="128" t="s">
        <v>25</v>
      </c>
      <c r="F49" s="127" t="s">
        <v>460</v>
      </c>
      <c r="G49" s="127" t="s">
        <v>460</v>
      </c>
      <c r="H49" s="128" t="s">
        <v>32</v>
      </c>
      <c r="I49" s="127" t="s">
        <v>460</v>
      </c>
      <c r="J49" s="127" t="s">
        <v>460</v>
      </c>
      <c r="K49" s="128" t="s">
        <v>25</v>
      </c>
      <c r="L49" s="127" t="s">
        <v>460</v>
      </c>
      <c r="M49" s="127" t="s">
        <v>460</v>
      </c>
      <c r="N49" s="128" t="s">
        <v>32</v>
      </c>
      <c r="O49" s="127" t="s">
        <v>460</v>
      </c>
      <c r="P49" s="127" t="s">
        <v>460</v>
      </c>
      <c r="Q49" s="128" t="s">
        <v>25</v>
      </c>
      <c r="R49" s="127" t="s">
        <v>32</v>
      </c>
      <c r="S49" s="127" t="s">
        <v>460</v>
      </c>
      <c r="T49" s="127" t="s">
        <v>460</v>
      </c>
      <c r="U49" s="128" t="s">
        <v>461</v>
      </c>
      <c r="V49" s="127" t="s">
        <v>32</v>
      </c>
      <c r="W49" s="127" t="s">
        <v>460</v>
      </c>
      <c r="X49" s="127" t="s">
        <v>460</v>
      </c>
      <c r="Y49" s="128" t="s">
        <v>25</v>
      </c>
      <c r="Z49" s="127" t="s">
        <v>460</v>
      </c>
      <c r="AA49" s="127" t="s">
        <v>460</v>
      </c>
      <c r="AB49" s="128" t="s">
        <v>461</v>
      </c>
      <c r="AC49" s="127" t="s">
        <v>462</v>
      </c>
      <c r="AD49" s="127" t="s">
        <v>95</v>
      </c>
      <c r="AE49" s="149"/>
      <c r="AF49" s="149"/>
      <c r="AG49" s="149"/>
      <c r="AH49" s="152"/>
    </row>
    <row r="50" spans="1:34" ht="15.75" thickBot="1" x14ac:dyDescent="0.3">
      <c r="A50" s="155"/>
      <c r="B50" s="6" t="s">
        <v>463</v>
      </c>
      <c r="C50" s="129" t="s">
        <v>460</v>
      </c>
      <c r="D50" s="129" t="s">
        <v>460</v>
      </c>
      <c r="E50" s="130" t="s">
        <v>55</v>
      </c>
      <c r="F50" s="129" t="s">
        <v>460</v>
      </c>
      <c r="G50" s="129" t="s">
        <v>460</v>
      </c>
      <c r="H50" s="130" t="s">
        <v>470</v>
      </c>
      <c r="I50" s="129" t="s">
        <v>460</v>
      </c>
      <c r="J50" s="129" t="s">
        <v>460</v>
      </c>
      <c r="K50" s="130" t="s">
        <v>66</v>
      </c>
      <c r="L50" s="129" t="s">
        <v>460</v>
      </c>
      <c r="M50" s="129" t="s">
        <v>460</v>
      </c>
      <c r="N50" s="130" t="s">
        <v>470</v>
      </c>
      <c r="O50" s="129" t="s">
        <v>460</v>
      </c>
      <c r="P50" s="129" t="s">
        <v>460</v>
      </c>
      <c r="Q50" s="130" t="s">
        <v>33</v>
      </c>
      <c r="R50" s="129">
        <v>7</v>
      </c>
      <c r="S50" s="129" t="s">
        <v>460</v>
      </c>
      <c r="T50" s="129" t="s">
        <v>460</v>
      </c>
      <c r="U50" s="130" t="s">
        <v>17</v>
      </c>
      <c r="V50" s="129">
        <v>10</v>
      </c>
      <c r="W50" s="129" t="s">
        <v>460</v>
      </c>
      <c r="X50" s="129" t="s">
        <v>460</v>
      </c>
      <c r="Y50" s="130" t="s">
        <v>66</v>
      </c>
      <c r="Z50" s="129" t="s">
        <v>460</v>
      </c>
      <c r="AA50" s="129" t="s">
        <v>460</v>
      </c>
      <c r="AB50" s="130" t="s">
        <v>17</v>
      </c>
      <c r="AC50" s="129">
        <v>20</v>
      </c>
      <c r="AD50" s="129" t="s">
        <v>496</v>
      </c>
      <c r="AE50" s="150"/>
      <c r="AF50" s="150"/>
      <c r="AG50" s="150"/>
      <c r="AH50" s="153"/>
    </row>
    <row r="51" spans="1:34" x14ac:dyDescent="0.25">
      <c r="A51" s="3">
        <v>15009</v>
      </c>
      <c r="B51" s="4" t="s">
        <v>12</v>
      </c>
      <c r="C51" s="71" t="s">
        <v>142</v>
      </c>
      <c r="D51" s="71" t="s">
        <v>81</v>
      </c>
      <c r="E51" s="72" t="s">
        <v>83</v>
      </c>
      <c r="F51" s="71" t="s">
        <v>96</v>
      </c>
      <c r="G51" s="71" t="s">
        <v>96</v>
      </c>
      <c r="H51" s="72" t="s">
        <v>58</v>
      </c>
      <c r="I51" s="71" t="s">
        <v>89</v>
      </c>
      <c r="J51" s="71" t="s">
        <v>81</v>
      </c>
      <c r="K51" s="72" t="s">
        <v>100</v>
      </c>
      <c r="L51" s="71" t="s">
        <v>116</v>
      </c>
      <c r="M51" s="71" t="s">
        <v>475</v>
      </c>
      <c r="N51" s="72" t="s">
        <v>38</v>
      </c>
      <c r="O51" s="71" t="s">
        <v>113</v>
      </c>
      <c r="P51" s="71" t="s">
        <v>23</v>
      </c>
      <c r="Q51" s="72" t="s">
        <v>83</v>
      </c>
      <c r="R51" s="71" t="s">
        <v>475</v>
      </c>
      <c r="S51" s="71" t="s">
        <v>303</v>
      </c>
      <c r="T51" s="71" t="s">
        <v>35</v>
      </c>
      <c r="U51" s="72" t="s">
        <v>70</v>
      </c>
      <c r="V51" s="71" t="s">
        <v>497</v>
      </c>
      <c r="W51" s="71" t="s">
        <v>113</v>
      </c>
      <c r="X51" s="71" t="s">
        <v>124</v>
      </c>
      <c r="Y51" s="72" t="s">
        <v>134</v>
      </c>
      <c r="Z51" s="71" t="s">
        <v>108</v>
      </c>
      <c r="AA51" s="71" t="s">
        <v>80</v>
      </c>
      <c r="AB51" s="72" t="s">
        <v>60</v>
      </c>
      <c r="AC51" s="71" t="s">
        <v>89</v>
      </c>
      <c r="AD51" s="71" t="s">
        <v>498</v>
      </c>
      <c r="AE51" s="148">
        <v>5.52</v>
      </c>
      <c r="AF51" s="148" t="s">
        <v>16</v>
      </c>
      <c r="AG51" s="148">
        <v>4.57</v>
      </c>
      <c r="AH51" s="151"/>
    </row>
    <row r="52" spans="1:34" x14ac:dyDescent="0.25">
      <c r="A52" s="154" t="s">
        <v>444</v>
      </c>
      <c r="B52" s="5" t="s">
        <v>13</v>
      </c>
      <c r="C52" s="73" t="s">
        <v>24</v>
      </c>
      <c r="D52" s="73" t="s">
        <v>14</v>
      </c>
      <c r="E52" s="74" t="s">
        <v>24</v>
      </c>
      <c r="F52" s="73" t="s">
        <v>50</v>
      </c>
      <c r="G52" s="73" t="s">
        <v>50</v>
      </c>
      <c r="H52" s="74" t="s">
        <v>50</v>
      </c>
      <c r="I52" s="73" t="s">
        <v>68</v>
      </c>
      <c r="J52" s="73" t="s">
        <v>14</v>
      </c>
      <c r="K52" s="74" t="s">
        <v>68</v>
      </c>
      <c r="L52" s="73" t="s">
        <v>24</v>
      </c>
      <c r="M52" s="73" t="s">
        <v>48</v>
      </c>
      <c r="N52" s="74" t="s">
        <v>14</v>
      </c>
      <c r="O52" s="73" t="s">
        <v>24</v>
      </c>
      <c r="P52" s="73" t="s">
        <v>24</v>
      </c>
      <c r="Q52" s="74" t="s">
        <v>24</v>
      </c>
      <c r="R52" s="73" t="s">
        <v>48</v>
      </c>
      <c r="S52" s="73" t="s">
        <v>16</v>
      </c>
      <c r="T52" s="73" t="s">
        <v>16</v>
      </c>
      <c r="U52" s="74" t="s">
        <v>16</v>
      </c>
      <c r="V52" s="73" t="s">
        <v>56</v>
      </c>
      <c r="W52" s="73" t="s">
        <v>24</v>
      </c>
      <c r="X52" s="73" t="s">
        <v>68</v>
      </c>
      <c r="Y52" s="74" t="s">
        <v>24</v>
      </c>
      <c r="Z52" s="73" t="s">
        <v>24</v>
      </c>
      <c r="AA52" s="73" t="s">
        <v>14</v>
      </c>
      <c r="AB52" s="74" t="s">
        <v>14</v>
      </c>
      <c r="AC52" s="73" t="s">
        <v>50</v>
      </c>
      <c r="AD52" s="73"/>
      <c r="AE52" s="149"/>
      <c r="AF52" s="149"/>
      <c r="AG52" s="149"/>
      <c r="AH52" s="152"/>
    </row>
    <row r="53" spans="1:34" x14ac:dyDescent="0.25">
      <c r="A53" s="154"/>
      <c r="B53" s="5" t="s">
        <v>14</v>
      </c>
      <c r="C53" s="127" t="s">
        <v>460</v>
      </c>
      <c r="D53" s="127" t="s">
        <v>460</v>
      </c>
      <c r="E53" s="128" t="s">
        <v>25</v>
      </c>
      <c r="F53" s="127" t="s">
        <v>460</v>
      </c>
      <c r="G53" s="127" t="s">
        <v>460</v>
      </c>
      <c r="H53" s="128" t="s">
        <v>32</v>
      </c>
      <c r="I53" s="127" t="s">
        <v>460</v>
      </c>
      <c r="J53" s="127" t="s">
        <v>460</v>
      </c>
      <c r="K53" s="128" t="s">
        <v>25</v>
      </c>
      <c r="L53" s="127" t="s">
        <v>460</v>
      </c>
      <c r="M53" s="127" t="s">
        <v>460</v>
      </c>
      <c r="N53" s="128" t="s">
        <v>32</v>
      </c>
      <c r="O53" s="127" t="s">
        <v>460</v>
      </c>
      <c r="P53" s="127" t="s">
        <v>460</v>
      </c>
      <c r="Q53" s="128" t="s">
        <v>25</v>
      </c>
      <c r="R53" s="127" t="s">
        <v>32</v>
      </c>
      <c r="S53" s="127" t="s">
        <v>460</v>
      </c>
      <c r="T53" s="127" t="s">
        <v>460</v>
      </c>
      <c r="U53" s="128" t="s">
        <v>461</v>
      </c>
      <c r="V53" s="127" t="s">
        <v>32</v>
      </c>
      <c r="W53" s="127" t="s">
        <v>460</v>
      </c>
      <c r="X53" s="127" t="s">
        <v>460</v>
      </c>
      <c r="Y53" s="128" t="s">
        <v>25</v>
      </c>
      <c r="Z53" s="127" t="s">
        <v>460</v>
      </c>
      <c r="AA53" s="127" t="s">
        <v>460</v>
      </c>
      <c r="AB53" s="128" t="s">
        <v>32</v>
      </c>
      <c r="AC53" s="127" t="s">
        <v>462</v>
      </c>
      <c r="AD53" s="127" t="s">
        <v>59</v>
      </c>
      <c r="AE53" s="149"/>
      <c r="AF53" s="149"/>
      <c r="AG53" s="149"/>
      <c r="AH53" s="152"/>
    </row>
    <row r="54" spans="1:34" ht="15.75" thickBot="1" x14ac:dyDescent="0.3">
      <c r="A54" s="155"/>
      <c r="B54" s="6" t="s">
        <v>463</v>
      </c>
      <c r="C54" s="129" t="s">
        <v>460</v>
      </c>
      <c r="D54" s="129" t="s">
        <v>460</v>
      </c>
      <c r="E54" s="130" t="s">
        <v>66</v>
      </c>
      <c r="F54" s="129" t="s">
        <v>460</v>
      </c>
      <c r="G54" s="129" t="s">
        <v>460</v>
      </c>
      <c r="H54" s="130" t="s">
        <v>45</v>
      </c>
      <c r="I54" s="129" t="s">
        <v>460</v>
      </c>
      <c r="J54" s="129" t="s">
        <v>460</v>
      </c>
      <c r="K54" s="130" t="s">
        <v>33</v>
      </c>
      <c r="L54" s="129" t="s">
        <v>460</v>
      </c>
      <c r="M54" s="129" t="s">
        <v>460</v>
      </c>
      <c r="N54" s="130" t="s">
        <v>470</v>
      </c>
      <c r="O54" s="129" t="s">
        <v>460</v>
      </c>
      <c r="P54" s="129" t="s">
        <v>460</v>
      </c>
      <c r="Q54" s="130" t="s">
        <v>66</v>
      </c>
      <c r="R54" s="129">
        <v>9</v>
      </c>
      <c r="S54" s="129" t="s">
        <v>460</v>
      </c>
      <c r="T54" s="129" t="s">
        <v>460</v>
      </c>
      <c r="U54" s="130" t="s">
        <v>17</v>
      </c>
      <c r="V54" s="129">
        <v>10</v>
      </c>
      <c r="W54" s="129" t="s">
        <v>460</v>
      </c>
      <c r="X54" s="129" t="s">
        <v>460</v>
      </c>
      <c r="Y54" s="130" t="s">
        <v>66</v>
      </c>
      <c r="Z54" s="129" t="s">
        <v>460</v>
      </c>
      <c r="AA54" s="129" t="s">
        <v>460</v>
      </c>
      <c r="AB54" s="130" t="s">
        <v>470</v>
      </c>
      <c r="AC54" s="129">
        <v>16</v>
      </c>
      <c r="AD54" s="129" t="s">
        <v>499</v>
      </c>
      <c r="AE54" s="150"/>
      <c r="AF54" s="150"/>
      <c r="AG54" s="150"/>
      <c r="AH54" s="153"/>
    </row>
    <row r="55" spans="1:34" x14ac:dyDescent="0.25">
      <c r="A55" s="3">
        <v>15010</v>
      </c>
      <c r="B55" s="4" t="s">
        <v>12</v>
      </c>
      <c r="C55" s="71" t="s">
        <v>94</v>
      </c>
      <c r="D55" s="71" t="s">
        <v>108</v>
      </c>
      <c r="E55" s="72" t="s">
        <v>61</v>
      </c>
      <c r="F55" s="71" t="s">
        <v>136</v>
      </c>
      <c r="G55" s="71" t="s">
        <v>81</v>
      </c>
      <c r="H55" s="72" t="s">
        <v>26</v>
      </c>
      <c r="I55" s="71" t="s">
        <v>91</v>
      </c>
      <c r="J55" s="71" t="s">
        <v>108</v>
      </c>
      <c r="K55" s="72" t="s">
        <v>64</v>
      </c>
      <c r="L55" s="71" t="s">
        <v>81</v>
      </c>
      <c r="M55" s="71" t="s">
        <v>108</v>
      </c>
      <c r="N55" s="72" t="s">
        <v>37</v>
      </c>
      <c r="O55" s="71" t="s">
        <v>109</v>
      </c>
      <c r="P55" s="71" t="s">
        <v>28</v>
      </c>
      <c r="Q55" s="72" t="s">
        <v>46</v>
      </c>
      <c r="R55" s="71" t="s">
        <v>114</v>
      </c>
      <c r="S55" s="71" t="s">
        <v>34</v>
      </c>
      <c r="T55" s="71" t="s">
        <v>139</v>
      </c>
      <c r="U55" s="72" t="s">
        <v>37</v>
      </c>
      <c r="V55" s="71" t="s">
        <v>86</v>
      </c>
      <c r="W55" s="71" t="s">
        <v>113</v>
      </c>
      <c r="X55" s="71" t="s">
        <v>31</v>
      </c>
      <c r="Y55" s="72" t="s">
        <v>87</v>
      </c>
      <c r="Z55" s="71" t="s">
        <v>313</v>
      </c>
      <c r="AA55" s="71" t="s">
        <v>108</v>
      </c>
      <c r="AB55" s="72" t="s">
        <v>20</v>
      </c>
      <c r="AC55" s="71" t="s">
        <v>109</v>
      </c>
      <c r="AD55" s="71" t="s">
        <v>500</v>
      </c>
      <c r="AE55" s="148">
        <v>4.63</v>
      </c>
      <c r="AF55" s="148" t="s">
        <v>16</v>
      </c>
      <c r="AG55" s="148">
        <v>2.96</v>
      </c>
      <c r="AH55" s="151"/>
    </row>
    <row r="56" spans="1:34" x14ac:dyDescent="0.25">
      <c r="A56" s="154" t="s">
        <v>443</v>
      </c>
      <c r="B56" s="5" t="s">
        <v>13</v>
      </c>
      <c r="C56" s="73" t="s">
        <v>29</v>
      </c>
      <c r="D56" s="73" t="s">
        <v>14</v>
      </c>
      <c r="E56" s="74" t="s">
        <v>68</v>
      </c>
      <c r="F56" s="73" t="s">
        <v>16</v>
      </c>
      <c r="G56" s="73" t="s">
        <v>68</v>
      </c>
      <c r="H56" s="74" t="s">
        <v>16</v>
      </c>
      <c r="I56" s="73" t="s">
        <v>29</v>
      </c>
      <c r="J56" s="73" t="s">
        <v>14</v>
      </c>
      <c r="K56" s="74" t="s">
        <v>68</v>
      </c>
      <c r="L56" s="73" t="s">
        <v>68</v>
      </c>
      <c r="M56" s="73" t="s">
        <v>24</v>
      </c>
      <c r="N56" s="74" t="s">
        <v>24</v>
      </c>
      <c r="O56" s="73" t="s">
        <v>68</v>
      </c>
      <c r="P56" s="73" t="s">
        <v>29</v>
      </c>
      <c r="Q56" s="74" t="s">
        <v>68</v>
      </c>
      <c r="R56" s="73" t="s">
        <v>14</v>
      </c>
      <c r="S56" s="73" t="s">
        <v>16</v>
      </c>
      <c r="T56" s="73" t="s">
        <v>16</v>
      </c>
      <c r="U56" s="74" t="s">
        <v>16</v>
      </c>
      <c r="V56" s="73" t="s">
        <v>56</v>
      </c>
      <c r="W56" s="73" t="s">
        <v>24</v>
      </c>
      <c r="X56" s="73" t="s">
        <v>24</v>
      </c>
      <c r="Y56" s="74" t="s">
        <v>24</v>
      </c>
      <c r="Z56" s="73" t="s">
        <v>16</v>
      </c>
      <c r="AA56" s="73" t="s">
        <v>24</v>
      </c>
      <c r="AB56" s="74" t="s">
        <v>16</v>
      </c>
      <c r="AC56" s="73" t="s">
        <v>48</v>
      </c>
      <c r="AD56" s="73"/>
      <c r="AE56" s="149"/>
      <c r="AF56" s="149"/>
      <c r="AG56" s="149"/>
      <c r="AH56" s="152"/>
    </row>
    <row r="57" spans="1:34" x14ac:dyDescent="0.25">
      <c r="A57" s="154"/>
      <c r="B57" s="5" t="s">
        <v>14</v>
      </c>
      <c r="C57" s="127" t="s">
        <v>460</v>
      </c>
      <c r="D57" s="127" t="s">
        <v>460</v>
      </c>
      <c r="E57" s="128" t="s">
        <v>25</v>
      </c>
      <c r="F57" s="127" t="s">
        <v>460</v>
      </c>
      <c r="G57" s="127" t="s">
        <v>460</v>
      </c>
      <c r="H57" s="128" t="s">
        <v>461</v>
      </c>
      <c r="I57" s="127" t="s">
        <v>460</v>
      </c>
      <c r="J57" s="127" t="s">
        <v>460</v>
      </c>
      <c r="K57" s="128" t="s">
        <v>25</v>
      </c>
      <c r="L57" s="127" t="s">
        <v>460</v>
      </c>
      <c r="M57" s="127" t="s">
        <v>460</v>
      </c>
      <c r="N57" s="128" t="s">
        <v>32</v>
      </c>
      <c r="O57" s="127" t="s">
        <v>460</v>
      </c>
      <c r="P57" s="127" t="s">
        <v>460</v>
      </c>
      <c r="Q57" s="128" t="s">
        <v>25</v>
      </c>
      <c r="R57" s="127" t="s">
        <v>32</v>
      </c>
      <c r="S57" s="127" t="s">
        <v>460</v>
      </c>
      <c r="T57" s="127" t="s">
        <v>460</v>
      </c>
      <c r="U57" s="128" t="s">
        <v>461</v>
      </c>
      <c r="V57" s="127" t="s">
        <v>32</v>
      </c>
      <c r="W57" s="127" t="s">
        <v>460</v>
      </c>
      <c r="X57" s="127" t="s">
        <v>460</v>
      </c>
      <c r="Y57" s="128" t="s">
        <v>25</v>
      </c>
      <c r="Z57" s="127" t="s">
        <v>460</v>
      </c>
      <c r="AA57" s="127" t="s">
        <v>460</v>
      </c>
      <c r="AB57" s="128" t="s">
        <v>461</v>
      </c>
      <c r="AC57" s="127" t="s">
        <v>462</v>
      </c>
      <c r="AD57" s="127" t="s">
        <v>20</v>
      </c>
      <c r="AE57" s="149"/>
      <c r="AF57" s="149"/>
      <c r="AG57" s="149"/>
      <c r="AH57" s="152"/>
    </row>
    <row r="58" spans="1:34" ht="15.75" thickBot="1" x14ac:dyDescent="0.3">
      <c r="A58" s="155"/>
      <c r="B58" s="6" t="s">
        <v>463</v>
      </c>
      <c r="C58" s="129" t="s">
        <v>460</v>
      </c>
      <c r="D58" s="129" t="s">
        <v>460</v>
      </c>
      <c r="E58" s="130" t="s">
        <v>33</v>
      </c>
      <c r="F58" s="129" t="s">
        <v>460</v>
      </c>
      <c r="G58" s="129" t="s">
        <v>460</v>
      </c>
      <c r="H58" s="130" t="s">
        <v>17</v>
      </c>
      <c r="I58" s="129" t="s">
        <v>460</v>
      </c>
      <c r="J58" s="129" t="s">
        <v>460</v>
      </c>
      <c r="K58" s="130" t="s">
        <v>33</v>
      </c>
      <c r="L58" s="129" t="s">
        <v>460</v>
      </c>
      <c r="M58" s="129" t="s">
        <v>460</v>
      </c>
      <c r="N58" s="130" t="s">
        <v>501</v>
      </c>
      <c r="O58" s="129" t="s">
        <v>460</v>
      </c>
      <c r="P58" s="129" t="s">
        <v>460</v>
      </c>
      <c r="Q58" s="130" t="s">
        <v>33</v>
      </c>
      <c r="R58" s="129">
        <v>7</v>
      </c>
      <c r="S58" s="129" t="s">
        <v>460</v>
      </c>
      <c r="T58" s="129" t="s">
        <v>460</v>
      </c>
      <c r="U58" s="130" t="s">
        <v>17</v>
      </c>
      <c r="V58" s="129">
        <v>10</v>
      </c>
      <c r="W58" s="129" t="s">
        <v>460</v>
      </c>
      <c r="X58" s="129" t="s">
        <v>460</v>
      </c>
      <c r="Y58" s="130" t="s">
        <v>66</v>
      </c>
      <c r="Z58" s="129" t="s">
        <v>460</v>
      </c>
      <c r="AA58" s="129" t="s">
        <v>460</v>
      </c>
      <c r="AB58" s="130" t="s">
        <v>17</v>
      </c>
      <c r="AC58" s="129">
        <v>18</v>
      </c>
      <c r="AD58" s="129" t="s">
        <v>502</v>
      </c>
      <c r="AE58" s="150"/>
      <c r="AF58" s="150"/>
      <c r="AG58" s="150"/>
      <c r="AH58" s="153"/>
    </row>
    <row r="59" spans="1:34" x14ac:dyDescent="0.25">
      <c r="A59" s="3">
        <v>15011</v>
      </c>
      <c r="B59" s="4" t="s">
        <v>12</v>
      </c>
      <c r="C59" s="71" t="s">
        <v>110</v>
      </c>
      <c r="D59" s="71" t="s">
        <v>23</v>
      </c>
      <c r="E59" s="72" t="s">
        <v>99</v>
      </c>
      <c r="F59" s="71" t="s">
        <v>475</v>
      </c>
      <c r="G59" s="71" t="s">
        <v>96</v>
      </c>
      <c r="H59" s="72" t="s">
        <v>88</v>
      </c>
      <c r="I59" s="71" t="s">
        <v>128</v>
      </c>
      <c r="J59" s="71" t="s">
        <v>108</v>
      </c>
      <c r="K59" s="72" t="s">
        <v>44</v>
      </c>
      <c r="L59" s="71" t="s">
        <v>116</v>
      </c>
      <c r="M59" s="71" t="s">
        <v>86</v>
      </c>
      <c r="N59" s="72" t="s">
        <v>106</v>
      </c>
      <c r="O59" s="71" t="s">
        <v>110</v>
      </c>
      <c r="P59" s="71" t="s">
        <v>31</v>
      </c>
      <c r="Q59" s="72" t="s">
        <v>153</v>
      </c>
      <c r="R59" s="71" t="s">
        <v>80</v>
      </c>
      <c r="S59" s="71" t="s">
        <v>121</v>
      </c>
      <c r="T59" s="71" t="s">
        <v>139</v>
      </c>
      <c r="U59" s="72" t="s">
        <v>118</v>
      </c>
      <c r="V59" s="71" t="s">
        <v>497</v>
      </c>
      <c r="W59" s="71" t="s">
        <v>441</v>
      </c>
      <c r="X59" s="71" t="s">
        <v>124</v>
      </c>
      <c r="Y59" s="72" t="s">
        <v>47</v>
      </c>
      <c r="Z59" s="71" t="s">
        <v>96</v>
      </c>
      <c r="AA59" s="71" t="s">
        <v>80</v>
      </c>
      <c r="AB59" s="72" t="s">
        <v>70</v>
      </c>
      <c r="AC59" s="71" t="s">
        <v>142</v>
      </c>
      <c r="AD59" s="71" t="s">
        <v>498</v>
      </c>
      <c r="AE59" s="148">
        <v>5.04</v>
      </c>
      <c r="AF59" s="148" t="s">
        <v>16</v>
      </c>
      <c r="AG59" s="148">
        <v>4.1500000000000004</v>
      </c>
      <c r="AH59" s="151"/>
    </row>
    <row r="60" spans="1:34" x14ac:dyDescent="0.25">
      <c r="A60" s="154" t="s">
        <v>442</v>
      </c>
      <c r="B60" s="5" t="s">
        <v>13</v>
      </c>
      <c r="C60" s="73" t="s">
        <v>24</v>
      </c>
      <c r="D60" s="73" t="s">
        <v>24</v>
      </c>
      <c r="E60" s="74" t="s">
        <v>24</v>
      </c>
      <c r="F60" s="73" t="s">
        <v>48</v>
      </c>
      <c r="G60" s="73" t="s">
        <v>50</v>
      </c>
      <c r="H60" s="74" t="s">
        <v>50</v>
      </c>
      <c r="I60" s="73" t="s">
        <v>16</v>
      </c>
      <c r="J60" s="73" t="s">
        <v>14</v>
      </c>
      <c r="K60" s="74" t="s">
        <v>16</v>
      </c>
      <c r="L60" s="73" t="s">
        <v>24</v>
      </c>
      <c r="M60" s="73" t="s">
        <v>56</v>
      </c>
      <c r="N60" s="74" t="s">
        <v>14</v>
      </c>
      <c r="O60" s="73" t="s">
        <v>24</v>
      </c>
      <c r="P60" s="73" t="s">
        <v>24</v>
      </c>
      <c r="Q60" s="74" t="s">
        <v>24</v>
      </c>
      <c r="R60" s="73" t="s">
        <v>14</v>
      </c>
      <c r="S60" s="73" t="s">
        <v>68</v>
      </c>
      <c r="T60" s="73" t="s">
        <v>16</v>
      </c>
      <c r="U60" s="74" t="s">
        <v>16</v>
      </c>
      <c r="V60" s="73" t="s">
        <v>56</v>
      </c>
      <c r="W60" s="73" t="s">
        <v>14</v>
      </c>
      <c r="X60" s="73" t="s">
        <v>68</v>
      </c>
      <c r="Y60" s="74" t="s">
        <v>14</v>
      </c>
      <c r="Z60" s="73" t="s">
        <v>50</v>
      </c>
      <c r="AA60" s="73" t="s">
        <v>14</v>
      </c>
      <c r="AB60" s="74" t="s">
        <v>50</v>
      </c>
      <c r="AC60" s="73" t="s">
        <v>56</v>
      </c>
      <c r="AD60" s="73"/>
      <c r="AE60" s="149"/>
      <c r="AF60" s="149"/>
      <c r="AG60" s="149"/>
      <c r="AH60" s="152"/>
    </row>
    <row r="61" spans="1:34" x14ac:dyDescent="0.25">
      <c r="A61" s="154"/>
      <c r="B61" s="5" t="s">
        <v>14</v>
      </c>
      <c r="C61" s="127" t="s">
        <v>460</v>
      </c>
      <c r="D61" s="127" t="s">
        <v>460</v>
      </c>
      <c r="E61" s="128" t="s">
        <v>25</v>
      </c>
      <c r="F61" s="127" t="s">
        <v>460</v>
      </c>
      <c r="G61" s="127" t="s">
        <v>460</v>
      </c>
      <c r="H61" s="128" t="s">
        <v>32</v>
      </c>
      <c r="I61" s="127" t="s">
        <v>460</v>
      </c>
      <c r="J61" s="127" t="s">
        <v>460</v>
      </c>
      <c r="K61" s="128" t="s">
        <v>461</v>
      </c>
      <c r="L61" s="127" t="s">
        <v>460</v>
      </c>
      <c r="M61" s="127" t="s">
        <v>460</v>
      </c>
      <c r="N61" s="128" t="s">
        <v>32</v>
      </c>
      <c r="O61" s="127" t="s">
        <v>460</v>
      </c>
      <c r="P61" s="127" t="s">
        <v>460</v>
      </c>
      <c r="Q61" s="128" t="s">
        <v>25</v>
      </c>
      <c r="R61" s="127" t="s">
        <v>32</v>
      </c>
      <c r="S61" s="127" t="s">
        <v>460</v>
      </c>
      <c r="T61" s="127" t="s">
        <v>460</v>
      </c>
      <c r="U61" s="128" t="s">
        <v>461</v>
      </c>
      <c r="V61" s="127" t="s">
        <v>32</v>
      </c>
      <c r="W61" s="127" t="s">
        <v>460</v>
      </c>
      <c r="X61" s="127" t="s">
        <v>460</v>
      </c>
      <c r="Y61" s="128" t="s">
        <v>25</v>
      </c>
      <c r="Z61" s="127" t="s">
        <v>460</v>
      </c>
      <c r="AA61" s="127" t="s">
        <v>460</v>
      </c>
      <c r="AB61" s="128" t="s">
        <v>32</v>
      </c>
      <c r="AC61" s="127" t="s">
        <v>462</v>
      </c>
      <c r="AD61" s="127" t="s">
        <v>30</v>
      </c>
      <c r="AE61" s="149"/>
      <c r="AF61" s="149"/>
      <c r="AG61" s="149"/>
      <c r="AH61" s="152"/>
    </row>
    <row r="62" spans="1:34" ht="15.75" thickBot="1" x14ac:dyDescent="0.3">
      <c r="A62" s="155"/>
      <c r="B62" s="6" t="s">
        <v>463</v>
      </c>
      <c r="C62" s="129" t="s">
        <v>460</v>
      </c>
      <c r="D62" s="129" t="s">
        <v>460</v>
      </c>
      <c r="E62" s="130" t="s">
        <v>66</v>
      </c>
      <c r="F62" s="129" t="s">
        <v>460</v>
      </c>
      <c r="G62" s="129" t="s">
        <v>460</v>
      </c>
      <c r="H62" s="130" t="s">
        <v>45</v>
      </c>
      <c r="I62" s="129" t="s">
        <v>460</v>
      </c>
      <c r="J62" s="129" t="s">
        <v>460</v>
      </c>
      <c r="K62" s="130" t="s">
        <v>17</v>
      </c>
      <c r="L62" s="129" t="s">
        <v>460</v>
      </c>
      <c r="M62" s="129" t="s">
        <v>460</v>
      </c>
      <c r="N62" s="130" t="s">
        <v>470</v>
      </c>
      <c r="O62" s="129" t="s">
        <v>460</v>
      </c>
      <c r="P62" s="129" t="s">
        <v>460</v>
      </c>
      <c r="Q62" s="130" t="s">
        <v>66</v>
      </c>
      <c r="R62" s="129">
        <v>7</v>
      </c>
      <c r="S62" s="129" t="s">
        <v>460</v>
      </c>
      <c r="T62" s="129" t="s">
        <v>460</v>
      </c>
      <c r="U62" s="130" t="s">
        <v>17</v>
      </c>
      <c r="V62" s="129">
        <v>10</v>
      </c>
      <c r="W62" s="129" t="s">
        <v>460</v>
      </c>
      <c r="X62" s="129" t="s">
        <v>460</v>
      </c>
      <c r="Y62" s="130" t="s">
        <v>44</v>
      </c>
      <c r="Z62" s="129" t="s">
        <v>460</v>
      </c>
      <c r="AA62" s="129" t="s">
        <v>460</v>
      </c>
      <c r="AB62" s="130" t="s">
        <v>45</v>
      </c>
      <c r="AC62" s="129">
        <v>20</v>
      </c>
      <c r="AD62" s="129" t="s">
        <v>503</v>
      </c>
      <c r="AE62" s="150"/>
      <c r="AF62" s="150"/>
      <c r="AG62" s="150"/>
      <c r="AH62" s="153"/>
    </row>
    <row r="63" spans="1:34" x14ac:dyDescent="0.25">
      <c r="A63" s="3">
        <v>15012</v>
      </c>
      <c r="B63" s="4" t="s">
        <v>12</v>
      </c>
      <c r="C63" s="71" t="s">
        <v>119</v>
      </c>
      <c r="D63" s="71" t="s">
        <v>108</v>
      </c>
      <c r="E63" s="72" t="s">
        <v>120</v>
      </c>
      <c r="F63" s="71" t="s">
        <v>80</v>
      </c>
      <c r="G63" s="71" t="s">
        <v>86</v>
      </c>
      <c r="H63" s="72" t="s">
        <v>88</v>
      </c>
      <c r="I63" s="71" t="s">
        <v>91</v>
      </c>
      <c r="J63" s="71" t="s">
        <v>31</v>
      </c>
      <c r="K63" s="72" t="s">
        <v>97</v>
      </c>
      <c r="L63" s="71" t="s">
        <v>108</v>
      </c>
      <c r="M63" s="71" t="s">
        <v>86</v>
      </c>
      <c r="N63" s="72" t="s">
        <v>38</v>
      </c>
      <c r="O63" s="71" t="s">
        <v>39</v>
      </c>
      <c r="P63" s="71" t="s">
        <v>23</v>
      </c>
      <c r="Q63" s="72" t="s">
        <v>97</v>
      </c>
      <c r="R63" s="71" t="s">
        <v>86</v>
      </c>
      <c r="S63" s="71" t="s">
        <v>149</v>
      </c>
      <c r="T63" s="71" t="s">
        <v>28</v>
      </c>
      <c r="U63" s="72" t="s">
        <v>82</v>
      </c>
      <c r="V63" s="71" t="s">
        <v>504</v>
      </c>
      <c r="W63" s="71" t="s">
        <v>441</v>
      </c>
      <c r="X63" s="71" t="s">
        <v>124</v>
      </c>
      <c r="Y63" s="72" t="s">
        <v>47</v>
      </c>
      <c r="Z63" s="71" t="s">
        <v>114</v>
      </c>
      <c r="AA63" s="71" t="s">
        <v>80</v>
      </c>
      <c r="AB63" s="72" t="s">
        <v>52</v>
      </c>
      <c r="AC63" s="71" t="s">
        <v>121</v>
      </c>
      <c r="AD63" s="71" t="s">
        <v>505</v>
      </c>
      <c r="AE63" s="148">
        <v>5.33</v>
      </c>
      <c r="AF63" s="148" t="s">
        <v>16</v>
      </c>
      <c r="AG63" s="148">
        <v>3.97</v>
      </c>
      <c r="AH63" s="151"/>
    </row>
    <row r="64" spans="1:34" x14ac:dyDescent="0.25">
      <c r="A64" s="154" t="s">
        <v>440</v>
      </c>
      <c r="B64" s="5" t="s">
        <v>13</v>
      </c>
      <c r="C64" s="73" t="s">
        <v>24</v>
      </c>
      <c r="D64" s="73" t="s">
        <v>14</v>
      </c>
      <c r="E64" s="74" t="s">
        <v>24</v>
      </c>
      <c r="F64" s="73" t="s">
        <v>14</v>
      </c>
      <c r="G64" s="73" t="s">
        <v>56</v>
      </c>
      <c r="H64" s="74" t="s">
        <v>50</v>
      </c>
      <c r="I64" s="73" t="s">
        <v>29</v>
      </c>
      <c r="J64" s="73" t="s">
        <v>24</v>
      </c>
      <c r="K64" s="74" t="s">
        <v>29</v>
      </c>
      <c r="L64" s="73" t="s">
        <v>24</v>
      </c>
      <c r="M64" s="73" t="s">
        <v>56</v>
      </c>
      <c r="N64" s="74" t="s">
        <v>14</v>
      </c>
      <c r="O64" s="73" t="s">
        <v>29</v>
      </c>
      <c r="P64" s="73" t="s">
        <v>24</v>
      </c>
      <c r="Q64" s="74" t="s">
        <v>29</v>
      </c>
      <c r="R64" s="73" t="s">
        <v>56</v>
      </c>
      <c r="S64" s="73" t="s">
        <v>16</v>
      </c>
      <c r="T64" s="73" t="s">
        <v>29</v>
      </c>
      <c r="U64" s="74" t="s">
        <v>16</v>
      </c>
      <c r="V64" s="73" t="s">
        <v>56</v>
      </c>
      <c r="W64" s="73" t="s">
        <v>14</v>
      </c>
      <c r="X64" s="73" t="s">
        <v>68</v>
      </c>
      <c r="Y64" s="74" t="s">
        <v>14</v>
      </c>
      <c r="Z64" s="73" t="s">
        <v>14</v>
      </c>
      <c r="AA64" s="73" t="s">
        <v>14</v>
      </c>
      <c r="AB64" s="74" t="s">
        <v>14</v>
      </c>
      <c r="AC64" s="73" t="s">
        <v>48</v>
      </c>
      <c r="AD64" s="73"/>
      <c r="AE64" s="149"/>
      <c r="AF64" s="149"/>
      <c r="AG64" s="149"/>
      <c r="AH64" s="152"/>
    </row>
    <row r="65" spans="1:34" x14ac:dyDescent="0.25">
      <c r="A65" s="154"/>
      <c r="B65" s="5" t="s">
        <v>14</v>
      </c>
      <c r="C65" s="127" t="s">
        <v>460</v>
      </c>
      <c r="D65" s="127" t="s">
        <v>460</v>
      </c>
      <c r="E65" s="128" t="s">
        <v>25</v>
      </c>
      <c r="F65" s="127" t="s">
        <v>460</v>
      </c>
      <c r="G65" s="127" t="s">
        <v>460</v>
      </c>
      <c r="H65" s="128" t="s">
        <v>32</v>
      </c>
      <c r="I65" s="127" t="s">
        <v>460</v>
      </c>
      <c r="J65" s="127" t="s">
        <v>460</v>
      </c>
      <c r="K65" s="128" t="s">
        <v>25</v>
      </c>
      <c r="L65" s="127" t="s">
        <v>460</v>
      </c>
      <c r="M65" s="127" t="s">
        <v>460</v>
      </c>
      <c r="N65" s="128" t="s">
        <v>32</v>
      </c>
      <c r="O65" s="127" t="s">
        <v>460</v>
      </c>
      <c r="P65" s="127" t="s">
        <v>460</v>
      </c>
      <c r="Q65" s="128" t="s">
        <v>25</v>
      </c>
      <c r="R65" s="127" t="s">
        <v>32</v>
      </c>
      <c r="S65" s="127" t="s">
        <v>460</v>
      </c>
      <c r="T65" s="127" t="s">
        <v>460</v>
      </c>
      <c r="U65" s="128" t="s">
        <v>461</v>
      </c>
      <c r="V65" s="127" t="s">
        <v>32</v>
      </c>
      <c r="W65" s="127" t="s">
        <v>460</v>
      </c>
      <c r="X65" s="127" t="s">
        <v>460</v>
      </c>
      <c r="Y65" s="128" t="s">
        <v>25</v>
      </c>
      <c r="Z65" s="127" t="s">
        <v>460</v>
      </c>
      <c r="AA65" s="127" t="s">
        <v>460</v>
      </c>
      <c r="AB65" s="128" t="s">
        <v>32</v>
      </c>
      <c r="AC65" s="127" t="s">
        <v>462</v>
      </c>
      <c r="AD65" s="127" t="s">
        <v>59</v>
      </c>
      <c r="AE65" s="149"/>
      <c r="AF65" s="149"/>
      <c r="AG65" s="149"/>
      <c r="AH65" s="152"/>
    </row>
    <row r="66" spans="1:34" ht="15.75" thickBot="1" x14ac:dyDescent="0.3">
      <c r="A66" s="155"/>
      <c r="B66" s="6" t="s">
        <v>463</v>
      </c>
      <c r="C66" s="129" t="s">
        <v>460</v>
      </c>
      <c r="D66" s="129" t="s">
        <v>460</v>
      </c>
      <c r="E66" s="130" t="s">
        <v>66</v>
      </c>
      <c r="F66" s="129" t="s">
        <v>460</v>
      </c>
      <c r="G66" s="129" t="s">
        <v>460</v>
      </c>
      <c r="H66" s="130" t="s">
        <v>45</v>
      </c>
      <c r="I66" s="129" t="s">
        <v>460</v>
      </c>
      <c r="J66" s="129" t="s">
        <v>460</v>
      </c>
      <c r="K66" s="130" t="s">
        <v>55</v>
      </c>
      <c r="L66" s="129" t="s">
        <v>460</v>
      </c>
      <c r="M66" s="129" t="s">
        <v>460</v>
      </c>
      <c r="N66" s="130" t="s">
        <v>470</v>
      </c>
      <c r="O66" s="129" t="s">
        <v>460</v>
      </c>
      <c r="P66" s="129" t="s">
        <v>460</v>
      </c>
      <c r="Q66" s="130" t="s">
        <v>55</v>
      </c>
      <c r="R66" s="129">
        <v>10</v>
      </c>
      <c r="S66" s="129" t="s">
        <v>460</v>
      </c>
      <c r="T66" s="129" t="s">
        <v>460</v>
      </c>
      <c r="U66" s="130" t="s">
        <v>17</v>
      </c>
      <c r="V66" s="129">
        <v>10</v>
      </c>
      <c r="W66" s="129" t="s">
        <v>460</v>
      </c>
      <c r="X66" s="129" t="s">
        <v>460</v>
      </c>
      <c r="Y66" s="130" t="s">
        <v>44</v>
      </c>
      <c r="Z66" s="129" t="s">
        <v>460</v>
      </c>
      <c r="AA66" s="129" t="s">
        <v>460</v>
      </c>
      <c r="AB66" s="130" t="s">
        <v>470</v>
      </c>
      <c r="AC66" s="129">
        <v>18</v>
      </c>
      <c r="AD66" s="129" t="s">
        <v>506</v>
      </c>
      <c r="AE66" s="150"/>
      <c r="AF66" s="150"/>
      <c r="AG66" s="150"/>
      <c r="AH66" s="153"/>
    </row>
    <row r="67" spans="1:34" x14ac:dyDescent="0.25">
      <c r="A67" s="3">
        <v>15013</v>
      </c>
      <c r="B67" s="4" t="s">
        <v>12</v>
      </c>
      <c r="C67" s="71" t="s">
        <v>125</v>
      </c>
      <c r="D67" s="71" t="s">
        <v>107</v>
      </c>
      <c r="E67" s="72" t="s">
        <v>154</v>
      </c>
      <c r="F67" s="71" t="s">
        <v>26</v>
      </c>
      <c r="G67" s="71" t="s">
        <v>30</v>
      </c>
      <c r="H67" s="72" t="s">
        <v>88</v>
      </c>
      <c r="I67" s="71" t="s">
        <v>88</v>
      </c>
      <c r="J67" s="71" t="s">
        <v>43</v>
      </c>
      <c r="K67" s="72" t="s">
        <v>100</v>
      </c>
      <c r="L67" s="71" t="s">
        <v>43</v>
      </c>
      <c r="M67" s="71" t="s">
        <v>26</v>
      </c>
      <c r="N67" s="72" t="s">
        <v>60</v>
      </c>
      <c r="O67" s="71" t="s">
        <v>101</v>
      </c>
      <c r="P67" s="71" t="s">
        <v>22</v>
      </c>
      <c r="Q67" s="72" t="s">
        <v>100</v>
      </c>
      <c r="R67" s="71" t="s">
        <v>30</v>
      </c>
      <c r="S67" s="71" t="s">
        <v>118</v>
      </c>
      <c r="T67" s="71" t="s">
        <v>21</v>
      </c>
      <c r="U67" s="72" t="s">
        <v>134</v>
      </c>
      <c r="V67" s="71" t="s">
        <v>20</v>
      </c>
      <c r="W67" s="71" t="s">
        <v>131</v>
      </c>
      <c r="X67" s="71" t="s">
        <v>43</v>
      </c>
      <c r="Y67" s="72" t="s">
        <v>72</v>
      </c>
      <c r="Z67" s="71" t="s">
        <v>55</v>
      </c>
      <c r="AA67" s="71" t="s">
        <v>26</v>
      </c>
      <c r="AB67" s="72" t="s">
        <v>106</v>
      </c>
      <c r="AC67" s="71" t="s">
        <v>69</v>
      </c>
      <c r="AD67" s="71" t="s">
        <v>286</v>
      </c>
      <c r="AE67" s="148">
        <v>7.44</v>
      </c>
      <c r="AF67" s="148" t="s">
        <v>29</v>
      </c>
      <c r="AG67" s="148">
        <v>7.62</v>
      </c>
      <c r="AH67" s="151"/>
    </row>
    <row r="68" spans="1:34" x14ac:dyDescent="0.25">
      <c r="A68" s="154" t="s">
        <v>439</v>
      </c>
      <c r="B68" s="5" t="s">
        <v>13</v>
      </c>
      <c r="C68" s="73" t="s">
        <v>56</v>
      </c>
      <c r="D68" s="73" t="s">
        <v>14</v>
      </c>
      <c r="E68" s="74" t="s">
        <v>56</v>
      </c>
      <c r="F68" s="73" t="s">
        <v>50</v>
      </c>
      <c r="G68" s="73" t="s">
        <v>48</v>
      </c>
      <c r="H68" s="74" t="s">
        <v>50</v>
      </c>
      <c r="I68" s="73" t="s">
        <v>68</v>
      </c>
      <c r="J68" s="73" t="s">
        <v>14</v>
      </c>
      <c r="K68" s="74" t="s">
        <v>68</v>
      </c>
      <c r="L68" s="73" t="s">
        <v>68</v>
      </c>
      <c r="M68" s="73" t="s">
        <v>50</v>
      </c>
      <c r="N68" s="74" t="s">
        <v>14</v>
      </c>
      <c r="O68" s="73" t="s">
        <v>68</v>
      </c>
      <c r="P68" s="73" t="s">
        <v>24</v>
      </c>
      <c r="Q68" s="74" t="s">
        <v>68</v>
      </c>
      <c r="R68" s="73" t="s">
        <v>48</v>
      </c>
      <c r="S68" s="73" t="s">
        <v>24</v>
      </c>
      <c r="T68" s="73" t="s">
        <v>29</v>
      </c>
      <c r="U68" s="74" t="s">
        <v>24</v>
      </c>
      <c r="V68" s="73" t="s">
        <v>56</v>
      </c>
      <c r="W68" s="73" t="s">
        <v>48</v>
      </c>
      <c r="X68" s="73" t="s">
        <v>14</v>
      </c>
      <c r="Y68" s="74" t="s">
        <v>48</v>
      </c>
      <c r="Z68" s="73" t="s">
        <v>14</v>
      </c>
      <c r="AA68" s="73" t="s">
        <v>50</v>
      </c>
      <c r="AB68" s="74" t="s">
        <v>14</v>
      </c>
      <c r="AC68" s="73" t="s">
        <v>56</v>
      </c>
      <c r="AD68" s="73"/>
      <c r="AE68" s="149"/>
      <c r="AF68" s="149"/>
      <c r="AG68" s="149"/>
      <c r="AH68" s="152"/>
    </row>
    <row r="69" spans="1:34" x14ac:dyDescent="0.25">
      <c r="A69" s="154"/>
      <c r="B69" s="5" t="s">
        <v>14</v>
      </c>
      <c r="C69" s="127" t="s">
        <v>460</v>
      </c>
      <c r="D69" s="127" t="s">
        <v>460</v>
      </c>
      <c r="E69" s="128" t="s">
        <v>25</v>
      </c>
      <c r="F69" s="127" t="s">
        <v>460</v>
      </c>
      <c r="G69" s="127" t="s">
        <v>460</v>
      </c>
      <c r="H69" s="128" t="s">
        <v>32</v>
      </c>
      <c r="I69" s="127" t="s">
        <v>460</v>
      </c>
      <c r="J69" s="127" t="s">
        <v>460</v>
      </c>
      <c r="K69" s="128" t="s">
        <v>25</v>
      </c>
      <c r="L69" s="127" t="s">
        <v>460</v>
      </c>
      <c r="M69" s="127" t="s">
        <v>460</v>
      </c>
      <c r="N69" s="128" t="s">
        <v>32</v>
      </c>
      <c r="O69" s="127" t="s">
        <v>460</v>
      </c>
      <c r="P69" s="127" t="s">
        <v>460</v>
      </c>
      <c r="Q69" s="128" t="s">
        <v>25</v>
      </c>
      <c r="R69" s="127" t="s">
        <v>32</v>
      </c>
      <c r="S69" s="127" t="s">
        <v>460</v>
      </c>
      <c r="T69" s="127" t="s">
        <v>460</v>
      </c>
      <c r="U69" s="128" t="s">
        <v>25</v>
      </c>
      <c r="V69" s="127" t="s">
        <v>32</v>
      </c>
      <c r="W69" s="127" t="s">
        <v>460</v>
      </c>
      <c r="X69" s="127" t="s">
        <v>460</v>
      </c>
      <c r="Y69" s="128" t="s">
        <v>25</v>
      </c>
      <c r="Z69" s="127" t="s">
        <v>460</v>
      </c>
      <c r="AA69" s="127" t="s">
        <v>460</v>
      </c>
      <c r="AB69" s="128" t="s">
        <v>32</v>
      </c>
      <c r="AC69" s="127" t="s">
        <v>462</v>
      </c>
      <c r="AD69" s="127" t="s">
        <v>36</v>
      </c>
      <c r="AE69" s="149"/>
      <c r="AF69" s="149"/>
      <c r="AG69" s="149"/>
      <c r="AH69" s="152"/>
    </row>
    <row r="70" spans="1:34" ht="15.75" thickBot="1" x14ac:dyDescent="0.3">
      <c r="A70" s="155"/>
      <c r="B70" s="6" t="s">
        <v>463</v>
      </c>
      <c r="C70" s="129" t="s">
        <v>460</v>
      </c>
      <c r="D70" s="129" t="s">
        <v>460</v>
      </c>
      <c r="E70" s="130" t="s">
        <v>63</v>
      </c>
      <c r="F70" s="129" t="s">
        <v>460</v>
      </c>
      <c r="G70" s="129" t="s">
        <v>460</v>
      </c>
      <c r="H70" s="130" t="s">
        <v>45</v>
      </c>
      <c r="I70" s="129" t="s">
        <v>460</v>
      </c>
      <c r="J70" s="129" t="s">
        <v>460</v>
      </c>
      <c r="K70" s="130" t="s">
        <v>33</v>
      </c>
      <c r="L70" s="129" t="s">
        <v>460</v>
      </c>
      <c r="M70" s="129" t="s">
        <v>460</v>
      </c>
      <c r="N70" s="130" t="s">
        <v>470</v>
      </c>
      <c r="O70" s="129" t="s">
        <v>460</v>
      </c>
      <c r="P70" s="129" t="s">
        <v>460</v>
      </c>
      <c r="Q70" s="130" t="s">
        <v>33</v>
      </c>
      <c r="R70" s="129">
        <v>9</v>
      </c>
      <c r="S70" s="129" t="s">
        <v>460</v>
      </c>
      <c r="T70" s="129" t="s">
        <v>460</v>
      </c>
      <c r="U70" s="130" t="s">
        <v>66</v>
      </c>
      <c r="V70" s="129">
        <v>10</v>
      </c>
      <c r="W70" s="129" t="s">
        <v>460</v>
      </c>
      <c r="X70" s="129" t="s">
        <v>460</v>
      </c>
      <c r="Y70" s="130" t="s">
        <v>58</v>
      </c>
      <c r="Z70" s="129" t="s">
        <v>460</v>
      </c>
      <c r="AA70" s="129" t="s">
        <v>460</v>
      </c>
      <c r="AB70" s="130" t="s">
        <v>470</v>
      </c>
      <c r="AC70" s="129">
        <v>20</v>
      </c>
      <c r="AD70" s="129" t="s">
        <v>507</v>
      </c>
      <c r="AE70" s="150"/>
      <c r="AF70" s="150"/>
      <c r="AG70" s="150"/>
      <c r="AH70" s="153"/>
    </row>
    <row r="71" spans="1:34" x14ac:dyDescent="0.25">
      <c r="A71" s="3">
        <v>15014</v>
      </c>
      <c r="B71" s="4" t="s">
        <v>12</v>
      </c>
      <c r="C71" s="71" t="s">
        <v>40</v>
      </c>
      <c r="D71" s="71" t="s">
        <v>55</v>
      </c>
      <c r="E71" s="72" t="s">
        <v>51</v>
      </c>
      <c r="F71" s="71" t="s">
        <v>30</v>
      </c>
      <c r="G71" s="71" t="s">
        <v>30</v>
      </c>
      <c r="H71" s="72" t="s">
        <v>78</v>
      </c>
      <c r="I71" s="71" t="s">
        <v>99</v>
      </c>
      <c r="J71" s="71" t="s">
        <v>53</v>
      </c>
      <c r="K71" s="72" t="s">
        <v>151</v>
      </c>
      <c r="L71" s="71" t="s">
        <v>20</v>
      </c>
      <c r="M71" s="71" t="s">
        <v>95</v>
      </c>
      <c r="N71" s="72" t="s">
        <v>97</v>
      </c>
      <c r="O71" s="71" t="s">
        <v>54</v>
      </c>
      <c r="P71" s="71" t="s">
        <v>55</v>
      </c>
      <c r="Q71" s="72" t="s">
        <v>57</v>
      </c>
      <c r="R71" s="71" t="s">
        <v>15</v>
      </c>
      <c r="S71" s="71" t="s">
        <v>74</v>
      </c>
      <c r="T71" s="71" t="s">
        <v>49</v>
      </c>
      <c r="U71" s="72" t="s">
        <v>42</v>
      </c>
      <c r="V71" s="71" t="s">
        <v>95</v>
      </c>
      <c r="W71" s="71" t="s">
        <v>51</v>
      </c>
      <c r="X71" s="71" t="s">
        <v>26</v>
      </c>
      <c r="Y71" s="72" t="s">
        <v>174</v>
      </c>
      <c r="Z71" s="71" t="s">
        <v>33</v>
      </c>
      <c r="AA71" s="71" t="s">
        <v>33</v>
      </c>
      <c r="AB71" s="72" t="s">
        <v>63</v>
      </c>
      <c r="AC71" s="71" t="s">
        <v>101</v>
      </c>
      <c r="AD71" s="71" t="s">
        <v>508</v>
      </c>
      <c r="AE71" s="148">
        <v>8.3000000000000007</v>
      </c>
      <c r="AF71" s="148" t="s">
        <v>29</v>
      </c>
      <c r="AG71" s="148">
        <v>6.1</v>
      </c>
      <c r="AH71" s="151"/>
    </row>
    <row r="72" spans="1:34" x14ac:dyDescent="0.25">
      <c r="A72" s="154" t="s">
        <v>438</v>
      </c>
      <c r="B72" s="5" t="s">
        <v>13</v>
      </c>
      <c r="C72" s="73" t="s">
        <v>50</v>
      </c>
      <c r="D72" s="73" t="s">
        <v>56</v>
      </c>
      <c r="E72" s="74" t="s">
        <v>50</v>
      </c>
      <c r="F72" s="73" t="s">
        <v>48</v>
      </c>
      <c r="G72" s="73" t="s">
        <v>48</v>
      </c>
      <c r="H72" s="74" t="s">
        <v>48</v>
      </c>
      <c r="I72" s="73" t="s">
        <v>14</v>
      </c>
      <c r="J72" s="73" t="s">
        <v>48</v>
      </c>
      <c r="K72" s="74" t="s">
        <v>14</v>
      </c>
      <c r="L72" s="73" t="s">
        <v>56</v>
      </c>
      <c r="M72" s="73" t="s">
        <v>56</v>
      </c>
      <c r="N72" s="74" t="s">
        <v>56</v>
      </c>
      <c r="O72" s="73" t="s">
        <v>48</v>
      </c>
      <c r="P72" s="73" t="s">
        <v>56</v>
      </c>
      <c r="Q72" s="74" t="s">
        <v>48</v>
      </c>
      <c r="R72" s="73" t="s">
        <v>14</v>
      </c>
      <c r="S72" s="73" t="s">
        <v>24</v>
      </c>
      <c r="T72" s="73" t="s">
        <v>50</v>
      </c>
      <c r="U72" s="74" t="s">
        <v>24</v>
      </c>
      <c r="V72" s="73" t="s">
        <v>56</v>
      </c>
      <c r="W72" s="73" t="s">
        <v>56</v>
      </c>
      <c r="X72" s="73" t="s">
        <v>56</v>
      </c>
      <c r="Y72" s="74" t="s">
        <v>56</v>
      </c>
      <c r="Z72" s="73" t="s">
        <v>56</v>
      </c>
      <c r="AA72" s="73" t="s">
        <v>56</v>
      </c>
      <c r="AB72" s="74" t="s">
        <v>56</v>
      </c>
      <c r="AC72" s="73" t="s">
        <v>48</v>
      </c>
      <c r="AD72" s="73"/>
      <c r="AE72" s="149"/>
      <c r="AF72" s="149"/>
      <c r="AG72" s="149"/>
      <c r="AH72" s="152"/>
    </row>
    <row r="73" spans="1:34" x14ac:dyDescent="0.25">
      <c r="A73" s="154"/>
      <c r="B73" s="5" t="s">
        <v>14</v>
      </c>
      <c r="C73" s="127" t="s">
        <v>460</v>
      </c>
      <c r="D73" s="127" t="s">
        <v>460</v>
      </c>
      <c r="E73" s="128" t="s">
        <v>25</v>
      </c>
      <c r="F73" s="127" t="s">
        <v>460</v>
      </c>
      <c r="G73" s="127" t="s">
        <v>460</v>
      </c>
      <c r="H73" s="128" t="s">
        <v>32</v>
      </c>
      <c r="I73" s="127" t="s">
        <v>460</v>
      </c>
      <c r="J73" s="127" t="s">
        <v>460</v>
      </c>
      <c r="K73" s="128" t="s">
        <v>25</v>
      </c>
      <c r="L73" s="127" t="s">
        <v>460</v>
      </c>
      <c r="M73" s="127" t="s">
        <v>460</v>
      </c>
      <c r="N73" s="128" t="s">
        <v>32</v>
      </c>
      <c r="O73" s="127" t="s">
        <v>460</v>
      </c>
      <c r="P73" s="127" t="s">
        <v>460</v>
      </c>
      <c r="Q73" s="128" t="s">
        <v>25</v>
      </c>
      <c r="R73" s="127" t="s">
        <v>32</v>
      </c>
      <c r="S73" s="127" t="s">
        <v>460</v>
      </c>
      <c r="T73" s="127" t="s">
        <v>460</v>
      </c>
      <c r="U73" s="128" t="s">
        <v>25</v>
      </c>
      <c r="V73" s="127" t="s">
        <v>32</v>
      </c>
      <c r="W73" s="127" t="s">
        <v>460</v>
      </c>
      <c r="X73" s="127" t="s">
        <v>460</v>
      </c>
      <c r="Y73" s="128" t="s">
        <v>25</v>
      </c>
      <c r="Z73" s="127" t="s">
        <v>460</v>
      </c>
      <c r="AA73" s="127" t="s">
        <v>460</v>
      </c>
      <c r="AB73" s="128" t="s">
        <v>32</v>
      </c>
      <c r="AC73" s="127" t="s">
        <v>462</v>
      </c>
      <c r="AD73" s="127" t="s">
        <v>36</v>
      </c>
      <c r="AE73" s="149"/>
      <c r="AF73" s="149"/>
      <c r="AG73" s="149"/>
      <c r="AH73" s="152"/>
    </row>
    <row r="74" spans="1:34" ht="15.75" thickBot="1" x14ac:dyDescent="0.3">
      <c r="A74" s="155"/>
      <c r="B74" s="6" t="s">
        <v>463</v>
      </c>
      <c r="C74" s="129" t="s">
        <v>460</v>
      </c>
      <c r="D74" s="129" t="s">
        <v>460</v>
      </c>
      <c r="E74" s="130" t="s">
        <v>52</v>
      </c>
      <c r="F74" s="129" t="s">
        <v>460</v>
      </c>
      <c r="G74" s="129" t="s">
        <v>460</v>
      </c>
      <c r="H74" s="130" t="s">
        <v>161</v>
      </c>
      <c r="I74" s="129" t="s">
        <v>460</v>
      </c>
      <c r="J74" s="129" t="s">
        <v>460</v>
      </c>
      <c r="K74" s="130" t="s">
        <v>44</v>
      </c>
      <c r="L74" s="129" t="s">
        <v>460</v>
      </c>
      <c r="M74" s="129" t="s">
        <v>460</v>
      </c>
      <c r="N74" s="130" t="s">
        <v>22</v>
      </c>
      <c r="O74" s="129" t="s">
        <v>460</v>
      </c>
      <c r="P74" s="129" t="s">
        <v>460</v>
      </c>
      <c r="Q74" s="130" t="s">
        <v>58</v>
      </c>
      <c r="R74" s="129">
        <v>7</v>
      </c>
      <c r="S74" s="129" t="s">
        <v>460</v>
      </c>
      <c r="T74" s="129" t="s">
        <v>460</v>
      </c>
      <c r="U74" s="130" t="s">
        <v>66</v>
      </c>
      <c r="V74" s="129">
        <v>10</v>
      </c>
      <c r="W74" s="129" t="s">
        <v>460</v>
      </c>
      <c r="X74" s="129" t="s">
        <v>460</v>
      </c>
      <c r="Y74" s="130" t="s">
        <v>63</v>
      </c>
      <c r="Z74" s="129" t="s">
        <v>460</v>
      </c>
      <c r="AA74" s="129" t="s">
        <v>460</v>
      </c>
      <c r="AB74" s="130" t="s">
        <v>22</v>
      </c>
      <c r="AC74" s="129">
        <v>18</v>
      </c>
      <c r="AD74" s="129" t="s">
        <v>509</v>
      </c>
      <c r="AE74" s="150"/>
      <c r="AF74" s="150"/>
      <c r="AG74" s="150"/>
      <c r="AH74" s="153"/>
    </row>
    <row r="75" spans="1:34" x14ac:dyDescent="0.25">
      <c r="A75" s="3">
        <v>15015</v>
      </c>
      <c r="B75" s="4" t="s">
        <v>12</v>
      </c>
      <c r="C75" s="71" t="s">
        <v>39</v>
      </c>
      <c r="D75" s="71" t="s">
        <v>28</v>
      </c>
      <c r="E75" s="72" t="s">
        <v>69</v>
      </c>
      <c r="F75" s="71" t="s">
        <v>139</v>
      </c>
      <c r="G75" s="71" t="s">
        <v>81</v>
      </c>
      <c r="H75" s="72" t="s">
        <v>15</v>
      </c>
      <c r="I75" s="71" t="s">
        <v>143</v>
      </c>
      <c r="J75" s="71" t="s">
        <v>114</v>
      </c>
      <c r="K75" s="72" t="s">
        <v>120</v>
      </c>
      <c r="L75" s="71" t="s">
        <v>31</v>
      </c>
      <c r="M75" s="71" t="s">
        <v>96</v>
      </c>
      <c r="N75" s="72" t="s">
        <v>82</v>
      </c>
      <c r="O75" s="71" t="s">
        <v>91</v>
      </c>
      <c r="P75" s="71" t="s">
        <v>31</v>
      </c>
      <c r="Q75" s="72" t="s">
        <v>97</v>
      </c>
      <c r="R75" s="71" t="s">
        <v>96</v>
      </c>
      <c r="S75" s="71" t="s">
        <v>141</v>
      </c>
      <c r="T75" s="71" t="s">
        <v>23</v>
      </c>
      <c r="U75" s="72" t="s">
        <v>59</v>
      </c>
      <c r="V75" s="71" t="s">
        <v>96</v>
      </c>
      <c r="W75" s="71" t="s">
        <v>331</v>
      </c>
      <c r="X75" s="71" t="s">
        <v>108</v>
      </c>
      <c r="Y75" s="72" t="s">
        <v>85</v>
      </c>
      <c r="Z75" s="71" t="s">
        <v>313</v>
      </c>
      <c r="AA75" s="71" t="s">
        <v>114</v>
      </c>
      <c r="AB75" s="72" t="s">
        <v>59</v>
      </c>
      <c r="AC75" s="71" t="s">
        <v>169</v>
      </c>
      <c r="AD75" s="71" t="s">
        <v>510</v>
      </c>
      <c r="AE75" s="148">
        <v>4.4400000000000004</v>
      </c>
      <c r="AF75" s="148" t="s">
        <v>16</v>
      </c>
      <c r="AG75" s="148">
        <v>5.38</v>
      </c>
      <c r="AH75" s="151"/>
    </row>
    <row r="76" spans="1:34" x14ac:dyDescent="0.25">
      <c r="A76" s="154" t="s">
        <v>437</v>
      </c>
      <c r="B76" s="5" t="s">
        <v>13</v>
      </c>
      <c r="C76" s="73" t="s">
        <v>29</v>
      </c>
      <c r="D76" s="73" t="s">
        <v>29</v>
      </c>
      <c r="E76" s="74" t="s">
        <v>29</v>
      </c>
      <c r="F76" s="73" t="s">
        <v>16</v>
      </c>
      <c r="G76" s="73" t="s">
        <v>68</v>
      </c>
      <c r="H76" s="74" t="s">
        <v>16</v>
      </c>
      <c r="I76" s="73" t="s">
        <v>24</v>
      </c>
      <c r="J76" s="73" t="s">
        <v>48</v>
      </c>
      <c r="K76" s="74" t="s">
        <v>24</v>
      </c>
      <c r="L76" s="73" t="s">
        <v>29</v>
      </c>
      <c r="M76" s="73" t="s">
        <v>50</v>
      </c>
      <c r="N76" s="74" t="s">
        <v>24</v>
      </c>
      <c r="O76" s="73" t="s">
        <v>29</v>
      </c>
      <c r="P76" s="73" t="s">
        <v>24</v>
      </c>
      <c r="Q76" s="74" t="s">
        <v>29</v>
      </c>
      <c r="R76" s="73" t="s">
        <v>50</v>
      </c>
      <c r="S76" s="73" t="s">
        <v>16</v>
      </c>
      <c r="T76" s="73" t="s">
        <v>24</v>
      </c>
      <c r="U76" s="74" t="s">
        <v>16</v>
      </c>
      <c r="V76" s="73" t="s">
        <v>50</v>
      </c>
      <c r="W76" s="73" t="s">
        <v>50</v>
      </c>
      <c r="X76" s="73" t="s">
        <v>14</v>
      </c>
      <c r="Y76" s="74" t="s">
        <v>14</v>
      </c>
      <c r="Z76" s="73" t="s">
        <v>16</v>
      </c>
      <c r="AA76" s="73" t="s">
        <v>14</v>
      </c>
      <c r="AB76" s="74" t="s">
        <v>16</v>
      </c>
      <c r="AC76" s="73" t="s">
        <v>14</v>
      </c>
      <c r="AD76" s="73"/>
      <c r="AE76" s="149"/>
      <c r="AF76" s="149"/>
      <c r="AG76" s="149"/>
      <c r="AH76" s="152"/>
    </row>
    <row r="77" spans="1:34" x14ac:dyDescent="0.25">
      <c r="A77" s="154"/>
      <c r="B77" s="5" t="s">
        <v>14</v>
      </c>
      <c r="C77" s="127" t="s">
        <v>460</v>
      </c>
      <c r="D77" s="127" t="s">
        <v>460</v>
      </c>
      <c r="E77" s="128" t="s">
        <v>25</v>
      </c>
      <c r="F77" s="127" t="s">
        <v>460</v>
      </c>
      <c r="G77" s="127" t="s">
        <v>460</v>
      </c>
      <c r="H77" s="128" t="s">
        <v>461</v>
      </c>
      <c r="I77" s="127" t="s">
        <v>460</v>
      </c>
      <c r="J77" s="127" t="s">
        <v>460</v>
      </c>
      <c r="K77" s="128" t="s">
        <v>25</v>
      </c>
      <c r="L77" s="127" t="s">
        <v>460</v>
      </c>
      <c r="M77" s="127" t="s">
        <v>460</v>
      </c>
      <c r="N77" s="128" t="s">
        <v>32</v>
      </c>
      <c r="O77" s="127" t="s">
        <v>460</v>
      </c>
      <c r="P77" s="127" t="s">
        <v>460</v>
      </c>
      <c r="Q77" s="128" t="s">
        <v>25</v>
      </c>
      <c r="R77" s="127" t="s">
        <v>32</v>
      </c>
      <c r="S77" s="127" t="s">
        <v>460</v>
      </c>
      <c r="T77" s="127" t="s">
        <v>460</v>
      </c>
      <c r="U77" s="128" t="s">
        <v>461</v>
      </c>
      <c r="V77" s="127" t="s">
        <v>32</v>
      </c>
      <c r="W77" s="127" t="s">
        <v>460</v>
      </c>
      <c r="X77" s="127" t="s">
        <v>460</v>
      </c>
      <c r="Y77" s="128" t="s">
        <v>25</v>
      </c>
      <c r="Z77" s="127" t="s">
        <v>460</v>
      </c>
      <c r="AA77" s="127" t="s">
        <v>460</v>
      </c>
      <c r="AB77" s="128" t="s">
        <v>461</v>
      </c>
      <c r="AC77" s="127" t="s">
        <v>462</v>
      </c>
      <c r="AD77" s="127" t="s">
        <v>20</v>
      </c>
      <c r="AE77" s="149"/>
      <c r="AF77" s="149"/>
      <c r="AG77" s="149"/>
      <c r="AH77" s="152"/>
    </row>
    <row r="78" spans="1:34" ht="15.75" thickBot="1" x14ac:dyDescent="0.3">
      <c r="A78" s="155"/>
      <c r="B78" s="6" t="s">
        <v>463</v>
      </c>
      <c r="C78" s="129" t="s">
        <v>460</v>
      </c>
      <c r="D78" s="129" t="s">
        <v>460</v>
      </c>
      <c r="E78" s="130" t="s">
        <v>55</v>
      </c>
      <c r="F78" s="129" t="s">
        <v>460</v>
      </c>
      <c r="G78" s="129" t="s">
        <v>460</v>
      </c>
      <c r="H78" s="130" t="s">
        <v>17</v>
      </c>
      <c r="I78" s="129" t="s">
        <v>460</v>
      </c>
      <c r="J78" s="129" t="s">
        <v>460</v>
      </c>
      <c r="K78" s="130" t="s">
        <v>66</v>
      </c>
      <c r="L78" s="129" t="s">
        <v>460</v>
      </c>
      <c r="M78" s="129" t="s">
        <v>460</v>
      </c>
      <c r="N78" s="130" t="s">
        <v>501</v>
      </c>
      <c r="O78" s="129" t="s">
        <v>460</v>
      </c>
      <c r="P78" s="129" t="s">
        <v>460</v>
      </c>
      <c r="Q78" s="130" t="s">
        <v>55</v>
      </c>
      <c r="R78" s="129">
        <v>8</v>
      </c>
      <c r="S78" s="129" t="s">
        <v>460</v>
      </c>
      <c r="T78" s="129" t="s">
        <v>460</v>
      </c>
      <c r="U78" s="130" t="s">
        <v>17</v>
      </c>
      <c r="V78" s="129">
        <v>8</v>
      </c>
      <c r="W78" s="129" t="s">
        <v>460</v>
      </c>
      <c r="X78" s="129" t="s">
        <v>460</v>
      </c>
      <c r="Y78" s="130" t="s">
        <v>44</v>
      </c>
      <c r="Z78" s="129" t="s">
        <v>460</v>
      </c>
      <c r="AA78" s="129" t="s">
        <v>460</v>
      </c>
      <c r="AB78" s="130" t="s">
        <v>17</v>
      </c>
      <c r="AC78" s="129">
        <v>14</v>
      </c>
      <c r="AD78" s="129" t="s">
        <v>511</v>
      </c>
      <c r="AE78" s="150"/>
      <c r="AF78" s="150"/>
      <c r="AG78" s="150"/>
      <c r="AH78" s="153"/>
    </row>
    <row r="79" spans="1:34" x14ac:dyDescent="0.25">
      <c r="A79" s="3">
        <v>15016</v>
      </c>
      <c r="B79" s="4" t="s">
        <v>12</v>
      </c>
      <c r="C79" s="71" t="s">
        <v>100</v>
      </c>
      <c r="D79" s="71" t="s">
        <v>27</v>
      </c>
      <c r="E79" s="72" t="s">
        <v>47</v>
      </c>
      <c r="F79" s="71" t="s">
        <v>30</v>
      </c>
      <c r="G79" s="71" t="s">
        <v>26</v>
      </c>
      <c r="H79" s="72" t="s">
        <v>88</v>
      </c>
      <c r="I79" s="71" t="s">
        <v>78</v>
      </c>
      <c r="J79" s="71" t="s">
        <v>15</v>
      </c>
      <c r="K79" s="72" t="s">
        <v>76</v>
      </c>
      <c r="L79" s="71" t="s">
        <v>53</v>
      </c>
      <c r="M79" s="71" t="s">
        <v>59</v>
      </c>
      <c r="N79" s="72" t="s">
        <v>78</v>
      </c>
      <c r="O79" s="71" t="s">
        <v>99</v>
      </c>
      <c r="P79" s="71" t="s">
        <v>27</v>
      </c>
      <c r="Q79" s="72" t="s">
        <v>54</v>
      </c>
      <c r="R79" s="71" t="s">
        <v>53</v>
      </c>
      <c r="S79" s="71" t="s">
        <v>101</v>
      </c>
      <c r="T79" s="71" t="s">
        <v>22</v>
      </c>
      <c r="U79" s="72" t="s">
        <v>100</v>
      </c>
      <c r="V79" s="71" t="s">
        <v>20</v>
      </c>
      <c r="W79" s="71" t="s">
        <v>120</v>
      </c>
      <c r="X79" s="71" t="s">
        <v>22</v>
      </c>
      <c r="Y79" s="72" t="s">
        <v>102</v>
      </c>
      <c r="Z79" s="71" t="s">
        <v>15</v>
      </c>
      <c r="AA79" s="71" t="s">
        <v>15</v>
      </c>
      <c r="AB79" s="72" t="s">
        <v>106</v>
      </c>
      <c r="AC79" s="71" t="s">
        <v>106</v>
      </c>
      <c r="AD79" s="71" t="s">
        <v>294</v>
      </c>
      <c r="AE79" s="148">
        <v>6.78</v>
      </c>
      <c r="AF79" s="148" t="s">
        <v>29</v>
      </c>
      <c r="AG79" s="148">
        <v>7.1</v>
      </c>
      <c r="AH79" s="151"/>
    </row>
    <row r="80" spans="1:34" x14ac:dyDescent="0.25">
      <c r="A80" s="154" t="s">
        <v>436</v>
      </c>
      <c r="B80" s="5" t="s">
        <v>13</v>
      </c>
      <c r="C80" s="73" t="s">
        <v>14</v>
      </c>
      <c r="D80" s="73" t="s">
        <v>24</v>
      </c>
      <c r="E80" s="74" t="s">
        <v>14</v>
      </c>
      <c r="F80" s="73" t="s">
        <v>48</v>
      </c>
      <c r="G80" s="73" t="s">
        <v>50</v>
      </c>
      <c r="H80" s="74" t="s">
        <v>50</v>
      </c>
      <c r="I80" s="73" t="s">
        <v>68</v>
      </c>
      <c r="J80" s="73" t="s">
        <v>56</v>
      </c>
      <c r="K80" s="74" t="s">
        <v>24</v>
      </c>
      <c r="L80" s="73" t="s">
        <v>14</v>
      </c>
      <c r="M80" s="73" t="s">
        <v>56</v>
      </c>
      <c r="N80" s="74" t="s">
        <v>48</v>
      </c>
      <c r="O80" s="73" t="s">
        <v>14</v>
      </c>
      <c r="P80" s="73" t="s">
        <v>24</v>
      </c>
      <c r="Q80" s="74" t="s">
        <v>14</v>
      </c>
      <c r="R80" s="73" t="s">
        <v>14</v>
      </c>
      <c r="S80" s="73" t="s">
        <v>68</v>
      </c>
      <c r="T80" s="73" t="s">
        <v>24</v>
      </c>
      <c r="U80" s="74" t="s">
        <v>68</v>
      </c>
      <c r="V80" s="73" t="s">
        <v>56</v>
      </c>
      <c r="W80" s="73" t="s">
        <v>50</v>
      </c>
      <c r="X80" s="73" t="s">
        <v>24</v>
      </c>
      <c r="Y80" s="74" t="s">
        <v>14</v>
      </c>
      <c r="Z80" s="73" t="s">
        <v>14</v>
      </c>
      <c r="AA80" s="73" t="s">
        <v>14</v>
      </c>
      <c r="AB80" s="74" t="s">
        <v>14</v>
      </c>
      <c r="AC80" s="73" t="s">
        <v>14</v>
      </c>
      <c r="AD80" s="73"/>
      <c r="AE80" s="149"/>
      <c r="AF80" s="149"/>
      <c r="AG80" s="149"/>
      <c r="AH80" s="152"/>
    </row>
    <row r="81" spans="1:34" x14ac:dyDescent="0.25">
      <c r="A81" s="154"/>
      <c r="B81" s="5" t="s">
        <v>14</v>
      </c>
      <c r="C81" s="127" t="s">
        <v>460</v>
      </c>
      <c r="D81" s="127" t="s">
        <v>460</v>
      </c>
      <c r="E81" s="128" t="s">
        <v>25</v>
      </c>
      <c r="F81" s="127" t="s">
        <v>460</v>
      </c>
      <c r="G81" s="127" t="s">
        <v>460</v>
      </c>
      <c r="H81" s="128" t="s">
        <v>32</v>
      </c>
      <c r="I81" s="127" t="s">
        <v>460</v>
      </c>
      <c r="J81" s="127" t="s">
        <v>460</v>
      </c>
      <c r="K81" s="128" t="s">
        <v>25</v>
      </c>
      <c r="L81" s="127" t="s">
        <v>460</v>
      </c>
      <c r="M81" s="127" t="s">
        <v>460</v>
      </c>
      <c r="N81" s="128" t="s">
        <v>32</v>
      </c>
      <c r="O81" s="127" t="s">
        <v>460</v>
      </c>
      <c r="P81" s="127" t="s">
        <v>460</v>
      </c>
      <c r="Q81" s="128" t="s">
        <v>25</v>
      </c>
      <c r="R81" s="127" t="s">
        <v>32</v>
      </c>
      <c r="S81" s="127" t="s">
        <v>460</v>
      </c>
      <c r="T81" s="127" t="s">
        <v>460</v>
      </c>
      <c r="U81" s="128" t="s">
        <v>25</v>
      </c>
      <c r="V81" s="127" t="s">
        <v>32</v>
      </c>
      <c r="W81" s="127" t="s">
        <v>460</v>
      </c>
      <c r="X81" s="127" t="s">
        <v>460</v>
      </c>
      <c r="Y81" s="128" t="s">
        <v>25</v>
      </c>
      <c r="Z81" s="127" t="s">
        <v>460</v>
      </c>
      <c r="AA81" s="127" t="s">
        <v>460</v>
      </c>
      <c r="AB81" s="128" t="s">
        <v>32</v>
      </c>
      <c r="AC81" s="127" t="s">
        <v>462</v>
      </c>
      <c r="AD81" s="127" t="s">
        <v>36</v>
      </c>
      <c r="AE81" s="149"/>
      <c r="AF81" s="149"/>
      <c r="AG81" s="149"/>
      <c r="AH81" s="152"/>
    </row>
    <row r="82" spans="1:34" ht="15.75" thickBot="1" x14ac:dyDescent="0.3">
      <c r="A82" s="155"/>
      <c r="B82" s="6" t="s">
        <v>463</v>
      </c>
      <c r="C82" s="129" t="s">
        <v>460</v>
      </c>
      <c r="D82" s="129" t="s">
        <v>460</v>
      </c>
      <c r="E82" s="130" t="s">
        <v>44</v>
      </c>
      <c r="F82" s="129" t="s">
        <v>460</v>
      </c>
      <c r="G82" s="129" t="s">
        <v>460</v>
      </c>
      <c r="H82" s="130" t="s">
        <v>45</v>
      </c>
      <c r="I82" s="129" t="s">
        <v>460</v>
      </c>
      <c r="J82" s="129" t="s">
        <v>460</v>
      </c>
      <c r="K82" s="130" t="s">
        <v>66</v>
      </c>
      <c r="L82" s="129" t="s">
        <v>460</v>
      </c>
      <c r="M82" s="129" t="s">
        <v>460</v>
      </c>
      <c r="N82" s="130" t="s">
        <v>161</v>
      </c>
      <c r="O82" s="129" t="s">
        <v>460</v>
      </c>
      <c r="P82" s="129" t="s">
        <v>460</v>
      </c>
      <c r="Q82" s="130" t="s">
        <v>44</v>
      </c>
      <c r="R82" s="129">
        <v>7</v>
      </c>
      <c r="S82" s="129" t="s">
        <v>460</v>
      </c>
      <c r="T82" s="129" t="s">
        <v>460</v>
      </c>
      <c r="U82" s="130" t="s">
        <v>33</v>
      </c>
      <c r="V82" s="129">
        <v>10</v>
      </c>
      <c r="W82" s="129" t="s">
        <v>460</v>
      </c>
      <c r="X82" s="129" t="s">
        <v>460</v>
      </c>
      <c r="Y82" s="130" t="s">
        <v>44</v>
      </c>
      <c r="Z82" s="129" t="s">
        <v>460</v>
      </c>
      <c r="AA82" s="129" t="s">
        <v>460</v>
      </c>
      <c r="AB82" s="130" t="s">
        <v>470</v>
      </c>
      <c r="AC82" s="129">
        <v>14</v>
      </c>
      <c r="AD82" s="129" t="s">
        <v>512</v>
      </c>
      <c r="AE82" s="150"/>
      <c r="AF82" s="150"/>
      <c r="AG82" s="150"/>
      <c r="AH82" s="153"/>
    </row>
    <row r="83" spans="1:34" ht="17.100000000000001" customHeight="1" x14ac:dyDescent="0.25">
      <c r="A83" s="131" t="s">
        <v>478</v>
      </c>
      <c r="B83" s="132"/>
      <c r="C83" s="132"/>
      <c r="D83" s="132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3"/>
      <c r="Q83" s="133"/>
      <c r="R83" s="133"/>
      <c r="S83" s="133"/>
      <c r="T83" s="133"/>
      <c r="U83" s="133"/>
      <c r="V83" s="134"/>
      <c r="Y83" s="133"/>
      <c r="Z83" s="133"/>
    </row>
    <row r="84" spans="1:34" ht="17.100000000000001" customHeight="1" x14ac:dyDescent="0.25">
      <c r="A84" s="135" t="s">
        <v>479</v>
      </c>
      <c r="B84" s="135"/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</row>
    <row r="85" spans="1:34" ht="17.100000000000001" customHeight="1" x14ac:dyDescent="0.25">
      <c r="A85" s="136" t="s">
        <v>480</v>
      </c>
      <c r="B85" s="144" t="s">
        <v>481</v>
      </c>
      <c r="C85" s="144"/>
      <c r="D85" s="144" t="s">
        <v>482</v>
      </c>
      <c r="E85" s="144"/>
      <c r="F85" s="144"/>
      <c r="G85" s="144" t="s">
        <v>483</v>
      </c>
      <c r="H85" s="144"/>
      <c r="I85" s="144"/>
      <c r="J85" s="144" t="s">
        <v>484</v>
      </c>
      <c r="K85" s="144"/>
      <c r="L85" s="144"/>
      <c r="M85" s="144" t="s">
        <v>485</v>
      </c>
      <c r="N85" s="144"/>
      <c r="O85" s="144"/>
      <c r="P85" s="144" t="s">
        <v>486</v>
      </c>
      <c r="Q85" s="144"/>
      <c r="R85" s="144"/>
      <c r="S85" s="144" t="s">
        <v>487</v>
      </c>
      <c r="T85" s="144"/>
      <c r="U85" s="144"/>
      <c r="V85" s="137" t="s">
        <v>488</v>
      </c>
      <c r="Y85" s="138"/>
    </row>
    <row r="86" spans="1:34" ht="17.100000000000001" customHeight="1" x14ac:dyDescent="0.25">
      <c r="A86" s="136" t="s">
        <v>183</v>
      </c>
      <c r="B86" s="144" t="s">
        <v>56</v>
      </c>
      <c r="C86" s="144"/>
      <c r="D86" s="144" t="s">
        <v>48</v>
      </c>
      <c r="E86" s="144"/>
      <c r="F86" s="144"/>
      <c r="G86" s="144" t="s">
        <v>50</v>
      </c>
      <c r="H86" s="144"/>
      <c r="I86" s="144"/>
      <c r="J86" s="144" t="s">
        <v>14</v>
      </c>
      <c r="K86" s="144"/>
      <c r="L86" s="144"/>
      <c r="M86" s="144" t="s">
        <v>24</v>
      </c>
      <c r="N86" s="144"/>
      <c r="O86" s="144"/>
      <c r="P86" s="144" t="s">
        <v>68</v>
      </c>
      <c r="Q86" s="144"/>
      <c r="R86" s="144"/>
      <c r="S86" s="144" t="s">
        <v>29</v>
      </c>
      <c r="T86" s="144"/>
      <c r="U86" s="144"/>
      <c r="V86" s="137" t="s">
        <v>16</v>
      </c>
      <c r="W86" s="138"/>
      <c r="X86" s="138"/>
      <c r="Y86" s="138"/>
    </row>
    <row r="87" spans="1:34" ht="17.100000000000001" customHeight="1" x14ac:dyDescent="0.25">
      <c r="A87" s="136" t="s">
        <v>184</v>
      </c>
      <c r="B87" s="144">
        <v>10</v>
      </c>
      <c r="C87" s="144"/>
      <c r="D87" s="144">
        <v>9</v>
      </c>
      <c r="E87" s="144"/>
      <c r="F87" s="144"/>
      <c r="G87" s="144">
        <v>8</v>
      </c>
      <c r="H87" s="144"/>
      <c r="I87" s="144"/>
      <c r="J87" s="144">
        <v>7</v>
      </c>
      <c r="K87" s="144"/>
      <c r="L87" s="144"/>
      <c r="M87" s="144">
        <v>6</v>
      </c>
      <c r="N87" s="144"/>
      <c r="O87" s="144"/>
      <c r="P87" s="144">
        <v>5</v>
      </c>
      <c r="Q87" s="144"/>
      <c r="R87" s="144"/>
      <c r="S87" s="144">
        <v>4</v>
      </c>
      <c r="T87" s="144"/>
      <c r="U87" s="144"/>
      <c r="V87" s="137">
        <v>0</v>
      </c>
      <c r="W87" s="138"/>
      <c r="X87" s="138"/>
      <c r="Y87" s="138"/>
    </row>
    <row r="88" spans="1:34" ht="36.75" customHeight="1" x14ac:dyDescent="0.25">
      <c r="A88" s="139"/>
      <c r="B88" s="140"/>
      <c r="C88" s="141"/>
      <c r="D88" s="141"/>
      <c r="E88" s="141"/>
      <c r="F88" s="141"/>
      <c r="G88" s="141"/>
      <c r="H88" s="145"/>
      <c r="I88" s="145"/>
      <c r="J88" s="145"/>
      <c r="K88" s="145"/>
      <c r="L88" s="145"/>
      <c r="M88" s="145"/>
      <c r="N88" s="141"/>
      <c r="O88" s="141"/>
      <c r="P88" s="141"/>
      <c r="Q88" s="141"/>
      <c r="R88" s="141"/>
      <c r="S88" s="141"/>
      <c r="T88" s="141"/>
      <c r="U88" s="141"/>
      <c r="V88" s="141"/>
    </row>
    <row r="89" spans="1:34" ht="21" customHeight="1" x14ac:dyDescent="0.25">
      <c r="A89" s="139"/>
      <c r="B89" s="146" t="s">
        <v>489</v>
      </c>
      <c r="C89" s="146"/>
      <c r="D89" s="146"/>
      <c r="E89" s="146"/>
      <c r="F89" s="141"/>
      <c r="G89" s="141"/>
      <c r="K89" s="142" t="s">
        <v>490</v>
      </c>
      <c r="L89" s="143"/>
      <c r="M89" s="143"/>
      <c r="N89" s="143"/>
      <c r="O89" s="143"/>
      <c r="S89" s="142" t="s">
        <v>491</v>
      </c>
      <c r="T89" s="142"/>
      <c r="U89" s="142"/>
      <c r="V89" s="142"/>
      <c r="W89" s="142"/>
      <c r="Z89" s="141" t="s">
        <v>492</v>
      </c>
    </row>
    <row r="90" spans="1:34" ht="15.75" thickBot="1" x14ac:dyDescent="0.3">
      <c r="B90" s="147" t="s">
        <v>493</v>
      </c>
      <c r="C90" s="147"/>
      <c r="D90" s="147"/>
      <c r="E90" s="147"/>
      <c r="F90" s="135"/>
      <c r="G90" s="135"/>
      <c r="K90" s="138" t="s">
        <v>494</v>
      </c>
      <c r="L90" s="138"/>
      <c r="M90" s="138"/>
      <c r="N90" s="138"/>
      <c r="O90" s="138"/>
      <c r="S90" s="142" t="s">
        <v>495</v>
      </c>
      <c r="T90" s="142"/>
      <c r="U90" s="142"/>
      <c r="V90" s="142"/>
      <c r="W90" s="142"/>
      <c r="Z90" s="132" t="s">
        <v>743</v>
      </c>
    </row>
    <row r="91" spans="1:34" x14ac:dyDescent="0.25">
      <c r="A91" s="3">
        <v>15017</v>
      </c>
      <c r="B91" s="4" t="s">
        <v>12</v>
      </c>
      <c r="C91" s="71" t="s">
        <v>118</v>
      </c>
      <c r="D91" s="71" t="s">
        <v>107</v>
      </c>
      <c r="E91" s="72" t="s">
        <v>120</v>
      </c>
      <c r="F91" s="71" t="s">
        <v>26</v>
      </c>
      <c r="G91" s="71" t="s">
        <v>15</v>
      </c>
      <c r="H91" s="72" t="s">
        <v>70</v>
      </c>
      <c r="I91" s="71" t="s">
        <v>74</v>
      </c>
      <c r="J91" s="71" t="s">
        <v>15</v>
      </c>
      <c r="K91" s="72" t="s">
        <v>92</v>
      </c>
      <c r="L91" s="71" t="s">
        <v>107</v>
      </c>
      <c r="M91" s="71" t="s">
        <v>20</v>
      </c>
      <c r="N91" s="72" t="s">
        <v>106</v>
      </c>
      <c r="O91" s="71" t="s">
        <v>38</v>
      </c>
      <c r="P91" s="71" t="s">
        <v>27</v>
      </c>
      <c r="Q91" s="72" t="s">
        <v>118</v>
      </c>
      <c r="R91" s="71" t="s">
        <v>107</v>
      </c>
      <c r="S91" s="71" t="s">
        <v>99</v>
      </c>
      <c r="T91" s="71" t="s">
        <v>49</v>
      </c>
      <c r="U91" s="72" t="s">
        <v>132</v>
      </c>
      <c r="V91" s="71" t="s">
        <v>26</v>
      </c>
      <c r="W91" s="71" t="s">
        <v>64</v>
      </c>
      <c r="X91" s="71" t="s">
        <v>15</v>
      </c>
      <c r="Y91" s="72" t="s">
        <v>73</v>
      </c>
      <c r="Z91" s="71" t="s">
        <v>26</v>
      </c>
      <c r="AA91" s="71" t="s">
        <v>26</v>
      </c>
      <c r="AB91" s="72" t="s">
        <v>58</v>
      </c>
      <c r="AC91" s="71" t="s">
        <v>97</v>
      </c>
      <c r="AD91" s="71" t="s">
        <v>267</v>
      </c>
      <c r="AE91" s="148">
        <v>6.56</v>
      </c>
      <c r="AF91" s="148" t="s">
        <v>29</v>
      </c>
      <c r="AG91" s="148">
        <v>5.27</v>
      </c>
      <c r="AH91" s="151"/>
    </row>
    <row r="92" spans="1:34" x14ac:dyDescent="0.25">
      <c r="A92" s="154" t="s">
        <v>435</v>
      </c>
      <c r="B92" s="5" t="s">
        <v>13</v>
      </c>
      <c r="C92" s="73" t="s">
        <v>24</v>
      </c>
      <c r="D92" s="73" t="s">
        <v>14</v>
      </c>
      <c r="E92" s="74" t="s">
        <v>24</v>
      </c>
      <c r="F92" s="73" t="s">
        <v>50</v>
      </c>
      <c r="G92" s="73" t="s">
        <v>14</v>
      </c>
      <c r="H92" s="74" t="s">
        <v>50</v>
      </c>
      <c r="I92" s="73" t="s">
        <v>24</v>
      </c>
      <c r="J92" s="73" t="s">
        <v>56</v>
      </c>
      <c r="K92" s="74" t="s">
        <v>24</v>
      </c>
      <c r="L92" s="73" t="s">
        <v>24</v>
      </c>
      <c r="M92" s="73" t="s">
        <v>56</v>
      </c>
      <c r="N92" s="74" t="s">
        <v>14</v>
      </c>
      <c r="O92" s="73" t="s">
        <v>29</v>
      </c>
      <c r="P92" s="73" t="s">
        <v>24</v>
      </c>
      <c r="Q92" s="74" t="s">
        <v>29</v>
      </c>
      <c r="R92" s="73" t="s">
        <v>24</v>
      </c>
      <c r="S92" s="73" t="s">
        <v>14</v>
      </c>
      <c r="T92" s="73" t="s">
        <v>50</v>
      </c>
      <c r="U92" s="74" t="s">
        <v>14</v>
      </c>
      <c r="V92" s="73" t="s">
        <v>50</v>
      </c>
      <c r="W92" s="73" t="s">
        <v>24</v>
      </c>
      <c r="X92" s="73" t="s">
        <v>56</v>
      </c>
      <c r="Y92" s="74" t="s">
        <v>14</v>
      </c>
      <c r="Z92" s="73" t="s">
        <v>50</v>
      </c>
      <c r="AA92" s="73" t="s">
        <v>50</v>
      </c>
      <c r="AB92" s="74" t="s">
        <v>50</v>
      </c>
      <c r="AC92" s="73" t="s">
        <v>56</v>
      </c>
      <c r="AD92" s="73"/>
      <c r="AE92" s="149"/>
      <c r="AF92" s="149"/>
      <c r="AG92" s="149"/>
      <c r="AH92" s="152"/>
    </row>
    <row r="93" spans="1:34" x14ac:dyDescent="0.25">
      <c r="A93" s="154"/>
      <c r="B93" s="5" t="s">
        <v>14</v>
      </c>
      <c r="C93" s="127" t="s">
        <v>460</v>
      </c>
      <c r="D93" s="127" t="s">
        <v>460</v>
      </c>
      <c r="E93" s="128" t="s">
        <v>25</v>
      </c>
      <c r="F93" s="127" t="s">
        <v>460</v>
      </c>
      <c r="G93" s="127" t="s">
        <v>460</v>
      </c>
      <c r="H93" s="128" t="s">
        <v>32</v>
      </c>
      <c r="I93" s="127" t="s">
        <v>460</v>
      </c>
      <c r="J93" s="127" t="s">
        <v>460</v>
      </c>
      <c r="K93" s="128" t="s">
        <v>25</v>
      </c>
      <c r="L93" s="127" t="s">
        <v>460</v>
      </c>
      <c r="M93" s="127" t="s">
        <v>460</v>
      </c>
      <c r="N93" s="128" t="s">
        <v>32</v>
      </c>
      <c r="O93" s="127" t="s">
        <v>460</v>
      </c>
      <c r="P93" s="127" t="s">
        <v>460</v>
      </c>
      <c r="Q93" s="128" t="s">
        <v>25</v>
      </c>
      <c r="R93" s="127" t="s">
        <v>32</v>
      </c>
      <c r="S93" s="127" t="s">
        <v>460</v>
      </c>
      <c r="T93" s="127" t="s">
        <v>460</v>
      </c>
      <c r="U93" s="128" t="s">
        <v>25</v>
      </c>
      <c r="V93" s="127" t="s">
        <v>32</v>
      </c>
      <c r="W93" s="127" t="s">
        <v>460</v>
      </c>
      <c r="X93" s="127" t="s">
        <v>460</v>
      </c>
      <c r="Y93" s="128" t="s">
        <v>25</v>
      </c>
      <c r="Z93" s="127" t="s">
        <v>460</v>
      </c>
      <c r="AA93" s="127" t="s">
        <v>460</v>
      </c>
      <c r="AB93" s="128" t="s">
        <v>32</v>
      </c>
      <c r="AC93" s="127" t="s">
        <v>462</v>
      </c>
      <c r="AD93" s="127" t="s">
        <v>36</v>
      </c>
      <c r="AE93" s="149"/>
      <c r="AF93" s="149"/>
      <c r="AG93" s="149"/>
      <c r="AH93" s="152"/>
    </row>
    <row r="94" spans="1:34" ht="15.75" thickBot="1" x14ac:dyDescent="0.3">
      <c r="A94" s="155"/>
      <c r="B94" s="6" t="s">
        <v>463</v>
      </c>
      <c r="C94" s="129" t="s">
        <v>460</v>
      </c>
      <c r="D94" s="129" t="s">
        <v>460</v>
      </c>
      <c r="E94" s="130" t="s">
        <v>66</v>
      </c>
      <c r="F94" s="129" t="s">
        <v>460</v>
      </c>
      <c r="G94" s="129" t="s">
        <v>460</v>
      </c>
      <c r="H94" s="130" t="s">
        <v>45</v>
      </c>
      <c r="I94" s="129" t="s">
        <v>460</v>
      </c>
      <c r="J94" s="129" t="s">
        <v>460</v>
      </c>
      <c r="K94" s="130" t="s">
        <v>66</v>
      </c>
      <c r="L94" s="129" t="s">
        <v>460</v>
      </c>
      <c r="M94" s="129" t="s">
        <v>460</v>
      </c>
      <c r="N94" s="130" t="s">
        <v>470</v>
      </c>
      <c r="O94" s="129" t="s">
        <v>460</v>
      </c>
      <c r="P94" s="129" t="s">
        <v>460</v>
      </c>
      <c r="Q94" s="130" t="s">
        <v>55</v>
      </c>
      <c r="R94" s="129">
        <v>6</v>
      </c>
      <c r="S94" s="129" t="s">
        <v>460</v>
      </c>
      <c r="T94" s="129" t="s">
        <v>460</v>
      </c>
      <c r="U94" s="130" t="s">
        <v>44</v>
      </c>
      <c r="V94" s="129">
        <v>8</v>
      </c>
      <c r="W94" s="129" t="s">
        <v>460</v>
      </c>
      <c r="X94" s="129" t="s">
        <v>460</v>
      </c>
      <c r="Y94" s="130" t="s">
        <v>44</v>
      </c>
      <c r="Z94" s="129" t="s">
        <v>460</v>
      </c>
      <c r="AA94" s="129" t="s">
        <v>460</v>
      </c>
      <c r="AB94" s="130" t="s">
        <v>45</v>
      </c>
      <c r="AC94" s="129">
        <v>20</v>
      </c>
      <c r="AD94" s="129" t="s">
        <v>513</v>
      </c>
      <c r="AE94" s="150"/>
      <c r="AF94" s="150"/>
      <c r="AG94" s="150"/>
      <c r="AH94" s="153"/>
    </row>
    <row r="95" spans="1:34" x14ac:dyDescent="0.25">
      <c r="A95" s="3">
        <v>15018</v>
      </c>
      <c r="B95" s="4" t="s">
        <v>12</v>
      </c>
      <c r="C95" s="71" t="s">
        <v>63</v>
      </c>
      <c r="D95" s="71" t="s">
        <v>22</v>
      </c>
      <c r="E95" s="72" t="s">
        <v>99</v>
      </c>
      <c r="F95" s="71" t="s">
        <v>20</v>
      </c>
      <c r="G95" s="71" t="s">
        <v>26</v>
      </c>
      <c r="H95" s="72" t="s">
        <v>101</v>
      </c>
      <c r="I95" s="71" t="s">
        <v>58</v>
      </c>
      <c r="J95" s="71" t="s">
        <v>53</v>
      </c>
      <c r="K95" s="72" t="s">
        <v>153</v>
      </c>
      <c r="L95" s="71" t="s">
        <v>55</v>
      </c>
      <c r="M95" s="71" t="s">
        <v>30</v>
      </c>
      <c r="N95" s="72" t="s">
        <v>70</v>
      </c>
      <c r="O95" s="71" t="s">
        <v>58</v>
      </c>
      <c r="P95" s="71" t="s">
        <v>107</v>
      </c>
      <c r="Q95" s="72" t="s">
        <v>100</v>
      </c>
      <c r="R95" s="71" t="s">
        <v>30</v>
      </c>
      <c r="S95" s="71" t="s">
        <v>118</v>
      </c>
      <c r="T95" s="71" t="s">
        <v>21</v>
      </c>
      <c r="U95" s="72" t="s">
        <v>134</v>
      </c>
      <c r="V95" s="71" t="s">
        <v>33</v>
      </c>
      <c r="W95" s="71" t="s">
        <v>101</v>
      </c>
      <c r="X95" s="71" t="s">
        <v>22</v>
      </c>
      <c r="Y95" s="72" t="s">
        <v>100</v>
      </c>
      <c r="Z95" s="71" t="s">
        <v>59</v>
      </c>
      <c r="AA95" s="71" t="s">
        <v>15</v>
      </c>
      <c r="AB95" s="72" t="s">
        <v>63</v>
      </c>
      <c r="AC95" s="71" t="s">
        <v>118</v>
      </c>
      <c r="AD95" s="71" t="s">
        <v>514</v>
      </c>
      <c r="AE95" s="148">
        <v>6.59</v>
      </c>
      <c r="AF95" s="148" t="s">
        <v>29</v>
      </c>
      <c r="AG95" s="148">
        <v>4.8099999999999996</v>
      </c>
      <c r="AH95" s="151"/>
    </row>
    <row r="96" spans="1:34" x14ac:dyDescent="0.25">
      <c r="A96" s="154" t="s">
        <v>434</v>
      </c>
      <c r="B96" s="5" t="s">
        <v>13</v>
      </c>
      <c r="C96" s="73" t="s">
        <v>24</v>
      </c>
      <c r="D96" s="73" t="s">
        <v>24</v>
      </c>
      <c r="E96" s="74" t="s">
        <v>24</v>
      </c>
      <c r="F96" s="73" t="s">
        <v>56</v>
      </c>
      <c r="G96" s="73" t="s">
        <v>50</v>
      </c>
      <c r="H96" s="74" t="s">
        <v>48</v>
      </c>
      <c r="I96" s="73" t="s">
        <v>68</v>
      </c>
      <c r="J96" s="73" t="s">
        <v>48</v>
      </c>
      <c r="K96" s="74" t="s">
        <v>24</v>
      </c>
      <c r="L96" s="73" t="s">
        <v>14</v>
      </c>
      <c r="M96" s="73" t="s">
        <v>48</v>
      </c>
      <c r="N96" s="74" t="s">
        <v>50</v>
      </c>
      <c r="O96" s="73" t="s">
        <v>68</v>
      </c>
      <c r="P96" s="73" t="s">
        <v>14</v>
      </c>
      <c r="Q96" s="74" t="s">
        <v>68</v>
      </c>
      <c r="R96" s="73" t="s">
        <v>48</v>
      </c>
      <c r="S96" s="73" t="s">
        <v>24</v>
      </c>
      <c r="T96" s="73" t="s">
        <v>29</v>
      </c>
      <c r="U96" s="74" t="s">
        <v>24</v>
      </c>
      <c r="V96" s="73" t="s">
        <v>56</v>
      </c>
      <c r="W96" s="73" t="s">
        <v>68</v>
      </c>
      <c r="X96" s="73" t="s">
        <v>24</v>
      </c>
      <c r="Y96" s="74" t="s">
        <v>68</v>
      </c>
      <c r="Z96" s="73" t="s">
        <v>56</v>
      </c>
      <c r="AA96" s="73" t="s">
        <v>14</v>
      </c>
      <c r="AB96" s="74" t="s">
        <v>56</v>
      </c>
      <c r="AC96" s="73" t="s">
        <v>56</v>
      </c>
      <c r="AD96" s="73"/>
      <c r="AE96" s="149"/>
      <c r="AF96" s="149"/>
      <c r="AG96" s="149"/>
      <c r="AH96" s="152"/>
    </row>
    <row r="97" spans="1:34" x14ac:dyDescent="0.25">
      <c r="A97" s="154"/>
      <c r="B97" s="5" t="s">
        <v>14</v>
      </c>
      <c r="C97" s="127" t="s">
        <v>460</v>
      </c>
      <c r="D97" s="127" t="s">
        <v>460</v>
      </c>
      <c r="E97" s="128" t="s">
        <v>25</v>
      </c>
      <c r="F97" s="127" t="s">
        <v>460</v>
      </c>
      <c r="G97" s="127" t="s">
        <v>460</v>
      </c>
      <c r="H97" s="128" t="s">
        <v>32</v>
      </c>
      <c r="I97" s="127" t="s">
        <v>460</v>
      </c>
      <c r="J97" s="127" t="s">
        <v>460</v>
      </c>
      <c r="K97" s="128" t="s">
        <v>25</v>
      </c>
      <c r="L97" s="127" t="s">
        <v>460</v>
      </c>
      <c r="M97" s="127" t="s">
        <v>460</v>
      </c>
      <c r="N97" s="128" t="s">
        <v>32</v>
      </c>
      <c r="O97" s="127" t="s">
        <v>460</v>
      </c>
      <c r="P97" s="127" t="s">
        <v>460</v>
      </c>
      <c r="Q97" s="128" t="s">
        <v>25</v>
      </c>
      <c r="R97" s="127" t="s">
        <v>32</v>
      </c>
      <c r="S97" s="127" t="s">
        <v>460</v>
      </c>
      <c r="T97" s="127" t="s">
        <v>460</v>
      </c>
      <c r="U97" s="128" t="s">
        <v>25</v>
      </c>
      <c r="V97" s="127" t="s">
        <v>32</v>
      </c>
      <c r="W97" s="127" t="s">
        <v>460</v>
      </c>
      <c r="X97" s="127" t="s">
        <v>460</v>
      </c>
      <c r="Y97" s="128" t="s">
        <v>25</v>
      </c>
      <c r="Z97" s="127" t="s">
        <v>460</v>
      </c>
      <c r="AA97" s="127" t="s">
        <v>460</v>
      </c>
      <c r="AB97" s="128" t="s">
        <v>32</v>
      </c>
      <c r="AC97" s="127" t="s">
        <v>462</v>
      </c>
      <c r="AD97" s="127" t="s">
        <v>36</v>
      </c>
      <c r="AE97" s="149"/>
      <c r="AF97" s="149"/>
      <c r="AG97" s="149"/>
      <c r="AH97" s="152"/>
    </row>
    <row r="98" spans="1:34" ht="15.75" thickBot="1" x14ac:dyDescent="0.3">
      <c r="A98" s="155"/>
      <c r="B98" s="6" t="s">
        <v>463</v>
      </c>
      <c r="C98" s="129" t="s">
        <v>460</v>
      </c>
      <c r="D98" s="129" t="s">
        <v>460</v>
      </c>
      <c r="E98" s="130" t="s">
        <v>66</v>
      </c>
      <c r="F98" s="129" t="s">
        <v>460</v>
      </c>
      <c r="G98" s="129" t="s">
        <v>460</v>
      </c>
      <c r="H98" s="130" t="s">
        <v>161</v>
      </c>
      <c r="I98" s="129" t="s">
        <v>460</v>
      </c>
      <c r="J98" s="129" t="s">
        <v>460</v>
      </c>
      <c r="K98" s="130" t="s">
        <v>66</v>
      </c>
      <c r="L98" s="129" t="s">
        <v>460</v>
      </c>
      <c r="M98" s="129" t="s">
        <v>460</v>
      </c>
      <c r="N98" s="130" t="s">
        <v>45</v>
      </c>
      <c r="O98" s="129" t="s">
        <v>460</v>
      </c>
      <c r="P98" s="129" t="s">
        <v>460</v>
      </c>
      <c r="Q98" s="130" t="s">
        <v>33</v>
      </c>
      <c r="R98" s="129">
        <v>9</v>
      </c>
      <c r="S98" s="129" t="s">
        <v>460</v>
      </c>
      <c r="T98" s="129" t="s">
        <v>460</v>
      </c>
      <c r="U98" s="130" t="s">
        <v>66</v>
      </c>
      <c r="V98" s="129">
        <v>10</v>
      </c>
      <c r="W98" s="129" t="s">
        <v>460</v>
      </c>
      <c r="X98" s="129" t="s">
        <v>460</v>
      </c>
      <c r="Y98" s="130" t="s">
        <v>33</v>
      </c>
      <c r="Z98" s="129" t="s">
        <v>460</v>
      </c>
      <c r="AA98" s="129" t="s">
        <v>460</v>
      </c>
      <c r="AB98" s="130" t="s">
        <v>22</v>
      </c>
      <c r="AC98" s="129">
        <v>20</v>
      </c>
      <c r="AD98" s="129" t="s">
        <v>515</v>
      </c>
      <c r="AE98" s="150"/>
      <c r="AF98" s="150"/>
      <c r="AG98" s="150"/>
      <c r="AH98" s="153"/>
    </row>
    <row r="99" spans="1:34" x14ac:dyDescent="0.25">
      <c r="A99" s="3">
        <v>15019</v>
      </c>
      <c r="B99" s="4" t="s">
        <v>12</v>
      </c>
      <c r="C99" s="71" t="s">
        <v>52</v>
      </c>
      <c r="D99" s="71" t="s">
        <v>22</v>
      </c>
      <c r="E99" s="72" t="s">
        <v>74</v>
      </c>
      <c r="F99" s="71" t="s">
        <v>33</v>
      </c>
      <c r="G99" s="71" t="s">
        <v>30</v>
      </c>
      <c r="H99" s="72" t="s">
        <v>101</v>
      </c>
      <c r="I99" s="71" t="s">
        <v>52</v>
      </c>
      <c r="J99" s="71" t="s">
        <v>107</v>
      </c>
      <c r="K99" s="72" t="s">
        <v>64</v>
      </c>
      <c r="L99" s="71" t="s">
        <v>49</v>
      </c>
      <c r="M99" s="71" t="s">
        <v>30</v>
      </c>
      <c r="N99" s="72" t="s">
        <v>38</v>
      </c>
      <c r="O99" s="71" t="s">
        <v>88</v>
      </c>
      <c r="P99" s="71" t="s">
        <v>67</v>
      </c>
      <c r="Q99" s="72" t="s">
        <v>46</v>
      </c>
      <c r="R99" s="71" t="s">
        <v>26</v>
      </c>
      <c r="S99" s="71" t="s">
        <v>78</v>
      </c>
      <c r="T99" s="71" t="s">
        <v>67</v>
      </c>
      <c r="U99" s="72" t="s">
        <v>75</v>
      </c>
      <c r="V99" s="71" t="s">
        <v>33</v>
      </c>
      <c r="W99" s="71" t="s">
        <v>153</v>
      </c>
      <c r="X99" s="71" t="s">
        <v>27</v>
      </c>
      <c r="Y99" s="72" t="s">
        <v>73</v>
      </c>
      <c r="Z99" s="71" t="s">
        <v>55</v>
      </c>
      <c r="AA99" s="71" t="s">
        <v>15</v>
      </c>
      <c r="AB99" s="72" t="s">
        <v>38</v>
      </c>
      <c r="AC99" s="71" t="s">
        <v>74</v>
      </c>
      <c r="AD99" s="71" t="s">
        <v>166</v>
      </c>
      <c r="AE99" s="148">
        <v>6.11</v>
      </c>
      <c r="AF99" s="148" t="s">
        <v>29</v>
      </c>
      <c r="AG99" s="148">
        <v>4.41</v>
      </c>
      <c r="AH99" s="151"/>
    </row>
    <row r="100" spans="1:34" x14ac:dyDescent="0.25">
      <c r="A100" s="154" t="s">
        <v>433</v>
      </c>
      <c r="B100" s="5" t="s">
        <v>13</v>
      </c>
      <c r="C100" s="73" t="s">
        <v>29</v>
      </c>
      <c r="D100" s="73" t="s">
        <v>24</v>
      </c>
      <c r="E100" s="74" t="s">
        <v>29</v>
      </c>
      <c r="F100" s="73" t="s">
        <v>56</v>
      </c>
      <c r="G100" s="73" t="s">
        <v>48</v>
      </c>
      <c r="H100" s="74" t="s">
        <v>48</v>
      </c>
      <c r="I100" s="73" t="s">
        <v>29</v>
      </c>
      <c r="J100" s="73" t="s">
        <v>14</v>
      </c>
      <c r="K100" s="74" t="s">
        <v>68</v>
      </c>
      <c r="L100" s="73" t="s">
        <v>24</v>
      </c>
      <c r="M100" s="73" t="s">
        <v>48</v>
      </c>
      <c r="N100" s="74" t="s">
        <v>14</v>
      </c>
      <c r="O100" s="73" t="s">
        <v>68</v>
      </c>
      <c r="P100" s="73" t="s">
        <v>68</v>
      </c>
      <c r="Q100" s="74" t="s">
        <v>68</v>
      </c>
      <c r="R100" s="73" t="s">
        <v>50</v>
      </c>
      <c r="S100" s="73" t="s">
        <v>68</v>
      </c>
      <c r="T100" s="73" t="s">
        <v>68</v>
      </c>
      <c r="U100" s="74" t="s">
        <v>68</v>
      </c>
      <c r="V100" s="73" t="s">
        <v>56</v>
      </c>
      <c r="W100" s="73" t="s">
        <v>14</v>
      </c>
      <c r="X100" s="73" t="s">
        <v>24</v>
      </c>
      <c r="Y100" s="74" t="s">
        <v>14</v>
      </c>
      <c r="Z100" s="73" t="s">
        <v>14</v>
      </c>
      <c r="AA100" s="73" t="s">
        <v>14</v>
      </c>
      <c r="AB100" s="74" t="s">
        <v>14</v>
      </c>
      <c r="AC100" s="73" t="s">
        <v>56</v>
      </c>
      <c r="AD100" s="73"/>
      <c r="AE100" s="149"/>
      <c r="AF100" s="149"/>
      <c r="AG100" s="149"/>
      <c r="AH100" s="152"/>
    </row>
    <row r="101" spans="1:34" x14ac:dyDescent="0.25">
      <c r="A101" s="154"/>
      <c r="B101" s="5" t="s">
        <v>14</v>
      </c>
      <c r="C101" s="127" t="s">
        <v>460</v>
      </c>
      <c r="D101" s="127" t="s">
        <v>460</v>
      </c>
      <c r="E101" s="128" t="s">
        <v>25</v>
      </c>
      <c r="F101" s="127" t="s">
        <v>460</v>
      </c>
      <c r="G101" s="127" t="s">
        <v>460</v>
      </c>
      <c r="H101" s="128" t="s">
        <v>32</v>
      </c>
      <c r="I101" s="127" t="s">
        <v>460</v>
      </c>
      <c r="J101" s="127" t="s">
        <v>460</v>
      </c>
      <c r="K101" s="128" t="s">
        <v>25</v>
      </c>
      <c r="L101" s="127" t="s">
        <v>460</v>
      </c>
      <c r="M101" s="127" t="s">
        <v>460</v>
      </c>
      <c r="N101" s="128" t="s">
        <v>32</v>
      </c>
      <c r="O101" s="127" t="s">
        <v>460</v>
      </c>
      <c r="P101" s="127" t="s">
        <v>460</v>
      </c>
      <c r="Q101" s="128" t="s">
        <v>25</v>
      </c>
      <c r="R101" s="127" t="s">
        <v>32</v>
      </c>
      <c r="S101" s="127" t="s">
        <v>460</v>
      </c>
      <c r="T101" s="127" t="s">
        <v>460</v>
      </c>
      <c r="U101" s="128" t="s">
        <v>25</v>
      </c>
      <c r="V101" s="127" t="s">
        <v>32</v>
      </c>
      <c r="W101" s="127" t="s">
        <v>460</v>
      </c>
      <c r="X101" s="127" t="s">
        <v>460</v>
      </c>
      <c r="Y101" s="128" t="s">
        <v>25</v>
      </c>
      <c r="Z101" s="127" t="s">
        <v>460</v>
      </c>
      <c r="AA101" s="127" t="s">
        <v>460</v>
      </c>
      <c r="AB101" s="128" t="s">
        <v>32</v>
      </c>
      <c r="AC101" s="127" t="s">
        <v>462</v>
      </c>
      <c r="AD101" s="127" t="s">
        <v>36</v>
      </c>
      <c r="AE101" s="149"/>
      <c r="AF101" s="149"/>
      <c r="AG101" s="149"/>
      <c r="AH101" s="152"/>
    </row>
    <row r="102" spans="1:34" ht="15.75" thickBot="1" x14ac:dyDescent="0.3">
      <c r="A102" s="155"/>
      <c r="B102" s="6" t="s">
        <v>463</v>
      </c>
      <c r="C102" s="129" t="s">
        <v>460</v>
      </c>
      <c r="D102" s="129" t="s">
        <v>460</v>
      </c>
      <c r="E102" s="130" t="s">
        <v>55</v>
      </c>
      <c r="F102" s="129" t="s">
        <v>460</v>
      </c>
      <c r="G102" s="129" t="s">
        <v>460</v>
      </c>
      <c r="H102" s="130" t="s">
        <v>161</v>
      </c>
      <c r="I102" s="129" t="s">
        <v>460</v>
      </c>
      <c r="J102" s="129" t="s">
        <v>460</v>
      </c>
      <c r="K102" s="130" t="s">
        <v>33</v>
      </c>
      <c r="L102" s="129" t="s">
        <v>460</v>
      </c>
      <c r="M102" s="129" t="s">
        <v>460</v>
      </c>
      <c r="N102" s="130" t="s">
        <v>470</v>
      </c>
      <c r="O102" s="129" t="s">
        <v>460</v>
      </c>
      <c r="P102" s="129" t="s">
        <v>460</v>
      </c>
      <c r="Q102" s="130" t="s">
        <v>33</v>
      </c>
      <c r="R102" s="129">
        <v>8</v>
      </c>
      <c r="S102" s="129" t="s">
        <v>460</v>
      </c>
      <c r="T102" s="129" t="s">
        <v>460</v>
      </c>
      <c r="U102" s="130" t="s">
        <v>33</v>
      </c>
      <c r="V102" s="129">
        <v>10</v>
      </c>
      <c r="W102" s="129" t="s">
        <v>460</v>
      </c>
      <c r="X102" s="129" t="s">
        <v>460</v>
      </c>
      <c r="Y102" s="130" t="s">
        <v>44</v>
      </c>
      <c r="Z102" s="129" t="s">
        <v>460</v>
      </c>
      <c r="AA102" s="129" t="s">
        <v>460</v>
      </c>
      <c r="AB102" s="130" t="s">
        <v>470</v>
      </c>
      <c r="AC102" s="129">
        <v>20</v>
      </c>
      <c r="AD102" s="129" t="s">
        <v>516</v>
      </c>
      <c r="AE102" s="150"/>
      <c r="AF102" s="150"/>
      <c r="AG102" s="150"/>
      <c r="AH102" s="153"/>
    </row>
    <row r="103" spans="1:34" x14ac:dyDescent="0.25">
      <c r="A103" s="3">
        <v>15020</v>
      </c>
      <c r="B103" s="4" t="s">
        <v>12</v>
      </c>
      <c r="C103" s="71" t="s">
        <v>103</v>
      </c>
      <c r="D103" s="71" t="s">
        <v>23</v>
      </c>
      <c r="E103" s="72" t="s">
        <v>22</v>
      </c>
      <c r="F103" s="71" t="s">
        <v>103</v>
      </c>
      <c r="G103" s="71" t="s">
        <v>80</v>
      </c>
      <c r="H103" s="72" t="s">
        <v>15</v>
      </c>
      <c r="I103" s="71" t="s">
        <v>103</v>
      </c>
      <c r="J103" s="71" t="s">
        <v>81</v>
      </c>
      <c r="K103" s="72" t="s">
        <v>43</v>
      </c>
      <c r="L103" s="71" t="s">
        <v>81</v>
      </c>
      <c r="M103" s="71" t="s">
        <v>80</v>
      </c>
      <c r="N103" s="72" t="s">
        <v>82</v>
      </c>
      <c r="O103" s="71" t="s">
        <v>103</v>
      </c>
      <c r="P103" s="71" t="s">
        <v>23</v>
      </c>
      <c r="Q103" s="72" t="s">
        <v>22</v>
      </c>
      <c r="R103" s="71" t="s">
        <v>103</v>
      </c>
      <c r="S103" s="71" t="s">
        <v>103</v>
      </c>
      <c r="T103" s="71" t="s">
        <v>124</v>
      </c>
      <c r="U103" s="72" t="s">
        <v>161</v>
      </c>
      <c r="V103" s="71" t="s">
        <v>103</v>
      </c>
      <c r="W103" s="71" t="s">
        <v>103</v>
      </c>
      <c r="X103" s="71" t="s">
        <v>108</v>
      </c>
      <c r="Y103" s="72" t="s">
        <v>107</v>
      </c>
      <c r="Z103" s="71" t="s">
        <v>103</v>
      </c>
      <c r="AA103" s="71" t="s">
        <v>103</v>
      </c>
      <c r="AB103" s="72" t="s">
        <v>103</v>
      </c>
      <c r="AC103" s="71" t="s">
        <v>103</v>
      </c>
      <c r="AD103" s="71" t="s">
        <v>517</v>
      </c>
      <c r="AE103" s="148" t="s">
        <v>432</v>
      </c>
      <c r="AF103" s="148" t="s">
        <v>432</v>
      </c>
      <c r="AG103" s="148" t="s">
        <v>432</v>
      </c>
      <c r="AH103" s="151"/>
    </row>
    <row r="104" spans="1:34" x14ac:dyDescent="0.25">
      <c r="A104" s="154" t="s">
        <v>431</v>
      </c>
      <c r="B104" s="5" t="s">
        <v>13</v>
      </c>
      <c r="C104" s="73" t="s">
        <v>16</v>
      </c>
      <c r="D104" s="73" t="s">
        <v>24</v>
      </c>
      <c r="E104" s="74" t="s">
        <v>16</v>
      </c>
      <c r="F104" s="73" t="s">
        <v>16</v>
      </c>
      <c r="G104" s="73" t="s">
        <v>14</v>
      </c>
      <c r="H104" s="74" t="s">
        <v>16</v>
      </c>
      <c r="I104" s="73" t="s">
        <v>16</v>
      </c>
      <c r="J104" s="73" t="s">
        <v>14</v>
      </c>
      <c r="K104" s="74" t="s">
        <v>16</v>
      </c>
      <c r="L104" s="73" t="s">
        <v>68</v>
      </c>
      <c r="M104" s="73" t="s">
        <v>14</v>
      </c>
      <c r="N104" s="74" t="s">
        <v>24</v>
      </c>
      <c r="O104" s="73" t="s">
        <v>16</v>
      </c>
      <c r="P104" s="73" t="s">
        <v>24</v>
      </c>
      <c r="Q104" s="74" t="s">
        <v>16</v>
      </c>
      <c r="R104" s="73" t="s">
        <v>16</v>
      </c>
      <c r="S104" s="73" t="s">
        <v>16</v>
      </c>
      <c r="T104" s="73" t="s">
        <v>68</v>
      </c>
      <c r="U104" s="74" t="s">
        <v>16</v>
      </c>
      <c r="V104" s="73" t="s">
        <v>16</v>
      </c>
      <c r="W104" s="73" t="s">
        <v>16</v>
      </c>
      <c r="X104" s="73" t="s">
        <v>14</v>
      </c>
      <c r="Y104" s="74" t="s">
        <v>16</v>
      </c>
      <c r="Z104" s="73" t="s">
        <v>16</v>
      </c>
      <c r="AA104" s="73" t="s">
        <v>16</v>
      </c>
      <c r="AB104" s="74" t="s">
        <v>16</v>
      </c>
      <c r="AC104" s="73" t="s">
        <v>16</v>
      </c>
      <c r="AD104" s="73"/>
      <c r="AE104" s="149"/>
      <c r="AF104" s="149"/>
      <c r="AG104" s="149"/>
      <c r="AH104" s="152"/>
    </row>
    <row r="105" spans="1:34" x14ac:dyDescent="0.25">
      <c r="A105" s="154"/>
      <c r="B105" s="5" t="s">
        <v>14</v>
      </c>
      <c r="C105" s="127" t="s">
        <v>460</v>
      </c>
      <c r="D105" s="127" t="s">
        <v>460</v>
      </c>
      <c r="E105" s="128" t="s">
        <v>17</v>
      </c>
      <c r="F105" s="127" t="s">
        <v>460</v>
      </c>
      <c r="G105" s="127" t="s">
        <v>460</v>
      </c>
      <c r="H105" s="128" t="s">
        <v>17</v>
      </c>
      <c r="I105" s="127" t="s">
        <v>460</v>
      </c>
      <c r="J105" s="127" t="s">
        <v>460</v>
      </c>
      <c r="K105" s="128" t="s">
        <v>17</v>
      </c>
      <c r="L105" s="127" t="s">
        <v>460</v>
      </c>
      <c r="M105" s="127" t="s">
        <v>460</v>
      </c>
      <c r="N105" s="128" t="s">
        <v>32</v>
      </c>
      <c r="O105" s="127" t="s">
        <v>460</v>
      </c>
      <c r="P105" s="127" t="s">
        <v>460</v>
      </c>
      <c r="Q105" s="128" t="s">
        <v>17</v>
      </c>
      <c r="R105" s="127" t="s">
        <v>17</v>
      </c>
      <c r="S105" s="127" t="s">
        <v>460</v>
      </c>
      <c r="T105" s="127" t="s">
        <v>460</v>
      </c>
      <c r="U105" s="128" t="s">
        <v>17</v>
      </c>
      <c r="V105" s="127" t="s">
        <v>17</v>
      </c>
      <c r="W105" s="127" t="s">
        <v>460</v>
      </c>
      <c r="X105" s="127" t="s">
        <v>460</v>
      </c>
      <c r="Y105" s="128" t="s">
        <v>17</v>
      </c>
      <c r="Z105" s="127" t="s">
        <v>460</v>
      </c>
      <c r="AA105" s="127" t="s">
        <v>460</v>
      </c>
      <c r="AB105" s="128" t="s">
        <v>17</v>
      </c>
      <c r="AC105" s="127" t="s">
        <v>17</v>
      </c>
      <c r="AD105" s="127" t="s">
        <v>17</v>
      </c>
      <c r="AE105" s="149"/>
      <c r="AF105" s="149"/>
      <c r="AG105" s="149"/>
      <c r="AH105" s="152"/>
    </row>
    <row r="106" spans="1:34" ht="15.75" thickBot="1" x14ac:dyDescent="0.3">
      <c r="A106" s="155"/>
      <c r="B106" s="6" t="s">
        <v>463</v>
      </c>
      <c r="C106" s="129" t="s">
        <v>460</v>
      </c>
      <c r="D106" s="129" t="s">
        <v>460</v>
      </c>
      <c r="E106" s="130" t="s">
        <v>17</v>
      </c>
      <c r="F106" s="129" t="s">
        <v>460</v>
      </c>
      <c r="G106" s="129" t="s">
        <v>460</v>
      </c>
      <c r="H106" s="130" t="s">
        <v>17</v>
      </c>
      <c r="I106" s="129" t="s">
        <v>460</v>
      </c>
      <c r="J106" s="129" t="s">
        <v>460</v>
      </c>
      <c r="K106" s="130" t="s">
        <v>17</v>
      </c>
      <c r="L106" s="129" t="s">
        <v>460</v>
      </c>
      <c r="M106" s="129" t="s">
        <v>460</v>
      </c>
      <c r="N106" s="130" t="s">
        <v>501</v>
      </c>
      <c r="O106" s="129" t="s">
        <v>460</v>
      </c>
      <c r="P106" s="129" t="s">
        <v>460</v>
      </c>
      <c r="Q106" s="130" t="s">
        <v>17</v>
      </c>
      <c r="R106" s="129">
        <v>0</v>
      </c>
      <c r="S106" s="129" t="s">
        <v>460</v>
      </c>
      <c r="T106" s="129" t="s">
        <v>460</v>
      </c>
      <c r="U106" s="130" t="s">
        <v>17</v>
      </c>
      <c r="V106" s="129">
        <v>0</v>
      </c>
      <c r="W106" s="129" t="s">
        <v>460</v>
      </c>
      <c r="X106" s="129" t="s">
        <v>460</v>
      </c>
      <c r="Y106" s="130" t="s">
        <v>17</v>
      </c>
      <c r="Z106" s="129" t="s">
        <v>460</v>
      </c>
      <c r="AA106" s="129" t="s">
        <v>460</v>
      </c>
      <c r="AB106" s="130" t="s">
        <v>17</v>
      </c>
      <c r="AC106" s="129">
        <v>0</v>
      </c>
      <c r="AD106" s="129" t="s">
        <v>17</v>
      </c>
      <c r="AE106" s="150"/>
      <c r="AF106" s="150"/>
      <c r="AG106" s="150"/>
      <c r="AH106" s="153"/>
    </row>
    <row r="107" spans="1:34" x14ac:dyDescent="0.25">
      <c r="A107" s="3">
        <v>15021</v>
      </c>
      <c r="B107" s="4" t="s">
        <v>12</v>
      </c>
      <c r="C107" s="71" t="s">
        <v>54</v>
      </c>
      <c r="D107" s="71" t="s">
        <v>15</v>
      </c>
      <c r="E107" s="72" t="s">
        <v>62</v>
      </c>
      <c r="F107" s="71" t="s">
        <v>30</v>
      </c>
      <c r="G107" s="71" t="s">
        <v>33</v>
      </c>
      <c r="H107" s="72" t="s">
        <v>101</v>
      </c>
      <c r="I107" s="71" t="s">
        <v>54</v>
      </c>
      <c r="J107" s="71" t="s">
        <v>26</v>
      </c>
      <c r="K107" s="72" t="s">
        <v>122</v>
      </c>
      <c r="L107" s="71" t="s">
        <v>30</v>
      </c>
      <c r="M107" s="71" t="s">
        <v>95</v>
      </c>
      <c r="N107" s="72" t="s">
        <v>69</v>
      </c>
      <c r="O107" s="71" t="s">
        <v>73</v>
      </c>
      <c r="P107" s="71" t="s">
        <v>49</v>
      </c>
      <c r="Q107" s="72" t="s">
        <v>77</v>
      </c>
      <c r="R107" s="71" t="s">
        <v>26</v>
      </c>
      <c r="S107" s="71" t="s">
        <v>83</v>
      </c>
      <c r="T107" s="71" t="s">
        <v>27</v>
      </c>
      <c r="U107" s="72" t="s">
        <v>132</v>
      </c>
      <c r="V107" s="71" t="s">
        <v>20</v>
      </c>
      <c r="W107" s="71" t="s">
        <v>72</v>
      </c>
      <c r="X107" s="71" t="s">
        <v>30</v>
      </c>
      <c r="Y107" s="72" t="s">
        <v>518</v>
      </c>
      <c r="Z107" s="71" t="s">
        <v>95</v>
      </c>
      <c r="AA107" s="71" t="s">
        <v>95</v>
      </c>
      <c r="AB107" s="72" t="s">
        <v>118</v>
      </c>
      <c r="AC107" s="71" t="s">
        <v>69</v>
      </c>
      <c r="AD107" s="71" t="s">
        <v>293</v>
      </c>
      <c r="AE107" s="148">
        <v>9</v>
      </c>
      <c r="AF107" s="148" t="s">
        <v>29</v>
      </c>
      <c r="AG107" s="148">
        <v>6.48</v>
      </c>
      <c r="AH107" s="151"/>
    </row>
    <row r="108" spans="1:34" x14ac:dyDescent="0.25">
      <c r="A108" s="154" t="s">
        <v>430</v>
      </c>
      <c r="B108" s="5" t="s">
        <v>13</v>
      </c>
      <c r="C108" s="73" t="s">
        <v>48</v>
      </c>
      <c r="D108" s="73" t="s">
        <v>56</v>
      </c>
      <c r="E108" s="74" t="s">
        <v>48</v>
      </c>
      <c r="F108" s="73" t="s">
        <v>48</v>
      </c>
      <c r="G108" s="73" t="s">
        <v>56</v>
      </c>
      <c r="H108" s="74" t="s">
        <v>48</v>
      </c>
      <c r="I108" s="73" t="s">
        <v>48</v>
      </c>
      <c r="J108" s="73" t="s">
        <v>56</v>
      </c>
      <c r="K108" s="74" t="s">
        <v>48</v>
      </c>
      <c r="L108" s="73" t="s">
        <v>48</v>
      </c>
      <c r="M108" s="73" t="s">
        <v>56</v>
      </c>
      <c r="N108" s="74" t="s">
        <v>56</v>
      </c>
      <c r="O108" s="73" t="s">
        <v>48</v>
      </c>
      <c r="P108" s="73" t="s">
        <v>50</v>
      </c>
      <c r="Q108" s="74" t="s">
        <v>48</v>
      </c>
      <c r="R108" s="73" t="s">
        <v>50</v>
      </c>
      <c r="S108" s="73" t="s">
        <v>14</v>
      </c>
      <c r="T108" s="73" t="s">
        <v>24</v>
      </c>
      <c r="U108" s="74" t="s">
        <v>14</v>
      </c>
      <c r="V108" s="73" t="s">
        <v>56</v>
      </c>
      <c r="W108" s="73" t="s">
        <v>56</v>
      </c>
      <c r="X108" s="73" t="s">
        <v>56</v>
      </c>
      <c r="Y108" s="74" t="s">
        <v>56</v>
      </c>
      <c r="Z108" s="73" t="s">
        <v>56</v>
      </c>
      <c r="AA108" s="73" t="s">
        <v>56</v>
      </c>
      <c r="AB108" s="74" t="s">
        <v>56</v>
      </c>
      <c r="AC108" s="73" t="s">
        <v>56</v>
      </c>
      <c r="AD108" s="73"/>
      <c r="AE108" s="149"/>
      <c r="AF108" s="149"/>
      <c r="AG108" s="149"/>
      <c r="AH108" s="152"/>
    </row>
    <row r="109" spans="1:34" x14ac:dyDescent="0.25">
      <c r="A109" s="154"/>
      <c r="B109" s="5" t="s">
        <v>14</v>
      </c>
      <c r="C109" s="127" t="s">
        <v>460</v>
      </c>
      <c r="D109" s="127" t="s">
        <v>460</v>
      </c>
      <c r="E109" s="128" t="s">
        <v>25</v>
      </c>
      <c r="F109" s="127" t="s">
        <v>460</v>
      </c>
      <c r="G109" s="127" t="s">
        <v>460</v>
      </c>
      <c r="H109" s="128" t="s">
        <v>32</v>
      </c>
      <c r="I109" s="127" t="s">
        <v>460</v>
      </c>
      <c r="J109" s="127" t="s">
        <v>460</v>
      </c>
      <c r="K109" s="128" t="s">
        <v>25</v>
      </c>
      <c r="L109" s="127" t="s">
        <v>460</v>
      </c>
      <c r="M109" s="127" t="s">
        <v>460</v>
      </c>
      <c r="N109" s="128" t="s">
        <v>32</v>
      </c>
      <c r="O109" s="127" t="s">
        <v>460</v>
      </c>
      <c r="P109" s="127" t="s">
        <v>460</v>
      </c>
      <c r="Q109" s="128" t="s">
        <v>25</v>
      </c>
      <c r="R109" s="127" t="s">
        <v>32</v>
      </c>
      <c r="S109" s="127" t="s">
        <v>460</v>
      </c>
      <c r="T109" s="127" t="s">
        <v>460</v>
      </c>
      <c r="U109" s="128" t="s">
        <v>25</v>
      </c>
      <c r="V109" s="127" t="s">
        <v>32</v>
      </c>
      <c r="W109" s="127" t="s">
        <v>460</v>
      </c>
      <c r="X109" s="127" t="s">
        <v>460</v>
      </c>
      <c r="Y109" s="128" t="s">
        <v>25</v>
      </c>
      <c r="Z109" s="127" t="s">
        <v>460</v>
      </c>
      <c r="AA109" s="127" t="s">
        <v>460</v>
      </c>
      <c r="AB109" s="128" t="s">
        <v>32</v>
      </c>
      <c r="AC109" s="127" t="s">
        <v>462</v>
      </c>
      <c r="AD109" s="127" t="s">
        <v>36</v>
      </c>
      <c r="AE109" s="149"/>
      <c r="AF109" s="149"/>
      <c r="AG109" s="149"/>
      <c r="AH109" s="152"/>
    </row>
    <row r="110" spans="1:34" ht="15.75" thickBot="1" x14ac:dyDescent="0.3">
      <c r="A110" s="155"/>
      <c r="B110" s="6" t="s">
        <v>463</v>
      </c>
      <c r="C110" s="129" t="s">
        <v>460</v>
      </c>
      <c r="D110" s="129" t="s">
        <v>460</v>
      </c>
      <c r="E110" s="130" t="s">
        <v>58</v>
      </c>
      <c r="F110" s="129" t="s">
        <v>460</v>
      </c>
      <c r="G110" s="129" t="s">
        <v>460</v>
      </c>
      <c r="H110" s="130" t="s">
        <v>161</v>
      </c>
      <c r="I110" s="129" t="s">
        <v>460</v>
      </c>
      <c r="J110" s="129" t="s">
        <v>460</v>
      </c>
      <c r="K110" s="130" t="s">
        <v>58</v>
      </c>
      <c r="L110" s="129" t="s">
        <v>460</v>
      </c>
      <c r="M110" s="129" t="s">
        <v>460</v>
      </c>
      <c r="N110" s="130" t="s">
        <v>22</v>
      </c>
      <c r="O110" s="129" t="s">
        <v>460</v>
      </c>
      <c r="P110" s="129" t="s">
        <v>460</v>
      </c>
      <c r="Q110" s="130" t="s">
        <v>58</v>
      </c>
      <c r="R110" s="129">
        <v>8</v>
      </c>
      <c r="S110" s="129" t="s">
        <v>460</v>
      </c>
      <c r="T110" s="129" t="s">
        <v>460</v>
      </c>
      <c r="U110" s="130" t="s">
        <v>44</v>
      </c>
      <c r="V110" s="129">
        <v>10</v>
      </c>
      <c r="W110" s="129" t="s">
        <v>460</v>
      </c>
      <c r="X110" s="129" t="s">
        <v>460</v>
      </c>
      <c r="Y110" s="130" t="s">
        <v>63</v>
      </c>
      <c r="Z110" s="129" t="s">
        <v>460</v>
      </c>
      <c r="AA110" s="129" t="s">
        <v>460</v>
      </c>
      <c r="AB110" s="130" t="s">
        <v>22</v>
      </c>
      <c r="AC110" s="129">
        <v>20</v>
      </c>
      <c r="AD110" s="129" t="s">
        <v>519</v>
      </c>
      <c r="AE110" s="150"/>
      <c r="AF110" s="150"/>
      <c r="AG110" s="150"/>
      <c r="AH110" s="153"/>
    </row>
    <row r="111" spans="1:34" x14ac:dyDescent="0.25">
      <c r="A111" s="3">
        <v>15022</v>
      </c>
      <c r="B111" s="4" t="s">
        <v>12</v>
      </c>
      <c r="C111" s="71" t="s">
        <v>91</v>
      </c>
      <c r="D111" s="71" t="s">
        <v>108</v>
      </c>
      <c r="E111" s="72" t="s">
        <v>64</v>
      </c>
      <c r="F111" s="71" t="s">
        <v>80</v>
      </c>
      <c r="G111" s="71" t="s">
        <v>81</v>
      </c>
      <c r="H111" s="72" t="s">
        <v>82</v>
      </c>
      <c r="I111" s="71" t="s">
        <v>35</v>
      </c>
      <c r="J111" s="71" t="s">
        <v>28</v>
      </c>
      <c r="K111" s="72" t="s">
        <v>53</v>
      </c>
      <c r="L111" s="71" t="s">
        <v>23</v>
      </c>
      <c r="M111" s="71" t="s">
        <v>23</v>
      </c>
      <c r="N111" s="72" t="s">
        <v>33</v>
      </c>
      <c r="O111" s="71" t="s">
        <v>137</v>
      </c>
      <c r="P111" s="71" t="s">
        <v>136</v>
      </c>
      <c r="Q111" s="72" t="s">
        <v>95</v>
      </c>
      <c r="R111" s="71" t="s">
        <v>108</v>
      </c>
      <c r="S111" s="71" t="s">
        <v>177</v>
      </c>
      <c r="T111" s="71" t="s">
        <v>160</v>
      </c>
      <c r="U111" s="72" t="s">
        <v>22</v>
      </c>
      <c r="V111" s="71" t="s">
        <v>23</v>
      </c>
      <c r="W111" s="71" t="s">
        <v>139</v>
      </c>
      <c r="X111" s="71" t="s">
        <v>138</v>
      </c>
      <c r="Y111" s="72" t="s">
        <v>470</v>
      </c>
      <c r="Z111" s="71" t="s">
        <v>23</v>
      </c>
      <c r="AA111" s="71" t="s">
        <v>116</v>
      </c>
      <c r="AB111" s="72" t="s">
        <v>66</v>
      </c>
      <c r="AC111" s="71" t="s">
        <v>93</v>
      </c>
      <c r="AD111" s="71" t="s">
        <v>520</v>
      </c>
      <c r="AE111" s="148">
        <v>2.41</v>
      </c>
      <c r="AF111" s="148" t="s">
        <v>16</v>
      </c>
      <c r="AG111" s="148">
        <v>0.49</v>
      </c>
      <c r="AH111" s="151"/>
    </row>
    <row r="112" spans="1:34" x14ac:dyDescent="0.25">
      <c r="A112" s="154" t="s">
        <v>429</v>
      </c>
      <c r="B112" s="5" t="s">
        <v>13</v>
      </c>
      <c r="C112" s="73" t="s">
        <v>29</v>
      </c>
      <c r="D112" s="73" t="s">
        <v>14</v>
      </c>
      <c r="E112" s="74" t="s">
        <v>68</v>
      </c>
      <c r="F112" s="73" t="s">
        <v>14</v>
      </c>
      <c r="G112" s="73" t="s">
        <v>68</v>
      </c>
      <c r="H112" s="74" t="s">
        <v>24</v>
      </c>
      <c r="I112" s="73" t="s">
        <v>16</v>
      </c>
      <c r="J112" s="73" t="s">
        <v>29</v>
      </c>
      <c r="K112" s="74" t="s">
        <v>16</v>
      </c>
      <c r="L112" s="73" t="s">
        <v>29</v>
      </c>
      <c r="M112" s="73" t="s">
        <v>29</v>
      </c>
      <c r="N112" s="74" t="s">
        <v>29</v>
      </c>
      <c r="O112" s="73" t="s">
        <v>16</v>
      </c>
      <c r="P112" s="73" t="s">
        <v>16</v>
      </c>
      <c r="Q112" s="74" t="s">
        <v>16</v>
      </c>
      <c r="R112" s="73" t="s">
        <v>24</v>
      </c>
      <c r="S112" s="73" t="s">
        <v>16</v>
      </c>
      <c r="T112" s="73" t="s">
        <v>16</v>
      </c>
      <c r="U112" s="74" t="s">
        <v>16</v>
      </c>
      <c r="V112" s="73" t="s">
        <v>29</v>
      </c>
      <c r="W112" s="73" t="s">
        <v>16</v>
      </c>
      <c r="X112" s="73" t="s">
        <v>16</v>
      </c>
      <c r="Y112" s="74" t="s">
        <v>16</v>
      </c>
      <c r="Z112" s="73" t="s">
        <v>29</v>
      </c>
      <c r="AA112" s="73" t="s">
        <v>24</v>
      </c>
      <c r="AB112" s="74" t="s">
        <v>68</v>
      </c>
      <c r="AC112" s="73" t="s">
        <v>56</v>
      </c>
      <c r="AD112" s="73"/>
      <c r="AE112" s="149"/>
      <c r="AF112" s="149"/>
      <c r="AG112" s="149"/>
      <c r="AH112" s="152"/>
    </row>
    <row r="113" spans="1:34" x14ac:dyDescent="0.25">
      <c r="A113" s="154"/>
      <c r="B113" s="5" t="s">
        <v>14</v>
      </c>
      <c r="C113" s="127" t="s">
        <v>460</v>
      </c>
      <c r="D113" s="127" t="s">
        <v>460</v>
      </c>
      <c r="E113" s="128" t="s">
        <v>25</v>
      </c>
      <c r="F113" s="127" t="s">
        <v>460</v>
      </c>
      <c r="G113" s="127" t="s">
        <v>460</v>
      </c>
      <c r="H113" s="128" t="s">
        <v>32</v>
      </c>
      <c r="I113" s="127" t="s">
        <v>460</v>
      </c>
      <c r="J113" s="127" t="s">
        <v>460</v>
      </c>
      <c r="K113" s="128" t="s">
        <v>461</v>
      </c>
      <c r="L113" s="127" t="s">
        <v>460</v>
      </c>
      <c r="M113" s="127" t="s">
        <v>460</v>
      </c>
      <c r="N113" s="128" t="s">
        <v>32</v>
      </c>
      <c r="O113" s="127" t="s">
        <v>460</v>
      </c>
      <c r="P113" s="127" t="s">
        <v>460</v>
      </c>
      <c r="Q113" s="128" t="s">
        <v>461</v>
      </c>
      <c r="R113" s="127" t="s">
        <v>32</v>
      </c>
      <c r="S113" s="127" t="s">
        <v>460</v>
      </c>
      <c r="T113" s="127" t="s">
        <v>460</v>
      </c>
      <c r="U113" s="128" t="s">
        <v>461</v>
      </c>
      <c r="V113" s="127" t="s">
        <v>32</v>
      </c>
      <c r="W113" s="127" t="s">
        <v>460</v>
      </c>
      <c r="X113" s="127" t="s">
        <v>460</v>
      </c>
      <c r="Y113" s="128" t="s">
        <v>461</v>
      </c>
      <c r="Z113" s="127" t="s">
        <v>460</v>
      </c>
      <c r="AA113" s="127" t="s">
        <v>460</v>
      </c>
      <c r="AB113" s="128" t="s">
        <v>32</v>
      </c>
      <c r="AC113" s="127" t="s">
        <v>462</v>
      </c>
      <c r="AD113" s="127" t="s">
        <v>27</v>
      </c>
      <c r="AE113" s="149"/>
      <c r="AF113" s="149"/>
      <c r="AG113" s="149"/>
      <c r="AH113" s="152"/>
    </row>
    <row r="114" spans="1:34" ht="15.75" thickBot="1" x14ac:dyDescent="0.3">
      <c r="A114" s="155"/>
      <c r="B114" s="6" t="s">
        <v>463</v>
      </c>
      <c r="C114" s="129" t="s">
        <v>460</v>
      </c>
      <c r="D114" s="129" t="s">
        <v>460</v>
      </c>
      <c r="E114" s="130" t="s">
        <v>33</v>
      </c>
      <c r="F114" s="129" t="s">
        <v>460</v>
      </c>
      <c r="G114" s="129" t="s">
        <v>460</v>
      </c>
      <c r="H114" s="130" t="s">
        <v>501</v>
      </c>
      <c r="I114" s="129" t="s">
        <v>460</v>
      </c>
      <c r="J114" s="129" t="s">
        <v>460</v>
      </c>
      <c r="K114" s="130" t="s">
        <v>17</v>
      </c>
      <c r="L114" s="129" t="s">
        <v>460</v>
      </c>
      <c r="M114" s="129" t="s">
        <v>460</v>
      </c>
      <c r="N114" s="130" t="s">
        <v>25</v>
      </c>
      <c r="O114" s="129" t="s">
        <v>460</v>
      </c>
      <c r="P114" s="129" t="s">
        <v>460</v>
      </c>
      <c r="Q114" s="130" t="s">
        <v>17</v>
      </c>
      <c r="R114" s="129">
        <v>6</v>
      </c>
      <c r="S114" s="129" t="s">
        <v>460</v>
      </c>
      <c r="T114" s="129" t="s">
        <v>460</v>
      </c>
      <c r="U114" s="130" t="s">
        <v>17</v>
      </c>
      <c r="V114" s="129">
        <v>4</v>
      </c>
      <c r="W114" s="129" t="s">
        <v>460</v>
      </c>
      <c r="X114" s="129" t="s">
        <v>460</v>
      </c>
      <c r="Y114" s="130" t="s">
        <v>17</v>
      </c>
      <c r="Z114" s="129" t="s">
        <v>460</v>
      </c>
      <c r="AA114" s="129" t="s">
        <v>460</v>
      </c>
      <c r="AB114" s="130" t="s">
        <v>521</v>
      </c>
      <c r="AC114" s="129">
        <v>20</v>
      </c>
      <c r="AD114" s="129" t="s">
        <v>151</v>
      </c>
      <c r="AE114" s="150"/>
      <c r="AF114" s="150"/>
      <c r="AG114" s="150"/>
      <c r="AH114" s="153"/>
    </row>
    <row r="115" spans="1:34" x14ac:dyDescent="0.25">
      <c r="A115" s="3">
        <v>15023</v>
      </c>
      <c r="B115" s="4" t="s">
        <v>12</v>
      </c>
      <c r="C115" s="71" t="s">
        <v>153</v>
      </c>
      <c r="D115" s="71" t="s">
        <v>53</v>
      </c>
      <c r="E115" s="72" t="s">
        <v>71</v>
      </c>
      <c r="F115" s="71" t="s">
        <v>95</v>
      </c>
      <c r="G115" s="71" t="s">
        <v>33</v>
      </c>
      <c r="H115" s="72" t="s">
        <v>74</v>
      </c>
      <c r="I115" s="71" t="s">
        <v>78</v>
      </c>
      <c r="J115" s="71" t="s">
        <v>55</v>
      </c>
      <c r="K115" s="72" t="s">
        <v>87</v>
      </c>
      <c r="L115" s="71" t="s">
        <v>33</v>
      </c>
      <c r="M115" s="71" t="s">
        <v>20</v>
      </c>
      <c r="N115" s="72" t="s">
        <v>69</v>
      </c>
      <c r="O115" s="71" t="s">
        <v>99</v>
      </c>
      <c r="P115" s="71" t="s">
        <v>27</v>
      </c>
      <c r="Q115" s="72" t="s">
        <v>54</v>
      </c>
      <c r="R115" s="71" t="s">
        <v>15</v>
      </c>
      <c r="S115" s="71" t="s">
        <v>134</v>
      </c>
      <c r="T115" s="71" t="s">
        <v>27</v>
      </c>
      <c r="U115" s="72" t="s">
        <v>131</v>
      </c>
      <c r="V115" s="71" t="s">
        <v>59</v>
      </c>
      <c r="W115" s="71" t="s">
        <v>85</v>
      </c>
      <c r="X115" s="71" t="s">
        <v>15</v>
      </c>
      <c r="Y115" s="72" t="s">
        <v>112</v>
      </c>
      <c r="Z115" s="71" t="s">
        <v>15</v>
      </c>
      <c r="AA115" s="71" t="s">
        <v>33</v>
      </c>
      <c r="AB115" s="72" t="s">
        <v>88</v>
      </c>
      <c r="AC115" s="71" t="s">
        <v>74</v>
      </c>
      <c r="AD115" s="71" t="s">
        <v>522</v>
      </c>
      <c r="AE115" s="148">
        <v>7.89</v>
      </c>
      <c r="AF115" s="148" t="s">
        <v>29</v>
      </c>
      <c r="AG115" s="148">
        <v>7.01</v>
      </c>
      <c r="AH115" s="151"/>
    </row>
    <row r="116" spans="1:34" x14ac:dyDescent="0.25">
      <c r="A116" s="154" t="s">
        <v>428</v>
      </c>
      <c r="B116" s="5" t="s">
        <v>13</v>
      </c>
      <c r="C116" s="73" t="s">
        <v>14</v>
      </c>
      <c r="D116" s="73" t="s">
        <v>48</v>
      </c>
      <c r="E116" s="74" t="s">
        <v>14</v>
      </c>
      <c r="F116" s="73" t="s">
        <v>56</v>
      </c>
      <c r="G116" s="73" t="s">
        <v>56</v>
      </c>
      <c r="H116" s="74" t="s">
        <v>56</v>
      </c>
      <c r="I116" s="73" t="s">
        <v>68</v>
      </c>
      <c r="J116" s="73" t="s">
        <v>56</v>
      </c>
      <c r="K116" s="74" t="s">
        <v>24</v>
      </c>
      <c r="L116" s="73" t="s">
        <v>56</v>
      </c>
      <c r="M116" s="73" t="s">
        <v>56</v>
      </c>
      <c r="N116" s="74" t="s">
        <v>56</v>
      </c>
      <c r="O116" s="73" t="s">
        <v>14</v>
      </c>
      <c r="P116" s="73" t="s">
        <v>24</v>
      </c>
      <c r="Q116" s="74" t="s">
        <v>14</v>
      </c>
      <c r="R116" s="73" t="s">
        <v>14</v>
      </c>
      <c r="S116" s="73" t="s">
        <v>14</v>
      </c>
      <c r="T116" s="73" t="s">
        <v>24</v>
      </c>
      <c r="U116" s="74" t="s">
        <v>14</v>
      </c>
      <c r="V116" s="73" t="s">
        <v>56</v>
      </c>
      <c r="W116" s="73" t="s">
        <v>56</v>
      </c>
      <c r="X116" s="73" t="s">
        <v>56</v>
      </c>
      <c r="Y116" s="74" t="s">
        <v>56</v>
      </c>
      <c r="Z116" s="73" t="s">
        <v>14</v>
      </c>
      <c r="AA116" s="73" t="s">
        <v>56</v>
      </c>
      <c r="AB116" s="74" t="s">
        <v>50</v>
      </c>
      <c r="AC116" s="73" t="s">
        <v>56</v>
      </c>
      <c r="AD116" s="73"/>
      <c r="AE116" s="149"/>
      <c r="AF116" s="149"/>
      <c r="AG116" s="149"/>
      <c r="AH116" s="152"/>
    </row>
    <row r="117" spans="1:34" x14ac:dyDescent="0.25">
      <c r="A117" s="154"/>
      <c r="B117" s="5" t="s">
        <v>14</v>
      </c>
      <c r="C117" s="127" t="s">
        <v>460</v>
      </c>
      <c r="D117" s="127" t="s">
        <v>460</v>
      </c>
      <c r="E117" s="128" t="s">
        <v>25</v>
      </c>
      <c r="F117" s="127" t="s">
        <v>460</v>
      </c>
      <c r="G117" s="127" t="s">
        <v>460</v>
      </c>
      <c r="H117" s="128" t="s">
        <v>32</v>
      </c>
      <c r="I117" s="127" t="s">
        <v>460</v>
      </c>
      <c r="J117" s="127" t="s">
        <v>460</v>
      </c>
      <c r="K117" s="128" t="s">
        <v>25</v>
      </c>
      <c r="L117" s="127" t="s">
        <v>460</v>
      </c>
      <c r="M117" s="127" t="s">
        <v>460</v>
      </c>
      <c r="N117" s="128" t="s">
        <v>32</v>
      </c>
      <c r="O117" s="127" t="s">
        <v>460</v>
      </c>
      <c r="P117" s="127" t="s">
        <v>460</v>
      </c>
      <c r="Q117" s="128" t="s">
        <v>25</v>
      </c>
      <c r="R117" s="127" t="s">
        <v>32</v>
      </c>
      <c r="S117" s="127" t="s">
        <v>460</v>
      </c>
      <c r="T117" s="127" t="s">
        <v>460</v>
      </c>
      <c r="U117" s="128" t="s">
        <v>25</v>
      </c>
      <c r="V117" s="127" t="s">
        <v>32</v>
      </c>
      <c r="W117" s="127" t="s">
        <v>460</v>
      </c>
      <c r="X117" s="127" t="s">
        <v>460</v>
      </c>
      <c r="Y117" s="128" t="s">
        <v>25</v>
      </c>
      <c r="Z117" s="127" t="s">
        <v>460</v>
      </c>
      <c r="AA117" s="127" t="s">
        <v>460</v>
      </c>
      <c r="AB117" s="128" t="s">
        <v>32</v>
      </c>
      <c r="AC117" s="127" t="s">
        <v>462</v>
      </c>
      <c r="AD117" s="127" t="s">
        <v>36</v>
      </c>
      <c r="AE117" s="149"/>
      <c r="AF117" s="149"/>
      <c r="AG117" s="149"/>
      <c r="AH117" s="152"/>
    </row>
    <row r="118" spans="1:34" ht="15.75" thickBot="1" x14ac:dyDescent="0.3">
      <c r="A118" s="155"/>
      <c r="B118" s="6" t="s">
        <v>463</v>
      </c>
      <c r="C118" s="129" t="s">
        <v>460</v>
      </c>
      <c r="D118" s="129" t="s">
        <v>460</v>
      </c>
      <c r="E118" s="130" t="s">
        <v>44</v>
      </c>
      <c r="F118" s="129" t="s">
        <v>460</v>
      </c>
      <c r="G118" s="129" t="s">
        <v>460</v>
      </c>
      <c r="H118" s="130" t="s">
        <v>22</v>
      </c>
      <c r="I118" s="129" t="s">
        <v>460</v>
      </c>
      <c r="J118" s="129" t="s">
        <v>460</v>
      </c>
      <c r="K118" s="130" t="s">
        <v>66</v>
      </c>
      <c r="L118" s="129" t="s">
        <v>460</v>
      </c>
      <c r="M118" s="129" t="s">
        <v>460</v>
      </c>
      <c r="N118" s="130" t="s">
        <v>22</v>
      </c>
      <c r="O118" s="129" t="s">
        <v>460</v>
      </c>
      <c r="P118" s="129" t="s">
        <v>460</v>
      </c>
      <c r="Q118" s="130" t="s">
        <v>44</v>
      </c>
      <c r="R118" s="129">
        <v>7</v>
      </c>
      <c r="S118" s="129" t="s">
        <v>460</v>
      </c>
      <c r="T118" s="129" t="s">
        <v>460</v>
      </c>
      <c r="U118" s="130" t="s">
        <v>44</v>
      </c>
      <c r="V118" s="129">
        <v>10</v>
      </c>
      <c r="W118" s="129" t="s">
        <v>460</v>
      </c>
      <c r="X118" s="129" t="s">
        <v>460</v>
      </c>
      <c r="Y118" s="130" t="s">
        <v>63</v>
      </c>
      <c r="Z118" s="129" t="s">
        <v>460</v>
      </c>
      <c r="AA118" s="129" t="s">
        <v>460</v>
      </c>
      <c r="AB118" s="130" t="s">
        <v>45</v>
      </c>
      <c r="AC118" s="129">
        <v>20</v>
      </c>
      <c r="AD118" s="129" t="s">
        <v>523</v>
      </c>
      <c r="AE118" s="150"/>
      <c r="AF118" s="150"/>
      <c r="AG118" s="150"/>
      <c r="AH118" s="153"/>
    </row>
    <row r="119" spans="1:34" x14ac:dyDescent="0.25">
      <c r="A119" s="3">
        <v>15024</v>
      </c>
      <c r="B119" s="4" t="s">
        <v>12</v>
      </c>
      <c r="C119" s="71" t="s">
        <v>52</v>
      </c>
      <c r="D119" s="71" t="s">
        <v>27</v>
      </c>
      <c r="E119" s="72" t="s">
        <v>97</v>
      </c>
      <c r="F119" s="71" t="s">
        <v>33</v>
      </c>
      <c r="G119" s="71" t="s">
        <v>33</v>
      </c>
      <c r="H119" s="72" t="s">
        <v>63</v>
      </c>
      <c r="I119" s="71" t="s">
        <v>38</v>
      </c>
      <c r="J119" s="71" t="s">
        <v>49</v>
      </c>
      <c r="K119" s="72" t="s">
        <v>75</v>
      </c>
      <c r="L119" s="71" t="s">
        <v>15</v>
      </c>
      <c r="M119" s="71" t="s">
        <v>26</v>
      </c>
      <c r="N119" s="72" t="s">
        <v>70</v>
      </c>
      <c r="O119" s="71" t="s">
        <v>38</v>
      </c>
      <c r="P119" s="71" t="s">
        <v>43</v>
      </c>
      <c r="Q119" s="72" t="s">
        <v>64</v>
      </c>
      <c r="R119" s="71" t="s">
        <v>53</v>
      </c>
      <c r="S119" s="71" t="s">
        <v>38</v>
      </c>
      <c r="T119" s="71" t="s">
        <v>21</v>
      </c>
      <c r="U119" s="72" t="s">
        <v>69</v>
      </c>
      <c r="V119" s="71" t="s">
        <v>30</v>
      </c>
      <c r="W119" s="71" t="s">
        <v>134</v>
      </c>
      <c r="X119" s="71" t="s">
        <v>53</v>
      </c>
      <c r="Y119" s="72" t="s">
        <v>102</v>
      </c>
      <c r="Z119" s="71" t="s">
        <v>20</v>
      </c>
      <c r="AA119" s="71" t="s">
        <v>15</v>
      </c>
      <c r="AB119" s="72" t="s">
        <v>78</v>
      </c>
      <c r="AC119" s="71" t="s">
        <v>74</v>
      </c>
      <c r="AD119" s="71" t="s">
        <v>524</v>
      </c>
      <c r="AE119" s="148">
        <v>6.04</v>
      </c>
      <c r="AF119" s="148" t="s">
        <v>29</v>
      </c>
      <c r="AG119" s="148">
        <v>6.15</v>
      </c>
      <c r="AH119" s="151"/>
    </row>
    <row r="120" spans="1:34" x14ac:dyDescent="0.25">
      <c r="A120" s="154" t="s">
        <v>427</v>
      </c>
      <c r="B120" s="5" t="s">
        <v>13</v>
      </c>
      <c r="C120" s="73" t="s">
        <v>29</v>
      </c>
      <c r="D120" s="73" t="s">
        <v>24</v>
      </c>
      <c r="E120" s="74" t="s">
        <v>29</v>
      </c>
      <c r="F120" s="73" t="s">
        <v>56</v>
      </c>
      <c r="G120" s="73" t="s">
        <v>56</v>
      </c>
      <c r="H120" s="74" t="s">
        <v>56</v>
      </c>
      <c r="I120" s="73" t="s">
        <v>29</v>
      </c>
      <c r="J120" s="73" t="s">
        <v>50</v>
      </c>
      <c r="K120" s="74" t="s">
        <v>68</v>
      </c>
      <c r="L120" s="73" t="s">
        <v>14</v>
      </c>
      <c r="M120" s="73" t="s">
        <v>50</v>
      </c>
      <c r="N120" s="74" t="s">
        <v>50</v>
      </c>
      <c r="O120" s="73" t="s">
        <v>29</v>
      </c>
      <c r="P120" s="73" t="s">
        <v>14</v>
      </c>
      <c r="Q120" s="74" t="s">
        <v>68</v>
      </c>
      <c r="R120" s="73" t="s">
        <v>14</v>
      </c>
      <c r="S120" s="73" t="s">
        <v>29</v>
      </c>
      <c r="T120" s="73" t="s">
        <v>29</v>
      </c>
      <c r="U120" s="74" t="s">
        <v>29</v>
      </c>
      <c r="V120" s="73" t="s">
        <v>48</v>
      </c>
      <c r="W120" s="73" t="s">
        <v>14</v>
      </c>
      <c r="X120" s="73" t="s">
        <v>48</v>
      </c>
      <c r="Y120" s="74" t="s">
        <v>14</v>
      </c>
      <c r="Z120" s="73" t="s">
        <v>56</v>
      </c>
      <c r="AA120" s="73" t="s">
        <v>14</v>
      </c>
      <c r="AB120" s="74" t="s">
        <v>48</v>
      </c>
      <c r="AC120" s="73" t="s">
        <v>56</v>
      </c>
      <c r="AD120" s="73"/>
      <c r="AE120" s="149"/>
      <c r="AF120" s="149"/>
      <c r="AG120" s="149"/>
      <c r="AH120" s="152"/>
    </row>
    <row r="121" spans="1:34" x14ac:dyDescent="0.25">
      <c r="A121" s="154"/>
      <c r="B121" s="5" t="s">
        <v>14</v>
      </c>
      <c r="C121" s="127" t="s">
        <v>460</v>
      </c>
      <c r="D121" s="127" t="s">
        <v>460</v>
      </c>
      <c r="E121" s="128" t="s">
        <v>25</v>
      </c>
      <c r="F121" s="127" t="s">
        <v>460</v>
      </c>
      <c r="G121" s="127" t="s">
        <v>460</v>
      </c>
      <c r="H121" s="128" t="s">
        <v>32</v>
      </c>
      <c r="I121" s="127" t="s">
        <v>460</v>
      </c>
      <c r="J121" s="127" t="s">
        <v>460</v>
      </c>
      <c r="K121" s="128" t="s">
        <v>25</v>
      </c>
      <c r="L121" s="127" t="s">
        <v>460</v>
      </c>
      <c r="M121" s="127" t="s">
        <v>460</v>
      </c>
      <c r="N121" s="128" t="s">
        <v>32</v>
      </c>
      <c r="O121" s="127" t="s">
        <v>460</v>
      </c>
      <c r="P121" s="127" t="s">
        <v>460</v>
      </c>
      <c r="Q121" s="128" t="s">
        <v>25</v>
      </c>
      <c r="R121" s="127" t="s">
        <v>32</v>
      </c>
      <c r="S121" s="127" t="s">
        <v>460</v>
      </c>
      <c r="T121" s="127" t="s">
        <v>460</v>
      </c>
      <c r="U121" s="128" t="s">
        <v>25</v>
      </c>
      <c r="V121" s="127" t="s">
        <v>32</v>
      </c>
      <c r="W121" s="127" t="s">
        <v>460</v>
      </c>
      <c r="X121" s="127" t="s">
        <v>460</v>
      </c>
      <c r="Y121" s="128" t="s">
        <v>25</v>
      </c>
      <c r="Z121" s="127" t="s">
        <v>460</v>
      </c>
      <c r="AA121" s="127" t="s">
        <v>460</v>
      </c>
      <c r="AB121" s="128" t="s">
        <v>32</v>
      </c>
      <c r="AC121" s="127" t="s">
        <v>462</v>
      </c>
      <c r="AD121" s="127" t="s">
        <v>36</v>
      </c>
      <c r="AE121" s="149"/>
      <c r="AF121" s="149"/>
      <c r="AG121" s="149"/>
      <c r="AH121" s="152"/>
    </row>
    <row r="122" spans="1:34" ht="15.75" thickBot="1" x14ac:dyDescent="0.3">
      <c r="A122" s="155"/>
      <c r="B122" s="6" t="s">
        <v>463</v>
      </c>
      <c r="C122" s="129" t="s">
        <v>460</v>
      </c>
      <c r="D122" s="129" t="s">
        <v>460</v>
      </c>
      <c r="E122" s="130" t="s">
        <v>55</v>
      </c>
      <c r="F122" s="129" t="s">
        <v>460</v>
      </c>
      <c r="G122" s="129" t="s">
        <v>460</v>
      </c>
      <c r="H122" s="130" t="s">
        <v>22</v>
      </c>
      <c r="I122" s="129" t="s">
        <v>460</v>
      </c>
      <c r="J122" s="129" t="s">
        <v>460</v>
      </c>
      <c r="K122" s="130" t="s">
        <v>33</v>
      </c>
      <c r="L122" s="129" t="s">
        <v>460</v>
      </c>
      <c r="M122" s="129" t="s">
        <v>460</v>
      </c>
      <c r="N122" s="130" t="s">
        <v>45</v>
      </c>
      <c r="O122" s="129" t="s">
        <v>460</v>
      </c>
      <c r="P122" s="129" t="s">
        <v>460</v>
      </c>
      <c r="Q122" s="130" t="s">
        <v>33</v>
      </c>
      <c r="R122" s="129">
        <v>7</v>
      </c>
      <c r="S122" s="129" t="s">
        <v>460</v>
      </c>
      <c r="T122" s="129" t="s">
        <v>460</v>
      </c>
      <c r="U122" s="130" t="s">
        <v>55</v>
      </c>
      <c r="V122" s="129">
        <v>9</v>
      </c>
      <c r="W122" s="129" t="s">
        <v>460</v>
      </c>
      <c r="X122" s="129" t="s">
        <v>460</v>
      </c>
      <c r="Y122" s="130" t="s">
        <v>44</v>
      </c>
      <c r="Z122" s="129" t="s">
        <v>460</v>
      </c>
      <c r="AA122" s="129" t="s">
        <v>460</v>
      </c>
      <c r="AB122" s="130" t="s">
        <v>161</v>
      </c>
      <c r="AC122" s="129">
        <v>20</v>
      </c>
      <c r="AD122" s="129" t="s">
        <v>525</v>
      </c>
      <c r="AE122" s="150"/>
      <c r="AF122" s="150"/>
      <c r="AG122" s="150"/>
      <c r="AH122" s="153"/>
    </row>
    <row r="123" spans="1:34" x14ac:dyDescent="0.25">
      <c r="A123" s="3">
        <v>15025</v>
      </c>
      <c r="B123" s="4" t="s">
        <v>12</v>
      </c>
      <c r="C123" s="71" t="s">
        <v>47</v>
      </c>
      <c r="D123" s="71" t="s">
        <v>43</v>
      </c>
      <c r="E123" s="72" t="s">
        <v>117</v>
      </c>
      <c r="F123" s="71" t="s">
        <v>33</v>
      </c>
      <c r="G123" s="71" t="s">
        <v>26</v>
      </c>
      <c r="H123" s="72" t="s">
        <v>78</v>
      </c>
      <c r="I123" s="71" t="s">
        <v>61</v>
      </c>
      <c r="J123" s="71" t="s">
        <v>107</v>
      </c>
      <c r="K123" s="72" t="s">
        <v>54</v>
      </c>
      <c r="L123" s="71" t="s">
        <v>26</v>
      </c>
      <c r="M123" s="71" t="s">
        <v>30</v>
      </c>
      <c r="N123" s="72" t="s">
        <v>88</v>
      </c>
      <c r="O123" s="71" t="s">
        <v>87</v>
      </c>
      <c r="P123" s="71" t="s">
        <v>43</v>
      </c>
      <c r="Q123" s="72" t="s">
        <v>71</v>
      </c>
      <c r="R123" s="71" t="s">
        <v>30</v>
      </c>
      <c r="S123" s="71" t="s">
        <v>153</v>
      </c>
      <c r="T123" s="71" t="s">
        <v>43</v>
      </c>
      <c r="U123" s="72" t="s">
        <v>131</v>
      </c>
      <c r="V123" s="71" t="s">
        <v>33</v>
      </c>
      <c r="W123" s="71" t="s">
        <v>73</v>
      </c>
      <c r="X123" s="71" t="s">
        <v>55</v>
      </c>
      <c r="Y123" s="72" t="s">
        <v>62</v>
      </c>
      <c r="Z123" s="71" t="s">
        <v>20</v>
      </c>
      <c r="AA123" s="71" t="s">
        <v>26</v>
      </c>
      <c r="AB123" s="72" t="s">
        <v>101</v>
      </c>
      <c r="AC123" s="71" t="s">
        <v>118</v>
      </c>
      <c r="AD123" s="71" t="s">
        <v>262</v>
      </c>
      <c r="AE123" s="148">
        <v>8.0399999999999991</v>
      </c>
      <c r="AF123" s="148" t="s">
        <v>29</v>
      </c>
      <c r="AG123" s="148">
        <v>5.28</v>
      </c>
      <c r="AH123" s="151"/>
    </row>
    <row r="124" spans="1:34" x14ac:dyDescent="0.25">
      <c r="A124" s="154" t="s">
        <v>426</v>
      </c>
      <c r="B124" s="5" t="s">
        <v>13</v>
      </c>
      <c r="C124" s="73" t="s">
        <v>48</v>
      </c>
      <c r="D124" s="73" t="s">
        <v>14</v>
      </c>
      <c r="E124" s="74" t="s">
        <v>50</v>
      </c>
      <c r="F124" s="73" t="s">
        <v>56</v>
      </c>
      <c r="G124" s="73" t="s">
        <v>50</v>
      </c>
      <c r="H124" s="74" t="s">
        <v>48</v>
      </c>
      <c r="I124" s="73" t="s">
        <v>14</v>
      </c>
      <c r="J124" s="73" t="s">
        <v>14</v>
      </c>
      <c r="K124" s="74" t="s">
        <v>14</v>
      </c>
      <c r="L124" s="73" t="s">
        <v>50</v>
      </c>
      <c r="M124" s="73" t="s">
        <v>48</v>
      </c>
      <c r="N124" s="74" t="s">
        <v>50</v>
      </c>
      <c r="O124" s="73" t="s">
        <v>14</v>
      </c>
      <c r="P124" s="73" t="s">
        <v>14</v>
      </c>
      <c r="Q124" s="74" t="s">
        <v>14</v>
      </c>
      <c r="R124" s="73" t="s">
        <v>48</v>
      </c>
      <c r="S124" s="73" t="s">
        <v>14</v>
      </c>
      <c r="T124" s="73" t="s">
        <v>14</v>
      </c>
      <c r="U124" s="74" t="s">
        <v>14</v>
      </c>
      <c r="V124" s="73" t="s">
        <v>56</v>
      </c>
      <c r="W124" s="73" t="s">
        <v>48</v>
      </c>
      <c r="X124" s="73" t="s">
        <v>56</v>
      </c>
      <c r="Y124" s="74" t="s">
        <v>48</v>
      </c>
      <c r="Z124" s="73" t="s">
        <v>56</v>
      </c>
      <c r="AA124" s="73" t="s">
        <v>50</v>
      </c>
      <c r="AB124" s="74" t="s">
        <v>48</v>
      </c>
      <c r="AC124" s="73" t="s">
        <v>56</v>
      </c>
      <c r="AD124" s="73"/>
      <c r="AE124" s="149"/>
      <c r="AF124" s="149"/>
      <c r="AG124" s="149"/>
      <c r="AH124" s="152"/>
    </row>
    <row r="125" spans="1:34" x14ac:dyDescent="0.25">
      <c r="A125" s="154"/>
      <c r="B125" s="5" t="s">
        <v>14</v>
      </c>
      <c r="C125" s="127" t="s">
        <v>460</v>
      </c>
      <c r="D125" s="127" t="s">
        <v>460</v>
      </c>
      <c r="E125" s="128" t="s">
        <v>25</v>
      </c>
      <c r="F125" s="127" t="s">
        <v>460</v>
      </c>
      <c r="G125" s="127" t="s">
        <v>460</v>
      </c>
      <c r="H125" s="128" t="s">
        <v>32</v>
      </c>
      <c r="I125" s="127" t="s">
        <v>460</v>
      </c>
      <c r="J125" s="127" t="s">
        <v>460</v>
      </c>
      <c r="K125" s="128" t="s">
        <v>25</v>
      </c>
      <c r="L125" s="127" t="s">
        <v>460</v>
      </c>
      <c r="M125" s="127" t="s">
        <v>460</v>
      </c>
      <c r="N125" s="128" t="s">
        <v>32</v>
      </c>
      <c r="O125" s="127" t="s">
        <v>460</v>
      </c>
      <c r="P125" s="127" t="s">
        <v>460</v>
      </c>
      <c r="Q125" s="128" t="s">
        <v>25</v>
      </c>
      <c r="R125" s="127" t="s">
        <v>32</v>
      </c>
      <c r="S125" s="127" t="s">
        <v>460</v>
      </c>
      <c r="T125" s="127" t="s">
        <v>460</v>
      </c>
      <c r="U125" s="128" t="s">
        <v>25</v>
      </c>
      <c r="V125" s="127" t="s">
        <v>32</v>
      </c>
      <c r="W125" s="127" t="s">
        <v>460</v>
      </c>
      <c r="X125" s="127" t="s">
        <v>460</v>
      </c>
      <c r="Y125" s="128" t="s">
        <v>25</v>
      </c>
      <c r="Z125" s="127" t="s">
        <v>460</v>
      </c>
      <c r="AA125" s="127" t="s">
        <v>460</v>
      </c>
      <c r="AB125" s="128" t="s">
        <v>32</v>
      </c>
      <c r="AC125" s="127" t="s">
        <v>462</v>
      </c>
      <c r="AD125" s="127" t="s">
        <v>36</v>
      </c>
      <c r="AE125" s="149"/>
      <c r="AF125" s="149"/>
      <c r="AG125" s="149"/>
      <c r="AH125" s="152"/>
    </row>
    <row r="126" spans="1:34" ht="15.75" thickBot="1" x14ac:dyDescent="0.3">
      <c r="A126" s="155"/>
      <c r="B126" s="6" t="s">
        <v>463</v>
      </c>
      <c r="C126" s="129" t="s">
        <v>460</v>
      </c>
      <c r="D126" s="129" t="s">
        <v>460</v>
      </c>
      <c r="E126" s="130" t="s">
        <v>52</v>
      </c>
      <c r="F126" s="129" t="s">
        <v>460</v>
      </c>
      <c r="G126" s="129" t="s">
        <v>460</v>
      </c>
      <c r="H126" s="130" t="s">
        <v>161</v>
      </c>
      <c r="I126" s="129" t="s">
        <v>460</v>
      </c>
      <c r="J126" s="129" t="s">
        <v>460</v>
      </c>
      <c r="K126" s="130" t="s">
        <v>44</v>
      </c>
      <c r="L126" s="129" t="s">
        <v>460</v>
      </c>
      <c r="M126" s="129" t="s">
        <v>460</v>
      </c>
      <c r="N126" s="130" t="s">
        <v>45</v>
      </c>
      <c r="O126" s="129" t="s">
        <v>460</v>
      </c>
      <c r="P126" s="129" t="s">
        <v>460</v>
      </c>
      <c r="Q126" s="130" t="s">
        <v>44</v>
      </c>
      <c r="R126" s="129">
        <v>9</v>
      </c>
      <c r="S126" s="129" t="s">
        <v>460</v>
      </c>
      <c r="T126" s="129" t="s">
        <v>460</v>
      </c>
      <c r="U126" s="130" t="s">
        <v>44</v>
      </c>
      <c r="V126" s="129">
        <v>10</v>
      </c>
      <c r="W126" s="129" t="s">
        <v>460</v>
      </c>
      <c r="X126" s="129" t="s">
        <v>460</v>
      </c>
      <c r="Y126" s="130" t="s">
        <v>58</v>
      </c>
      <c r="Z126" s="129" t="s">
        <v>460</v>
      </c>
      <c r="AA126" s="129" t="s">
        <v>460</v>
      </c>
      <c r="AB126" s="130" t="s">
        <v>161</v>
      </c>
      <c r="AC126" s="129">
        <v>20</v>
      </c>
      <c r="AD126" s="129" t="s">
        <v>526</v>
      </c>
      <c r="AE126" s="150"/>
      <c r="AF126" s="150"/>
      <c r="AG126" s="150"/>
      <c r="AH126" s="153"/>
    </row>
    <row r="127" spans="1:34" ht="17.100000000000001" customHeight="1" x14ac:dyDescent="0.25">
      <c r="A127" s="131" t="s">
        <v>478</v>
      </c>
      <c r="B127" s="132"/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3"/>
      <c r="Q127" s="133"/>
      <c r="R127" s="133"/>
      <c r="S127" s="133"/>
      <c r="T127" s="133"/>
      <c r="U127" s="133"/>
      <c r="V127" s="134"/>
      <c r="Y127" s="133"/>
      <c r="Z127" s="133"/>
    </row>
    <row r="128" spans="1:34" ht="17.100000000000001" customHeight="1" x14ac:dyDescent="0.25">
      <c r="A128" s="135" t="s">
        <v>479</v>
      </c>
      <c r="B128" s="135"/>
      <c r="C128" s="135"/>
      <c r="D128" s="135"/>
      <c r="E128" s="135"/>
      <c r="F128" s="135"/>
      <c r="G128" s="135"/>
      <c r="H128" s="135"/>
      <c r="I128" s="135"/>
      <c r="J128" s="135"/>
      <c r="K128" s="135"/>
      <c r="L128" s="135"/>
      <c r="M128" s="135"/>
    </row>
    <row r="129" spans="1:34" ht="17.100000000000001" customHeight="1" x14ac:dyDescent="0.25">
      <c r="A129" s="136" t="s">
        <v>480</v>
      </c>
      <c r="B129" s="144" t="s">
        <v>481</v>
      </c>
      <c r="C129" s="144"/>
      <c r="D129" s="144" t="s">
        <v>482</v>
      </c>
      <c r="E129" s="144"/>
      <c r="F129" s="144"/>
      <c r="G129" s="144" t="s">
        <v>483</v>
      </c>
      <c r="H129" s="144"/>
      <c r="I129" s="144"/>
      <c r="J129" s="144" t="s">
        <v>484</v>
      </c>
      <c r="K129" s="144"/>
      <c r="L129" s="144"/>
      <c r="M129" s="144" t="s">
        <v>485</v>
      </c>
      <c r="N129" s="144"/>
      <c r="O129" s="144"/>
      <c r="P129" s="144" t="s">
        <v>486</v>
      </c>
      <c r="Q129" s="144"/>
      <c r="R129" s="144"/>
      <c r="S129" s="144" t="s">
        <v>487</v>
      </c>
      <c r="T129" s="144"/>
      <c r="U129" s="144"/>
      <c r="V129" s="137" t="s">
        <v>488</v>
      </c>
      <c r="Y129" s="138"/>
    </row>
    <row r="130" spans="1:34" ht="17.100000000000001" customHeight="1" x14ac:dyDescent="0.25">
      <c r="A130" s="136" t="s">
        <v>183</v>
      </c>
      <c r="B130" s="144" t="s">
        <v>56</v>
      </c>
      <c r="C130" s="144"/>
      <c r="D130" s="144" t="s">
        <v>48</v>
      </c>
      <c r="E130" s="144"/>
      <c r="F130" s="144"/>
      <c r="G130" s="144" t="s">
        <v>50</v>
      </c>
      <c r="H130" s="144"/>
      <c r="I130" s="144"/>
      <c r="J130" s="144" t="s">
        <v>14</v>
      </c>
      <c r="K130" s="144"/>
      <c r="L130" s="144"/>
      <c r="M130" s="144" t="s">
        <v>24</v>
      </c>
      <c r="N130" s="144"/>
      <c r="O130" s="144"/>
      <c r="P130" s="144" t="s">
        <v>68</v>
      </c>
      <c r="Q130" s="144"/>
      <c r="R130" s="144"/>
      <c r="S130" s="144" t="s">
        <v>29</v>
      </c>
      <c r="T130" s="144"/>
      <c r="U130" s="144"/>
      <c r="V130" s="137" t="s">
        <v>16</v>
      </c>
      <c r="W130" s="138"/>
      <c r="X130" s="138"/>
      <c r="Y130" s="138"/>
    </row>
    <row r="131" spans="1:34" ht="17.100000000000001" customHeight="1" x14ac:dyDescent="0.25">
      <c r="A131" s="136" t="s">
        <v>184</v>
      </c>
      <c r="B131" s="144">
        <v>10</v>
      </c>
      <c r="C131" s="144"/>
      <c r="D131" s="144">
        <v>9</v>
      </c>
      <c r="E131" s="144"/>
      <c r="F131" s="144"/>
      <c r="G131" s="144">
        <v>8</v>
      </c>
      <c r="H131" s="144"/>
      <c r="I131" s="144"/>
      <c r="J131" s="144">
        <v>7</v>
      </c>
      <c r="K131" s="144"/>
      <c r="L131" s="144"/>
      <c r="M131" s="144">
        <v>6</v>
      </c>
      <c r="N131" s="144"/>
      <c r="O131" s="144"/>
      <c r="P131" s="144">
        <v>5</v>
      </c>
      <c r="Q131" s="144"/>
      <c r="R131" s="144"/>
      <c r="S131" s="144">
        <v>4</v>
      </c>
      <c r="T131" s="144"/>
      <c r="U131" s="144"/>
      <c r="V131" s="137">
        <v>0</v>
      </c>
      <c r="W131" s="138"/>
      <c r="X131" s="138"/>
      <c r="Y131" s="138"/>
    </row>
    <row r="132" spans="1:34" ht="36.75" customHeight="1" x14ac:dyDescent="0.25">
      <c r="A132" s="139"/>
      <c r="B132" s="140"/>
      <c r="C132" s="141"/>
      <c r="D132" s="141"/>
      <c r="E132" s="141"/>
      <c r="F132" s="141"/>
      <c r="G132" s="141"/>
      <c r="H132" s="145"/>
      <c r="I132" s="145"/>
      <c r="J132" s="145"/>
      <c r="K132" s="145"/>
      <c r="L132" s="145"/>
      <c r="M132" s="145"/>
      <c r="N132" s="141"/>
      <c r="O132" s="141"/>
      <c r="P132" s="141"/>
      <c r="Q132" s="141"/>
      <c r="R132" s="141"/>
      <c r="S132" s="141"/>
      <c r="T132" s="141"/>
      <c r="U132" s="141"/>
      <c r="V132" s="141"/>
    </row>
    <row r="133" spans="1:34" ht="21" customHeight="1" x14ac:dyDescent="0.25">
      <c r="A133" s="139"/>
      <c r="B133" s="146" t="s">
        <v>489</v>
      </c>
      <c r="C133" s="146"/>
      <c r="D133" s="146"/>
      <c r="E133" s="146"/>
      <c r="F133" s="141"/>
      <c r="G133" s="141"/>
      <c r="K133" s="142" t="s">
        <v>490</v>
      </c>
      <c r="L133" s="143"/>
      <c r="M133" s="143"/>
      <c r="N133" s="143"/>
      <c r="O133" s="143"/>
      <c r="S133" s="142" t="s">
        <v>491</v>
      </c>
      <c r="T133" s="142"/>
      <c r="U133" s="142"/>
      <c r="V133" s="142"/>
      <c r="W133" s="142"/>
      <c r="Z133" s="141" t="s">
        <v>492</v>
      </c>
    </row>
    <row r="134" spans="1:34" ht="15.75" thickBot="1" x14ac:dyDescent="0.3">
      <c r="B134" s="147" t="s">
        <v>493</v>
      </c>
      <c r="C134" s="147"/>
      <c r="D134" s="147"/>
      <c r="E134" s="147"/>
      <c r="F134" s="135"/>
      <c r="G134" s="135"/>
      <c r="K134" s="138" t="s">
        <v>494</v>
      </c>
      <c r="L134" s="138"/>
      <c r="M134" s="138"/>
      <c r="N134" s="138"/>
      <c r="O134" s="138"/>
      <c r="S134" s="142" t="s">
        <v>495</v>
      </c>
      <c r="T134" s="142"/>
      <c r="U134" s="142"/>
      <c r="V134" s="142"/>
      <c r="W134" s="142"/>
      <c r="Z134" s="132" t="s">
        <v>743</v>
      </c>
    </row>
    <row r="135" spans="1:34" x14ac:dyDescent="0.25">
      <c r="A135" s="3">
        <v>15026</v>
      </c>
      <c r="B135" s="4" t="s">
        <v>12</v>
      </c>
      <c r="C135" s="71" t="s">
        <v>73</v>
      </c>
      <c r="D135" s="71" t="s">
        <v>15</v>
      </c>
      <c r="E135" s="72" t="s">
        <v>122</v>
      </c>
      <c r="F135" s="71" t="s">
        <v>59</v>
      </c>
      <c r="G135" s="71" t="s">
        <v>95</v>
      </c>
      <c r="H135" s="72" t="s">
        <v>64</v>
      </c>
      <c r="I135" s="71" t="s">
        <v>71</v>
      </c>
      <c r="J135" s="71" t="s">
        <v>26</v>
      </c>
      <c r="K135" s="72" t="s">
        <v>152</v>
      </c>
      <c r="L135" s="71" t="s">
        <v>15</v>
      </c>
      <c r="M135" s="71" t="s">
        <v>95</v>
      </c>
      <c r="N135" s="72" t="s">
        <v>101</v>
      </c>
      <c r="O135" s="71" t="s">
        <v>102</v>
      </c>
      <c r="P135" s="71" t="s">
        <v>55</v>
      </c>
      <c r="Q135" s="72" t="s">
        <v>164</v>
      </c>
      <c r="R135" s="71" t="s">
        <v>26</v>
      </c>
      <c r="S135" s="71" t="s">
        <v>54</v>
      </c>
      <c r="T135" s="71" t="s">
        <v>55</v>
      </c>
      <c r="U135" s="72" t="s">
        <v>57</v>
      </c>
      <c r="V135" s="71" t="s">
        <v>20</v>
      </c>
      <c r="W135" s="71" t="s">
        <v>90</v>
      </c>
      <c r="X135" s="71" t="s">
        <v>55</v>
      </c>
      <c r="Y135" s="72" t="s">
        <v>112</v>
      </c>
      <c r="Z135" s="71" t="s">
        <v>15</v>
      </c>
      <c r="AA135" s="71" t="s">
        <v>26</v>
      </c>
      <c r="AB135" s="72" t="s">
        <v>70</v>
      </c>
      <c r="AC135" s="71" t="s">
        <v>46</v>
      </c>
      <c r="AD135" s="71" t="s">
        <v>527</v>
      </c>
      <c r="AE135" s="148">
        <v>9.52</v>
      </c>
      <c r="AF135" s="148" t="s">
        <v>29</v>
      </c>
      <c r="AG135" s="148">
        <v>6.66</v>
      </c>
      <c r="AH135" s="151"/>
    </row>
    <row r="136" spans="1:34" x14ac:dyDescent="0.25">
      <c r="A136" s="154" t="s">
        <v>425</v>
      </c>
      <c r="B136" s="5" t="s">
        <v>13</v>
      </c>
      <c r="C136" s="73" t="s">
        <v>48</v>
      </c>
      <c r="D136" s="73" t="s">
        <v>56</v>
      </c>
      <c r="E136" s="74" t="s">
        <v>48</v>
      </c>
      <c r="F136" s="73" t="s">
        <v>56</v>
      </c>
      <c r="G136" s="73" t="s">
        <v>56</v>
      </c>
      <c r="H136" s="74" t="s">
        <v>56</v>
      </c>
      <c r="I136" s="73" t="s">
        <v>56</v>
      </c>
      <c r="J136" s="73" t="s">
        <v>56</v>
      </c>
      <c r="K136" s="74" t="s">
        <v>56</v>
      </c>
      <c r="L136" s="73" t="s">
        <v>14</v>
      </c>
      <c r="M136" s="73" t="s">
        <v>56</v>
      </c>
      <c r="N136" s="74" t="s">
        <v>48</v>
      </c>
      <c r="O136" s="73" t="s">
        <v>56</v>
      </c>
      <c r="P136" s="73" t="s">
        <v>56</v>
      </c>
      <c r="Q136" s="74" t="s">
        <v>56</v>
      </c>
      <c r="R136" s="73" t="s">
        <v>50</v>
      </c>
      <c r="S136" s="73" t="s">
        <v>48</v>
      </c>
      <c r="T136" s="73" t="s">
        <v>56</v>
      </c>
      <c r="U136" s="74" t="s">
        <v>48</v>
      </c>
      <c r="V136" s="73" t="s">
        <v>56</v>
      </c>
      <c r="W136" s="73" t="s">
        <v>56</v>
      </c>
      <c r="X136" s="73" t="s">
        <v>56</v>
      </c>
      <c r="Y136" s="74" t="s">
        <v>56</v>
      </c>
      <c r="Z136" s="73" t="s">
        <v>14</v>
      </c>
      <c r="AA136" s="73" t="s">
        <v>50</v>
      </c>
      <c r="AB136" s="74" t="s">
        <v>50</v>
      </c>
      <c r="AC136" s="73" t="s">
        <v>56</v>
      </c>
      <c r="AD136" s="73"/>
      <c r="AE136" s="149"/>
      <c r="AF136" s="149"/>
      <c r="AG136" s="149"/>
      <c r="AH136" s="152"/>
    </row>
    <row r="137" spans="1:34" x14ac:dyDescent="0.25">
      <c r="A137" s="154"/>
      <c r="B137" s="5" t="s">
        <v>14</v>
      </c>
      <c r="C137" s="127" t="s">
        <v>460</v>
      </c>
      <c r="D137" s="127" t="s">
        <v>460</v>
      </c>
      <c r="E137" s="128" t="s">
        <v>25</v>
      </c>
      <c r="F137" s="127" t="s">
        <v>460</v>
      </c>
      <c r="G137" s="127" t="s">
        <v>460</v>
      </c>
      <c r="H137" s="128" t="s">
        <v>32</v>
      </c>
      <c r="I137" s="127" t="s">
        <v>460</v>
      </c>
      <c r="J137" s="127" t="s">
        <v>460</v>
      </c>
      <c r="K137" s="128" t="s">
        <v>25</v>
      </c>
      <c r="L137" s="127" t="s">
        <v>460</v>
      </c>
      <c r="M137" s="127" t="s">
        <v>460</v>
      </c>
      <c r="N137" s="128" t="s">
        <v>32</v>
      </c>
      <c r="O137" s="127" t="s">
        <v>460</v>
      </c>
      <c r="P137" s="127" t="s">
        <v>460</v>
      </c>
      <c r="Q137" s="128" t="s">
        <v>25</v>
      </c>
      <c r="R137" s="127" t="s">
        <v>32</v>
      </c>
      <c r="S137" s="127" t="s">
        <v>460</v>
      </c>
      <c r="T137" s="127" t="s">
        <v>460</v>
      </c>
      <c r="U137" s="128" t="s">
        <v>25</v>
      </c>
      <c r="V137" s="127" t="s">
        <v>32</v>
      </c>
      <c r="W137" s="127" t="s">
        <v>460</v>
      </c>
      <c r="X137" s="127" t="s">
        <v>460</v>
      </c>
      <c r="Y137" s="128" t="s">
        <v>25</v>
      </c>
      <c r="Z137" s="127" t="s">
        <v>460</v>
      </c>
      <c r="AA137" s="127" t="s">
        <v>460</v>
      </c>
      <c r="AB137" s="128" t="s">
        <v>32</v>
      </c>
      <c r="AC137" s="127" t="s">
        <v>462</v>
      </c>
      <c r="AD137" s="127" t="s">
        <v>36</v>
      </c>
      <c r="AE137" s="149"/>
      <c r="AF137" s="149"/>
      <c r="AG137" s="149"/>
      <c r="AH137" s="152"/>
    </row>
    <row r="138" spans="1:34" ht="15.75" thickBot="1" x14ac:dyDescent="0.3">
      <c r="A138" s="155"/>
      <c r="B138" s="6" t="s">
        <v>463</v>
      </c>
      <c r="C138" s="129" t="s">
        <v>460</v>
      </c>
      <c r="D138" s="129" t="s">
        <v>460</v>
      </c>
      <c r="E138" s="130" t="s">
        <v>58</v>
      </c>
      <c r="F138" s="129" t="s">
        <v>460</v>
      </c>
      <c r="G138" s="129" t="s">
        <v>460</v>
      </c>
      <c r="H138" s="130" t="s">
        <v>22</v>
      </c>
      <c r="I138" s="129" t="s">
        <v>460</v>
      </c>
      <c r="J138" s="129" t="s">
        <v>460</v>
      </c>
      <c r="K138" s="130" t="s">
        <v>63</v>
      </c>
      <c r="L138" s="129" t="s">
        <v>460</v>
      </c>
      <c r="M138" s="129" t="s">
        <v>460</v>
      </c>
      <c r="N138" s="130" t="s">
        <v>161</v>
      </c>
      <c r="O138" s="129" t="s">
        <v>460</v>
      </c>
      <c r="P138" s="129" t="s">
        <v>460</v>
      </c>
      <c r="Q138" s="130" t="s">
        <v>63</v>
      </c>
      <c r="R138" s="129">
        <v>8</v>
      </c>
      <c r="S138" s="129" t="s">
        <v>460</v>
      </c>
      <c r="T138" s="129" t="s">
        <v>460</v>
      </c>
      <c r="U138" s="130" t="s">
        <v>58</v>
      </c>
      <c r="V138" s="129">
        <v>10</v>
      </c>
      <c r="W138" s="129" t="s">
        <v>460</v>
      </c>
      <c r="X138" s="129" t="s">
        <v>460</v>
      </c>
      <c r="Y138" s="130" t="s">
        <v>63</v>
      </c>
      <c r="Z138" s="129" t="s">
        <v>460</v>
      </c>
      <c r="AA138" s="129" t="s">
        <v>460</v>
      </c>
      <c r="AB138" s="130" t="s">
        <v>45</v>
      </c>
      <c r="AC138" s="129">
        <v>20</v>
      </c>
      <c r="AD138" s="129" t="s">
        <v>528</v>
      </c>
      <c r="AE138" s="150"/>
      <c r="AF138" s="150"/>
      <c r="AG138" s="150"/>
      <c r="AH138" s="153"/>
    </row>
    <row r="139" spans="1:34" x14ac:dyDescent="0.25">
      <c r="A139" s="3">
        <v>15027</v>
      </c>
      <c r="B139" s="4" t="s">
        <v>12</v>
      </c>
      <c r="C139" s="71" t="s">
        <v>75</v>
      </c>
      <c r="D139" s="71" t="s">
        <v>43</v>
      </c>
      <c r="E139" s="72" t="s">
        <v>92</v>
      </c>
      <c r="F139" s="71" t="s">
        <v>20</v>
      </c>
      <c r="G139" s="71" t="s">
        <v>33</v>
      </c>
      <c r="H139" s="72" t="s">
        <v>69</v>
      </c>
      <c r="I139" s="71" t="s">
        <v>64</v>
      </c>
      <c r="J139" s="71" t="s">
        <v>55</v>
      </c>
      <c r="K139" s="72" t="s">
        <v>54</v>
      </c>
      <c r="L139" s="71" t="s">
        <v>107</v>
      </c>
      <c r="M139" s="71" t="s">
        <v>20</v>
      </c>
      <c r="N139" s="72" t="s">
        <v>106</v>
      </c>
      <c r="O139" s="71" t="s">
        <v>99</v>
      </c>
      <c r="P139" s="71" t="s">
        <v>107</v>
      </c>
      <c r="Q139" s="72" t="s">
        <v>131</v>
      </c>
      <c r="R139" s="71" t="s">
        <v>20</v>
      </c>
      <c r="S139" s="71" t="s">
        <v>61</v>
      </c>
      <c r="T139" s="71" t="s">
        <v>22</v>
      </c>
      <c r="U139" s="72" t="s">
        <v>40</v>
      </c>
      <c r="V139" s="71" t="s">
        <v>20</v>
      </c>
      <c r="W139" s="71" t="s">
        <v>132</v>
      </c>
      <c r="X139" s="71" t="s">
        <v>49</v>
      </c>
      <c r="Y139" s="72" t="s">
        <v>62</v>
      </c>
      <c r="Z139" s="71" t="s">
        <v>26</v>
      </c>
      <c r="AA139" s="71" t="s">
        <v>26</v>
      </c>
      <c r="AB139" s="72" t="s">
        <v>58</v>
      </c>
      <c r="AC139" s="71" t="s">
        <v>74</v>
      </c>
      <c r="AD139" s="71" t="s">
        <v>170</v>
      </c>
      <c r="AE139" s="148">
        <v>7.59</v>
      </c>
      <c r="AF139" s="148" t="s">
        <v>29</v>
      </c>
      <c r="AG139" s="148">
        <v>5.73</v>
      </c>
      <c r="AH139" s="151"/>
    </row>
    <row r="140" spans="1:34" x14ac:dyDescent="0.25">
      <c r="A140" s="154" t="s">
        <v>424</v>
      </c>
      <c r="B140" s="5" t="s">
        <v>13</v>
      </c>
      <c r="C140" s="73" t="s">
        <v>24</v>
      </c>
      <c r="D140" s="73" t="s">
        <v>14</v>
      </c>
      <c r="E140" s="74" t="s">
        <v>24</v>
      </c>
      <c r="F140" s="73" t="s">
        <v>56</v>
      </c>
      <c r="G140" s="73" t="s">
        <v>56</v>
      </c>
      <c r="H140" s="74" t="s">
        <v>56</v>
      </c>
      <c r="I140" s="73" t="s">
        <v>24</v>
      </c>
      <c r="J140" s="73" t="s">
        <v>56</v>
      </c>
      <c r="K140" s="74" t="s">
        <v>14</v>
      </c>
      <c r="L140" s="73" t="s">
        <v>24</v>
      </c>
      <c r="M140" s="73" t="s">
        <v>56</v>
      </c>
      <c r="N140" s="74" t="s">
        <v>14</v>
      </c>
      <c r="O140" s="73" t="s">
        <v>14</v>
      </c>
      <c r="P140" s="73" t="s">
        <v>14</v>
      </c>
      <c r="Q140" s="74" t="s">
        <v>14</v>
      </c>
      <c r="R140" s="73" t="s">
        <v>56</v>
      </c>
      <c r="S140" s="73" t="s">
        <v>14</v>
      </c>
      <c r="T140" s="73" t="s">
        <v>24</v>
      </c>
      <c r="U140" s="74" t="s">
        <v>24</v>
      </c>
      <c r="V140" s="73" t="s">
        <v>56</v>
      </c>
      <c r="W140" s="73" t="s">
        <v>56</v>
      </c>
      <c r="X140" s="73" t="s">
        <v>50</v>
      </c>
      <c r="Y140" s="74" t="s">
        <v>48</v>
      </c>
      <c r="Z140" s="73" t="s">
        <v>50</v>
      </c>
      <c r="AA140" s="73" t="s">
        <v>50</v>
      </c>
      <c r="AB140" s="74" t="s">
        <v>50</v>
      </c>
      <c r="AC140" s="73" t="s">
        <v>56</v>
      </c>
      <c r="AD140" s="73"/>
      <c r="AE140" s="149"/>
      <c r="AF140" s="149"/>
      <c r="AG140" s="149"/>
      <c r="AH140" s="152"/>
    </row>
    <row r="141" spans="1:34" x14ac:dyDescent="0.25">
      <c r="A141" s="154"/>
      <c r="B141" s="5" t="s">
        <v>14</v>
      </c>
      <c r="C141" s="127" t="s">
        <v>460</v>
      </c>
      <c r="D141" s="127" t="s">
        <v>460</v>
      </c>
      <c r="E141" s="128" t="s">
        <v>25</v>
      </c>
      <c r="F141" s="127" t="s">
        <v>460</v>
      </c>
      <c r="G141" s="127" t="s">
        <v>460</v>
      </c>
      <c r="H141" s="128" t="s">
        <v>32</v>
      </c>
      <c r="I141" s="127" t="s">
        <v>460</v>
      </c>
      <c r="J141" s="127" t="s">
        <v>460</v>
      </c>
      <c r="K141" s="128" t="s">
        <v>25</v>
      </c>
      <c r="L141" s="127" t="s">
        <v>460</v>
      </c>
      <c r="M141" s="127" t="s">
        <v>460</v>
      </c>
      <c r="N141" s="128" t="s">
        <v>32</v>
      </c>
      <c r="O141" s="127" t="s">
        <v>460</v>
      </c>
      <c r="P141" s="127" t="s">
        <v>460</v>
      </c>
      <c r="Q141" s="128" t="s">
        <v>25</v>
      </c>
      <c r="R141" s="127" t="s">
        <v>32</v>
      </c>
      <c r="S141" s="127" t="s">
        <v>460</v>
      </c>
      <c r="T141" s="127" t="s">
        <v>460</v>
      </c>
      <c r="U141" s="128" t="s">
        <v>25</v>
      </c>
      <c r="V141" s="127" t="s">
        <v>32</v>
      </c>
      <c r="W141" s="127" t="s">
        <v>460</v>
      </c>
      <c r="X141" s="127" t="s">
        <v>460</v>
      </c>
      <c r="Y141" s="128" t="s">
        <v>25</v>
      </c>
      <c r="Z141" s="127" t="s">
        <v>460</v>
      </c>
      <c r="AA141" s="127" t="s">
        <v>460</v>
      </c>
      <c r="AB141" s="128" t="s">
        <v>32</v>
      </c>
      <c r="AC141" s="127" t="s">
        <v>462</v>
      </c>
      <c r="AD141" s="127" t="s">
        <v>36</v>
      </c>
      <c r="AE141" s="149"/>
      <c r="AF141" s="149"/>
      <c r="AG141" s="149"/>
      <c r="AH141" s="152"/>
    </row>
    <row r="142" spans="1:34" ht="15.75" thickBot="1" x14ac:dyDescent="0.3">
      <c r="A142" s="155"/>
      <c r="B142" s="6" t="s">
        <v>463</v>
      </c>
      <c r="C142" s="129" t="s">
        <v>460</v>
      </c>
      <c r="D142" s="129" t="s">
        <v>460</v>
      </c>
      <c r="E142" s="130" t="s">
        <v>66</v>
      </c>
      <c r="F142" s="129" t="s">
        <v>460</v>
      </c>
      <c r="G142" s="129" t="s">
        <v>460</v>
      </c>
      <c r="H142" s="130" t="s">
        <v>22</v>
      </c>
      <c r="I142" s="129" t="s">
        <v>460</v>
      </c>
      <c r="J142" s="129" t="s">
        <v>460</v>
      </c>
      <c r="K142" s="130" t="s">
        <v>44</v>
      </c>
      <c r="L142" s="129" t="s">
        <v>460</v>
      </c>
      <c r="M142" s="129" t="s">
        <v>460</v>
      </c>
      <c r="N142" s="130" t="s">
        <v>470</v>
      </c>
      <c r="O142" s="129" t="s">
        <v>460</v>
      </c>
      <c r="P142" s="129" t="s">
        <v>460</v>
      </c>
      <c r="Q142" s="130" t="s">
        <v>44</v>
      </c>
      <c r="R142" s="129">
        <v>10</v>
      </c>
      <c r="S142" s="129" t="s">
        <v>460</v>
      </c>
      <c r="T142" s="129" t="s">
        <v>460</v>
      </c>
      <c r="U142" s="130" t="s">
        <v>66</v>
      </c>
      <c r="V142" s="129">
        <v>10</v>
      </c>
      <c r="W142" s="129" t="s">
        <v>460</v>
      </c>
      <c r="X142" s="129" t="s">
        <v>460</v>
      </c>
      <c r="Y142" s="130" t="s">
        <v>58</v>
      </c>
      <c r="Z142" s="129" t="s">
        <v>460</v>
      </c>
      <c r="AA142" s="129" t="s">
        <v>460</v>
      </c>
      <c r="AB142" s="130" t="s">
        <v>45</v>
      </c>
      <c r="AC142" s="129">
        <v>20</v>
      </c>
      <c r="AD142" s="129" t="s">
        <v>529</v>
      </c>
      <c r="AE142" s="150"/>
      <c r="AF142" s="150"/>
      <c r="AG142" s="150"/>
      <c r="AH142" s="153"/>
    </row>
    <row r="143" spans="1:34" x14ac:dyDescent="0.25">
      <c r="A143" s="3">
        <v>15028</v>
      </c>
      <c r="B143" s="4" t="s">
        <v>12</v>
      </c>
      <c r="C143" s="71" t="s">
        <v>171</v>
      </c>
      <c r="D143" s="71" t="s">
        <v>108</v>
      </c>
      <c r="E143" s="72" t="s">
        <v>73</v>
      </c>
      <c r="F143" s="71" t="s">
        <v>86</v>
      </c>
      <c r="G143" s="71" t="s">
        <v>96</v>
      </c>
      <c r="H143" s="72" t="s">
        <v>78</v>
      </c>
      <c r="I143" s="71" t="s">
        <v>354</v>
      </c>
      <c r="J143" s="71" t="s">
        <v>114</v>
      </c>
      <c r="K143" s="72" t="s">
        <v>85</v>
      </c>
      <c r="L143" s="71" t="s">
        <v>80</v>
      </c>
      <c r="M143" s="71" t="s">
        <v>504</v>
      </c>
      <c r="N143" s="72" t="s">
        <v>101</v>
      </c>
      <c r="O143" s="71" t="s">
        <v>317</v>
      </c>
      <c r="P143" s="71" t="s">
        <v>108</v>
      </c>
      <c r="Q143" s="72" t="s">
        <v>92</v>
      </c>
      <c r="R143" s="71" t="s">
        <v>475</v>
      </c>
      <c r="S143" s="71" t="s">
        <v>110</v>
      </c>
      <c r="T143" s="71" t="s">
        <v>19</v>
      </c>
      <c r="U143" s="72" t="s">
        <v>118</v>
      </c>
      <c r="V143" s="71" t="s">
        <v>86</v>
      </c>
      <c r="W143" s="71" t="s">
        <v>167</v>
      </c>
      <c r="X143" s="71" t="s">
        <v>114</v>
      </c>
      <c r="Y143" s="72" t="s">
        <v>151</v>
      </c>
      <c r="Z143" s="71" t="s">
        <v>80</v>
      </c>
      <c r="AA143" s="71" t="s">
        <v>80</v>
      </c>
      <c r="AB143" s="72" t="s">
        <v>106</v>
      </c>
      <c r="AC143" s="71" t="s">
        <v>317</v>
      </c>
      <c r="AD143" s="71" t="s">
        <v>465</v>
      </c>
      <c r="AE143" s="148">
        <v>6.37</v>
      </c>
      <c r="AF143" s="148" t="s">
        <v>16</v>
      </c>
      <c r="AG143" s="148">
        <v>6.71</v>
      </c>
      <c r="AH143" s="151"/>
    </row>
    <row r="144" spans="1:34" x14ac:dyDescent="0.25">
      <c r="A144" s="154" t="s">
        <v>423</v>
      </c>
      <c r="B144" s="5" t="s">
        <v>13</v>
      </c>
      <c r="C144" s="73" t="s">
        <v>14</v>
      </c>
      <c r="D144" s="73" t="s">
        <v>14</v>
      </c>
      <c r="E144" s="74" t="s">
        <v>14</v>
      </c>
      <c r="F144" s="73" t="s">
        <v>56</v>
      </c>
      <c r="G144" s="73" t="s">
        <v>50</v>
      </c>
      <c r="H144" s="74" t="s">
        <v>48</v>
      </c>
      <c r="I144" s="73" t="s">
        <v>14</v>
      </c>
      <c r="J144" s="73" t="s">
        <v>48</v>
      </c>
      <c r="K144" s="74" t="s">
        <v>14</v>
      </c>
      <c r="L144" s="73" t="s">
        <v>14</v>
      </c>
      <c r="M144" s="73" t="s">
        <v>56</v>
      </c>
      <c r="N144" s="74" t="s">
        <v>48</v>
      </c>
      <c r="O144" s="73" t="s">
        <v>24</v>
      </c>
      <c r="P144" s="73" t="s">
        <v>14</v>
      </c>
      <c r="Q144" s="74" t="s">
        <v>24</v>
      </c>
      <c r="R144" s="73" t="s">
        <v>48</v>
      </c>
      <c r="S144" s="73" t="s">
        <v>24</v>
      </c>
      <c r="T144" s="73" t="s">
        <v>16</v>
      </c>
      <c r="U144" s="74" t="s">
        <v>16</v>
      </c>
      <c r="V144" s="73" t="s">
        <v>56</v>
      </c>
      <c r="W144" s="73" t="s">
        <v>14</v>
      </c>
      <c r="X144" s="73" t="s">
        <v>48</v>
      </c>
      <c r="Y144" s="74" t="s">
        <v>14</v>
      </c>
      <c r="Z144" s="73" t="s">
        <v>14</v>
      </c>
      <c r="AA144" s="73" t="s">
        <v>14</v>
      </c>
      <c r="AB144" s="74" t="s">
        <v>14</v>
      </c>
      <c r="AC144" s="73" t="s">
        <v>56</v>
      </c>
      <c r="AD144" s="73"/>
      <c r="AE144" s="149"/>
      <c r="AF144" s="149"/>
      <c r="AG144" s="149"/>
      <c r="AH144" s="152"/>
    </row>
    <row r="145" spans="1:34" x14ac:dyDescent="0.25">
      <c r="A145" s="154"/>
      <c r="B145" s="5" t="s">
        <v>14</v>
      </c>
      <c r="C145" s="127" t="s">
        <v>460</v>
      </c>
      <c r="D145" s="127" t="s">
        <v>460</v>
      </c>
      <c r="E145" s="128" t="s">
        <v>25</v>
      </c>
      <c r="F145" s="127" t="s">
        <v>460</v>
      </c>
      <c r="G145" s="127" t="s">
        <v>460</v>
      </c>
      <c r="H145" s="128" t="s">
        <v>32</v>
      </c>
      <c r="I145" s="127" t="s">
        <v>460</v>
      </c>
      <c r="J145" s="127" t="s">
        <v>460</v>
      </c>
      <c r="K145" s="128" t="s">
        <v>25</v>
      </c>
      <c r="L145" s="127" t="s">
        <v>460</v>
      </c>
      <c r="M145" s="127" t="s">
        <v>460</v>
      </c>
      <c r="N145" s="128" t="s">
        <v>32</v>
      </c>
      <c r="O145" s="127" t="s">
        <v>460</v>
      </c>
      <c r="P145" s="127" t="s">
        <v>460</v>
      </c>
      <c r="Q145" s="128" t="s">
        <v>25</v>
      </c>
      <c r="R145" s="127" t="s">
        <v>32</v>
      </c>
      <c r="S145" s="127" t="s">
        <v>460</v>
      </c>
      <c r="T145" s="127" t="s">
        <v>460</v>
      </c>
      <c r="U145" s="128" t="s">
        <v>461</v>
      </c>
      <c r="V145" s="127" t="s">
        <v>32</v>
      </c>
      <c r="W145" s="127" t="s">
        <v>460</v>
      </c>
      <c r="X145" s="127" t="s">
        <v>460</v>
      </c>
      <c r="Y145" s="128" t="s">
        <v>25</v>
      </c>
      <c r="Z145" s="127" t="s">
        <v>460</v>
      </c>
      <c r="AA145" s="127" t="s">
        <v>460</v>
      </c>
      <c r="AB145" s="128" t="s">
        <v>32</v>
      </c>
      <c r="AC145" s="127" t="s">
        <v>462</v>
      </c>
      <c r="AD145" s="127" t="s">
        <v>59</v>
      </c>
      <c r="AE145" s="149"/>
      <c r="AF145" s="149"/>
      <c r="AG145" s="149"/>
      <c r="AH145" s="152"/>
    </row>
    <row r="146" spans="1:34" ht="15.75" thickBot="1" x14ac:dyDescent="0.3">
      <c r="A146" s="155"/>
      <c r="B146" s="6" t="s">
        <v>463</v>
      </c>
      <c r="C146" s="129" t="s">
        <v>460</v>
      </c>
      <c r="D146" s="129" t="s">
        <v>460</v>
      </c>
      <c r="E146" s="130" t="s">
        <v>44</v>
      </c>
      <c r="F146" s="129" t="s">
        <v>460</v>
      </c>
      <c r="G146" s="129" t="s">
        <v>460</v>
      </c>
      <c r="H146" s="130" t="s">
        <v>161</v>
      </c>
      <c r="I146" s="129" t="s">
        <v>460</v>
      </c>
      <c r="J146" s="129" t="s">
        <v>460</v>
      </c>
      <c r="K146" s="130" t="s">
        <v>44</v>
      </c>
      <c r="L146" s="129" t="s">
        <v>460</v>
      </c>
      <c r="M146" s="129" t="s">
        <v>460</v>
      </c>
      <c r="N146" s="130" t="s">
        <v>161</v>
      </c>
      <c r="O146" s="129" t="s">
        <v>460</v>
      </c>
      <c r="P146" s="129" t="s">
        <v>460</v>
      </c>
      <c r="Q146" s="130" t="s">
        <v>66</v>
      </c>
      <c r="R146" s="129">
        <v>9</v>
      </c>
      <c r="S146" s="129" t="s">
        <v>460</v>
      </c>
      <c r="T146" s="129" t="s">
        <v>460</v>
      </c>
      <c r="U146" s="130" t="s">
        <v>17</v>
      </c>
      <c r="V146" s="129">
        <v>10</v>
      </c>
      <c r="W146" s="129" t="s">
        <v>460</v>
      </c>
      <c r="X146" s="129" t="s">
        <v>460</v>
      </c>
      <c r="Y146" s="130" t="s">
        <v>44</v>
      </c>
      <c r="Z146" s="129" t="s">
        <v>460</v>
      </c>
      <c r="AA146" s="129" t="s">
        <v>460</v>
      </c>
      <c r="AB146" s="130" t="s">
        <v>470</v>
      </c>
      <c r="AC146" s="129">
        <v>20</v>
      </c>
      <c r="AD146" s="129" t="s">
        <v>530</v>
      </c>
      <c r="AE146" s="150"/>
      <c r="AF146" s="150"/>
      <c r="AG146" s="150"/>
      <c r="AH146" s="153"/>
    </row>
    <row r="147" spans="1:34" x14ac:dyDescent="0.25">
      <c r="A147" s="3">
        <v>15029</v>
      </c>
      <c r="B147" s="4" t="s">
        <v>12</v>
      </c>
      <c r="C147" s="71" t="s">
        <v>64</v>
      </c>
      <c r="D147" s="71" t="s">
        <v>43</v>
      </c>
      <c r="E147" s="72" t="s">
        <v>120</v>
      </c>
      <c r="F147" s="71" t="s">
        <v>30</v>
      </c>
      <c r="G147" s="71" t="s">
        <v>26</v>
      </c>
      <c r="H147" s="72" t="s">
        <v>88</v>
      </c>
      <c r="I147" s="71" t="s">
        <v>58</v>
      </c>
      <c r="J147" s="71" t="s">
        <v>49</v>
      </c>
      <c r="K147" s="72" t="s">
        <v>99</v>
      </c>
      <c r="L147" s="71" t="s">
        <v>26</v>
      </c>
      <c r="M147" s="71" t="s">
        <v>20</v>
      </c>
      <c r="N147" s="72" t="s">
        <v>101</v>
      </c>
      <c r="O147" s="71" t="s">
        <v>64</v>
      </c>
      <c r="P147" s="71" t="s">
        <v>22</v>
      </c>
      <c r="Q147" s="72" t="s">
        <v>76</v>
      </c>
      <c r="R147" s="71" t="s">
        <v>30</v>
      </c>
      <c r="S147" s="71" t="s">
        <v>74</v>
      </c>
      <c r="T147" s="71" t="s">
        <v>21</v>
      </c>
      <c r="U147" s="72" t="s">
        <v>99</v>
      </c>
      <c r="V147" s="71" t="s">
        <v>59</v>
      </c>
      <c r="W147" s="71" t="s">
        <v>83</v>
      </c>
      <c r="X147" s="71" t="s">
        <v>55</v>
      </c>
      <c r="Y147" s="72" t="s">
        <v>85</v>
      </c>
      <c r="Z147" s="71" t="s">
        <v>30</v>
      </c>
      <c r="AA147" s="71" t="s">
        <v>26</v>
      </c>
      <c r="AB147" s="72" t="s">
        <v>88</v>
      </c>
      <c r="AC147" s="71" t="s">
        <v>64</v>
      </c>
      <c r="AD147" s="71" t="s">
        <v>473</v>
      </c>
      <c r="AE147" s="148">
        <v>6.96</v>
      </c>
      <c r="AF147" s="148" t="s">
        <v>29</v>
      </c>
      <c r="AG147" s="148">
        <v>5.23</v>
      </c>
      <c r="AH147" s="151"/>
    </row>
    <row r="148" spans="1:34" x14ac:dyDescent="0.25">
      <c r="A148" s="154" t="s">
        <v>422</v>
      </c>
      <c r="B148" s="5" t="s">
        <v>13</v>
      </c>
      <c r="C148" s="73" t="s">
        <v>24</v>
      </c>
      <c r="D148" s="73" t="s">
        <v>14</v>
      </c>
      <c r="E148" s="74" t="s">
        <v>24</v>
      </c>
      <c r="F148" s="73" t="s">
        <v>48</v>
      </c>
      <c r="G148" s="73" t="s">
        <v>50</v>
      </c>
      <c r="H148" s="74" t="s">
        <v>50</v>
      </c>
      <c r="I148" s="73" t="s">
        <v>68</v>
      </c>
      <c r="J148" s="73" t="s">
        <v>50</v>
      </c>
      <c r="K148" s="74" t="s">
        <v>24</v>
      </c>
      <c r="L148" s="73" t="s">
        <v>50</v>
      </c>
      <c r="M148" s="73" t="s">
        <v>56</v>
      </c>
      <c r="N148" s="74" t="s">
        <v>48</v>
      </c>
      <c r="O148" s="73" t="s">
        <v>24</v>
      </c>
      <c r="P148" s="73" t="s">
        <v>24</v>
      </c>
      <c r="Q148" s="74" t="s">
        <v>24</v>
      </c>
      <c r="R148" s="73" t="s">
        <v>48</v>
      </c>
      <c r="S148" s="73" t="s">
        <v>24</v>
      </c>
      <c r="T148" s="73" t="s">
        <v>29</v>
      </c>
      <c r="U148" s="74" t="s">
        <v>24</v>
      </c>
      <c r="V148" s="73" t="s">
        <v>56</v>
      </c>
      <c r="W148" s="73" t="s">
        <v>14</v>
      </c>
      <c r="X148" s="73" t="s">
        <v>56</v>
      </c>
      <c r="Y148" s="74" t="s">
        <v>14</v>
      </c>
      <c r="Z148" s="73" t="s">
        <v>48</v>
      </c>
      <c r="AA148" s="73" t="s">
        <v>50</v>
      </c>
      <c r="AB148" s="74" t="s">
        <v>50</v>
      </c>
      <c r="AC148" s="73" t="s">
        <v>56</v>
      </c>
      <c r="AD148" s="73"/>
      <c r="AE148" s="149"/>
      <c r="AF148" s="149"/>
      <c r="AG148" s="149"/>
      <c r="AH148" s="152"/>
    </row>
    <row r="149" spans="1:34" x14ac:dyDescent="0.25">
      <c r="A149" s="154"/>
      <c r="B149" s="5" t="s">
        <v>14</v>
      </c>
      <c r="C149" s="127" t="s">
        <v>460</v>
      </c>
      <c r="D149" s="127" t="s">
        <v>460</v>
      </c>
      <c r="E149" s="128" t="s">
        <v>25</v>
      </c>
      <c r="F149" s="127" t="s">
        <v>460</v>
      </c>
      <c r="G149" s="127" t="s">
        <v>460</v>
      </c>
      <c r="H149" s="128" t="s">
        <v>32</v>
      </c>
      <c r="I149" s="127" t="s">
        <v>460</v>
      </c>
      <c r="J149" s="127" t="s">
        <v>460</v>
      </c>
      <c r="K149" s="128" t="s">
        <v>25</v>
      </c>
      <c r="L149" s="127" t="s">
        <v>460</v>
      </c>
      <c r="M149" s="127" t="s">
        <v>460</v>
      </c>
      <c r="N149" s="128" t="s">
        <v>32</v>
      </c>
      <c r="O149" s="127" t="s">
        <v>460</v>
      </c>
      <c r="P149" s="127" t="s">
        <v>460</v>
      </c>
      <c r="Q149" s="128" t="s">
        <v>25</v>
      </c>
      <c r="R149" s="127" t="s">
        <v>32</v>
      </c>
      <c r="S149" s="127" t="s">
        <v>460</v>
      </c>
      <c r="T149" s="127" t="s">
        <v>460</v>
      </c>
      <c r="U149" s="128" t="s">
        <v>25</v>
      </c>
      <c r="V149" s="127" t="s">
        <v>32</v>
      </c>
      <c r="W149" s="127" t="s">
        <v>460</v>
      </c>
      <c r="X149" s="127" t="s">
        <v>460</v>
      </c>
      <c r="Y149" s="128" t="s">
        <v>25</v>
      </c>
      <c r="Z149" s="127" t="s">
        <v>460</v>
      </c>
      <c r="AA149" s="127" t="s">
        <v>460</v>
      </c>
      <c r="AB149" s="128" t="s">
        <v>32</v>
      </c>
      <c r="AC149" s="127" t="s">
        <v>462</v>
      </c>
      <c r="AD149" s="127" t="s">
        <v>36</v>
      </c>
      <c r="AE149" s="149"/>
      <c r="AF149" s="149"/>
      <c r="AG149" s="149"/>
      <c r="AH149" s="152"/>
    </row>
    <row r="150" spans="1:34" ht="15.75" thickBot="1" x14ac:dyDescent="0.3">
      <c r="A150" s="155"/>
      <c r="B150" s="6" t="s">
        <v>463</v>
      </c>
      <c r="C150" s="129" t="s">
        <v>460</v>
      </c>
      <c r="D150" s="129" t="s">
        <v>460</v>
      </c>
      <c r="E150" s="130" t="s">
        <v>66</v>
      </c>
      <c r="F150" s="129" t="s">
        <v>460</v>
      </c>
      <c r="G150" s="129" t="s">
        <v>460</v>
      </c>
      <c r="H150" s="130" t="s">
        <v>45</v>
      </c>
      <c r="I150" s="129" t="s">
        <v>460</v>
      </c>
      <c r="J150" s="129" t="s">
        <v>460</v>
      </c>
      <c r="K150" s="130" t="s">
        <v>66</v>
      </c>
      <c r="L150" s="129" t="s">
        <v>460</v>
      </c>
      <c r="M150" s="129" t="s">
        <v>460</v>
      </c>
      <c r="N150" s="130" t="s">
        <v>161</v>
      </c>
      <c r="O150" s="129" t="s">
        <v>460</v>
      </c>
      <c r="P150" s="129" t="s">
        <v>460</v>
      </c>
      <c r="Q150" s="130" t="s">
        <v>66</v>
      </c>
      <c r="R150" s="129">
        <v>9</v>
      </c>
      <c r="S150" s="129" t="s">
        <v>460</v>
      </c>
      <c r="T150" s="129" t="s">
        <v>460</v>
      </c>
      <c r="U150" s="130" t="s">
        <v>66</v>
      </c>
      <c r="V150" s="129">
        <v>10</v>
      </c>
      <c r="W150" s="129" t="s">
        <v>460</v>
      </c>
      <c r="X150" s="129" t="s">
        <v>460</v>
      </c>
      <c r="Y150" s="130" t="s">
        <v>44</v>
      </c>
      <c r="Z150" s="129" t="s">
        <v>460</v>
      </c>
      <c r="AA150" s="129" t="s">
        <v>460</v>
      </c>
      <c r="AB150" s="130" t="s">
        <v>45</v>
      </c>
      <c r="AC150" s="129">
        <v>20</v>
      </c>
      <c r="AD150" s="129" t="s">
        <v>531</v>
      </c>
      <c r="AE150" s="150"/>
      <c r="AF150" s="150"/>
      <c r="AG150" s="150"/>
      <c r="AH150" s="153"/>
    </row>
    <row r="151" spans="1:34" x14ac:dyDescent="0.25">
      <c r="A151" s="3">
        <v>15030</v>
      </c>
      <c r="B151" s="4" t="s">
        <v>12</v>
      </c>
      <c r="C151" s="71" t="s">
        <v>91</v>
      </c>
      <c r="D151" s="71" t="s">
        <v>31</v>
      </c>
      <c r="E151" s="72" t="s">
        <v>97</v>
      </c>
      <c r="F151" s="71" t="s">
        <v>504</v>
      </c>
      <c r="G151" s="71" t="s">
        <v>475</v>
      </c>
      <c r="H151" s="72" t="s">
        <v>69</v>
      </c>
      <c r="I151" s="71" t="s">
        <v>177</v>
      </c>
      <c r="J151" s="71" t="s">
        <v>31</v>
      </c>
      <c r="K151" s="72" t="s">
        <v>33</v>
      </c>
      <c r="L151" s="71" t="s">
        <v>84</v>
      </c>
      <c r="M151" s="71" t="s">
        <v>86</v>
      </c>
      <c r="N151" s="72" t="s">
        <v>58</v>
      </c>
      <c r="O151" s="71" t="s">
        <v>39</v>
      </c>
      <c r="P151" s="71" t="s">
        <v>35</v>
      </c>
      <c r="Q151" s="72" t="s">
        <v>63</v>
      </c>
      <c r="R151" s="71" t="s">
        <v>84</v>
      </c>
      <c r="S151" s="71" t="s">
        <v>137</v>
      </c>
      <c r="T151" s="71" t="s">
        <v>140</v>
      </c>
      <c r="U151" s="72" t="s">
        <v>30</v>
      </c>
      <c r="V151" s="71" t="s">
        <v>475</v>
      </c>
      <c r="W151" s="71" t="s">
        <v>35</v>
      </c>
      <c r="X151" s="71" t="s">
        <v>160</v>
      </c>
      <c r="Y151" s="72" t="s">
        <v>45</v>
      </c>
      <c r="Z151" s="71" t="s">
        <v>114</v>
      </c>
      <c r="AA151" s="71" t="s">
        <v>114</v>
      </c>
      <c r="AB151" s="72" t="s">
        <v>60</v>
      </c>
      <c r="AC151" s="71" t="s">
        <v>142</v>
      </c>
      <c r="AD151" s="71" t="s">
        <v>532</v>
      </c>
      <c r="AE151" s="148">
        <v>2.85</v>
      </c>
      <c r="AF151" s="148" t="s">
        <v>16</v>
      </c>
      <c r="AG151" s="148">
        <v>0.97</v>
      </c>
      <c r="AH151" s="151"/>
    </row>
    <row r="152" spans="1:34" x14ac:dyDescent="0.25">
      <c r="A152" s="154" t="s">
        <v>421</v>
      </c>
      <c r="B152" s="5" t="s">
        <v>13</v>
      </c>
      <c r="C152" s="73" t="s">
        <v>29</v>
      </c>
      <c r="D152" s="73" t="s">
        <v>24</v>
      </c>
      <c r="E152" s="74" t="s">
        <v>29</v>
      </c>
      <c r="F152" s="73" t="s">
        <v>56</v>
      </c>
      <c r="G152" s="73" t="s">
        <v>48</v>
      </c>
      <c r="H152" s="74" t="s">
        <v>56</v>
      </c>
      <c r="I152" s="73" t="s">
        <v>16</v>
      </c>
      <c r="J152" s="73" t="s">
        <v>24</v>
      </c>
      <c r="K152" s="74" t="s">
        <v>16</v>
      </c>
      <c r="L152" s="73" t="s">
        <v>14</v>
      </c>
      <c r="M152" s="73" t="s">
        <v>56</v>
      </c>
      <c r="N152" s="74" t="s">
        <v>50</v>
      </c>
      <c r="O152" s="73" t="s">
        <v>29</v>
      </c>
      <c r="P152" s="73" t="s">
        <v>16</v>
      </c>
      <c r="Q152" s="74" t="s">
        <v>16</v>
      </c>
      <c r="R152" s="73" t="s">
        <v>14</v>
      </c>
      <c r="S152" s="73" t="s">
        <v>16</v>
      </c>
      <c r="T152" s="73" t="s">
        <v>16</v>
      </c>
      <c r="U152" s="74" t="s">
        <v>16</v>
      </c>
      <c r="V152" s="73" t="s">
        <v>48</v>
      </c>
      <c r="W152" s="73" t="s">
        <v>16</v>
      </c>
      <c r="X152" s="73" t="s">
        <v>16</v>
      </c>
      <c r="Y152" s="74" t="s">
        <v>16</v>
      </c>
      <c r="Z152" s="73" t="s">
        <v>14</v>
      </c>
      <c r="AA152" s="73" t="s">
        <v>14</v>
      </c>
      <c r="AB152" s="74" t="s">
        <v>14</v>
      </c>
      <c r="AC152" s="73" t="s">
        <v>56</v>
      </c>
      <c r="AD152" s="73"/>
      <c r="AE152" s="149"/>
      <c r="AF152" s="149"/>
      <c r="AG152" s="149"/>
      <c r="AH152" s="152"/>
    </row>
    <row r="153" spans="1:34" x14ac:dyDescent="0.25">
      <c r="A153" s="154"/>
      <c r="B153" s="5" t="s">
        <v>14</v>
      </c>
      <c r="C153" s="127" t="s">
        <v>460</v>
      </c>
      <c r="D153" s="127" t="s">
        <v>460</v>
      </c>
      <c r="E153" s="128" t="s">
        <v>25</v>
      </c>
      <c r="F153" s="127" t="s">
        <v>460</v>
      </c>
      <c r="G153" s="127" t="s">
        <v>460</v>
      </c>
      <c r="H153" s="128" t="s">
        <v>32</v>
      </c>
      <c r="I153" s="127" t="s">
        <v>460</v>
      </c>
      <c r="J153" s="127" t="s">
        <v>460</v>
      </c>
      <c r="K153" s="128" t="s">
        <v>461</v>
      </c>
      <c r="L153" s="127" t="s">
        <v>460</v>
      </c>
      <c r="M153" s="127" t="s">
        <v>460</v>
      </c>
      <c r="N153" s="128" t="s">
        <v>32</v>
      </c>
      <c r="O153" s="127" t="s">
        <v>460</v>
      </c>
      <c r="P153" s="127" t="s">
        <v>460</v>
      </c>
      <c r="Q153" s="128" t="s">
        <v>461</v>
      </c>
      <c r="R153" s="127" t="s">
        <v>32</v>
      </c>
      <c r="S153" s="127" t="s">
        <v>460</v>
      </c>
      <c r="T153" s="127" t="s">
        <v>460</v>
      </c>
      <c r="U153" s="128" t="s">
        <v>461</v>
      </c>
      <c r="V153" s="127" t="s">
        <v>32</v>
      </c>
      <c r="W153" s="127" t="s">
        <v>460</v>
      </c>
      <c r="X153" s="127" t="s">
        <v>460</v>
      </c>
      <c r="Y153" s="128" t="s">
        <v>461</v>
      </c>
      <c r="Z153" s="127" t="s">
        <v>460</v>
      </c>
      <c r="AA153" s="127" t="s">
        <v>460</v>
      </c>
      <c r="AB153" s="128" t="s">
        <v>32</v>
      </c>
      <c r="AC153" s="127" t="s">
        <v>462</v>
      </c>
      <c r="AD153" s="127" t="s">
        <v>27</v>
      </c>
      <c r="AE153" s="149"/>
      <c r="AF153" s="149"/>
      <c r="AG153" s="149"/>
      <c r="AH153" s="152"/>
    </row>
    <row r="154" spans="1:34" ht="15.75" thickBot="1" x14ac:dyDescent="0.3">
      <c r="A154" s="155"/>
      <c r="B154" s="6" t="s">
        <v>463</v>
      </c>
      <c r="C154" s="129" t="s">
        <v>460</v>
      </c>
      <c r="D154" s="129" t="s">
        <v>460</v>
      </c>
      <c r="E154" s="130" t="s">
        <v>55</v>
      </c>
      <c r="F154" s="129" t="s">
        <v>460</v>
      </c>
      <c r="G154" s="129" t="s">
        <v>460</v>
      </c>
      <c r="H154" s="130" t="s">
        <v>22</v>
      </c>
      <c r="I154" s="129" t="s">
        <v>460</v>
      </c>
      <c r="J154" s="129" t="s">
        <v>460</v>
      </c>
      <c r="K154" s="130" t="s">
        <v>17</v>
      </c>
      <c r="L154" s="129" t="s">
        <v>460</v>
      </c>
      <c r="M154" s="129" t="s">
        <v>460</v>
      </c>
      <c r="N154" s="130" t="s">
        <v>45</v>
      </c>
      <c r="O154" s="129" t="s">
        <v>460</v>
      </c>
      <c r="P154" s="129" t="s">
        <v>460</v>
      </c>
      <c r="Q154" s="130" t="s">
        <v>17</v>
      </c>
      <c r="R154" s="129">
        <v>7</v>
      </c>
      <c r="S154" s="129" t="s">
        <v>460</v>
      </c>
      <c r="T154" s="129" t="s">
        <v>460</v>
      </c>
      <c r="U154" s="130" t="s">
        <v>17</v>
      </c>
      <c r="V154" s="129">
        <v>9</v>
      </c>
      <c r="W154" s="129" t="s">
        <v>460</v>
      </c>
      <c r="X154" s="129" t="s">
        <v>460</v>
      </c>
      <c r="Y154" s="130" t="s">
        <v>17</v>
      </c>
      <c r="Z154" s="129" t="s">
        <v>460</v>
      </c>
      <c r="AA154" s="129" t="s">
        <v>460</v>
      </c>
      <c r="AB154" s="130" t="s">
        <v>470</v>
      </c>
      <c r="AC154" s="129">
        <v>20</v>
      </c>
      <c r="AD154" s="129" t="s">
        <v>57</v>
      </c>
      <c r="AE154" s="150"/>
      <c r="AF154" s="150"/>
      <c r="AG154" s="150"/>
      <c r="AH154" s="153"/>
    </row>
    <row r="155" spans="1:34" ht="26.25" x14ac:dyDescent="0.25">
      <c r="A155" s="3">
        <v>15031</v>
      </c>
      <c r="B155" s="4" t="s">
        <v>12</v>
      </c>
      <c r="C155" s="71" t="s">
        <v>78</v>
      </c>
      <c r="D155" s="71" t="s">
        <v>49</v>
      </c>
      <c r="E155" s="72" t="s">
        <v>134</v>
      </c>
      <c r="F155" s="71" t="s">
        <v>55</v>
      </c>
      <c r="G155" s="71" t="s">
        <v>30</v>
      </c>
      <c r="H155" s="72" t="s">
        <v>70</v>
      </c>
      <c r="I155" s="71" t="s">
        <v>88</v>
      </c>
      <c r="J155" s="71" t="s">
        <v>49</v>
      </c>
      <c r="K155" s="72" t="s">
        <v>153</v>
      </c>
      <c r="L155" s="71" t="s">
        <v>26</v>
      </c>
      <c r="M155" s="71" t="s">
        <v>33</v>
      </c>
      <c r="N155" s="72" t="s">
        <v>78</v>
      </c>
      <c r="O155" s="71" t="s">
        <v>83</v>
      </c>
      <c r="P155" s="71" t="s">
        <v>43</v>
      </c>
      <c r="Q155" s="72" t="s">
        <v>151</v>
      </c>
      <c r="R155" s="71" t="s">
        <v>30</v>
      </c>
      <c r="S155" s="71" t="s">
        <v>88</v>
      </c>
      <c r="T155" s="106" t="s">
        <v>467</v>
      </c>
      <c r="U155" s="107" t="s">
        <v>533</v>
      </c>
      <c r="V155" s="71" t="s">
        <v>33</v>
      </c>
      <c r="W155" s="71" t="s">
        <v>87</v>
      </c>
      <c r="X155" s="71" t="s">
        <v>107</v>
      </c>
      <c r="Y155" s="72" t="s">
        <v>102</v>
      </c>
      <c r="Z155" s="71" t="s">
        <v>26</v>
      </c>
      <c r="AA155" s="71" t="s">
        <v>26</v>
      </c>
      <c r="AB155" s="72" t="s">
        <v>58</v>
      </c>
      <c r="AC155" s="71" t="s">
        <v>78</v>
      </c>
      <c r="AD155" s="106" t="s">
        <v>534</v>
      </c>
      <c r="AE155" s="148">
        <v>6.89</v>
      </c>
      <c r="AF155" s="148" t="s">
        <v>29</v>
      </c>
      <c r="AG155" s="148">
        <v>6.86</v>
      </c>
      <c r="AH155" s="151"/>
    </row>
    <row r="156" spans="1:34" x14ac:dyDescent="0.25">
      <c r="A156" s="154" t="s">
        <v>420</v>
      </c>
      <c r="B156" s="5" t="s">
        <v>13</v>
      </c>
      <c r="C156" s="73" t="s">
        <v>68</v>
      </c>
      <c r="D156" s="73" t="s">
        <v>50</v>
      </c>
      <c r="E156" s="74" t="s">
        <v>24</v>
      </c>
      <c r="F156" s="73" t="s">
        <v>14</v>
      </c>
      <c r="G156" s="73" t="s">
        <v>48</v>
      </c>
      <c r="H156" s="74" t="s">
        <v>50</v>
      </c>
      <c r="I156" s="73" t="s">
        <v>68</v>
      </c>
      <c r="J156" s="73" t="s">
        <v>50</v>
      </c>
      <c r="K156" s="74" t="s">
        <v>24</v>
      </c>
      <c r="L156" s="73" t="s">
        <v>50</v>
      </c>
      <c r="M156" s="73" t="s">
        <v>56</v>
      </c>
      <c r="N156" s="74" t="s">
        <v>48</v>
      </c>
      <c r="O156" s="73" t="s">
        <v>14</v>
      </c>
      <c r="P156" s="73" t="s">
        <v>14</v>
      </c>
      <c r="Q156" s="74" t="s">
        <v>14</v>
      </c>
      <c r="R156" s="73" t="s">
        <v>48</v>
      </c>
      <c r="S156" s="73" t="s">
        <v>68</v>
      </c>
      <c r="T156" s="73" t="s">
        <v>29</v>
      </c>
      <c r="U156" s="74" t="s">
        <v>68</v>
      </c>
      <c r="V156" s="73" t="s">
        <v>56</v>
      </c>
      <c r="W156" s="73" t="s">
        <v>14</v>
      </c>
      <c r="X156" s="73" t="s">
        <v>14</v>
      </c>
      <c r="Y156" s="74" t="s">
        <v>14</v>
      </c>
      <c r="Z156" s="73" t="s">
        <v>50</v>
      </c>
      <c r="AA156" s="73" t="s">
        <v>50</v>
      </c>
      <c r="AB156" s="74" t="s">
        <v>50</v>
      </c>
      <c r="AC156" s="73" t="s">
        <v>48</v>
      </c>
      <c r="AD156" s="73"/>
      <c r="AE156" s="149"/>
      <c r="AF156" s="149"/>
      <c r="AG156" s="149"/>
      <c r="AH156" s="152"/>
    </row>
    <row r="157" spans="1:34" x14ac:dyDescent="0.25">
      <c r="A157" s="154"/>
      <c r="B157" s="5" t="s">
        <v>14</v>
      </c>
      <c r="C157" s="127" t="s">
        <v>460</v>
      </c>
      <c r="D157" s="127" t="s">
        <v>460</v>
      </c>
      <c r="E157" s="128" t="s">
        <v>25</v>
      </c>
      <c r="F157" s="127" t="s">
        <v>460</v>
      </c>
      <c r="G157" s="127" t="s">
        <v>460</v>
      </c>
      <c r="H157" s="128" t="s">
        <v>32</v>
      </c>
      <c r="I157" s="127" t="s">
        <v>460</v>
      </c>
      <c r="J157" s="127" t="s">
        <v>460</v>
      </c>
      <c r="K157" s="128" t="s">
        <v>25</v>
      </c>
      <c r="L157" s="127" t="s">
        <v>460</v>
      </c>
      <c r="M157" s="127" t="s">
        <v>460</v>
      </c>
      <c r="N157" s="128" t="s">
        <v>32</v>
      </c>
      <c r="O157" s="127" t="s">
        <v>460</v>
      </c>
      <c r="P157" s="127" t="s">
        <v>460</v>
      </c>
      <c r="Q157" s="128" t="s">
        <v>25</v>
      </c>
      <c r="R157" s="127" t="s">
        <v>32</v>
      </c>
      <c r="S157" s="127" t="s">
        <v>460</v>
      </c>
      <c r="T157" s="127" t="s">
        <v>460</v>
      </c>
      <c r="U157" s="128" t="s">
        <v>25</v>
      </c>
      <c r="V157" s="127" t="s">
        <v>32</v>
      </c>
      <c r="W157" s="127" t="s">
        <v>460</v>
      </c>
      <c r="X157" s="127" t="s">
        <v>460</v>
      </c>
      <c r="Y157" s="128" t="s">
        <v>25</v>
      </c>
      <c r="Z157" s="127" t="s">
        <v>460</v>
      </c>
      <c r="AA157" s="127" t="s">
        <v>460</v>
      </c>
      <c r="AB157" s="128" t="s">
        <v>32</v>
      </c>
      <c r="AC157" s="127" t="s">
        <v>462</v>
      </c>
      <c r="AD157" s="127" t="s">
        <v>36</v>
      </c>
      <c r="AE157" s="149"/>
      <c r="AF157" s="149"/>
      <c r="AG157" s="149"/>
      <c r="AH157" s="152"/>
    </row>
    <row r="158" spans="1:34" ht="15.75" thickBot="1" x14ac:dyDescent="0.3">
      <c r="A158" s="155"/>
      <c r="B158" s="6" t="s">
        <v>463</v>
      </c>
      <c r="C158" s="129" t="s">
        <v>460</v>
      </c>
      <c r="D158" s="129" t="s">
        <v>460</v>
      </c>
      <c r="E158" s="130" t="s">
        <v>66</v>
      </c>
      <c r="F158" s="129" t="s">
        <v>460</v>
      </c>
      <c r="G158" s="129" t="s">
        <v>460</v>
      </c>
      <c r="H158" s="130" t="s">
        <v>45</v>
      </c>
      <c r="I158" s="129" t="s">
        <v>460</v>
      </c>
      <c r="J158" s="129" t="s">
        <v>460</v>
      </c>
      <c r="K158" s="130" t="s">
        <v>66</v>
      </c>
      <c r="L158" s="129" t="s">
        <v>460</v>
      </c>
      <c r="M158" s="129" t="s">
        <v>460</v>
      </c>
      <c r="N158" s="130" t="s">
        <v>161</v>
      </c>
      <c r="O158" s="129" t="s">
        <v>460</v>
      </c>
      <c r="P158" s="129" t="s">
        <v>460</v>
      </c>
      <c r="Q158" s="130" t="s">
        <v>44</v>
      </c>
      <c r="R158" s="129">
        <v>9</v>
      </c>
      <c r="S158" s="129" t="s">
        <v>460</v>
      </c>
      <c r="T158" s="129" t="s">
        <v>460</v>
      </c>
      <c r="U158" s="130" t="s">
        <v>33</v>
      </c>
      <c r="V158" s="129">
        <v>10</v>
      </c>
      <c r="W158" s="129" t="s">
        <v>460</v>
      </c>
      <c r="X158" s="129" t="s">
        <v>460</v>
      </c>
      <c r="Y158" s="130" t="s">
        <v>44</v>
      </c>
      <c r="Z158" s="129" t="s">
        <v>460</v>
      </c>
      <c r="AA158" s="129" t="s">
        <v>460</v>
      </c>
      <c r="AB158" s="130" t="s">
        <v>45</v>
      </c>
      <c r="AC158" s="129">
        <v>18</v>
      </c>
      <c r="AD158" s="129" t="s">
        <v>535</v>
      </c>
      <c r="AE158" s="150"/>
      <c r="AF158" s="150"/>
      <c r="AG158" s="150"/>
      <c r="AH158" s="153"/>
    </row>
    <row r="159" spans="1:34" x14ac:dyDescent="0.25">
      <c r="A159" s="3">
        <v>15032</v>
      </c>
      <c r="B159" s="4" t="s">
        <v>12</v>
      </c>
      <c r="C159" s="71" t="s">
        <v>153</v>
      </c>
      <c r="D159" s="71" t="s">
        <v>49</v>
      </c>
      <c r="E159" s="72" t="s">
        <v>151</v>
      </c>
      <c r="F159" s="71" t="s">
        <v>59</v>
      </c>
      <c r="G159" s="71" t="s">
        <v>20</v>
      </c>
      <c r="H159" s="72" t="s">
        <v>118</v>
      </c>
      <c r="I159" s="71" t="s">
        <v>87</v>
      </c>
      <c r="J159" s="71" t="s">
        <v>15</v>
      </c>
      <c r="K159" s="72" t="s">
        <v>79</v>
      </c>
      <c r="L159" s="71" t="s">
        <v>30</v>
      </c>
      <c r="M159" s="71" t="s">
        <v>59</v>
      </c>
      <c r="N159" s="72" t="s">
        <v>74</v>
      </c>
      <c r="O159" s="71" t="s">
        <v>40</v>
      </c>
      <c r="P159" s="71" t="s">
        <v>49</v>
      </c>
      <c r="Q159" s="72" t="s">
        <v>117</v>
      </c>
      <c r="R159" s="71" t="s">
        <v>33</v>
      </c>
      <c r="S159" s="71" t="s">
        <v>97</v>
      </c>
      <c r="T159" s="71" t="s">
        <v>43</v>
      </c>
      <c r="U159" s="72" t="s">
        <v>76</v>
      </c>
      <c r="V159" s="71" t="s">
        <v>20</v>
      </c>
      <c r="W159" s="71" t="s">
        <v>54</v>
      </c>
      <c r="X159" s="71" t="s">
        <v>26</v>
      </c>
      <c r="Y159" s="72" t="s">
        <v>122</v>
      </c>
      <c r="Z159" s="71" t="s">
        <v>30</v>
      </c>
      <c r="AA159" s="71" t="s">
        <v>30</v>
      </c>
      <c r="AB159" s="72" t="s">
        <v>78</v>
      </c>
      <c r="AC159" s="71" t="s">
        <v>74</v>
      </c>
      <c r="AD159" s="71" t="s">
        <v>536</v>
      </c>
      <c r="AE159" s="148">
        <v>8.19</v>
      </c>
      <c r="AF159" s="148" t="s">
        <v>29</v>
      </c>
      <c r="AG159" s="148">
        <v>5.96</v>
      </c>
      <c r="AH159" s="151"/>
    </row>
    <row r="160" spans="1:34" x14ac:dyDescent="0.25">
      <c r="A160" s="154" t="s">
        <v>419</v>
      </c>
      <c r="B160" s="5" t="s">
        <v>13</v>
      </c>
      <c r="C160" s="73" t="s">
        <v>14</v>
      </c>
      <c r="D160" s="73" t="s">
        <v>50</v>
      </c>
      <c r="E160" s="74" t="s">
        <v>14</v>
      </c>
      <c r="F160" s="73" t="s">
        <v>56</v>
      </c>
      <c r="G160" s="73" t="s">
        <v>56</v>
      </c>
      <c r="H160" s="74" t="s">
        <v>56</v>
      </c>
      <c r="I160" s="73" t="s">
        <v>14</v>
      </c>
      <c r="J160" s="73" t="s">
        <v>56</v>
      </c>
      <c r="K160" s="74" t="s">
        <v>50</v>
      </c>
      <c r="L160" s="73" t="s">
        <v>48</v>
      </c>
      <c r="M160" s="73" t="s">
        <v>56</v>
      </c>
      <c r="N160" s="74" t="s">
        <v>56</v>
      </c>
      <c r="O160" s="73" t="s">
        <v>50</v>
      </c>
      <c r="P160" s="73" t="s">
        <v>50</v>
      </c>
      <c r="Q160" s="74" t="s">
        <v>50</v>
      </c>
      <c r="R160" s="73" t="s">
        <v>56</v>
      </c>
      <c r="S160" s="73" t="s">
        <v>24</v>
      </c>
      <c r="T160" s="73" t="s">
        <v>14</v>
      </c>
      <c r="U160" s="74" t="s">
        <v>24</v>
      </c>
      <c r="V160" s="73" t="s">
        <v>56</v>
      </c>
      <c r="W160" s="73" t="s">
        <v>48</v>
      </c>
      <c r="X160" s="73" t="s">
        <v>56</v>
      </c>
      <c r="Y160" s="74" t="s">
        <v>48</v>
      </c>
      <c r="Z160" s="73" t="s">
        <v>48</v>
      </c>
      <c r="AA160" s="73" t="s">
        <v>48</v>
      </c>
      <c r="AB160" s="74" t="s">
        <v>48</v>
      </c>
      <c r="AC160" s="73" t="s">
        <v>56</v>
      </c>
      <c r="AD160" s="73"/>
      <c r="AE160" s="149"/>
      <c r="AF160" s="149"/>
      <c r="AG160" s="149"/>
      <c r="AH160" s="152"/>
    </row>
    <row r="161" spans="1:34" x14ac:dyDescent="0.25">
      <c r="A161" s="154"/>
      <c r="B161" s="5" t="s">
        <v>14</v>
      </c>
      <c r="C161" s="127" t="s">
        <v>460</v>
      </c>
      <c r="D161" s="127" t="s">
        <v>460</v>
      </c>
      <c r="E161" s="128" t="s">
        <v>25</v>
      </c>
      <c r="F161" s="127" t="s">
        <v>460</v>
      </c>
      <c r="G161" s="127" t="s">
        <v>460</v>
      </c>
      <c r="H161" s="128" t="s">
        <v>32</v>
      </c>
      <c r="I161" s="127" t="s">
        <v>460</v>
      </c>
      <c r="J161" s="127" t="s">
        <v>460</v>
      </c>
      <c r="K161" s="128" t="s">
        <v>25</v>
      </c>
      <c r="L161" s="127" t="s">
        <v>460</v>
      </c>
      <c r="M161" s="127" t="s">
        <v>460</v>
      </c>
      <c r="N161" s="128" t="s">
        <v>32</v>
      </c>
      <c r="O161" s="127" t="s">
        <v>460</v>
      </c>
      <c r="P161" s="127" t="s">
        <v>460</v>
      </c>
      <c r="Q161" s="128" t="s">
        <v>25</v>
      </c>
      <c r="R161" s="127" t="s">
        <v>32</v>
      </c>
      <c r="S161" s="127" t="s">
        <v>460</v>
      </c>
      <c r="T161" s="127" t="s">
        <v>460</v>
      </c>
      <c r="U161" s="128" t="s">
        <v>25</v>
      </c>
      <c r="V161" s="127" t="s">
        <v>32</v>
      </c>
      <c r="W161" s="127" t="s">
        <v>460</v>
      </c>
      <c r="X161" s="127" t="s">
        <v>460</v>
      </c>
      <c r="Y161" s="128" t="s">
        <v>25</v>
      </c>
      <c r="Z161" s="127" t="s">
        <v>460</v>
      </c>
      <c r="AA161" s="127" t="s">
        <v>460</v>
      </c>
      <c r="AB161" s="128" t="s">
        <v>32</v>
      </c>
      <c r="AC161" s="127" t="s">
        <v>462</v>
      </c>
      <c r="AD161" s="127" t="s">
        <v>36</v>
      </c>
      <c r="AE161" s="149"/>
      <c r="AF161" s="149"/>
      <c r="AG161" s="149"/>
      <c r="AH161" s="152"/>
    </row>
    <row r="162" spans="1:34" ht="15.75" thickBot="1" x14ac:dyDescent="0.3">
      <c r="A162" s="155"/>
      <c r="B162" s="6" t="s">
        <v>463</v>
      </c>
      <c r="C162" s="129" t="s">
        <v>460</v>
      </c>
      <c r="D162" s="129" t="s">
        <v>460</v>
      </c>
      <c r="E162" s="130" t="s">
        <v>44</v>
      </c>
      <c r="F162" s="129" t="s">
        <v>460</v>
      </c>
      <c r="G162" s="129" t="s">
        <v>460</v>
      </c>
      <c r="H162" s="130" t="s">
        <v>22</v>
      </c>
      <c r="I162" s="129" t="s">
        <v>460</v>
      </c>
      <c r="J162" s="129" t="s">
        <v>460</v>
      </c>
      <c r="K162" s="130" t="s">
        <v>52</v>
      </c>
      <c r="L162" s="129" t="s">
        <v>460</v>
      </c>
      <c r="M162" s="129" t="s">
        <v>460</v>
      </c>
      <c r="N162" s="130" t="s">
        <v>22</v>
      </c>
      <c r="O162" s="129" t="s">
        <v>460</v>
      </c>
      <c r="P162" s="129" t="s">
        <v>460</v>
      </c>
      <c r="Q162" s="130" t="s">
        <v>52</v>
      </c>
      <c r="R162" s="129">
        <v>10</v>
      </c>
      <c r="S162" s="129" t="s">
        <v>460</v>
      </c>
      <c r="T162" s="129" t="s">
        <v>460</v>
      </c>
      <c r="U162" s="130" t="s">
        <v>66</v>
      </c>
      <c r="V162" s="129">
        <v>10</v>
      </c>
      <c r="W162" s="129" t="s">
        <v>460</v>
      </c>
      <c r="X162" s="129" t="s">
        <v>460</v>
      </c>
      <c r="Y162" s="130" t="s">
        <v>58</v>
      </c>
      <c r="Z162" s="129" t="s">
        <v>460</v>
      </c>
      <c r="AA162" s="129" t="s">
        <v>460</v>
      </c>
      <c r="AB162" s="130" t="s">
        <v>161</v>
      </c>
      <c r="AC162" s="129">
        <v>20</v>
      </c>
      <c r="AD162" s="129" t="s">
        <v>537</v>
      </c>
      <c r="AE162" s="150"/>
      <c r="AF162" s="150"/>
      <c r="AG162" s="150"/>
      <c r="AH162" s="153"/>
    </row>
    <row r="163" spans="1:34" x14ac:dyDescent="0.25">
      <c r="A163" s="3">
        <v>15033</v>
      </c>
      <c r="B163" s="4" t="s">
        <v>12</v>
      </c>
      <c r="C163" s="71" t="s">
        <v>100</v>
      </c>
      <c r="D163" s="71" t="s">
        <v>107</v>
      </c>
      <c r="E163" s="72" t="s">
        <v>73</v>
      </c>
      <c r="F163" s="71" t="s">
        <v>20</v>
      </c>
      <c r="G163" s="71" t="s">
        <v>30</v>
      </c>
      <c r="H163" s="72" t="s">
        <v>63</v>
      </c>
      <c r="I163" s="71" t="s">
        <v>97</v>
      </c>
      <c r="J163" s="71" t="s">
        <v>53</v>
      </c>
      <c r="K163" s="72" t="s">
        <v>40</v>
      </c>
      <c r="L163" s="71" t="s">
        <v>30</v>
      </c>
      <c r="M163" s="71" t="s">
        <v>20</v>
      </c>
      <c r="N163" s="72" t="s">
        <v>63</v>
      </c>
      <c r="O163" s="71" t="s">
        <v>63</v>
      </c>
      <c r="P163" s="71" t="s">
        <v>107</v>
      </c>
      <c r="Q163" s="72" t="s">
        <v>83</v>
      </c>
      <c r="R163" s="71" t="s">
        <v>30</v>
      </c>
      <c r="S163" s="71" t="s">
        <v>70</v>
      </c>
      <c r="T163" s="71" t="s">
        <v>43</v>
      </c>
      <c r="U163" s="72" t="s">
        <v>75</v>
      </c>
      <c r="V163" s="71" t="s">
        <v>33</v>
      </c>
      <c r="W163" s="71" t="s">
        <v>132</v>
      </c>
      <c r="X163" s="71" t="s">
        <v>107</v>
      </c>
      <c r="Y163" s="72" t="s">
        <v>57</v>
      </c>
      <c r="Z163" s="71" t="s">
        <v>30</v>
      </c>
      <c r="AA163" s="71" t="s">
        <v>15</v>
      </c>
      <c r="AB163" s="72" t="s">
        <v>58</v>
      </c>
      <c r="AC163" s="71" t="s">
        <v>46</v>
      </c>
      <c r="AD163" s="71" t="s">
        <v>291</v>
      </c>
      <c r="AE163" s="148">
        <v>7.37</v>
      </c>
      <c r="AF163" s="148" t="s">
        <v>29</v>
      </c>
      <c r="AG163" s="148">
        <v>5.35</v>
      </c>
      <c r="AH163" s="151"/>
    </row>
    <row r="164" spans="1:34" x14ac:dyDescent="0.25">
      <c r="A164" s="154" t="s">
        <v>418</v>
      </c>
      <c r="B164" s="5" t="s">
        <v>13</v>
      </c>
      <c r="C164" s="73" t="s">
        <v>14</v>
      </c>
      <c r="D164" s="73" t="s">
        <v>14</v>
      </c>
      <c r="E164" s="74" t="s">
        <v>14</v>
      </c>
      <c r="F164" s="73" t="s">
        <v>56</v>
      </c>
      <c r="G164" s="73" t="s">
        <v>48</v>
      </c>
      <c r="H164" s="74" t="s">
        <v>56</v>
      </c>
      <c r="I164" s="73" t="s">
        <v>24</v>
      </c>
      <c r="J164" s="73" t="s">
        <v>48</v>
      </c>
      <c r="K164" s="74" t="s">
        <v>24</v>
      </c>
      <c r="L164" s="73" t="s">
        <v>48</v>
      </c>
      <c r="M164" s="73" t="s">
        <v>56</v>
      </c>
      <c r="N164" s="74" t="s">
        <v>56</v>
      </c>
      <c r="O164" s="73" t="s">
        <v>24</v>
      </c>
      <c r="P164" s="73" t="s">
        <v>14</v>
      </c>
      <c r="Q164" s="74" t="s">
        <v>24</v>
      </c>
      <c r="R164" s="73" t="s">
        <v>48</v>
      </c>
      <c r="S164" s="73" t="s">
        <v>29</v>
      </c>
      <c r="T164" s="73" t="s">
        <v>14</v>
      </c>
      <c r="U164" s="74" t="s">
        <v>68</v>
      </c>
      <c r="V164" s="73" t="s">
        <v>56</v>
      </c>
      <c r="W164" s="73" t="s">
        <v>56</v>
      </c>
      <c r="X164" s="73" t="s">
        <v>14</v>
      </c>
      <c r="Y164" s="74" t="s">
        <v>48</v>
      </c>
      <c r="Z164" s="73" t="s">
        <v>48</v>
      </c>
      <c r="AA164" s="73" t="s">
        <v>14</v>
      </c>
      <c r="AB164" s="74" t="s">
        <v>50</v>
      </c>
      <c r="AC164" s="73" t="s">
        <v>56</v>
      </c>
      <c r="AD164" s="73"/>
      <c r="AE164" s="149"/>
      <c r="AF164" s="149"/>
      <c r="AG164" s="149"/>
      <c r="AH164" s="152"/>
    </row>
    <row r="165" spans="1:34" x14ac:dyDescent="0.25">
      <c r="A165" s="154"/>
      <c r="B165" s="5" t="s">
        <v>14</v>
      </c>
      <c r="C165" s="127" t="s">
        <v>460</v>
      </c>
      <c r="D165" s="127" t="s">
        <v>460</v>
      </c>
      <c r="E165" s="128" t="s">
        <v>25</v>
      </c>
      <c r="F165" s="127" t="s">
        <v>460</v>
      </c>
      <c r="G165" s="127" t="s">
        <v>460</v>
      </c>
      <c r="H165" s="128" t="s">
        <v>32</v>
      </c>
      <c r="I165" s="127" t="s">
        <v>460</v>
      </c>
      <c r="J165" s="127" t="s">
        <v>460</v>
      </c>
      <c r="K165" s="128" t="s">
        <v>25</v>
      </c>
      <c r="L165" s="127" t="s">
        <v>460</v>
      </c>
      <c r="M165" s="127" t="s">
        <v>460</v>
      </c>
      <c r="N165" s="128" t="s">
        <v>32</v>
      </c>
      <c r="O165" s="127" t="s">
        <v>460</v>
      </c>
      <c r="P165" s="127" t="s">
        <v>460</v>
      </c>
      <c r="Q165" s="128" t="s">
        <v>25</v>
      </c>
      <c r="R165" s="127" t="s">
        <v>32</v>
      </c>
      <c r="S165" s="127" t="s">
        <v>460</v>
      </c>
      <c r="T165" s="127" t="s">
        <v>460</v>
      </c>
      <c r="U165" s="128" t="s">
        <v>25</v>
      </c>
      <c r="V165" s="127" t="s">
        <v>32</v>
      </c>
      <c r="W165" s="127" t="s">
        <v>460</v>
      </c>
      <c r="X165" s="127" t="s">
        <v>460</v>
      </c>
      <c r="Y165" s="128" t="s">
        <v>25</v>
      </c>
      <c r="Z165" s="127" t="s">
        <v>460</v>
      </c>
      <c r="AA165" s="127" t="s">
        <v>460</v>
      </c>
      <c r="AB165" s="128" t="s">
        <v>32</v>
      </c>
      <c r="AC165" s="127" t="s">
        <v>462</v>
      </c>
      <c r="AD165" s="127" t="s">
        <v>36</v>
      </c>
      <c r="AE165" s="149"/>
      <c r="AF165" s="149"/>
      <c r="AG165" s="149"/>
      <c r="AH165" s="152"/>
    </row>
    <row r="166" spans="1:34" ht="15.75" thickBot="1" x14ac:dyDescent="0.3">
      <c r="A166" s="155"/>
      <c r="B166" s="6" t="s">
        <v>463</v>
      </c>
      <c r="C166" s="129" t="s">
        <v>460</v>
      </c>
      <c r="D166" s="129" t="s">
        <v>460</v>
      </c>
      <c r="E166" s="130" t="s">
        <v>44</v>
      </c>
      <c r="F166" s="129" t="s">
        <v>460</v>
      </c>
      <c r="G166" s="129" t="s">
        <v>460</v>
      </c>
      <c r="H166" s="130" t="s">
        <v>22</v>
      </c>
      <c r="I166" s="129" t="s">
        <v>460</v>
      </c>
      <c r="J166" s="129" t="s">
        <v>460</v>
      </c>
      <c r="K166" s="130" t="s">
        <v>66</v>
      </c>
      <c r="L166" s="129" t="s">
        <v>460</v>
      </c>
      <c r="M166" s="129" t="s">
        <v>460</v>
      </c>
      <c r="N166" s="130" t="s">
        <v>22</v>
      </c>
      <c r="O166" s="129" t="s">
        <v>460</v>
      </c>
      <c r="P166" s="129" t="s">
        <v>460</v>
      </c>
      <c r="Q166" s="130" t="s">
        <v>66</v>
      </c>
      <c r="R166" s="129">
        <v>9</v>
      </c>
      <c r="S166" s="129" t="s">
        <v>460</v>
      </c>
      <c r="T166" s="129" t="s">
        <v>460</v>
      </c>
      <c r="U166" s="130" t="s">
        <v>33</v>
      </c>
      <c r="V166" s="129">
        <v>10</v>
      </c>
      <c r="W166" s="129" t="s">
        <v>460</v>
      </c>
      <c r="X166" s="129" t="s">
        <v>460</v>
      </c>
      <c r="Y166" s="130" t="s">
        <v>58</v>
      </c>
      <c r="Z166" s="129" t="s">
        <v>460</v>
      </c>
      <c r="AA166" s="129" t="s">
        <v>460</v>
      </c>
      <c r="AB166" s="130" t="s">
        <v>45</v>
      </c>
      <c r="AC166" s="129">
        <v>20</v>
      </c>
      <c r="AD166" s="129" t="s">
        <v>538</v>
      </c>
      <c r="AE166" s="150"/>
      <c r="AF166" s="150"/>
      <c r="AG166" s="150"/>
      <c r="AH166" s="153"/>
    </row>
    <row r="167" spans="1:34" x14ac:dyDescent="0.25">
      <c r="A167" s="3">
        <v>15034</v>
      </c>
      <c r="B167" s="4" t="s">
        <v>12</v>
      </c>
      <c r="C167" s="71" t="s">
        <v>99</v>
      </c>
      <c r="D167" s="71" t="s">
        <v>15</v>
      </c>
      <c r="E167" s="72" t="s">
        <v>102</v>
      </c>
      <c r="F167" s="71" t="s">
        <v>95</v>
      </c>
      <c r="G167" s="71" t="s">
        <v>33</v>
      </c>
      <c r="H167" s="72" t="s">
        <v>74</v>
      </c>
      <c r="I167" s="71" t="s">
        <v>42</v>
      </c>
      <c r="J167" s="71" t="s">
        <v>53</v>
      </c>
      <c r="K167" s="72" t="s">
        <v>79</v>
      </c>
      <c r="L167" s="71" t="s">
        <v>26</v>
      </c>
      <c r="M167" s="71" t="s">
        <v>33</v>
      </c>
      <c r="N167" s="72" t="s">
        <v>78</v>
      </c>
      <c r="O167" s="71" t="s">
        <v>42</v>
      </c>
      <c r="P167" s="71" t="s">
        <v>107</v>
      </c>
      <c r="Q167" s="72" t="s">
        <v>85</v>
      </c>
      <c r="R167" s="71" t="s">
        <v>33</v>
      </c>
      <c r="S167" s="71" t="s">
        <v>101</v>
      </c>
      <c r="T167" s="71" t="s">
        <v>49</v>
      </c>
      <c r="U167" s="72" t="s">
        <v>83</v>
      </c>
      <c r="V167" s="71" t="s">
        <v>30</v>
      </c>
      <c r="W167" s="71" t="s">
        <v>132</v>
      </c>
      <c r="X167" s="71" t="s">
        <v>30</v>
      </c>
      <c r="Y167" s="72" t="s">
        <v>164</v>
      </c>
      <c r="Z167" s="71" t="s">
        <v>30</v>
      </c>
      <c r="AA167" s="71" t="s">
        <v>20</v>
      </c>
      <c r="AB167" s="72" t="s">
        <v>63</v>
      </c>
      <c r="AC167" s="71" t="s">
        <v>74</v>
      </c>
      <c r="AD167" s="71" t="s">
        <v>539</v>
      </c>
      <c r="AE167" s="148">
        <v>8.15</v>
      </c>
      <c r="AF167" s="148" t="s">
        <v>29</v>
      </c>
      <c r="AG167" s="148">
        <v>5.96</v>
      </c>
      <c r="AH167" s="151"/>
    </row>
    <row r="168" spans="1:34" x14ac:dyDescent="0.25">
      <c r="A168" s="154" t="s">
        <v>417</v>
      </c>
      <c r="B168" s="5" t="s">
        <v>13</v>
      </c>
      <c r="C168" s="73" t="s">
        <v>14</v>
      </c>
      <c r="D168" s="73" t="s">
        <v>56</v>
      </c>
      <c r="E168" s="74" t="s">
        <v>14</v>
      </c>
      <c r="F168" s="73" t="s">
        <v>56</v>
      </c>
      <c r="G168" s="73" t="s">
        <v>56</v>
      </c>
      <c r="H168" s="74" t="s">
        <v>56</v>
      </c>
      <c r="I168" s="73" t="s">
        <v>50</v>
      </c>
      <c r="J168" s="73" t="s">
        <v>48</v>
      </c>
      <c r="K168" s="74" t="s">
        <v>50</v>
      </c>
      <c r="L168" s="73" t="s">
        <v>50</v>
      </c>
      <c r="M168" s="73" t="s">
        <v>56</v>
      </c>
      <c r="N168" s="74" t="s">
        <v>48</v>
      </c>
      <c r="O168" s="73" t="s">
        <v>50</v>
      </c>
      <c r="P168" s="73" t="s">
        <v>14</v>
      </c>
      <c r="Q168" s="74" t="s">
        <v>14</v>
      </c>
      <c r="R168" s="73" t="s">
        <v>56</v>
      </c>
      <c r="S168" s="73" t="s">
        <v>68</v>
      </c>
      <c r="T168" s="73" t="s">
        <v>50</v>
      </c>
      <c r="U168" s="74" t="s">
        <v>24</v>
      </c>
      <c r="V168" s="73" t="s">
        <v>48</v>
      </c>
      <c r="W168" s="73" t="s">
        <v>56</v>
      </c>
      <c r="X168" s="73" t="s">
        <v>56</v>
      </c>
      <c r="Y168" s="74" t="s">
        <v>56</v>
      </c>
      <c r="Z168" s="73" t="s">
        <v>48</v>
      </c>
      <c r="AA168" s="73" t="s">
        <v>56</v>
      </c>
      <c r="AB168" s="74" t="s">
        <v>56</v>
      </c>
      <c r="AC168" s="73" t="s">
        <v>56</v>
      </c>
      <c r="AD168" s="73"/>
      <c r="AE168" s="149"/>
      <c r="AF168" s="149"/>
      <c r="AG168" s="149"/>
      <c r="AH168" s="152"/>
    </row>
    <row r="169" spans="1:34" x14ac:dyDescent="0.25">
      <c r="A169" s="154"/>
      <c r="B169" s="5" t="s">
        <v>14</v>
      </c>
      <c r="C169" s="127" t="s">
        <v>460</v>
      </c>
      <c r="D169" s="127" t="s">
        <v>460</v>
      </c>
      <c r="E169" s="128" t="s">
        <v>25</v>
      </c>
      <c r="F169" s="127" t="s">
        <v>460</v>
      </c>
      <c r="G169" s="127" t="s">
        <v>460</v>
      </c>
      <c r="H169" s="128" t="s">
        <v>32</v>
      </c>
      <c r="I169" s="127" t="s">
        <v>460</v>
      </c>
      <c r="J169" s="127" t="s">
        <v>460</v>
      </c>
      <c r="K169" s="128" t="s">
        <v>25</v>
      </c>
      <c r="L169" s="127" t="s">
        <v>460</v>
      </c>
      <c r="M169" s="127" t="s">
        <v>460</v>
      </c>
      <c r="N169" s="128" t="s">
        <v>32</v>
      </c>
      <c r="O169" s="127" t="s">
        <v>460</v>
      </c>
      <c r="P169" s="127" t="s">
        <v>460</v>
      </c>
      <c r="Q169" s="128" t="s">
        <v>25</v>
      </c>
      <c r="R169" s="127" t="s">
        <v>32</v>
      </c>
      <c r="S169" s="127" t="s">
        <v>460</v>
      </c>
      <c r="T169" s="127" t="s">
        <v>460</v>
      </c>
      <c r="U169" s="128" t="s">
        <v>25</v>
      </c>
      <c r="V169" s="127" t="s">
        <v>32</v>
      </c>
      <c r="W169" s="127" t="s">
        <v>460</v>
      </c>
      <c r="X169" s="127" t="s">
        <v>460</v>
      </c>
      <c r="Y169" s="128" t="s">
        <v>25</v>
      </c>
      <c r="Z169" s="127" t="s">
        <v>460</v>
      </c>
      <c r="AA169" s="127" t="s">
        <v>460</v>
      </c>
      <c r="AB169" s="128" t="s">
        <v>32</v>
      </c>
      <c r="AC169" s="127" t="s">
        <v>462</v>
      </c>
      <c r="AD169" s="127" t="s">
        <v>36</v>
      </c>
      <c r="AE169" s="149"/>
      <c r="AF169" s="149"/>
      <c r="AG169" s="149"/>
      <c r="AH169" s="152"/>
    </row>
    <row r="170" spans="1:34" ht="15.75" thickBot="1" x14ac:dyDescent="0.3">
      <c r="A170" s="155"/>
      <c r="B170" s="6" t="s">
        <v>463</v>
      </c>
      <c r="C170" s="129" t="s">
        <v>460</v>
      </c>
      <c r="D170" s="129" t="s">
        <v>460</v>
      </c>
      <c r="E170" s="130" t="s">
        <v>44</v>
      </c>
      <c r="F170" s="129" t="s">
        <v>460</v>
      </c>
      <c r="G170" s="129" t="s">
        <v>460</v>
      </c>
      <c r="H170" s="130" t="s">
        <v>22</v>
      </c>
      <c r="I170" s="129" t="s">
        <v>460</v>
      </c>
      <c r="J170" s="129" t="s">
        <v>460</v>
      </c>
      <c r="K170" s="130" t="s">
        <v>52</v>
      </c>
      <c r="L170" s="129" t="s">
        <v>460</v>
      </c>
      <c r="M170" s="129" t="s">
        <v>460</v>
      </c>
      <c r="N170" s="130" t="s">
        <v>161</v>
      </c>
      <c r="O170" s="129" t="s">
        <v>460</v>
      </c>
      <c r="P170" s="129" t="s">
        <v>460</v>
      </c>
      <c r="Q170" s="130" t="s">
        <v>44</v>
      </c>
      <c r="R170" s="129">
        <v>10</v>
      </c>
      <c r="S170" s="129" t="s">
        <v>460</v>
      </c>
      <c r="T170" s="129" t="s">
        <v>460</v>
      </c>
      <c r="U170" s="130" t="s">
        <v>66</v>
      </c>
      <c r="V170" s="129">
        <v>9</v>
      </c>
      <c r="W170" s="129" t="s">
        <v>460</v>
      </c>
      <c r="X170" s="129" t="s">
        <v>460</v>
      </c>
      <c r="Y170" s="130" t="s">
        <v>63</v>
      </c>
      <c r="Z170" s="129" t="s">
        <v>460</v>
      </c>
      <c r="AA170" s="129" t="s">
        <v>460</v>
      </c>
      <c r="AB170" s="130" t="s">
        <v>22</v>
      </c>
      <c r="AC170" s="129">
        <v>20</v>
      </c>
      <c r="AD170" s="129" t="s">
        <v>540</v>
      </c>
      <c r="AE170" s="150"/>
      <c r="AF170" s="150"/>
      <c r="AG170" s="150"/>
      <c r="AH170" s="153"/>
    </row>
    <row r="171" spans="1:34" ht="17.100000000000001" customHeight="1" x14ac:dyDescent="0.25">
      <c r="A171" s="131" t="s">
        <v>478</v>
      </c>
      <c r="B171" s="132"/>
      <c r="C171" s="132"/>
      <c r="D171" s="132"/>
      <c r="E171" s="132"/>
      <c r="F171" s="132"/>
      <c r="G171" s="132"/>
      <c r="H171" s="132"/>
      <c r="I171" s="132"/>
      <c r="J171" s="132"/>
      <c r="K171" s="132"/>
      <c r="L171" s="132"/>
      <c r="M171" s="132"/>
      <c r="N171" s="132"/>
      <c r="O171" s="132"/>
      <c r="P171" s="133"/>
      <c r="Q171" s="133"/>
      <c r="R171" s="133"/>
      <c r="S171" s="133"/>
      <c r="T171" s="133"/>
      <c r="U171" s="133"/>
      <c r="V171" s="134"/>
      <c r="Y171" s="133"/>
      <c r="Z171" s="133"/>
    </row>
    <row r="172" spans="1:34" ht="17.100000000000001" customHeight="1" x14ac:dyDescent="0.25">
      <c r="A172" s="135" t="s">
        <v>479</v>
      </c>
      <c r="B172" s="135"/>
      <c r="C172" s="135"/>
      <c r="D172" s="135"/>
      <c r="E172" s="135"/>
      <c r="F172" s="135"/>
      <c r="G172" s="135"/>
      <c r="H172" s="135"/>
      <c r="I172" s="135"/>
      <c r="J172" s="135"/>
      <c r="K172" s="135"/>
      <c r="L172" s="135"/>
      <c r="M172" s="135"/>
    </row>
    <row r="173" spans="1:34" ht="17.100000000000001" customHeight="1" x14ac:dyDescent="0.25">
      <c r="A173" s="136" t="s">
        <v>480</v>
      </c>
      <c r="B173" s="144" t="s">
        <v>481</v>
      </c>
      <c r="C173" s="144"/>
      <c r="D173" s="144" t="s">
        <v>482</v>
      </c>
      <c r="E173" s="144"/>
      <c r="F173" s="144"/>
      <c r="G173" s="144" t="s">
        <v>483</v>
      </c>
      <c r="H173" s="144"/>
      <c r="I173" s="144"/>
      <c r="J173" s="144" t="s">
        <v>484</v>
      </c>
      <c r="K173" s="144"/>
      <c r="L173" s="144"/>
      <c r="M173" s="144" t="s">
        <v>485</v>
      </c>
      <c r="N173" s="144"/>
      <c r="O173" s="144"/>
      <c r="P173" s="144" t="s">
        <v>486</v>
      </c>
      <c r="Q173" s="144"/>
      <c r="R173" s="144"/>
      <c r="S173" s="144" t="s">
        <v>487</v>
      </c>
      <c r="T173" s="144"/>
      <c r="U173" s="144"/>
      <c r="V173" s="137" t="s">
        <v>488</v>
      </c>
      <c r="Y173" s="138"/>
    </row>
    <row r="174" spans="1:34" ht="17.100000000000001" customHeight="1" x14ac:dyDescent="0.25">
      <c r="A174" s="136" t="s">
        <v>183</v>
      </c>
      <c r="B174" s="144" t="s">
        <v>56</v>
      </c>
      <c r="C174" s="144"/>
      <c r="D174" s="144" t="s">
        <v>48</v>
      </c>
      <c r="E174" s="144"/>
      <c r="F174" s="144"/>
      <c r="G174" s="144" t="s">
        <v>50</v>
      </c>
      <c r="H174" s="144"/>
      <c r="I174" s="144"/>
      <c r="J174" s="144" t="s">
        <v>14</v>
      </c>
      <c r="K174" s="144"/>
      <c r="L174" s="144"/>
      <c r="M174" s="144" t="s">
        <v>24</v>
      </c>
      <c r="N174" s="144"/>
      <c r="O174" s="144"/>
      <c r="P174" s="144" t="s">
        <v>68</v>
      </c>
      <c r="Q174" s="144"/>
      <c r="R174" s="144"/>
      <c r="S174" s="144" t="s">
        <v>29</v>
      </c>
      <c r="T174" s="144"/>
      <c r="U174" s="144"/>
      <c r="V174" s="137" t="s">
        <v>16</v>
      </c>
      <c r="W174" s="138"/>
      <c r="X174" s="138"/>
      <c r="Y174" s="138"/>
    </row>
    <row r="175" spans="1:34" ht="17.100000000000001" customHeight="1" x14ac:dyDescent="0.25">
      <c r="A175" s="136" t="s">
        <v>184</v>
      </c>
      <c r="B175" s="144">
        <v>10</v>
      </c>
      <c r="C175" s="144"/>
      <c r="D175" s="144">
        <v>9</v>
      </c>
      <c r="E175" s="144"/>
      <c r="F175" s="144"/>
      <c r="G175" s="144">
        <v>8</v>
      </c>
      <c r="H175" s="144"/>
      <c r="I175" s="144"/>
      <c r="J175" s="144">
        <v>7</v>
      </c>
      <c r="K175" s="144"/>
      <c r="L175" s="144"/>
      <c r="M175" s="144">
        <v>6</v>
      </c>
      <c r="N175" s="144"/>
      <c r="O175" s="144"/>
      <c r="P175" s="144">
        <v>5</v>
      </c>
      <c r="Q175" s="144"/>
      <c r="R175" s="144"/>
      <c r="S175" s="144">
        <v>4</v>
      </c>
      <c r="T175" s="144"/>
      <c r="U175" s="144"/>
      <c r="V175" s="137">
        <v>0</v>
      </c>
      <c r="W175" s="138"/>
      <c r="X175" s="138"/>
      <c r="Y175" s="138"/>
    </row>
    <row r="176" spans="1:34" ht="26.25" customHeight="1" x14ac:dyDescent="0.25">
      <c r="A176" s="139"/>
      <c r="B176" s="140"/>
      <c r="C176" s="141"/>
      <c r="D176" s="141"/>
      <c r="E176" s="141"/>
      <c r="F176" s="141"/>
      <c r="G176" s="141"/>
      <c r="H176" s="145"/>
      <c r="I176" s="145"/>
      <c r="J176" s="145"/>
      <c r="K176" s="145"/>
      <c r="L176" s="145"/>
      <c r="M176" s="145"/>
      <c r="N176" s="141"/>
      <c r="O176" s="141"/>
      <c r="P176" s="141"/>
      <c r="Q176" s="141"/>
      <c r="R176" s="141"/>
      <c r="S176" s="141"/>
      <c r="T176" s="141"/>
      <c r="U176" s="141"/>
      <c r="V176" s="141"/>
    </row>
    <row r="177" spans="1:34" ht="21" customHeight="1" x14ac:dyDescent="0.25">
      <c r="A177" s="139"/>
      <c r="B177" s="146" t="s">
        <v>489</v>
      </c>
      <c r="C177" s="146"/>
      <c r="D177" s="146"/>
      <c r="E177" s="146"/>
      <c r="F177" s="141"/>
      <c r="G177" s="141"/>
      <c r="K177" s="142" t="s">
        <v>490</v>
      </c>
      <c r="L177" s="143"/>
      <c r="M177" s="143"/>
      <c r="N177" s="143"/>
      <c r="O177" s="143"/>
      <c r="S177" s="142" t="s">
        <v>491</v>
      </c>
      <c r="T177" s="142"/>
      <c r="U177" s="142"/>
      <c r="V177" s="142"/>
      <c r="W177" s="142"/>
      <c r="Z177" s="141" t="s">
        <v>492</v>
      </c>
    </row>
    <row r="178" spans="1:34" ht="15.75" thickBot="1" x14ac:dyDescent="0.3">
      <c r="B178" s="147" t="s">
        <v>493</v>
      </c>
      <c r="C178" s="147"/>
      <c r="D178" s="147"/>
      <c r="E178" s="147"/>
      <c r="F178" s="135"/>
      <c r="G178" s="135"/>
      <c r="K178" s="138" t="s">
        <v>494</v>
      </c>
      <c r="L178" s="138"/>
      <c r="M178" s="138"/>
      <c r="N178" s="138"/>
      <c r="O178" s="138"/>
      <c r="S178" s="142" t="s">
        <v>495</v>
      </c>
      <c r="T178" s="142"/>
      <c r="U178" s="142"/>
      <c r="V178" s="142"/>
      <c r="W178" s="142"/>
      <c r="Z178" s="132" t="s">
        <v>743</v>
      </c>
    </row>
    <row r="179" spans="1:34" x14ac:dyDescent="0.25">
      <c r="A179" s="3">
        <v>15035</v>
      </c>
      <c r="B179" s="4" t="s">
        <v>12</v>
      </c>
      <c r="C179" s="71" t="s">
        <v>40</v>
      </c>
      <c r="D179" s="71" t="s">
        <v>53</v>
      </c>
      <c r="E179" s="72" t="s">
        <v>135</v>
      </c>
      <c r="F179" s="71" t="s">
        <v>59</v>
      </c>
      <c r="G179" s="71" t="s">
        <v>95</v>
      </c>
      <c r="H179" s="72" t="s">
        <v>64</v>
      </c>
      <c r="I179" s="71" t="s">
        <v>83</v>
      </c>
      <c r="J179" s="71" t="s">
        <v>15</v>
      </c>
      <c r="K179" s="72" t="s">
        <v>90</v>
      </c>
      <c r="L179" s="71" t="s">
        <v>20</v>
      </c>
      <c r="M179" s="71" t="s">
        <v>95</v>
      </c>
      <c r="N179" s="72" t="s">
        <v>97</v>
      </c>
      <c r="O179" s="71" t="s">
        <v>75</v>
      </c>
      <c r="P179" s="71" t="s">
        <v>53</v>
      </c>
      <c r="Q179" s="72" t="s">
        <v>73</v>
      </c>
      <c r="R179" s="71" t="s">
        <v>33</v>
      </c>
      <c r="S179" s="71" t="s">
        <v>101</v>
      </c>
      <c r="T179" s="71" t="s">
        <v>43</v>
      </c>
      <c r="U179" s="72" t="s">
        <v>153</v>
      </c>
      <c r="V179" s="71" t="s">
        <v>59</v>
      </c>
      <c r="W179" s="71" t="s">
        <v>117</v>
      </c>
      <c r="X179" s="71" t="s">
        <v>26</v>
      </c>
      <c r="Y179" s="72" t="s">
        <v>541</v>
      </c>
      <c r="Z179" s="71" t="s">
        <v>30</v>
      </c>
      <c r="AA179" s="71" t="s">
        <v>33</v>
      </c>
      <c r="AB179" s="72" t="s">
        <v>101</v>
      </c>
      <c r="AC179" s="71" t="s">
        <v>97</v>
      </c>
      <c r="AD179" s="71" t="s">
        <v>542</v>
      </c>
      <c r="AE179" s="148">
        <v>8.33</v>
      </c>
      <c r="AF179" s="148" t="s">
        <v>29</v>
      </c>
      <c r="AG179" s="148">
        <v>6.05</v>
      </c>
      <c r="AH179" s="151"/>
    </row>
    <row r="180" spans="1:34" x14ac:dyDescent="0.25">
      <c r="A180" s="154" t="s">
        <v>416</v>
      </c>
      <c r="B180" s="5" t="s">
        <v>13</v>
      </c>
      <c r="C180" s="73" t="s">
        <v>50</v>
      </c>
      <c r="D180" s="73" t="s">
        <v>48</v>
      </c>
      <c r="E180" s="74" t="s">
        <v>50</v>
      </c>
      <c r="F180" s="73" t="s">
        <v>56</v>
      </c>
      <c r="G180" s="73" t="s">
        <v>56</v>
      </c>
      <c r="H180" s="74" t="s">
        <v>56</v>
      </c>
      <c r="I180" s="73" t="s">
        <v>14</v>
      </c>
      <c r="J180" s="73" t="s">
        <v>56</v>
      </c>
      <c r="K180" s="74" t="s">
        <v>50</v>
      </c>
      <c r="L180" s="73" t="s">
        <v>56</v>
      </c>
      <c r="M180" s="73" t="s">
        <v>56</v>
      </c>
      <c r="N180" s="74" t="s">
        <v>56</v>
      </c>
      <c r="O180" s="73" t="s">
        <v>24</v>
      </c>
      <c r="P180" s="73" t="s">
        <v>48</v>
      </c>
      <c r="Q180" s="74" t="s">
        <v>14</v>
      </c>
      <c r="R180" s="73" t="s">
        <v>56</v>
      </c>
      <c r="S180" s="73" t="s">
        <v>68</v>
      </c>
      <c r="T180" s="73" t="s">
        <v>14</v>
      </c>
      <c r="U180" s="74" t="s">
        <v>24</v>
      </c>
      <c r="V180" s="73" t="s">
        <v>56</v>
      </c>
      <c r="W180" s="73" t="s">
        <v>56</v>
      </c>
      <c r="X180" s="73" t="s">
        <v>56</v>
      </c>
      <c r="Y180" s="74" t="s">
        <v>56</v>
      </c>
      <c r="Z180" s="73" t="s">
        <v>48</v>
      </c>
      <c r="AA180" s="73" t="s">
        <v>56</v>
      </c>
      <c r="AB180" s="74" t="s">
        <v>48</v>
      </c>
      <c r="AC180" s="73" t="s">
        <v>56</v>
      </c>
      <c r="AD180" s="73"/>
      <c r="AE180" s="149"/>
      <c r="AF180" s="149"/>
      <c r="AG180" s="149"/>
      <c r="AH180" s="152"/>
    </row>
    <row r="181" spans="1:34" x14ac:dyDescent="0.25">
      <c r="A181" s="154"/>
      <c r="B181" s="5" t="s">
        <v>14</v>
      </c>
      <c r="C181" s="127" t="s">
        <v>460</v>
      </c>
      <c r="D181" s="127" t="s">
        <v>460</v>
      </c>
      <c r="E181" s="128" t="s">
        <v>25</v>
      </c>
      <c r="F181" s="127" t="s">
        <v>460</v>
      </c>
      <c r="G181" s="127" t="s">
        <v>460</v>
      </c>
      <c r="H181" s="128" t="s">
        <v>32</v>
      </c>
      <c r="I181" s="127" t="s">
        <v>460</v>
      </c>
      <c r="J181" s="127" t="s">
        <v>460</v>
      </c>
      <c r="K181" s="128" t="s">
        <v>25</v>
      </c>
      <c r="L181" s="127" t="s">
        <v>460</v>
      </c>
      <c r="M181" s="127" t="s">
        <v>460</v>
      </c>
      <c r="N181" s="128" t="s">
        <v>32</v>
      </c>
      <c r="O181" s="127" t="s">
        <v>460</v>
      </c>
      <c r="P181" s="127" t="s">
        <v>460</v>
      </c>
      <c r="Q181" s="128" t="s">
        <v>25</v>
      </c>
      <c r="R181" s="127" t="s">
        <v>32</v>
      </c>
      <c r="S181" s="127" t="s">
        <v>460</v>
      </c>
      <c r="T181" s="127" t="s">
        <v>460</v>
      </c>
      <c r="U181" s="128" t="s">
        <v>25</v>
      </c>
      <c r="V181" s="127" t="s">
        <v>32</v>
      </c>
      <c r="W181" s="127" t="s">
        <v>460</v>
      </c>
      <c r="X181" s="127" t="s">
        <v>460</v>
      </c>
      <c r="Y181" s="128" t="s">
        <v>25</v>
      </c>
      <c r="Z181" s="127" t="s">
        <v>460</v>
      </c>
      <c r="AA181" s="127" t="s">
        <v>460</v>
      </c>
      <c r="AB181" s="128" t="s">
        <v>32</v>
      </c>
      <c r="AC181" s="127" t="s">
        <v>462</v>
      </c>
      <c r="AD181" s="127" t="s">
        <v>36</v>
      </c>
      <c r="AE181" s="149"/>
      <c r="AF181" s="149"/>
      <c r="AG181" s="149"/>
      <c r="AH181" s="152"/>
    </row>
    <row r="182" spans="1:34" ht="15.75" thickBot="1" x14ac:dyDescent="0.3">
      <c r="A182" s="155"/>
      <c r="B182" s="6" t="s">
        <v>463</v>
      </c>
      <c r="C182" s="129" t="s">
        <v>460</v>
      </c>
      <c r="D182" s="129" t="s">
        <v>460</v>
      </c>
      <c r="E182" s="130" t="s">
        <v>52</v>
      </c>
      <c r="F182" s="129" t="s">
        <v>460</v>
      </c>
      <c r="G182" s="129" t="s">
        <v>460</v>
      </c>
      <c r="H182" s="130" t="s">
        <v>22</v>
      </c>
      <c r="I182" s="129" t="s">
        <v>460</v>
      </c>
      <c r="J182" s="129" t="s">
        <v>460</v>
      </c>
      <c r="K182" s="130" t="s">
        <v>52</v>
      </c>
      <c r="L182" s="129" t="s">
        <v>460</v>
      </c>
      <c r="M182" s="129" t="s">
        <v>460</v>
      </c>
      <c r="N182" s="130" t="s">
        <v>22</v>
      </c>
      <c r="O182" s="129" t="s">
        <v>460</v>
      </c>
      <c r="P182" s="129" t="s">
        <v>460</v>
      </c>
      <c r="Q182" s="130" t="s">
        <v>44</v>
      </c>
      <c r="R182" s="129">
        <v>10</v>
      </c>
      <c r="S182" s="129" t="s">
        <v>460</v>
      </c>
      <c r="T182" s="129" t="s">
        <v>460</v>
      </c>
      <c r="U182" s="130" t="s">
        <v>66</v>
      </c>
      <c r="V182" s="129">
        <v>10</v>
      </c>
      <c r="W182" s="129" t="s">
        <v>460</v>
      </c>
      <c r="X182" s="129" t="s">
        <v>460</v>
      </c>
      <c r="Y182" s="130" t="s">
        <v>63</v>
      </c>
      <c r="Z182" s="129" t="s">
        <v>460</v>
      </c>
      <c r="AA182" s="129" t="s">
        <v>460</v>
      </c>
      <c r="AB182" s="130" t="s">
        <v>161</v>
      </c>
      <c r="AC182" s="129">
        <v>20</v>
      </c>
      <c r="AD182" s="129" t="s">
        <v>543</v>
      </c>
      <c r="AE182" s="150"/>
      <c r="AF182" s="150"/>
      <c r="AG182" s="150"/>
      <c r="AH182" s="153"/>
    </row>
    <row r="183" spans="1:34" ht="26.25" x14ac:dyDescent="0.25">
      <c r="A183" s="3">
        <v>15036</v>
      </c>
      <c r="B183" s="4" t="s">
        <v>12</v>
      </c>
      <c r="C183" s="71" t="s">
        <v>58</v>
      </c>
      <c r="D183" s="71" t="s">
        <v>67</v>
      </c>
      <c r="E183" s="72" t="s">
        <v>64</v>
      </c>
      <c r="F183" s="71" t="s">
        <v>15</v>
      </c>
      <c r="G183" s="71" t="s">
        <v>26</v>
      </c>
      <c r="H183" s="72" t="s">
        <v>70</v>
      </c>
      <c r="I183" s="71" t="s">
        <v>52</v>
      </c>
      <c r="J183" s="71" t="s">
        <v>27</v>
      </c>
      <c r="K183" s="72" t="s">
        <v>97</v>
      </c>
      <c r="L183" s="71" t="s">
        <v>53</v>
      </c>
      <c r="M183" s="71" t="s">
        <v>30</v>
      </c>
      <c r="N183" s="72" t="s">
        <v>106</v>
      </c>
      <c r="O183" s="71" t="s">
        <v>52</v>
      </c>
      <c r="P183" s="71" t="s">
        <v>21</v>
      </c>
      <c r="Q183" s="72" t="s">
        <v>63</v>
      </c>
      <c r="R183" s="71" t="s">
        <v>26</v>
      </c>
      <c r="S183" s="106" t="s">
        <v>544</v>
      </c>
      <c r="T183" s="71" t="s">
        <v>67</v>
      </c>
      <c r="U183" s="107" t="s">
        <v>545</v>
      </c>
      <c r="V183" s="71" t="s">
        <v>30</v>
      </c>
      <c r="W183" s="71" t="s">
        <v>46</v>
      </c>
      <c r="X183" s="71" t="s">
        <v>22</v>
      </c>
      <c r="Y183" s="72" t="s">
        <v>42</v>
      </c>
      <c r="Z183" s="71" t="s">
        <v>26</v>
      </c>
      <c r="AA183" s="71" t="s">
        <v>15</v>
      </c>
      <c r="AB183" s="72" t="s">
        <v>70</v>
      </c>
      <c r="AC183" s="71" t="s">
        <v>101</v>
      </c>
      <c r="AD183" s="71" t="s">
        <v>155</v>
      </c>
      <c r="AE183" s="148">
        <v>5.56</v>
      </c>
      <c r="AF183" s="148" t="s">
        <v>29</v>
      </c>
      <c r="AG183" s="148">
        <v>6.44</v>
      </c>
      <c r="AH183" s="151"/>
    </row>
    <row r="184" spans="1:34" x14ac:dyDescent="0.25">
      <c r="A184" s="154" t="s">
        <v>415</v>
      </c>
      <c r="B184" s="5" t="s">
        <v>13</v>
      </c>
      <c r="C184" s="73" t="s">
        <v>68</v>
      </c>
      <c r="D184" s="73" t="s">
        <v>68</v>
      </c>
      <c r="E184" s="74" t="s">
        <v>68</v>
      </c>
      <c r="F184" s="73" t="s">
        <v>14</v>
      </c>
      <c r="G184" s="73" t="s">
        <v>50</v>
      </c>
      <c r="H184" s="74" t="s">
        <v>50</v>
      </c>
      <c r="I184" s="73" t="s">
        <v>29</v>
      </c>
      <c r="J184" s="73" t="s">
        <v>24</v>
      </c>
      <c r="K184" s="74" t="s">
        <v>29</v>
      </c>
      <c r="L184" s="73" t="s">
        <v>14</v>
      </c>
      <c r="M184" s="73" t="s">
        <v>48</v>
      </c>
      <c r="N184" s="74" t="s">
        <v>14</v>
      </c>
      <c r="O184" s="73" t="s">
        <v>29</v>
      </c>
      <c r="P184" s="73" t="s">
        <v>29</v>
      </c>
      <c r="Q184" s="74" t="s">
        <v>29</v>
      </c>
      <c r="R184" s="73" t="s">
        <v>50</v>
      </c>
      <c r="S184" s="73" t="s">
        <v>29</v>
      </c>
      <c r="T184" s="73" t="s">
        <v>68</v>
      </c>
      <c r="U184" s="74" t="s">
        <v>29</v>
      </c>
      <c r="V184" s="73" t="s">
        <v>48</v>
      </c>
      <c r="W184" s="73" t="s">
        <v>24</v>
      </c>
      <c r="X184" s="73" t="s">
        <v>24</v>
      </c>
      <c r="Y184" s="74" t="s">
        <v>24</v>
      </c>
      <c r="Z184" s="73" t="s">
        <v>50</v>
      </c>
      <c r="AA184" s="73" t="s">
        <v>14</v>
      </c>
      <c r="AB184" s="74" t="s">
        <v>50</v>
      </c>
      <c r="AC184" s="73" t="s">
        <v>48</v>
      </c>
      <c r="AD184" s="73"/>
      <c r="AE184" s="149"/>
      <c r="AF184" s="149"/>
      <c r="AG184" s="149"/>
      <c r="AH184" s="152"/>
    </row>
    <row r="185" spans="1:34" x14ac:dyDescent="0.25">
      <c r="A185" s="154"/>
      <c r="B185" s="5" t="s">
        <v>14</v>
      </c>
      <c r="C185" s="127" t="s">
        <v>460</v>
      </c>
      <c r="D185" s="127" t="s">
        <v>460</v>
      </c>
      <c r="E185" s="128" t="s">
        <v>25</v>
      </c>
      <c r="F185" s="127" t="s">
        <v>460</v>
      </c>
      <c r="G185" s="127" t="s">
        <v>460</v>
      </c>
      <c r="H185" s="128" t="s">
        <v>32</v>
      </c>
      <c r="I185" s="127" t="s">
        <v>460</v>
      </c>
      <c r="J185" s="127" t="s">
        <v>460</v>
      </c>
      <c r="K185" s="128" t="s">
        <v>25</v>
      </c>
      <c r="L185" s="127" t="s">
        <v>460</v>
      </c>
      <c r="M185" s="127" t="s">
        <v>460</v>
      </c>
      <c r="N185" s="128" t="s">
        <v>32</v>
      </c>
      <c r="O185" s="127" t="s">
        <v>460</v>
      </c>
      <c r="P185" s="127" t="s">
        <v>460</v>
      </c>
      <c r="Q185" s="128" t="s">
        <v>25</v>
      </c>
      <c r="R185" s="127" t="s">
        <v>32</v>
      </c>
      <c r="S185" s="127" t="s">
        <v>460</v>
      </c>
      <c r="T185" s="127" t="s">
        <v>460</v>
      </c>
      <c r="U185" s="128" t="s">
        <v>25</v>
      </c>
      <c r="V185" s="127" t="s">
        <v>32</v>
      </c>
      <c r="W185" s="127" t="s">
        <v>460</v>
      </c>
      <c r="X185" s="127" t="s">
        <v>460</v>
      </c>
      <c r="Y185" s="128" t="s">
        <v>25</v>
      </c>
      <c r="Z185" s="127" t="s">
        <v>460</v>
      </c>
      <c r="AA185" s="127" t="s">
        <v>460</v>
      </c>
      <c r="AB185" s="128" t="s">
        <v>32</v>
      </c>
      <c r="AC185" s="127" t="s">
        <v>462</v>
      </c>
      <c r="AD185" s="127" t="s">
        <v>36</v>
      </c>
      <c r="AE185" s="149"/>
      <c r="AF185" s="149"/>
      <c r="AG185" s="149"/>
      <c r="AH185" s="152"/>
    </row>
    <row r="186" spans="1:34" ht="15.75" thickBot="1" x14ac:dyDescent="0.3">
      <c r="A186" s="155"/>
      <c r="B186" s="6" t="s">
        <v>463</v>
      </c>
      <c r="C186" s="129" t="s">
        <v>460</v>
      </c>
      <c r="D186" s="129" t="s">
        <v>460</v>
      </c>
      <c r="E186" s="130" t="s">
        <v>33</v>
      </c>
      <c r="F186" s="129" t="s">
        <v>460</v>
      </c>
      <c r="G186" s="129" t="s">
        <v>460</v>
      </c>
      <c r="H186" s="130" t="s">
        <v>45</v>
      </c>
      <c r="I186" s="129" t="s">
        <v>460</v>
      </c>
      <c r="J186" s="129" t="s">
        <v>460</v>
      </c>
      <c r="K186" s="130" t="s">
        <v>55</v>
      </c>
      <c r="L186" s="129" t="s">
        <v>460</v>
      </c>
      <c r="M186" s="129" t="s">
        <v>460</v>
      </c>
      <c r="N186" s="130" t="s">
        <v>470</v>
      </c>
      <c r="O186" s="129" t="s">
        <v>460</v>
      </c>
      <c r="P186" s="129" t="s">
        <v>460</v>
      </c>
      <c r="Q186" s="130" t="s">
        <v>55</v>
      </c>
      <c r="R186" s="129">
        <v>8</v>
      </c>
      <c r="S186" s="129" t="s">
        <v>460</v>
      </c>
      <c r="T186" s="129" t="s">
        <v>460</v>
      </c>
      <c r="U186" s="130" t="s">
        <v>55</v>
      </c>
      <c r="V186" s="129">
        <v>9</v>
      </c>
      <c r="W186" s="129" t="s">
        <v>460</v>
      </c>
      <c r="X186" s="129" t="s">
        <v>460</v>
      </c>
      <c r="Y186" s="130" t="s">
        <v>66</v>
      </c>
      <c r="Z186" s="129" t="s">
        <v>460</v>
      </c>
      <c r="AA186" s="129" t="s">
        <v>460</v>
      </c>
      <c r="AB186" s="130" t="s">
        <v>45</v>
      </c>
      <c r="AC186" s="129">
        <v>18</v>
      </c>
      <c r="AD186" s="129" t="s">
        <v>546</v>
      </c>
      <c r="AE186" s="150"/>
      <c r="AF186" s="150"/>
      <c r="AG186" s="150"/>
      <c r="AH186" s="153"/>
    </row>
    <row r="187" spans="1:34" ht="26.25" x14ac:dyDescent="0.25">
      <c r="A187" s="3">
        <v>15037</v>
      </c>
      <c r="B187" s="4" t="s">
        <v>12</v>
      </c>
      <c r="C187" s="71" t="s">
        <v>97</v>
      </c>
      <c r="D187" s="71" t="s">
        <v>43</v>
      </c>
      <c r="E187" s="72" t="s">
        <v>76</v>
      </c>
      <c r="F187" s="71" t="s">
        <v>55</v>
      </c>
      <c r="G187" s="71" t="s">
        <v>26</v>
      </c>
      <c r="H187" s="72" t="s">
        <v>106</v>
      </c>
      <c r="I187" s="71" t="s">
        <v>74</v>
      </c>
      <c r="J187" s="71" t="s">
        <v>107</v>
      </c>
      <c r="K187" s="72" t="s">
        <v>76</v>
      </c>
      <c r="L187" s="71" t="s">
        <v>15</v>
      </c>
      <c r="M187" s="71" t="s">
        <v>55</v>
      </c>
      <c r="N187" s="72" t="s">
        <v>38</v>
      </c>
      <c r="O187" s="71" t="s">
        <v>64</v>
      </c>
      <c r="P187" s="71" t="s">
        <v>22</v>
      </c>
      <c r="Q187" s="72" t="s">
        <v>76</v>
      </c>
      <c r="R187" s="71" t="s">
        <v>15</v>
      </c>
      <c r="S187" s="71" t="s">
        <v>88</v>
      </c>
      <c r="T187" s="106" t="s">
        <v>547</v>
      </c>
      <c r="U187" s="107" t="s">
        <v>548</v>
      </c>
      <c r="V187" s="71" t="s">
        <v>15</v>
      </c>
      <c r="W187" s="71" t="s">
        <v>83</v>
      </c>
      <c r="X187" s="71" t="s">
        <v>107</v>
      </c>
      <c r="Y187" s="72" t="s">
        <v>71</v>
      </c>
      <c r="Z187" s="71" t="s">
        <v>30</v>
      </c>
      <c r="AA187" s="71" t="s">
        <v>15</v>
      </c>
      <c r="AB187" s="72" t="s">
        <v>58</v>
      </c>
      <c r="AC187" s="71" t="s">
        <v>64</v>
      </c>
      <c r="AD187" s="106" t="s">
        <v>549</v>
      </c>
      <c r="AE187" s="148">
        <v>6.52</v>
      </c>
      <c r="AF187" s="148" t="s">
        <v>29</v>
      </c>
      <c r="AG187" s="148">
        <v>4.66</v>
      </c>
      <c r="AH187" s="151"/>
    </row>
    <row r="188" spans="1:34" x14ac:dyDescent="0.25">
      <c r="A188" s="154" t="s">
        <v>414</v>
      </c>
      <c r="B188" s="5" t="s">
        <v>13</v>
      </c>
      <c r="C188" s="73" t="s">
        <v>24</v>
      </c>
      <c r="D188" s="73" t="s">
        <v>14</v>
      </c>
      <c r="E188" s="74" t="s">
        <v>24</v>
      </c>
      <c r="F188" s="73" t="s">
        <v>14</v>
      </c>
      <c r="G188" s="73" t="s">
        <v>50</v>
      </c>
      <c r="H188" s="74" t="s">
        <v>14</v>
      </c>
      <c r="I188" s="73" t="s">
        <v>24</v>
      </c>
      <c r="J188" s="73" t="s">
        <v>14</v>
      </c>
      <c r="K188" s="74" t="s">
        <v>24</v>
      </c>
      <c r="L188" s="73" t="s">
        <v>14</v>
      </c>
      <c r="M188" s="73" t="s">
        <v>14</v>
      </c>
      <c r="N188" s="74" t="s">
        <v>14</v>
      </c>
      <c r="O188" s="73" t="s">
        <v>24</v>
      </c>
      <c r="P188" s="73" t="s">
        <v>24</v>
      </c>
      <c r="Q188" s="74" t="s">
        <v>24</v>
      </c>
      <c r="R188" s="73" t="s">
        <v>14</v>
      </c>
      <c r="S188" s="73" t="s">
        <v>68</v>
      </c>
      <c r="T188" s="73" t="s">
        <v>29</v>
      </c>
      <c r="U188" s="74" t="s">
        <v>68</v>
      </c>
      <c r="V188" s="73" t="s">
        <v>14</v>
      </c>
      <c r="W188" s="73" t="s">
        <v>14</v>
      </c>
      <c r="X188" s="73" t="s">
        <v>14</v>
      </c>
      <c r="Y188" s="74" t="s">
        <v>14</v>
      </c>
      <c r="Z188" s="73" t="s">
        <v>48</v>
      </c>
      <c r="AA188" s="73" t="s">
        <v>14</v>
      </c>
      <c r="AB188" s="74" t="s">
        <v>50</v>
      </c>
      <c r="AC188" s="73" t="s">
        <v>56</v>
      </c>
      <c r="AD188" s="73"/>
      <c r="AE188" s="149"/>
      <c r="AF188" s="149"/>
      <c r="AG188" s="149"/>
      <c r="AH188" s="152"/>
    </row>
    <row r="189" spans="1:34" x14ac:dyDescent="0.25">
      <c r="A189" s="154"/>
      <c r="B189" s="5" t="s">
        <v>14</v>
      </c>
      <c r="C189" s="127" t="s">
        <v>460</v>
      </c>
      <c r="D189" s="127" t="s">
        <v>460</v>
      </c>
      <c r="E189" s="128" t="s">
        <v>25</v>
      </c>
      <c r="F189" s="127" t="s">
        <v>460</v>
      </c>
      <c r="G189" s="127" t="s">
        <v>460</v>
      </c>
      <c r="H189" s="128" t="s">
        <v>32</v>
      </c>
      <c r="I189" s="127" t="s">
        <v>460</v>
      </c>
      <c r="J189" s="127" t="s">
        <v>460</v>
      </c>
      <c r="K189" s="128" t="s">
        <v>25</v>
      </c>
      <c r="L189" s="127" t="s">
        <v>460</v>
      </c>
      <c r="M189" s="127" t="s">
        <v>460</v>
      </c>
      <c r="N189" s="128" t="s">
        <v>32</v>
      </c>
      <c r="O189" s="127" t="s">
        <v>460</v>
      </c>
      <c r="P189" s="127" t="s">
        <v>460</v>
      </c>
      <c r="Q189" s="128" t="s">
        <v>25</v>
      </c>
      <c r="R189" s="127" t="s">
        <v>32</v>
      </c>
      <c r="S189" s="127" t="s">
        <v>460</v>
      </c>
      <c r="T189" s="127" t="s">
        <v>460</v>
      </c>
      <c r="U189" s="128" t="s">
        <v>25</v>
      </c>
      <c r="V189" s="127" t="s">
        <v>32</v>
      </c>
      <c r="W189" s="127" t="s">
        <v>460</v>
      </c>
      <c r="X189" s="127" t="s">
        <v>460</v>
      </c>
      <c r="Y189" s="128" t="s">
        <v>25</v>
      </c>
      <c r="Z189" s="127" t="s">
        <v>460</v>
      </c>
      <c r="AA189" s="127" t="s">
        <v>460</v>
      </c>
      <c r="AB189" s="128" t="s">
        <v>32</v>
      </c>
      <c r="AC189" s="127" t="s">
        <v>462</v>
      </c>
      <c r="AD189" s="127" t="s">
        <v>36</v>
      </c>
      <c r="AE189" s="149"/>
      <c r="AF189" s="149"/>
      <c r="AG189" s="149"/>
      <c r="AH189" s="152"/>
    </row>
    <row r="190" spans="1:34" ht="15.75" thickBot="1" x14ac:dyDescent="0.3">
      <c r="A190" s="155"/>
      <c r="B190" s="6" t="s">
        <v>463</v>
      </c>
      <c r="C190" s="129" t="s">
        <v>460</v>
      </c>
      <c r="D190" s="129" t="s">
        <v>460</v>
      </c>
      <c r="E190" s="130" t="s">
        <v>66</v>
      </c>
      <c r="F190" s="129" t="s">
        <v>460</v>
      </c>
      <c r="G190" s="129" t="s">
        <v>460</v>
      </c>
      <c r="H190" s="130" t="s">
        <v>470</v>
      </c>
      <c r="I190" s="129" t="s">
        <v>460</v>
      </c>
      <c r="J190" s="129" t="s">
        <v>460</v>
      </c>
      <c r="K190" s="130" t="s">
        <v>66</v>
      </c>
      <c r="L190" s="129" t="s">
        <v>460</v>
      </c>
      <c r="M190" s="129" t="s">
        <v>460</v>
      </c>
      <c r="N190" s="130" t="s">
        <v>470</v>
      </c>
      <c r="O190" s="129" t="s">
        <v>460</v>
      </c>
      <c r="P190" s="129" t="s">
        <v>460</v>
      </c>
      <c r="Q190" s="130" t="s">
        <v>66</v>
      </c>
      <c r="R190" s="129">
        <v>7</v>
      </c>
      <c r="S190" s="129" t="s">
        <v>460</v>
      </c>
      <c r="T190" s="129" t="s">
        <v>460</v>
      </c>
      <c r="U190" s="130" t="s">
        <v>33</v>
      </c>
      <c r="V190" s="129">
        <v>7</v>
      </c>
      <c r="W190" s="129" t="s">
        <v>460</v>
      </c>
      <c r="X190" s="129" t="s">
        <v>460</v>
      </c>
      <c r="Y190" s="130" t="s">
        <v>44</v>
      </c>
      <c r="Z190" s="129" t="s">
        <v>460</v>
      </c>
      <c r="AA190" s="129" t="s">
        <v>460</v>
      </c>
      <c r="AB190" s="130" t="s">
        <v>45</v>
      </c>
      <c r="AC190" s="129">
        <v>20</v>
      </c>
      <c r="AD190" s="129" t="s">
        <v>550</v>
      </c>
      <c r="AE190" s="150"/>
      <c r="AF190" s="150"/>
      <c r="AG190" s="150"/>
      <c r="AH190" s="153"/>
    </row>
    <row r="191" spans="1:34" x14ac:dyDescent="0.25">
      <c r="A191" s="3">
        <v>15038</v>
      </c>
      <c r="B191" s="4" t="s">
        <v>12</v>
      </c>
      <c r="C191" s="71" t="s">
        <v>134</v>
      </c>
      <c r="D191" s="71" t="s">
        <v>22</v>
      </c>
      <c r="E191" s="72" t="s">
        <v>73</v>
      </c>
      <c r="F191" s="71" t="s">
        <v>55</v>
      </c>
      <c r="G191" s="71" t="s">
        <v>30</v>
      </c>
      <c r="H191" s="72" t="s">
        <v>70</v>
      </c>
      <c r="I191" s="71" t="s">
        <v>118</v>
      </c>
      <c r="J191" s="71" t="s">
        <v>15</v>
      </c>
      <c r="K191" s="72" t="s">
        <v>54</v>
      </c>
      <c r="L191" s="71" t="s">
        <v>15</v>
      </c>
      <c r="M191" s="71" t="s">
        <v>20</v>
      </c>
      <c r="N191" s="72" t="s">
        <v>78</v>
      </c>
      <c r="O191" s="71" t="s">
        <v>70</v>
      </c>
      <c r="P191" s="71" t="s">
        <v>22</v>
      </c>
      <c r="Q191" s="72" t="s">
        <v>64</v>
      </c>
      <c r="R191" s="71" t="s">
        <v>55</v>
      </c>
      <c r="S191" s="71" t="s">
        <v>74</v>
      </c>
      <c r="T191" s="71" t="s">
        <v>21</v>
      </c>
      <c r="U191" s="72" t="s">
        <v>99</v>
      </c>
      <c r="V191" s="71" t="s">
        <v>33</v>
      </c>
      <c r="W191" s="71" t="s">
        <v>42</v>
      </c>
      <c r="X191" s="71" t="s">
        <v>53</v>
      </c>
      <c r="Y191" s="72" t="s">
        <v>79</v>
      </c>
      <c r="Z191" s="71" t="s">
        <v>55</v>
      </c>
      <c r="AA191" s="71" t="s">
        <v>26</v>
      </c>
      <c r="AB191" s="72" t="s">
        <v>106</v>
      </c>
      <c r="AC191" s="71" t="s">
        <v>46</v>
      </c>
      <c r="AD191" s="71" t="s">
        <v>551</v>
      </c>
      <c r="AE191" s="148">
        <v>7.15</v>
      </c>
      <c r="AF191" s="148" t="s">
        <v>29</v>
      </c>
      <c r="AG191" s="148">
        <v>6.84</v>
      </c>
      <c r="AH191" s="151"/>
    </row>
    <row r="192" spans="1:34" x14ac:dyDescent="0.25">
      <c r="A192" s="154" t="s">
        <v>413</v>
      </c>
      <c r="B192" s="5" t="s">
        <v>13</v>
      </c>
      <c r="C192" s="73" t="s">
        <v>14</v>
      </c>
      <c r="D192" s="73" t="s">
        <v>24</v>
      </c>
      <c r="E192" s="74" t="s">
        <v>14</v>
      </c>
      <c r="F192" s="73" t="s">
        <v>14</v>
      </c>
      <c r="G192" s="73" t="s">
        <v>48</v>
      </c>
      <c r="H192" s="74" t="s">
        <v>50</v>
      </c>
      <c r="I192" s="73" t="s">
        <v>24</v>
      </c>
      <c r="J192" s="73" t="s">
        <v>56</v>
      </c>
      <c r="K192" s="74" t="s">
        <v>14</v>
      </c>
      <c r="L192" s="73" t="s">
        <v>14</v>
      </c>
      <c r="M192" s="73" t="s">
        <v>56</v>
      </c>
      <c r="N192" s="74" t="s">
        <v>48</v>
      </c>
      <c r="O192" s="73" t="s">
        <v>29</v>
      </c>
      <c r="P192" s="73" t="s">
        <v>24</v>
      </c>
      <c r="Q192" s="74" t="s">
        <v>68</v>
      </c>
      <c r="R192" s="73" t="s">
        <v>14</v>
      </c>
      <c r="S192" s="73" t="s">
        <v>24</v>
      </c>
      <c r="T192" s="73" t="s">
        <v>29</v>
      </c>
      <c r="U192" s="74" t="s">
        <v>24</v>
      </c>
      <c r="V192" s="73" t="s">
        <v>56</v>
      </c>
      <c r="W192" s="73" t="s">
        <v>50</v>
      </c>
      <c r="X192" s="73" t="s">
        <v>48</v>
      </c>
      <c r="Y192" s="74" t="s">
        <v>50</v>
      </c>
      <c r="Z192" s="73" t="s">
        <v>14</v>
      </c>
      <c r="AA192" s="73" t="s">
        <v>50</v>
      </c>
      <c r="AB192" s="74" t="s">
        <v>14</v>
      </c>
      <c r="AC192" s="73" t="s">
        <v>56</v>
      </c>
      <c r="AD192" s="73"/>
      <c r="AE192" s="149"/>
      <c r="AF192" s="149"/>
      <c r="AG192" s="149"/>
      <c r="AH192" s="152"/>
    </row>
    <row r="193" spans="1:34" x14ac:dyDescent="0.25">
      <c r="A193" s="154"/>
      <c r="B193" s="5" t="s">
        <v>14</v>
      </c>
      <c r="C193" s="127" t="s">
        <v>460</v>
      </c>
      <c r="D193" s="127" t="s">
        <v>460</v>
      </c>
      <c r="E193" s="128" t="s">
        <v>25</v>
      </c>
      <c r="F193" s="127" t="s">
        <v>460</v>
      </c>
      <c r="G193" s="127" t="s">
        <v>460</v>
      </c>
      <c r="H193" s="128" t="s">
        <v>32</v>
      </c>
      <c r="I193" s="127" t="s">
        <v>460</v>
      </c>
      <c r="J193" s="127" t="s">
        <v>460</v>
      </c>
      <c r="K193" s="128" t="s">
        <v>25</v>
      </c>
      <c r="L193" s="127" t="s">
        <v>460</v>
      </c>
      <c r="M193" s="127" t="s">
        <v>460</v>
      </c>
      <c r="N193" s="128" t="s">
        <v>32</v>
      </c>
      <c r="O193" s="127" t="s">
        <v>460</v>
      </c>
      <c r="P193" s="127" t="s">
        <v>460</v>
      </c>
      <c r="Q193" s="128" t="s">
        <v>25</v>
      </c>
      <c r="R193" s="127" t="s">
        <v>32</v>
      </c>
      <c r="S193" s="127" t="s">
        <v>460</v>
      </c>
      <c r="T193" s="127" t="s">
        <v>460</v>
      </c>
      <c r="U193" s="128" t="s">
        <v>25</v>
      </c>
      <c r="V193" s="127" t="s">
        <v>32</v>
      </c>
      <c r="W193" s="127" t="s">
        <v>460</v>
      </c>
      <c r="X193" s="127" t="s">
        <v>460</v>
      </c>
      <c r="Y193" s="128" t="s">
        <v>25</v>
      </c>
      <c r="Z193" s="127" t="s">
        <v>460</v>
      </c>
      <c r="AA193" s="127" t="s">
        <v>460</v>
      </c>
      <c r="AB193" s="128" t="s">
        <v>32</v>
      </c>
      <c r="AC193" s="127" t="s">
        <v>462</v>
      </c>
      <c r="AD193" s="127" t="s">
        <v>36</v>
      </c>
      <c r="AE193" s="149"/>
      <c r="AF193" s="149"/>
      <c r="AG193" s="149"/>
      <c r="AH193" s="152"/>
    </row>
    <row r="194" spans="1:34" ht="15.75" thickBot="1" x14ac:dyDescent="0.3">
      <c r="A194" s="155"/>
      <c r="B194" s="6" t="s">
        <v>463</v>
      </c>
      <c r="C194" s="129" t="s">
        <v>460</v>
      </c>
      <c r="D194" s="129" t="s">
        <v>460</v>
      </c>
      <c r="E194" s="130" t="s">
        <v>44</v>
      </c>
      <c r="F194" s="129" t="s">
        <v>460</v>
      </c>
      <c r="G194" s="129" t="s">
        <v>460</v>
      </c>
      <c r="H194" s="130" t="s">
        <v>45</v>
      </c>
      <c r="I194" s="129" t="s">
        <v>460</v>
      </c>
      <c r="J194" s="129" t="s">
        <v>460</v>
      </c>
      <c r="K194" s="130" t="s">
        <v>44</v>
      </c>
      <c r="L194" s="129" t="s">
        <v>460</v>
      </c>
      <c r="M194" s="129" t="s">
        <v>460</v>
      </c>
      <c r="N194" s="130" t="s">
        <v>161</v>
      </c>
      <c r="O194" s="129" t="s">
        <v>460</v>
      </c>
      <c r="P194" s="129" t="s">
        <v>460</v>
      </c>
      <c r="Q194" s="130" t="s">
        <v>33</v>
      </c>
      <c r="R194" s="129">
        <v>7</v>
      </c>
      <c r="S194" s="129" t="s">
        <v>460</v>
      </c>
      <c r="T194" s="129" t="s">
        <v>460</v>
      </c>
      <c r="U194" s="130" t="s">
        <v>66</v>
      </c>
      <c r="V194" s="129">
        <v>10</v>
      </c>
      <c r="W194" s="129" t="s">
        <v>460</v>
      </c>
      <c r="X194" s="129" t="s">
        <v>460</v>
      </c>
      <c r="Y194" s="130" t="s">
        <v>52</v>
      </c>
      <c r="Z194" s="129" t="s">
        <v>460</v>
      </c>
      <c r="AA194" s="129" t="s">
        <v>460</v>
      </c>
      <c r="AB194" s="130" t="s">
        <v>470</v>
      </c>
      <c r="AC194" s="129">
        <v>20</v>
      </c>
      <c r="AD194" s="129" t="s">
        <v>552</v>
      </c>
      <c r="AE194" s="150"/>
      <c r="AF194" s="150"/>
      <c r="AG194" s="150"/>
      <c r="AH194" s="153"/>
    </row>
    <row r="195" spans="1:34" x14ac:dyDescent="0.25">
      <c r="A195" s="3">
        <v>15039</v>
      </c>
      <c r="B195" s="4" t="s">
        <v>12</v>
      </c>
      <c r="C195" s="71" t="s">
        <v>34</v>
      </c>
      <c r="D195" s="71" t="s">
        <v>108</v>
      </c>
      <c r="E195" s="72" t="s">
        <v>38</v>
      </c>
      <c r="F195" s="71" t="s">
        <v>81</v>
      </c>
      <c r="G195" s="71" t="s">
        <v>84</v>
      </c>
      <c r="H195" s="72" t="s">
        <v>44</v>
      </c>
      <c r="I195" s="71" t="s">
        <v>149</v>
      </c>
      <c r="J195" s="71" t="s">
        <v>124</v>
      </c>
      <c r="K195" s="72" t="s">
        <v>60</v>
      </c>
      <c r="L195" s="71" t="s">
        <v>114</v>
      </c>
      <c r="M195" s="71" t="s">
        <v>86</v>
      </c>
      <c r="N195" s="72" t="s">
        <v>70</v>
      </c>
      <c r="O195" s="71" t="s">
        <v>143</v>
      </c>
      <c r="P195" s="71" t="s">
        <v>31</v>
      </c>
      <c r="Q195" s="72" t="s">
        <v>83</v>
      </c>
      <c r="R195" s="71" t="s">
        <v>108</v>
      </c>
      <c r="S195" s="71" t="s">
        <v>130</v>
      </c>
      <c r="T195" s="71" t="s">
        <v>140</v>
      </c>
      <c r="U195" s="72" t="s">
        <v>20</v>
      </c>
      <c r="V195" s="71" t="s">
        <v>80</v>
      </c>
      <c r="W195" s="71" t="s">
        <v>121</v>
      </c>
      <c r="X195" s="71" t="s">
        <v>81</v>
      </c>
      <c r="Y195" s="72" t="s">
        <v>153</v>
      </c>
      <c r="Z195" s="71" t="s">
        <v>114</v>
      </c>
      <c r="AA195" s="71" t="s">
        <v>80</v>
      </c>
      <c r="AB195" s="72" t="s">
        <v>52</v>
      </c>
      <c r="AC195" s="71" t="s">
        <v>94</v>
      </c>
      <c r="AD195" s="71" t="s">
        <v>182</v>
      </c>
      <c r="AE195" s="148">
        <v>3.63</v>
      </c>
      <c r="AF195" s="148" t="s">
        <v>16</v>
      </c>
      <c r="AG195" s="148">
        <v>1.24</v>
      </c>
      <c r="AH195" s="151"/>
    </row>
    <row r="196" spans="1:34" x14ac:dyDescent="0.25">
      <c r="A196" s="154" t="s">
        <v>412</v>
      </c>
      <c r="B196" s="5" t="s">
        <v>13</v>
      </c>
      <c r="C196" s="73" t="s">
        <v>16</v>
      </c>
      <c r="D196" s="73" t="s">
        <v>14</v>
      </c>
      <c r="E196" s="74" t="s">
        <v>16</v>
      </c>
      <c r="F196" s="73" t="s">
        <v>68</v>
      </c>
      <c r="G196" s="73" t="s">
        <v>14</v>
      </c>
      <c r="H196" s="74" t="s">
        <v>24</v>
      </c>
      <c r="I196" s="73" t="s">
        <v>16</v>
      </c>
      <c r="J196" s="73" t="s">
        <v>68</v>
      </c>
      <c r="K196" s="74" t="s">
        <v>16</v>
      </c>
      <c r="L196" s="73" t="s">
        <v>14</v>
      </c>
      <c r="M196" s="73" t="s">
        <v>56</v>
      </c>
      <c r="N196" s="74" t="s">
        <v>50</v>
      </c>
      <c r="O196" s="73" t="s">
        <v>24</v>
      </c>
      <c r="P196" s="73" t="s">
        <v>24</v>
      </c>
      <c r="Q196" s="74" t="s">
        <v>24</v>
      </c>
      <c r="R196" s="73" t="s">
        <v>24</v>
      </c>
      <c r="S196" s="73" t="s">
        <v>16</v>
      </c>
      <c r="T196" s="73" t="s">
        <v>16</v>
      </c>
      <c r="U196" s="74" t="s">
        <v>16</v>
      </c>
      <c r="V196" s="73" t="s">
        <v>14</v>
      </c>
      <c r="W196" s="73" t="s">
        <v>68</v>
      </c>
      <c r="X196" s="73" t="s">
        <v>14</v>
      </c>
      <c r="Y196" s="74" t="s">
        <v>24</v>
      </c>
      <c r="Z196" s="73" t="s">
        <v>14</v>
      </c>
      <c r="AA196" s="73" t="s">
        <v>14</v>
      </c>
      <c r="AB196" s="74" t="s">
        <v>14</v>
      </c>
      <c r="AC196" s="73" t="s">
        <v>50</v>
      </c>
      <c r="AD196" s="73"/>
      <c r="AE196" s="149"/>
      <c r="AF196" s="149"/>
      <c r="AG196" s="149"/>
      <c r="AH196" s="152"/>
    </row>
    <row r="197" spans="1:34" x14ac:dyDescent="0.25">
      <c r="A197" s="154"/>
      <c r="B197" s="5" t="s">
        <v>14</v>
      </c>
      <c r="C197" s="127" t="s">
        <v>460</v>
      </c>
      <c r="D197" s="127" t="s">
        <v>460</v>
      </c>
      <c r="E197" s="128" t="s">
        <v>461</v>
      </c>
      <c r="F197" s="127" t="s">
        <v>460</v>
      </c>
      <c r="G197" s="127" t="s">
        <v>460</v>
      </c>
      <c r="H197" s="128" t="s">
        <v>32</v>
      </c>
      <c r="I197" s="127" t="s">
        <v>460</v>
      </c>
      <c r="J197" s="127" t="s">
        <v>460</v>
      </c>
      <c r="K197" s="128" t="s">
        <v>461</v>
      </c>
      <c r="L197" s="127" t="s">
        <v>460</v>
      </c>
      <c r="M197" s="127" t="s">
        <v>460</v>
      </c>
      <c r="N197" s="128" t="s">
        <v>32</v>
      </c>
      <c r="O197" s="127" t="s">
        <v>460</v>
      </c>
      <c r="P197" s="127" t="s">
        <v>460</v>
      </c>
      <c r="Q197" s="128" t="s">
        <v>25</v>
      </c>
      <c r="R197" s="127" t="s">
        <v>32</v>
      </c>
      <c r="S197" s="127" t="s">
        <v>460</v>
      </c>
      <c r="T197" s="127" t="s">
        <v>460</v>
      </c>
      <c r="U197" s="128" t="s">
        <v>461</v>
      </c>
      <c r="V197" s="127" t="s">
        <v>32</v>
      </c>
      <c r="W197" s="127" t="s">
        <v>460</v>
      </c>
      <c r="X197" s="127" t="s">
        <v>460</v>
      </c>
      <c r="Y197" s="128" t="s">
        <v>25</v>
      </c>
      <c r="Z197" s="127" t="s">
        <v>460</v>
      </c>
      <c r="AA197" s="127" t="s">
        <v>460</v>
      </c>
      <c r="AB197" s="128" t="s">
        <v>32</v>
      </c>
      <c r="AC197" s="127" t="s">
        <v>462</v>
      </c>
      <c r="AD197" s="127" t="s">
        <v>53</v>
      </c>
      <c r="AE197" s="149"/>
      <c r="AF197" s="149"/>
      <c r="AG197" s="149"/>
      <c r="AH197" s="152"/>
    </row>
    <row r="198" spans="1:34" ht="15.75" thickBot="1" x14ac:dyDescent="0.3">
      <c r="A198" s="155"/>
      <c r="B198" s="6" t="s">
        <v>463</v>
      </c>
      <c r="C198" s="129" t="s">
        <v>460</v>
      </c>
      <c r="D198" s="129" t="s">
        <v>460</v>
      </c>
      <c r="E198" s="130" t="s">
        <v>17</v>
      </c>
      <c r="F198" s="129" t="s">
        <v>460</v>
      </c>
      <c r="G198" s="129" t="s">
        <v>460</v>
      </c>
      <c r="H198" s="130" t="s">
        <v>501</v>
      </c>
      <c r="I198" s="129" t="s">
        <v>460</v>
      </c>
      <c r="J198" s="129" t="s">
        <v>460</v>
      </c>
      <c r="K198" s="130" t="s">
        <v>17</v>
      </c>
      <c r="L198" s="129" t="s">
        <v>460</v>
      </c>
      <c r="M198" s="129" t="s">
        <v>460</v>
      </c>
      <c r="N198" s="130" t="s">
        <v>45</v>
      </c>
      <c r="O198" s="129" t="s">
        <v>460</v>
      </c>
      <c r="P198" s="129" t="s">
        <v>460</v>
      </c>
      <c r="Q198" s="130" t="s">
        <v>66</v>
      </c>
      <c r="R198" s="129">
        <v>6</v>
      </c>
      <c r="S198" s="129" t="s">
        <v>460</v>
      </c>
      <c r="T198" s="129" t="s">
        <v>460</v>
      </c>
      <c r="U198" s="130" t="s">
        <v>17</v>
      </c>
      <c r="V198" s="129">
        <v>7</v>
      </c>
      <c r="W198" s="129" t="s">
        <v>460</v>
      </c>
      <c r="X198" s="129" t="s">
        <v>460</v>
      </c>
      <c r="Y198" s="130" t="s">
        <v>66</v>
      </c>
      <c r="Z198" s="129" t="s">
        <v>460</v>
      </c>
      <c r="AA198" s="129" t="s">
        <v>460</v>
      </c>
      <c r="AB198" s="130" t="s">
        <v>470</v>
      </c>
      <c r="AC198" s="129">
        <v>16</v>
      </c>
      <c r="AD198" s="129" t="s">
        <v>553</v>
      </c>
      <c r="AE198" s="150"/>
      <c r="AF198" s="150"/>
      <c r="AG198" s="150"/>
      <c r="AH198" s="153"/>
    </row>
    <row r="199" spans="1:34" x14ac:dyDescent="0.25">
      <c r="A199" s="3">
        <v>15040</v>
      </c>
      <c r="B199" s="4" t="s">
        <v>12</v>
      </c>
      <c r="C199" s="71" t="s">
        <v>134</v>
      </c>
      <c r="D199" s="71" t="s">
        <v>107</v>
      </c>
      <c r="E199" s="72" t="s">
        <v>151</v>
      </c>
      <c r="F199" s="71" t="s">
        <v>20</v>
      </c>
      <c r="G199" s="71" t="s">
        <v>30</v>
      </c>
      <c r="H199" s="72" t="s">
        <v>63</v>
      </c>
      <c r="I199" s="71" t="s">
        <v>64</v>
      </c>
      <c r="J199" s="71" t="s">
        <v>49</v>
      </c>
      <c r="K199" s="72" t="s">
        <v>92</v>
      </c>
      <c r="L199" s="71" t="s">
        <v>20</v>
      </c>
      <c r="M199" s="71" t="s">
        <v>95</v>
      </c>
      <c r="N199" s="72" t="s">
        <v>97</v>
      </c>
      <c r="O199" s="71" t="s">
        <v>87</v>
      </c>
      <c r="P199" s="71" t="s">
        <v>107</v>
      </c>
      <c r="Q199" s="72" t="s">
        <v>102</v>
      </c>
      <c r="R199" s="71" t="s">
        <v>95</v>
      </c>
      <c r="S199" s="71" t="s">
        <v>58</v>
      </c>
      <c r="T199" s="71" t="s">
        <v>67</v>
      </c>
      <c r="U199" s="72" t="s">
        <v>64</v>
      </c>
      <c r="V199" s="71" t="s">
        <v>33</v>
      </c>
      <c r="W199" s="71" t="s">
        <v>132</v>
      </c>
      <c r="X199" s="71" t="s">
        <v>67</v>
      </c>
      <c r="Y199" s="72" t="s">
        <v>135</v>
      </c>
      <c r="Z199" s="71" t="s">
        <v>55</v>
      </c>
      <c r="AA199" s="71" t="s">
        <v>26</v>
      </c>
      <c r="AB199" s="72" t="s">
        <v>106</v>
      </c>
      <c r="AC199" s="71" t="s">
        <v>101</v>
      </c>
      <c r="AD199" s="71" t="s">
        <v>554</v>
      </c>
      <c r="AE199" s="148">
        <v>7.3</v>
      </c>
      <c r="AF199" s="148" t="s">
        <v>29</v>
      </c>
      <c r="AG199" s="148">
        <v>7.72</v>
      </c>
      <c r="AH199" s="151"/>
    </row>
    <row r="200" spans="1:34" x14ac:dyDescent="0.25">
      <c r="A200" s="154" t="s">
        <v>411</v>
      </c>
      <c r="B200" s="5" t="s">
        <v>13</v>
      </c>
      <c r="C200" s="73" t="s">
        <v>14</v>
      </c>
      <c r="D200" s="73" t="s">
        <v>14</v>
      </c>
      <c r="E200" s="74" t="s">
        <v>14</v>
      </c>
      <c r="F200" s="73" t="s">
        <v>56</v>
      </c>
      <c r="G200" s="73" t="s">
        <v>48</v>
      </c>
      <c r="H200" s="74" t="s">
        <v>56</v>
      </c>
      <c r="I200" s="73" t="s">
        <v>24</v>
      </c>
      <c r="J200" s="73" t="s">
        <v>50</v>
      </c>
      <c r="K200" s="74" t="s">
        <v>24</v>
      </c>
      <c r="L200" s="73" t="s">
        <v>56</v>
      </c>
      <c r="M200" s="73" t="s">
        <v>56</v>
      </c>
      <c r="N200" s="74" t="s">
        <v>56</v>
      </c>
      <c r="O200" s="73" t="s">
        <v>14</v>
      </c>
      <c r="P200" s="73" t="s">
        <v>14</v>
      </c>
      <c r="Q200" s="74" t="s">
        <v>14</v>
      </c>
      <c r="R200" s="73" t="s">
        <v>56</v>
      </c>
      <c r="S200" s="73" t="s">
        <v>68</v>
      </c>
      <c r="T200" s="73" t="s">
        <v>68</v>
      </c>
      <c r="U200" s="74" t="s">
        <v>68</v>
      </c>
      <c r="V200" s="73" t="s">
        <v>56</v>
      </c>
      <c r="W200" s="73" t="s">
        <v>56</v>
      </c>
      <c r="X200" s="73" t="s">
        <v>68</v>
      </c>
      <c r="Y200" s="74" t="s">
        <v>50</v>
      </c>
      <c r="Z200" s="73" t="s">
        <v>14</v>
      </c>
      <c r="AA200" s="73" t="s">
        <v>50</v>
      </c>
      <c r="AB200" s="74" t="s">
        <v>14</v>
      </c>
      <c r="AC200" s="73" t="s">
        <v>48</v>
      </c>
      <c r="AD200" s="73"/>
      <c r="AE200" s="149"/>
      <c r="AF200" s="149"/>
      <c r="AG200" s="149"/>
      <c r="AH200" s="152"/>
    </row>
    <row r="201" spans="1:34" x14ac:dyDescent="0.25">
      <c r="A201" s="154"/>
      <c r="B201" s="5" t="s">
        <v>14</v>
      </c>
      <c r="C201" s="127" t="s">
        <v>460</v>
      </c>
      <c r="D201" s="127" t="s">
        <v>460</v>
      </c>
      <c r="E201" s="128" t="s">
        <v>25</v>
      </c>
      <c r="F201" s="127" t="s">
        <v>460</v>
      </c>
      <c r="G201" s="127" t="s">
        <v>460</v>
      </c>
      <c r="H201" s="128" t="s">
        <v>32</v>
      </c>
      <c r="I201" s="127" t="s">
        <v>460</v>
      </c>
      <c r="J201" s="127" t="s">
        <v>460</v>
      </c>
      <c r="K201" s="128" t="s">
        <v>25</v>
      </c>
      <c r="L201" s="127" t="s">
        <v>460</v>
      </c>
      <c r="M201" s="127" t="s">
        <v>460</v>
      </c>
      <c r="N201" s="128" t="s">
        <v>32</v>
      </c>
      <c r="O201" s="127" t="s">
        <v>460</v>
      </c>
      <c r="P201" s="127" t="s">
        <v>460</v>
      </c>
      <c r="Q201" s="128" t="s">
        <v>25</v>
      </c>
      <c r="R201" s="127" t="s">
        <v>32</v>
      </c>
      <c r="S201" s="127" t="s">
        <v>460</v>
      </c>
      <c r="T201" s="127" t="s">
        <v>460</v>
      </c>
      <c r="U201" s="128" t="s">
        <v>25</v>
      </c>
      <c r="V201" s="127" t="s">
        <v>32</v>
      </c>
      <c r="W201" s="127" t="s">
        <v>460</v>
      </c>
      <c r="X201" s="127" t="s">
        <v>460</v>
      </c>
      <c r="Y201" s="128" t="s">
        <v>25</v>
      </c>
      <c r="Z201" s="127" t="s">
        <v>460</v>
      </c>
      <c r="AA201" s="127" t="s">
        <v>460</v>
      </c>
      <c r="AB201" s="128" t="s">
        <v>32</v>
      </c>
      <c r="AC201" s="127" t="s">
        <v>462</v>
      </c>
      <c r="AD201" s="127" t="s">
        <v>36</v>
      </c>
      <c r="AE201" s="149"/>
      <c r="AF201" s="149"/>
      <c r="AG201" s="149"/>
      <c r="AH201" s="152"/>
    </row>
    <row r="202" spans="1:34" ht="15.75" thickBot="1" x14ac:dyDescent="0.3">
      <c r="A202" s="155"/>
      <c r="B202" s="6" t="s">
        <v>463</v>
      </c>
      <c r="C202" s="129" t="s">
        <v>460</v>
      </c>
      <c r="D202" s="129" t="s">
        <v>460</v>
      </c>
      <c r="E202" s="130" t="s">
        <v>44</v>
      </c>
      <c r="F202" s="129" t="s">
        <v>460</v>
      </c>
      <c r="G202" s="129" t="s">
        <v>460</v>
      </c>
      <c r="H202" s="130" t="s">
        <v>22</v>
      </c>
      <c r="I202" s="129" t="s">
        <v>460</v>
      </c>
      <c r="J202" s="129" t="s">
        <v>460</v>
      </c>
      <c r="K202" s="130" t="s">
        <v>66</v>
      </c>
      <c r="L202" s="129" t="s">
        <v>460</v>
      </c>
      <c r="M202" s="129" t="s">
        <v>460</v>
      </c>
      <c r="N202" s="130" t="s">
        <v>22</v>
      </c>
      <c r="O202" s="129" t="s">
        <v>460</v>
      </c>
      <c r="P202" s="129" t="s">
        <v>460</v>
      </c>
      <c r="Q202" s="130" t="s">
        <v>44</v>
      </c>
      <c r="R202" s="129">
        <v>10</v>
      </c>
      <c r="S202" s="129" t="s">
        <v>460</v>
      </c>
      <c r="T202" s="129" t="s">
        <v>460</v>
      </c>
      <c r="U202" s="130" t="s">
        <v>33</v>
      </c>
      <c r="V202" s="129">
        <v>10</v>
      </c>
      <c r="W202" s="129" t="s">
        <v>460</v>
      </c>
      <c r="X202" s="129" t="s">
        <v>460</v>
      </c>
      <c r="Y202" s="130" t="s">
        <v>52</v>
      </c>
      <c r="Z202" s="129" t="s">
        <v>460</v>
      </c>
      <c r="AA202" s="129" t="s">
        <v>460</v>
      </c>
      <c r="AB202" s="130" t="s">
        <v>470</v>
      </c>
      <c r="AC202" s="129">
        <v>18</v>
      </c>
      <c r="AD202" s="129" t="s">
        <v>555</v>
      </c>
      <c r="AE202" s="150"/>
      <c r="AF202" s="150"/>
      <c r="AG202" s="150"/>
      <c r="AH202" s="153"/>
    </row>
    <row r="203" spans="1:34" x14ac:dyDescent="0.25">
      <c r="A203" s="3">
        <v>15041</v>
      </c>
      <c r="B203" s="4" t="s">
        <v>12</v>
      </c>
      <c r="C203" s="71" t="s">
        <v>83</v>
      </c>
      <c r="D203" s="71" t="s">
        <v>53</v>
      </c>
      <c r="E203" s="72" t="s">
        <v>125</v>
      </c>
      <c r="F203" s="71" t="s">
        <v>95</v>
      </c>
      <c r="G203" s="71" t="s">
        <v>95</v>
      </c>
      <c r="H203" s="72" t="s">
        <v>118</v>
      </c>
      <c r="I203" s="71" t="s">
        <v>134</v>
      </c>
      <c r="J203" s="71" t="s">
        <v>30</v>
      </c>
      <c r="K203" s="72" t="s">
        <v>79</v>
      </c>
      <c r="L203" s="71" t="s">
        <v>95</v>
      </c>
      <c r="M203" s="71" t="s">
        <v>20</v>
      </c>
      <c r="N203" s="72" t="s">
        <v>97</v>
      </c>
      <c r="O203" s="71" t="s">
        <v>54</v>
      </c>
      <c r="P203" s="71" t="s">
        <v>15</v>
      </c>
      <c r="Q203" s="72" t="s">
        <v>62</v>
      </c>
      <c r="R203" s="71" t="s">
        <v>20</v>
      </c>
      <c r="S203" s="71" t="s">
        <v>118</v>
      </c>
      <c r="T203" s="71" t="s">
        <v>49</v>
      </c>
      <c r="U203" s="72" t="s">
        <v>40</v>
      </c>
      <c r="V203" s="71" t="s">
        <v>20</v>
      </c>
      <c r="W203" s="71" t="s">
        <v>125</v>
      </c>
      <c r="X203" s="71" t="s">
        <v>15</v>
      </c>
      <c r="Y203" s="72" t="s">
        <v>65</v>
      </c>
      <c r="Z203" s="71" t="s">
        <v>59</v>
      </c>
      <c r="AA203" s="71" t="s">
        <v>30</v>
      </c>
      <c r="AB203" s="72" t="s">
        <v>74</v>
      </c>
      <c r="AC203" s="71" t="s">
        <v>46</v>
      </c>
      <c r="AD203" s="71" t="s">
        <v>297</v>
      </c>
      <c r="AE203" s="148">
        <v>8.52</v>
      </c>
      <c r="AF203" s="148" t="s">
        <v>29</v>
      </c>
      <c r="AG203" s="148">
        <v>6.23</v>
      </c>
      <c r="AH203" s="151"/>
    </row>
    <row r="204" spans="1:34" x14ac:dyDescent="0.25">
      <c r="A204" s="154" t="s">
        <v>410</v>
      </c>
      <c r="B204" s="5" t="s">
        <v>13</v>
      </c>
      <c r="C204" s="73" t="s">
        <v>14</v>
      </c>
      <c r="D204" s="73" t="s">
        <v>48</v>
      </c>
      <c r="E204" s="74" t="s">
        <v>14</v>
      </c>
      <c r="F204" s="73" t="s">
        <v>56</v>
      </c>
      <c r="G204" s="73" t="s">
        <v>56</v>
      </c>
      <c r="H204" s="74" t="s">
        <v>56</v>
      </c>
      <c r="I204" s="73" t="s">
        <v>14</v>
      </c>
      <c r="J204" s="73" t="s">
        <v>56</v>
      </c>
      <c r="K204" s="74" t="s">
        <v>50</v>
      </c>
      <c r="L204" s="73" t="s">
        <v>56</v>
      </c>
      <c r="M204" s="73" t="s">
        <v>56</v>
      </c>
      <c r="N204" s="74" t="s">
        <v>56</v>
      </c>
      <c r="O204" s="73" t="s">
        <v>48</v>
      </c>
      <c r="P204" s="73" t="s">
        <v>56</v>
      </c>
      <c r="Q204" s="74" t="s">
        <v>48</v>
      </c>
      <c r="R204" s="73" t="s">
        <v>56</v>
      </c>
      <c r="S204" s="73" t="s">
        <v>24</v>
      </c>
      <c r="T204" s="73" t="s">
        <v>50</v>
      </c>
      <c r="U204" s="74" t="s">
        <v>24</v>
      </c>
      <c r="V204" s="73" t="s">
        <v>56</v>
      </c>
      <c r="W204" s="73" t="s">
        <v>56</v>
      </c>
      <c r="X204" s="73" t="s">
        <v>56</v>
      </c>
      <c r="Y204" s="74" t="s">
        <v>56</v>
      </c>
      <c r="Z204" s="73" t="s">
        <v>56</v>
      </c>
      <c r="AA204" s="73" t="s">
        <v>48</v>
      </c>
      <c r="AB204" s="74" t="s">
        <v>56</v>
      </c>
      <c r="AC204" s="73" t="s">
        <v>56</v>
      </c>
      <c r="AD204" s="73"/>
      <c r="AE204" s="149"/>
      <c r="AF204" s="149"/>
      <c r="AG204" s="149"/>
      <c r="AH204" s="152"/>
    </row>
    <row r="205" spans="1:34" x14ac:dyDescent="0.25">
      <c r="A205" s="154"/>
      <c r="B205" s="5" t="s">
        <v>14</v>
      </c>
      <c r="C205" s="127" t="s">
        <v>460</v>
      </c>
      <c r="D205" s="127" t="s">
        <v>460</v>
      </c>
      <c r="E205" s="128" t="s">
        <v>25</v>
      </c>
      <c r="F205" s="127" t="s">
        <v>460</v>
      </c>
      <c r="G205" s="127" t="s">
        <v>460</v>
      </c>
      <c r="H205" s="128" t="s">
        <v>32</v>
      </c>
      <c r="I205" s="127" t="s">
        <v>460</v>
      </c>
      <c r="J205" s="127" t="s">
        <v>460</v>
      </c>
      <c r="K205" s="128" t="s">
        <v>25</v>
      </c>
      <c r="L205" s="127" t="s">
        <v>460</v>
      </c>
      <c r="M205" s="127" t="s">
        <v>460</v>
      </c>
      <c r="N205" s="128" t="s">
        <v>32</v>
      </c>
      <c r="O205" s="127" t="s">
        <v>460</v>
      </c>
      <c r="P205" s="127" t="s">
        <v>460</v>
      </c>
      <c r="Q205" s="128" t="s">
        <v>25</v>
      </c>
      <c r="R205" s="127" t="s">
        <v>32</v>
      </c>
      <c r="S205" s="127" t="s">
        <v>460</v>
      </c>
      <c r="T205" s="127" t="s">
        <v>460</v>
      </c>
      <c r="U205" s="128" t="s">
        <v>25</v>
      </c>
      <c r="V205" s="127" t="s">
        <v>32</v>
      </c>
      <c r="W205" s="127" t="s">
        <v>460</v>
      </c>
      <c r="X205" s="127" t="s">
        <v>460</v>
      </c>
      <c r="Y205" s="128" t="s">
        <v>25</v>
      </c>
      <c r="Z205" s="127" t="s">
        <v>460</v>
      </c>
      <c r="AA205" s="127" t="s">
        <v>460</v>
      </c>
      <c r="AB205" s="128" t="s">
        <v>32</v>
      </c>
      <c r="AC205" s="127" t="s">
        <v>462</v>
      </c>
      <c r="AD205" s="127" t="s">
        <v>36</v>
      </c>
      <c r="AE205" s="149"/>
      <c r="AF205" s="149"/>
      <c r="AG205" s="149"/>
      <c r="AH205" s="152"/>
    </row>
    <row r="206" spans="1:34" ht="15.75" thickBot="1" x14ac:dyDescent="0.3">
      <c r="A206" s="155"/>
      <c r="B206" s="6" t="s">
        <v>463</v>
      </c>
      <c r="C206" s="129" t="s">
        <v>460</v>
      </c>
      <c r="D206" s="129" t="s">
        <v>460</v>
      </c>
      <c r="E206" s="130" t="s">
        <v>44</v>
      </c>
      <c r="F206" s="129" t="s">
        <v>460</v>
      </c>
      <c r="G206" s="129" t="s">
        <v>460</v>
      </c>
      <c r="H206" s="130" t="s">
        <v>22</v>
      </c>
      <c r="I206" s="129" t="s">
        <v>460</v>
      </c>
      <c r="J206" s="129" t="s">
        <v>460</v>
      </c>
      <c r="K206" s="130" t="s">
        <v>52</v>
      </c>
      <c r="L206" s="129" t="s">
        <v>460</v>
      </c>
      <c r="M206" s="129" t="s">
        <v>460</v>
      </c>
      <c r="N206" s="130" t="s">
        <v>22</v>
      </c>
      <c r="O206" s="129" t="s">
        <v>460</v>
      </c>
      <c r="P206" s="129" t="s">
        <v>460</v>
      </c>
      <c r="Q206" s="130" t="s">
        <v>58</v>
      </c>
      <c r="R206" s="129">
        <v>10</v>
      </c>
      <c r="S206" s="129" t="s">
        <v>460</v>
      </c>
      <c r="T206" s="129" t="s">
        <v>460</v>
      </c>
      <c r="U206" s="130" t="s">
        <v>66</v>
      </c>
      <c r="V206" s="129">
        <v>10</v>
      </c>
      <c r="W206" s="129" t="s">
        <v>460</v>
      </c>
      <c r="X206" s="129" t="s">
        <v>460</v>
      </c>
      <c r="Y206" s="130" t="s">
        <v>63</v>
      </c>
      <c r="Z206" s="129" t="s">
        <v>460</v>
      </c>
      <c r="AA206" s="129" t="s">
        <v>460</v>
      </c>
      <c r="AB206" s="130" t="s">
        <v>22</v>
      </c>
      <c r="AC206" s="129">
        <v>20</v>
      </c>
      <c r="AD206" s="129" t="s">
        <v>556</v>
      </c>
      <c r="AE206" s="150"/>
      <c r="AF206" s="150"/>
      <c r="AG206" s="150"/>
      <c r="AH206" s="153"/>
    </row>
    <row r="207" spans="1:34" x14ac:dyDescent="0.25">
      <c r="A207" s="3">
        <v>15042</v>
      </c>
      <c r="B207" s="4" t="s">
        <v>12</v>
      </c>
      <c r="C207" s="71" t="s">
        <v>91</v>
      </c>
      <c r="D207" s="71" t="s">
        <v>81</v>
      </c>
      <c r="E207" s="72" t="s">
        <v>118</v>
      </c>
      <c r="F207" s="71" t="s">
        <v>84</v>
      </c>
      <c r="G207" s="71" t="s">
        <v>96</v>
      </c>
      <c r="H207" s="72" t="s">
        <v>106</v>
      </c>
      <c r="I207" s="71" t="s">
        <v>145</v>
      </c>
      <c r="J207" s="71" t="s">
        <v>108</v>
      </c>
      <c r="K207" s="72" t="s">
        <v>101</v>
      </c>
      <c r="L207" s="71" t="s">
        <v>80</v>
      </c>
      <c r="M207" s="71" t="s">
        <v>86</v>
      </c>
      <c r="N207" s="72" t="s">
        <v>88</v>
      </c>
      <c r="O207" s="71" t="s">
        <v>91</v>
      </c>
      <c r="P207" s="71" t="s">
        <v>108</v>
      </c>
      <c r="Q207" s="72" t="s">
        <v>64</v>
      </c>
      <c r="R207" s="71" t="s">
        <v>114</v>
      </c>
      <c r="S207" s="71" t="s">
        <v>91</v>
      </c>
      <c r="T207" s="71" t="s">
        <v>19</v>
      </c>
      <c r="U207" s="72" t="s">
        <v>58</v>
      </c>
      <c r="V207" s="71" t="s">
        <v>96</v>
      </c>
      <c r="W207" s="71" t="s">
        <v>169</v>
      </c>
      <c r="X207" s="71" t="s">
        <v>28</v>
      </c>
      <c r="Y207" s="72" t="s">
        <v>74</v>
      </c>
      <c r="Z207" s="71" t="s">
        <v>84</v>
      </c>
      <c r="AA207" s="71" t="s">
        <v>84</v>
      </c>
      <c r="AB207" s="72" t="s">
        <v>52</v>
      </c>
      <c r="AC207" s="71" t="s">
        <v>91</v>
      </c>
      <c r="AD207" s="71" t="s">
        <v>557</v>
      </c>
      <c r="AE207" s="148">
        <v>3.81</v>
      </c>
      <c r="AF207" s="148" t="s">
        <v>16</v>
      </c>
      <c r="AG207" s="148">
        <v>0.77</v>
      </c>
      <c r="AH207" s="151"/>
    </row>
    <row r="208" spans="1:34" x14ac:dyDescent="0.25">
      <c r="A208" s="154" t="s">
        <v>409</v>
      </c>
      <c r="B208" s="5" t="s">
        <v>13</v>
      </c>
      <c r="C208" s="73" t="s">
        <v>29</v>
      </c>
      <c r="D208" s="73" t="s">
        <v>14</v>
      </c>
      <c r="E208" s="74" t="s">
        <v>29</v>
      </c>
      <c r="F208" s="73" t="s">
        <v>14</v>
      </c>
      <c r="G208" s="73" t="s">
        <v>50</v>
      </c>
      <c r="H208" s="74" t="s">
        <v>14</v>
      </c>
      <c r="I208" s="73" t="s">
        <v>16</v>
      </c>
      <c r="J208" s="73" t="s">
        <v>14</v>
      </c>
      <c r="K208" s="74" t="s">
        <v>16</v>
      </c>
      <c r="L208" s="73" t="s">
        <v>14</v>
      </c>
      <c r="M208" s="73" t="s">
        <v>56</v>
      </c>
      <c r="N208" s="74" t="s">
        <v>50</v>
      </c>
      <c r="O208" s="73" t="s">
        <v>29</v>
      </c>
      <c r="P208" s="73" t="s">
        <v>14</v>
      </c>
      <c r="Q208" s="74" t="s">
        <v>68</v>
      </c>
      <c r="R208" s="73" t="s">
        <v>14</v>
      </c>
      <c r="S208" s="73" t="s">
        <v>29</v>
      </c>
      <c r="T208" s="73" t="s">
        <v>16</v>
      </c>
      <c r="U208" s="74" t="s">
        <v>16</v>
      </c>
      <c r="V208" s="73" t="s">
        <v>50</v>
      </c>
      <c r="W208" s="73" t="s">
        <v>29</v>
      </c>
      <c r="X208" s="73" t="s">
        <v>29</v>
      </c>
      <c r="Y208" s="74" t="s">
        <v>29</v>
      </c>
      <c r="Z208" s="73" t="s">
        <v>14</v>
      </c>
      <c r="AA208" s="73" t="s">
        <v>14</v>
      </c>
      <c r="AB208" s="74" t="s">
        <v>14</v>
      </c>
      <c r="AC208" s="73" t="s">
        <v>14</v>
      </c>
      <c r="AD208" s="73"/>
      <c r="AE208" s="149"/>
      <c r="AF208" s="149"/>
      <c r="AG208" s="149"/>
      <c r="AH208" s="152"/>
    </row>
    <row r="209" spans="1:34" x14ac:dyDescent="0.25">
      <c r="A209" s="154"/>
      <c r="B209" s="5" t="s">
        <v>14</v>
      </c>
      <c r="C209" s="127" t="s">
        <v>460</v>
      </c>
      <c r="D209" s="127" t="s">
        <v>460</v>
      </c>
      <c r="E209" s="128" t="s">
        <v>25</v>
      </c>
      <c r="F209" s="127" t="s">
        <v>460</v>
      </c>
      <c r="G209" s="127" t="s">
        <v>460</v>
      </c>
      <c r="H209" s="128" t="s">
        <v>32</v>
      </c>
      <c r="I209" s="127" t="s">
        <v>460</v>
      </c>
      <c r="J209" s="127" t="s">
        <v>460</v>
      </c>
      <c r="K209" s="128" t="s">
        <v>461</v>
      </c>
      <c r="L209" s="127" t="s">
        <v>460</v>
      </c>
      <c r="M209" s="127" t="s">
        <v>460</v>
      </c>
      <c r="N209" s="128" t="s">
        <v>32</v>
      </c>
      <c r="O209" s="127" t="s">
        <v>460</v>
      </c>
      <c r="P209" s="127" t="s">
        <v>460</v>
      </c>
      <c r="Q209" s="128" t="s">
        <v>25</v>
      </c>
      <c r="R209" s="127" t="s">
        <v>32</v>
      </c>
      <c r="S209" s="127" t="s">
        <v>460</v>
      </c>
      <c r="T209" s="127" t="s">
        <v>460</v>
      </c>
      <c r="U209" s="128" t="s">
        <v>461</v>
      </c>
      <c r="V209" s="127" t="s">
        <v>32</v>
      </c>
      <c r="W209" s="127" t="s">
        <v>460</v>
      </c>
      <c r="X209" s="127" t="s">
        <v>460</v>
      </c>
      <c r="Y209" s="128" t="s">
        <v>25</v>
      </c>
      <c r="Z209" s="127" t="s">
        <v>460</v>
      </c>
      <c r="AA209" s="127" t="s">
        <v>460</v>
      </c>
      <c r="AB209" s="128" t="s">
        <v>32</v>
      </c>
      <c r="AC209" s="127" t="s">
        <v>462</v>
      </c>
      <c r="AD209" s="127" t="s">
        <v>30</v>
      </c>
      <c r="AE209" s="149"/>
      <c r="AF209" s="149"/>
      <c r="AG209" s="149"/>
      <c r="AH209" s="152"/>
    </row>
    <row r="210" spans="1:34" ht="15.75" thickBot="1" x14ac:dyDescent="0.3">
      <c r="A210" s="155"/>
      <c r="B210" s="6" t="s">
        <v>463</v>
      </c>
      <c r="C210" s="129" t="s">
        <v>460</v>
      </c>
      <c r="D210" s="129" t="s">
        <v>460</v>
      </c>
      <c r="E210" s="130" t="s">
        <v>55</v>
      </c>
      <c r="F210" s="129" t="s">
        <v>460</v>
      </c>
      <c r="G210" s="129" t="s">
        <v>460</v>
      </c>
      <c r="H210" s="130" t="s">
        <v>470</v>
      </c>
      <c r="I210" s="129" t="s">
        <v>460</v>
      </c>
      <c r="J210" s="129" t="s">
        <v>460</v>
      </c>
      <c r="K210" s="130" t="s">
        <v>17</v>
      </c>
      <c r="L210" s="129" t="s">
        <v>460</v>
      </c>
      <c r="M210" s="129" t="s">
        <v>460</v>
      </c>
      <c r="N210" s="130" t="s">
        <v>45</v>
      </c>
      <c r="O210" s="129" t="s">
        <v>460</v>
      </c>
      <c r="P210" s="129" t="s">
        <v>460</v>
      </c>
      <c r="Q210" s="130" t="s">
        <v>33</v>
      </c>
      <c r="R210" s="129">
        <v>7</v>
      </c>
      <c r="S210" s="129" t="s">
        <v>460</v>
      </c>
      <c r="T210" s="129" t="s">
        <v>460</v>
      </c>
      <c r="U210" s="130" t="s">
        <v>17</v>
      </c>
      <c r="V210" s="129">
        <v>8</v>
      </c>
      <c r="W210" s="129" t="s">
        <v>460</v>
      </c>
      <c r="X210" s="129" t="s">
        <v>460</v>
      </c>
      <c r="Y210" s="130" t="s">
        <v>55</v>
      </c>
      <c r="Z210" s="129" t="s">
        <v>460</v>
      </c>
      <c r="AA210" s="129" t="s">
        <v>460</v>
      </c>
      <c r="AB210" s="130" t="s">
        <v>470</v>
      </c>
      <c r="AC210" s="129">
        <v>14</v>
      </c>
      <c r="AD210" s="129" t="s">
        <v>558</v>
      </c>
      <c r="AE210" s="150"/>
      <c r="AF210" s="150"/>
      <c r="AG210" s="150"/>
      <c r="AH210" s="153"/>
    </row>
    <row r="211" spans="1:34" x14ac:dyDescent="0.25">
      <c r="A211" s="3">
        <v>15043</v>
      </c>
      <c r="B211" s="4" t="s">
        <v>12</v>
      </c>
      <c r="C211" s="71" t="s">
        <v>74</v>
      </c>
      <c r="D211" s="71" t="s">
        <v>107</v>
      </c>
      <c r="E211" s="72" t="s">
        <v>76</v>
      </c>
      <c r="F211" s="71" t="s">
        <v>15</v>
      </c>
      <c r="G211" s="71" t="s">
        <v>26</v>
      </c>
      <c r="H211" s="72" t="s">
        <v>70</v>
      </c>
      <c r="I211" s="71" t="s">
        <v>97</v>
      </c>
      <c r="J211" s="71" t="s">
        <v>43</v>
      </c>
      <c r="K211" s="72" t="s">
        <v>76</v>
      </c>
      <c r="L211" s="71" t="s">
        <v>15</v>
      </c>
      <c r="M211" s="71" t="s">
        <v>33</v>
      </c>
      <c r="N211" s="72" t="s">
        <v>88</v>
      </c>
      <c r="O211" s="71" t="s">
        <v>74</v>
      </c>
      <c r="P211" s="71" t="s">
        <v>107</v>
      </c>
      <c r="Q211" s="72" t="s">
        <v>76</v>
      </c>
      <c r="R211" s="71" t="s">
        <v>55</v>
      </c>
      <c r="S211" s="71" t="s">
        <v>78</v>
      </c>
      <c r="T211" s="71" t="s">
        <v>67</v>
      </c>
      <c r="U211" s="72" t="s">
        <v>75</v>
      </c>
      <c r="V211" s="71" t="s">
        <v>30</v>
      </c>
      <c r="W211" s="71" t="s">
        <v>151</v>
      </c>
      <c r="X211" s="71" t="s">
        <v>107</v>
      </c>
      <c r="Y211" s="72" t="s">
        <v>62</v>
      </c>
      <c r="Z211" s="71" t="s">
        <v>55</v>
      </c>
      <c r="AA211" s="71" t="s">
        <v>26</v>
      </c>
      <c r="AB211" s="72" t="s">
        <v>106</v>
      </c>
      <c r="AC211" s="71" t="s">
        <v>33</v>
      </c>
      <c r="AD211" s="71" t="s">
        <v>179</v>
      </c>
      <c r="AE211" s="148">
        <v>6.48</v>
      </c>
      <c r="AF211" s="148" t="s">
        <v>29</v>
      </c>
      <c r="AG211" s="148">
        <v>5.16</v>
      </c>
      <c r="AH211" s="151"/>
    </row>
    <row r="212" spans="1:34" x14ac:dyDescent="0.25">
      <c r="A212" s="154" t="s">
        <v>408</v>
      </c>
      <c r="B212" s="5" t="s">
        <v>13</v>
      </c>
      <c r="C212" s="73" t="s">
        <v>24</v>
      </c>
      <c r="D212" s="73" t="s">
        <v>14</v>
      </c>
      <c r="E212" s="74" t="s">
        <v>24</v>
      </c>
      <c r="F212" s="73" t="s">
        <v>14</v>
      </c>
      <c r="G212" s="73" t="s">
        <v>50</v>
      </c>
      <c r="H212" s="74" t="s">
        <v>50</v>
      </c>
      <c r="I212" s="73" t="s">
        <v>24</v>
      </c>
      <c r="J212" s="73" t="s">
        <v>14</v>
      </c>
      <c r="K212" s="74" t="s">
        <v>24</v>
      </c>
      <c r="L212" s="73" t="s">
        <v>14</v>
      </c>
      <c r="M212" s="73" t="s">
        <v>56</v>
      </c>
      <c r="N212" s="74" t="s">
        <v>50</v>
      </c>
      <c r="O212" s="73" t="s">
        <v>24</v>
      </c>
      <c r="P212" s="73" t="s">
        <v>14</v>
      </c>
      <c r="Q212" s="74" t="s">
        <v>24</v>
      </c>
      <c r="R212" s="73" t="s">
        <v>14</v>
      </c>
      <c r="S212" s="73" t="s">
        <v>68</v>
      </c>
      <c r="T212" s="73" t="s">
        <v>68</v>
      </c>
      <c r="U212" s="74" t="s">
        <v>68</v>
      </c>
      <c r="V212" s="73" t="s">
        <v>48</v>
      </c>
      <c r="W212" s="73" t="s">
        <v>56</v>
      </c>
      <c r="X212" s="73" t="s">
        <v>14</v>
      </c>
      <c r="Y212" s="74" t="s">
        <v>48</v>
      </c>
      <c r="Z212" s="73" t="s">
        <v>14</v>
      </c>
      <c r="AA212" s="73" t="s">
        <v>50</v>
      </c>
      <c r="AB212" s="74" t="s">
        <v>14</v>
      </c>
      <c r="AC212" s="73" t="s">
        <v>29</v>
      </c>
      <c r="AD212" s="73"/>
      <c r="AE212" s="149"/>
      <c r="AF212" s="149"/>
      <c r="AG212" s="149"/>
      <c r="AH212" s="152"/>
    </row>
    <row r="213" spans="1:34" x14ac:dyDescent="0.25">
      <c r="A213" s="154"/>
      <c r="B213" s="5" t="s">
        <v>14</v>
      </c>
      <c r="C213" s="127" t="s">
        <v>460</v>
      </c>
      <c r="D213" s="127" t="s">
        <v>460</v>
      </c>
      <c r="E213" s="128" t="s">
        <v>25</v>
      </c>
      <c r="F213" s="127" t="s">
        <v>460</v>
      </c>
      <c r="G213" s="127" t="s">
        <v>460</v>
      </c>
      <c r="H213" s="128" t="s">
        <v>32</v>
      </c>
      <c r="I213" s="127" t="s">
        <v>460</v>
      </c>
      <c r="J213" s="127" t="s">
        <v>460</v>
      </c>
      <c r="K213" s="128" t="s">
        <v>25</v>
      </c>
      <c r="L213" s="127" t="s">
        <v>460</v>
      </c>
      <c r="M213" s="127" t="s">
        <v>460</v>
      </c>
      <c r="N213" s="128" t="s">
        <v>32</v>
      </c>
      <c r="O213" s="127" t="s">
        <v>460</v>
      </c>
      <c r="P213" s="127" t="s">
        <v>460</v>
      </c>
      <c r="Q213" s="128" t="s">
        <v>25</v>
      </c>
      <c r="R213" s="127" t="s">
        <v>32</v>
      </c>
      <c r="S213" s="127" t="s">
        <v>460</v>
      </c>
      <c r="T213" s="127" t="s">
        <v>460</v>
      </c>
      <c r="U213" s="128" t="s">
        <v>25</v>
      </c>
      <c r="V213" s="127" t="s">
        <v>32</v>
      </c>
      <c r="W213" s="127" t="s">
        <v>460</v>
      </c>
      <c r="X213" s="127" t="s">
        <v>460</v>
      </c>
      <c r="Y213" s="128" t="s">
        <v>25</v>
      </c>
      <c r="Z213" s="127" t="s">
        <v>460</v>
      </c>
      <c r="AA213" s="127" t="s">
        <v>460</v>
      </c>
      <c r="AB213" s="128" t="s">
        <v>32</v>
      </c>
      <c r="AC213" s="127" t="s">
        <v>462</v>
      </c>
      <c r="AD213" s="127" t="s">
        <v>36</v>
      </c>
      <c r="AE213" s="149"/>
      <c r="AF213" s="149"/>
      <c r="AG213" s="149"/>
      <c r="AH213" s="152"/>
    </row>
    <row r="214" spans="1:34" ht="15.75" thickBot="1" x14ac:dyDescent="0.3">
      <c r="A214" s="155"/>
      <c r="B214" s="6" t="s">
        <v>463</v>
      </c>
      <c r="C214" s="129" t="s">
        <v>460</v>
      </c>
      <c r="D214" s="129" t="s">
        <v>460</v>
      </c>
      <c r="E214" s="130" t="s">
        <v>66</v>
      </c>
      <c r="F214" s="129" t="s">
        <v>460</v>
      </c>
      <c r="G214" s="129" t="s">
        <v>460</v>
      </c>
      <c r="H214" s="130" t="s">
        <v>45</v>
      </c>
      <c r="I214" s="129" t="s">
        <v>460</v>
      </c>
      <c r="J214" s="129" t="s">
        <v>460</v>
      </c>
      <c r="K214" s="130" t="s">
        <v>66</v>
      </c>
      <c r="L214" s="129" t="s">
        <v>460</v>
      </c>
      <c r="M214" s="129" t="s">
        <v>460</v>
      </c>
      <c r="N214" s="130" t="s">
        <v>45</v>
      </c>
      <c r="O214" s="129" t="s">
        <v>460</v>
      </c>
      <c r="P214" s="129" t="s">
        <v>460</v>
      </c>
      <c r="Q214" s="130" t="s">
        <v>66</v>
      </c>
      <c r="R214" s="129">
        <v>7</v>
      </c>
      <c r="S214" s="129" t="s">
        <v>460</v>
      </c>
      <c r="T214" s="129" t="s">
        <v>460</v>
      </c>
      <c r="U214" s="130" t="s">
        <v>33</v>
      </c>
      <c r="V214" s="129">
        <v>9</v>
      </c>
      <c r="W214" s="129" t="s">
        <v>460</v>
      </c>
      <c r="X214" s="129" t="s">
        <v>460</v>
      </c>
      <c r="Y214" s="130" t="s">
        <v>58</v>
      </c>
      <c r="Z214" s="129" t="s">
        <v>460</v>
      </c>
      <c r="AA214" s="129" t="s">
        <v>460</v>
      </c>
      <c r="AB214" s="130" t="s">
        <v>470</v>
      </c>
      <c r="AC214" s="129">
        <v>8</v>
      </c>
      <c r="AD214" s="129" t="s">
        <v>559</v>
      </c>
      <c r="AE214" s="150"/>
      <c r="AF214" s="150"/>
      <c r="AG214" s="150"/>
      <c r="AH214" s="153"/>
    </row>
    <row r="215" spans="1:34" ht="15.95" customHeight="1" x14ac:dyDescent="0.25">
      <c r="A215" s="131" t="s">
        <v>478</v>
      </c>
      <c r="B215" s="132"/>
      <c r="C215" s="132"/>
      <c r="D215" s="132"/>
      <c r="E215" s="132"/>
      <c r="F215" s="132"/>
      <c r="G215" s="132"/>
      <c r="H215" s="132"/>
      <c r="I215" s="132"/>
      <c r="J215" s="132"/>
      <c r="K215" s="132"/>
      <c r="L215" s="132"/>
      <c r="M215" s="132"/>
      <c r="N215" s="132"/>
      <c r="O215" s="132"/>
      <c r="P215" s="133"/>
      <c r="Q215" s="133"/>
      <c r="R215" s="133"/>
      <c r="S215" s="133"/>
      <c r="T215" s="133"/>
      <c r="U215" s="133"/>
      <c r="V215" s="134"/>
      <c r="Y215" s="133"/>
      <c r="Z215" s="133"/>
    </row>
    <row r="216" spans="1:34" ht="15.95" customHeight="1" x14ac:dyDescent="0.25">
      <c r="A216" s="135" t="s">
        <v>479</v>
      </c>
      <c r="B216" s="135"/>
      <c r="C216" s="135"/>
      <c r="D216" s="135"/>
      <c r="E216" s="135"/>
      <c r="F216" s="135"/>
      <c r="G216" s="135"/>
      <c r="H216" s="135"/>
      <c r="I216" s="135"/>
      <c r="J216" s="135"/>
      <c r="K216" s="135"/>
      <c r="L216" s="135"/>
      <c r="M216" s="135"/>
    </row>
    <row r="217" spans="1:34" ht="15.95" customHeight="1" x14ac:dyDescent="0.25">
      <c r="A217" s="136" t="s">
        <v>480</v>
      </c>
      <c r="B217" s="144" t="s">
        <v>481</v>
      </c>
      <c r="C217" s="144"/>
      <c r="D217" s="144" t="s">
        <v>482</v>
      </c>
      <c r="E217" s="144"/>
      <c r="F217" s="144"/>
      <c r="G217" s="144" t="s">
        <v>483</v>
      </c>
      <c r="H217" s="144"/>
      <c r="I217" s="144"/>
      <c r="J217" s="144" t="s">
        <v>484</v>
      </c>
      <c r="K217" s="144"/>
      <c r="L217" s="144"/>
      <c r="M217" s="144" t="s">
        <v>485</v>
      </c>
      <c r="N217" s="144"/>
      <c r="O217" s="144"/>
      <c r="P217" s="144" t="s">
        <v>486</v>
      </c>
      <c r="Q217" s="144"/>
      <c r="R217" s="144"/>
      <c r="S217" s="144" t="s">
        <v>487</v>
      </c>
      <c r="T217" s="144"/>
      <c r="U217" s="144"/>
      <c r="V217" s="137" t="s">
        <v>488</v>
      </c>
      <c r="Y217" s="138"/>
    </row>
    <row r="218" spans="1:34" ht="15.95" customHeight="1" x14ac:dyDescent="0.25">
      <c r="A218" s="136" t="s">
        <v>183</v>
      </c>
      <c r="B218" s="144" t="s">
        <v>56</v>
      </c>
      <c r="C218" s="144"/>
      <c r="D218" s="144" t="s">
        <v>48</v>
      </c>
      <c r="E218" s="144"/>
      <c r="F218" s="144"/>
      <c r="G218" s="144" t="s">
        <v>50</v>
      </c>
      <c r="H218" s="144"/>
      <c r="I218" s="144"/>
      <c r="J218" s="144" t="s">
        <v>14</v>
      </c>
      <c r="K218" s="144"/>
      <c r="L218" s="144"/>
      <c r="M218" s="144" t="s">
        <v>24</v>
      </c>
      <c r="N218" s="144"/>
      <c r="O218" s="144"/>
      <c r="P218" s="144" t="s">
        <v>68</v>
      </c>
      <c r="Q218" s="144"/>
      <c r="R218" s="144"/>
      <c r="S218" s="144" t="s">
        <v>29</v>
      </c>
      <c r="T218" s="144"/>
      <c r="U218" s="144"/>
      <c r="V218" s="137" t="s">
        <v>16</v>
      </c>
      <c r="W218" s="138"/>
      <c r="X218" s="138"/>
      <c r="Y218" s="138"/>
    </row>
    <row r="219" spans="1:34" ht="15.95" customHeight="1" x14ac:dyDescent="0.25">
      <c r="A219" s="136" t="s">
        <v>184</v>
      </c>
      <c r="B219" s="144">
        <v>10</v>
      </c>
      <c r="C219" s="144"/>
      <c r="D219" s="144">
        <v>9</v>
      </c>
      <c r="E219" s="144"/>
      <c r="F219" s="144"/>
      <c r="G219" s="144">
        <v>8</v>
      </c>
      <c r="H219" s="144"/>
      <c r="I219" s="144"/>
      <c r="J219" s="144">
        <v>7</v>
      </c>
      <c r="K219" s="144"/>
      <c r="L219" s="144"/>
      <c r="M219" s="144">
        <v>6</v>
      </c>
      <c r="N219" s="144"/>
      <c r="O219" s="144"/>
      <c r="P219" s="144">
        <v>5</v>
      </c>
      <c r="Q219" s="144"/>
      <c r="R219" s="144"/>
      <c r="S219" s="144">
        <v>4</v>
      </c>
      <c r="T219" s="144"/>
      <c r="U219" s="144"/>
      <c r="V219" s="137">
        <v>0</v>
      </c>
      <c r="W219" s="138"/>
      <c r="X219" s="138"/>
      <c r="Y219" s="138"/>
    </row>
    <row r="220" spans="1:34" ht="21" customHeight="1" x14ac:dyDescent="0.25">
      <c r="A220" s="139"/>
      <c r="B220" s="140"/>
      <c r="C220" s="141"/>
      <c r="D220" s="141"/>
      <c r="E220" s="141"/>
      <c r="F220" s="141"/>
      <c r="G220" s="141"/>
      <c r="H220" s="145"/>
      <c r="I220" s="145"/>
      <c r="J220" s="145"/>
      <c r="K220" s="145"/>
      <c r="L220" s="145"/>
      <c r="M220" s="145"/>
      <c r="N220" s="141"/>
      <c r="O220" s="141"/>
      <c r="P220" s="141"/>
      <c r="Q220" s="141"/>
      <c r="R220" s="141"/>
      <c r="S220" s="141"/>
      <c r="T220" s="141"/>
      <c r="U220" s="141"/>
      <c r="V220" s="141"/>
    </row>
    <row r="221" spans="1:34" ht="21" customHeight="1" x14ac:dyDescent="0.25">
      <c r="A221" s="139"/>
      <c r="B221" s="146" t="s">
        <v>489</v>
      </c>
      <c r="C221" s="146"/>
      <c r="D221" s="146"/>
      <c r="E221" s="146"/>
      <c r="F221" s="141"/>
      <c r="G221" s="141"/>
      <c r="K221" s="142" t="s">
        <v>490</v>
      </c>
      <c r="L221" s="143"/>
      <c r="M221" s="143"/>
      <c r="N221" s="143"/>
      <c r="O221" s="143"/>
      <c r="S221" s="142" t="s">
        <v>491</v>
      </c>
      <c r="T221" s="142"/>
      <c r="U221" s="142"/>
      <c r="V221" s="142"/>
      <c r="W221" s="142"/>
      <c r="Z221" s="141" t="s">
        <v>492</v>
      </c>
    </row>
    <row r="222" spans="1:34" ht="15.75" thickBot="1" x14ac:dyDescent="0.3">
      <c r="B222" s="147" t="s">
        <v>493</v>
      </c>
      <c r="C222" s="147"/>
      <c r="D222" s="147"/>
      <c r="E222" s="147"/>
      <c r="F222" s="135"/>
      <c r="G222" s="135"/>
      <c r="K222" s="138" t="s">
        <v>494</v>
      </c>
      <c r="L222" s="138"/>
      <c r="M222" s="138"/>
      <c r="N222" s="138"/>
      <c r="O222" s="138"/>
      <c r="S222" s="142" t="s">
        <v>495</v>
      </c>
      <c r="T222" s="142"/>
      <c r="U222" s="142"/>
      <c r="V222" s="142"/>
      <c r="W222" s="142"/>
      <c r="Z222" s="132" t="s">
        <v>743</v>
      </c>
    </row>
    <row r="223" spans="1:34" x14ac:dyDescent="0.25">
      <c r="A223" s="3">
        <v>15044</v>
      </c>
      <c r="B223" s="4" t="s">
        <v>12</v>
      </c>
      <c r="C223" s="71" t="s">
        <v>92</v>
      </c>
      <c r="D223" s="71" t="s">
        <v>55</v>
      </c>
      <c r="E223" s="72" t="s">
        <v>72</v>
      </c>
      <c r="F223" s="71" t="s">
        <v>20</v>
      </c>
      <c r="G223" s="71" t="s">
        <v>15</v>
      </c>
      <c r="H223" s="72" t="s">
        <v>78</v>
      </c>
      <c r="I223" s="71" t="s">
        <v>76</v>
      </c>
      <c r="J223" s="71" t="s">
        <v>15</v>
      </c>
      <c r="K223" s="72" t="s">
        <v>117</v>
      </c>
      <c r="L223" s="71" t="s">
        <v>20</v>
      </c>
      <c r="M223" s="71" t="s">
        <v>95</v>
      </c>
      <c r="N223" s="72" t="s">
        <v>97</v>
      </c>
      <c r="O223" s="71" t="s">
        <v>76</v>
      </c>
      <c r="P223" s="71" t="s">
        <v>49</v>
      </c>
      <c r="Q223" s="72" t="s">
        <v>85</v>
      </c>
      <c r="R223" s="71" t="s">
        <v>26</v>
      </c>
      <c r="S223" s="71" t="s">
        <v>132</v>
      </c>
      <c r="T223" s="71" t="s">
        <v>107</v>
      </c>
      <c r="U223" s="72" t="s">
        <v>57</v>
      </c>
      <c r="V223" s="71" t="s">
        <v>26</v>
      </c>
      <c r="W223" s="71" t="s">
        <v>117</v>
      </c>
      <c r="X223" s="71" t="s">
        <v>30</v>
      </c>
      <c r="Y223" s="72" t="s">
        <v>146</v>
      </c>
      <c r="Z223" s="71" t="s">
        <v>30</v>
      </c>
      <c r="AA223" s="71" t="s">
        <v>30</v>
      </c>
      <c r="AB223" s="72" t="s">
        <v>78</v>
      </c>
      <c r="AC223" s="71" t="s">
        <v>118</v>
      </c>
      <c r="AD223" s="71" t="s">
        <v>560</v>
      </c>
      <c r="AE223" s="148">
        <v>8.74</v>
      </c>
      <c r="AF223" s="148" t="s">
        <v>29</v>
      </c>
      <c r="AG223" s="148">
        <v>6.23</v>
      </c>
      <c r="AH223" s="151"/>
    </row>
    <row r="224" spans="1:34" x14ac:dyDescent="0.25">
      <c r="A224" s="154" t="s">
        <v>407</v>
      </c>
      <c r="B224" s="5" t="s">
        <v>13</v>
      </c>
      <c r="C224" s="73" t="s">
        <v>50</v>
      </c>
      <c r="D224" s="73" t="s">
        <v>56</v>
      </c>
      <c r="E224" s="74" t="s">
        <v>48</v>
      </c>
      <c r="F224" s="73" t="s">
        <v>56</v>
      </c>
      <c r="G224" s="73" t="s">
        <v>14</v>
      </c>
      <c r="H224" s="74" t="s">
        <v>48</v>
      </c>
      <c r="I224" s="73" t="s">
        <v>14</v>
      </c>
      <c r="J224" s="73" t="s">
        <v>56</v>
      </c>
      <c r="K224" s="74" t="s">
        <v>50</v>
      </c>
      <c r="L224" s="73" t="s">
        <v>56</v>
      </c>
      <c r="M224" s="73" t="s">
        <v>56</v>
      </c>
      <c r="N224" s="74" t="s">
        <v>56</v>
      </c>
      <c r="O224" s="73" t="s">
        <v>14</v>
      </c>
      <c r="P224" s="73" t="s">
        <v>50</v>
      </c>
      <c r="Q224" s="74" t="s">
        <v>14</v>
      </c>
      <c r="R224" s="73" t="s">
        <v>50</v>
      </c>
      <c r="S224" s="73" t="s">
        <v>56</v>
      </c>
      <c r="T224" s="73" t="s">
        <v>14</v>
      </c>
      <c r="U224" s="74" t="s">
        <v>48</v>
      </c>
      <c r="V224" s="73" t="s">
        <v>50</v>
      </c>
      <c r="W224" s="73" t="s">
        <v>56</v>
      </c>
      <c r="X224" s="73" t="s">
        <v>56</v>
      </c>
      <c r="Y224" s="74" t="s">
        <v>56</v>
      </c>
      <c r="Z224" s="73" t="s">
        <v>48</v>
      </c>
      <c r="AA224" s="73" t="s">
        <v>48</v>
      </c>
      <c r="AB224" s="74" t="s">
        <v>48</v>
      </c>
      <c r="AC224" s="73" t="s">
        <v>56</v>
      </c>
      <c r="AD224" s="73"/>
      <c r="AE224" s="149"/>
      <c r="AF224" s="149"/>
      <c r="AG224" s="149"/>
      <c r="AH224" s="152"/>
    </row>
    <row r="225" spans="1:34" x14ac:dyDescent="0.25">
      <c r="A225" s="154"/>
      <c r="B225" s="5" t="s">
        <v>14</v>
      </c>
      <c r="C225" s="127" t="s">
        <v>460</v>
      </c>
      <c r="D225" s="127" t="s">
        <v>460</v>
      </c>
      <c r="E225" s="128" t="s">
        <v>25</v>
      </c>
      <c r="F225" s="127" t="s">
        <v>460</v>
      </c>
      <c r="G225" s="127" t="s">
        <v>460</v>
      </c>
      <c r="H225" s="128" t="s">
        <v>32</v>
      </c>
      <c r="I225" s="127" t="s">
        <v>460</v>
      </c>
      <c r="J225" s="127" t="s">
        <v>460</v>
      </c>
      <c r="K225" s="128" t="s">
        <v>25</v>
      </c>
      <c r="L225" s="127" t="s">
        <v>460</v>
      </c>
      <c r="M225" s="127" t="s">
        <v>460</v>
      </c>
      <c r="N225" s="128" t="s">
        <v>32</v>
      </c>
      <c r="O225" s="127" t="s">
        <v>460</v>
      </c>
      <c r="P225" s="127" t="s">
        <v>460</v>
      </c>
      <c r="Q225" s="128" t="s">
        <v>25</v>
      </c>
      <c r="R225" s="127" t="s">
        <v>32</v>
      </c>
      <c r="S225" s="127" t="s">
        <v>460</v>
      </c>
      <c r="T225" s="127" t="s">
        <v>460</v>
      </c>
      <c r="U225" s="128" t="s">
        <v>25</v>
      </c>
      <c r="V225" s="127" t="s">
        <v>32</v>
      </c>
      <c r="W225" s="127" t="s">
        <v>460</v>
      </c>
      <c r="X225" s="127" t="s">
        <v>460</v>
      </c>
      <c r="Y225" s="128" t="s">
        <v>25</v>
      </c>
      <c r="Z225" s="127" t="s">
        <v>460</v>
      </c>
      <c r="AA225" s="127" t="s">
        <v>460</v>
      </c>
      <c r="AB225" s="128" t="s">
        <v>32</v>
      </c>
      <c r="AC225" s="127" t="s">
        <v>462</v>
      </c>
      <c r="AD225" s="127" t="s">
        <v>36</v>
      </c>
      <c r="AE225" s="149"/>
      <c r="AF225" s="149"/>
      <c r="AG225" s="149"/>
      <c r="AH225" s="152"/>
    </row>
    <row r="226" spans="1:34" ht="15.75" thickBot="1" x14ac:dyDescent="0.3">
      <c r="A226" s="155"/>
      <c r="B226" s="6" t="s">
        <v>463</v>
      </c>
      <c r="C226" s="129" t="s">
        <v>460</v>
      </c>
      <c r="D226" s="129" t="s">
        <v>460</v>
      </c>
      <c r="E226" s="130" t="s">
        <v>58</v>
      </c>
      <c r="F226" s="129" t="s">
        <v>460</v>
      </c>
      <c r="G226" s="129" t="s">
        <v>460</v>
      </c>
      <c r="H226" s="130" t="s">
        <v>161</v>
      </c>
      <c r="I226" s="129" t="s">
        <v>460</v>
      </c>
      <c r="J226" s="129" t="s">
        <v>460</v>
      </c>
      <c r="K226" s="130" t="s">
        <v>52</v>
      </c>
      <c r="L226" s="129" t="s">
        <v>460</v>
      </c>
      <c r="M226" s="129" t="s">
        <v>460</v>
      </c>
      <c r="N226" s="130" t="s">
        <v>22</v>
      </c>
      <c r="O226" s="129" t="s">
        <v>460</v>
      </c>
      <c r="P226" s="129" t="s">
        <v>460</v>
      </c>
      <c r="Q226" s="130" t="s">
        <v>44</v>
      </c>
      <c r="R226" s="129">
        <v>8</v>
      </c>
      <c r="S226" s="129" t="s">
        <v>460</v>
      </c>
      <c r="T226" s="129" t="s">
        <v>460</v>
      </c>
      <c r="U226" s="130" t="s">
        <v>58</v>
      </c>
      <c r="V226" s="129">
        <v>8</v>
      </c>
      <c r="W226" s="129" t="s">
        <v>460</v>
      </c>
      <c r="X226" s="129" t="s">
        <v>460</v>
      </c>
      <c r="Y226" s="130" t="s">
        <v>63</v>
      </c>
      <c r="Z226" s="129" t="s">
        <v>460</v>
      </c>
      <c r="AA226" s="129" t="s">
        <v>460</v>
      </c>
      <c r="AB226" s="130" t="s">
        <v>161</v>
      </c>
      <c r="AC226" s="129">
        <v>20</v>
      </c>
      <c r="AD226" s="129" t="s">
        <v>561</v>
      </c>
      <c r="AE226" s="150"/>
      <c r="AF226" s="150"/>
      <c r="AG226" s="150"/>
      <c r="AH226" s="153"/>
    </row>
    <row r="227" spans="1:34" x14ac:dyDescent="0.25">
      <c r="A227" s="3">
        <v>15045</v>
      </c>
      <c r="B227" s="4" t="s">
        <v>12</v>
      </c>
      <c r="C227" s="71" t="s">
        <v>83</v>
      </c>
      <c r="D227" s="71" t="s">
        <v>15</v>
      </c>
      <c r="E227" s="72" t="s">
        <v>90</v>
      </c>
      <c r="F227" s="71" t="s">
        <v>20</v>
      </c>
      <c r="G227" s="71" t="s">
        <v>33</v>
      </c>
      <c r="H227" s="72" t="s">
        <v>69</v>
      </c>
      <c r="I227" s="71" t="s">
        <v>101</v>
      </c>
      <c r="J227" s="71" t="s">
        <v>53</v>
      </c>
      <c r="K227" s="72" t="s">
        <v>87</v>
      </c>
      <c r="L227" s="71" t="s">
        <v>33</v>
      </c>
      <c r="M227" s="71" t="s">
        <v>33</v>
      </c>
      <c r="N227" s="72" t="s">
        <v>63</v>
      </c>
      <c r="O227" s="71" t="s">
        <v>99</v>
      </c>
      <c r="P227" s="71" t="s">
        <v>107</v>
      </c>
      <c r="Q227" s="72" t="s">
        <v>131</v>
      </c>
      <c r="R227" s="71" t="s">
        <v>55</v>
      </c>
      <c r="S227" s="71" t="s">
        <v>64</v>
      </c>
      <c r="T227" s="71" t="s">
        <v>21</v>
      </c>
      <c r="U227" s="72" t="s">
        <v>83</v>
      </c>
      <c r="V227" s="71" t="s">
        <v>20</v>
      </c>
      <c r="W227" s="71" t="s">
        <v>132</v>
      </c>
      <c r="X227" s="71" t="s">
        <v>15</v>
      </c>
      <c r="Y227" s="72" t="s">
        <v>154</v>
      </c>
      <c r="Z227" s="71" t="s">
        <v>30</v>
      </c>
      <c r="AA227" s="71" t="s">
        <v>30</v>
      </c>
      <c r="AB227" s="72" t="s">
        <v>78</v>
      </c>
      <c r="AC227" s="71" t="s">
        <v>64</v>
      </c>
      <c r="AD227" s="71" t="s">
        <v>263</v>
      </c>
      <c r="AE227" s="148">
        <v>7.93</v>
      </c>
      <c r="AF227" s="148" t="s">
        <v>29</v>
      </c>
      <c r="AG227" s="148">
        <v>5.56</v>
      </c>
      <c r="AH227" s="151"/>
    </row>
    <row r="228" spans="1:34" x14ac:dyDescent="0.25">
      <c r="A228" s="154" t="s">
        <v>406</v>
      </c>
      <c r="B228" s="5" t="s">
        <v>13</v>
      </c>
      <c r="C228" s="73" t="s">
        <v>14</v>
      </c>
      <c r="D228" s="73" t="s">
        <v>56</v>
      </c>
      <c r="E228" s="74" t="s">
        <v>50</v>
      </c>
      <c r="F228" s="73" t="s">
        <v>56</v>
      </c>
      <c r="G228" s="73" t="s">
        <v>56</v>
      </c>
      <c r="H228" s="74" t="s">
        <v>56</v>
      </c>
      <c r="I228" s="73" t="s">
        <v>68</v>
      </c>
      <c r="J228" s="73" t="s">
        <v>48</v>
      </c>
      <c r="K228" s="74" t="s">
        <v>24</v>
      </c>
      <c r="L228" s="73" t="s">
        <v>56</v>
      </c>
      <c r="M228" s="73" t="s">
        <v>56</v>
      </c>
      <c r="N228" s="74" t="s">
        <v>56</v>
      </c>
      <c r="O228" s="73" t="s">
        <v>14</v>
      </c>
      <c r="P228" s="73" t="s">
        <v>14</v>
      </c>
      <c r="Q228" s="74" t="s">
        <v>14</v>
      </c>
      <c r="R228" s="73" t="s">
        <v>14</v>
      </c>
      <c r="S228" s="73" t="s">
        <v>24</v>
      </c>
      <c r="T228" s="73" t="s">
        <v>29</v>
      </c>
      <c r="U228" s="74" t="s">
        <v>24</v>
      </c>
      <c r="V228" s="73" t="s">
        <v>56</v>
      </c>
      <c r="W228" s="73" t="s">
        <v>56</v>
      </c>
      <c r="X228" s="73" t="s">
        <v>56</v>
      </c>
      <c r="Y228" s="74" t="s">
        <v>56</v>
      </c>
      <c r="Z228" s="73" t="s">
        <v>48</v>
      </c>
      <c r="AA228" s="73" t="s">
        <v>48</v>
      </c>
      <c r="AB228" s="74" t="s">
        <v>48</v>
      </c>
      <c r="AC228" s="73" t="s">
        <v>56</v>
      </c>
      <c r="AD228" s="73"/>
      <c r="AE228" s="149"/>
      <c r="AF228" s="149"/>
      <c r="AG228" s="149"/>
      <c r="AH228" s="152"/>
    </row>
    <row r="229" spans="1:34" x14ac:dyDescent="0.25">
      <c r="A229" s="154"/>
      <c r="B229" s="5" t="s">
        <v>14</v>
      </c>
      <c r="C229" s="127" t="s">
        <v>460</v>
      </c>
      <c r="D229" s="127" t="s">
        <v>460</v>
      </c>
      <c r="E229" s="128" t="s">
        <v>25</v>
      </c>
      <c r="F229" s="127" t="s">
        <v>460</v>
      </c>
      <c r="G229" s="127" t="s">
        <v>460</v>
      </c>
      <c r="H229" s="128" t="s">
        <v>32</v>
      </c>
      <c r="I229" s="127" t="s">
        <v>460</v>
      </c>
      <c r="J229" s="127" t="s">
        <v>460</v>
      </c>
      <c r="K229" s="128" t="s">
        <v>25</v>
      </c>
      <c r="L229" s="127" t="s">
        <v>460</v>
      </c>
      <c r="M229" s="127" t="s">
        <v>460</v>
      </c>
      <c r="N229" s="128" t="s">
        <v>32</v>
      </c>
      <c r="O229" s="127" t="s">
        <v>460</v>
      </c>
      <c r="P229" s="127" t="s">
        <v>460</v>
      </c>
      <c r="Q229" s="128" t="s">
        <v>25</v>
      </c>
      <c r="R229" s="127" t="s">
        <v>32</v>
      </c>
      <c r="S229" s="127" t="s">
        <v>460</v>
      </c>
      <c r="T229" s="127" t="s">
        <v>460</v>
      </c>
      <c r="U229" s="128" t="s">
        <v>25</v>
      </c>
      <c r="V229" s="127" t="s">
        <v>32</v>
      </c>
      <c r="W229" s="127" t="s">
        <v>460</v>
      </c>
      <c r="X229" s="127" t="s">
        <v>460</v>
      </c>
      <c r="Y229" s="128" t="s">
        <v>25</v>
      </c>
      <c r="Z229" s="127" t="s">
        <v>460</v>
      </c>
      <c r="AA229" s="127" t="s">
        <v>460</v>
      </c>
      <c r="AB229" s="128" t="s">
        <v>32</v>
      </c>
      <c r="AC229" s="127" t="s">
        <v>462</v>
      </c>
      <c r="AD229" s="127" t="s">
        <v>36</v>
      </c>
      <c r="AE229" s="149"/>
      <c r="AF229" s="149"/>
      <c r="AG229" s="149"/>
      <c r="AH229" s="152"/>
    </row>
    <row r="230" spans="1:34" ht="15.75" thickBot="1" x14ac:dyDescent="0.3">
      <c r="A230" s="155"/>
      <c r="B230" s="6" t="s">
        <v>463</v>
      </c>
      <c r="C230" s="129" t="s">
        <v>460</v>
      </c>
      <c r="D230" s="129" t="s">
        <v>460</v>
      </c>
      <c r="E230" s="130" t="s">
        <v>52</v>
      </c>
      <c r="F230" s="129" t="s">
        <v>460</v>
      </c>
      <c r="G230" s="129" t="s">
        <v>460</v>
      </c>
      <c r="H230" s="130" t="s">
        <v>22</v>
      </c>
      <c r="I230" s="129" t="s">
        <v>460</v>
      </c>
      <c r="J230" s="129" t="s">
        <v>460</v>
      </c>
      <c r="K230" s="130" t="s">
        <v>66</v>
      </c>
      <c r="L230" s="129" t="s">
        <v>460</v>
      </c>
      <c r="M230" s="129" t="s">
        <v>460</v>
      </c>
      <c r="N230" s="130" t="s">
        <v>22</v>
      </c>
      <c r="O230" s="129" t="s">
        <v>460</v>
      </c>
      <c r="P230" s="129" t="s">
        <v>460</v>
      </c>
      <c r="Q230" s="130" t="s">
        <v>44</v>
      </c>
      <c r="R230" s="129">
        <v>7</v>
      </c>
      <c r="S230" s="129" t="s">
        <v>460</v>
      </c>
      <c r="T230" s="129" t="s">
        <v>460</v>
      </c>
      <c r="U230" s="130" t="s">
        <v>66</v>
      </c>
      <c r="V230" s="129">
        <v>10</v>
      </c>
      <c r="W230" s="129" t="s">
        <v>460</v>
      </c>
      <c r="X230" s="129" t="s">
        <v>460</v>
      </c>
      <c r="Y230" s="130" t="s">
        <v>63</v>
      </c>
      <c r="Z230" s="129" t="s">
        <v>460</v>
      </c>
      <c r="AA230" s="129" t="s">
        <v>460</v>
      </c>
      <c r="AB230" s="130" t="s">
        <v>161</v>
      </c>
      <c r="AC230" s="129">
        <v>20</v>
      </c>
      <c r="AD230" s="129" t="s">
        <v>562</v>
      </c>
      <c r="AE230" s="150"/>
      <c r="AF230" s="150"/>
      <c r="AG230" s="150"/>
      <c r="AH230" s="153"/>
    </row>
    <row r="231" spans="1:34" x14ac:dyDescent="0.25">
      <c r="A231" s="3">
        <v>15046</v>
      </c>
      <c r="B231" s="4" t="s">
        <v>12</v>
      </c>
      <c r="C231" s="71" t="s">
        <v>93</v>
      </c>
      <c r="D231" s="71" t="s">
        <v>108</v>
      </c>
      <c r="E231" s="72" t="s">
        <v>40</v>
      </c>
      <c r="F231" s="71" t="s">
        <v>475</v>
      </c>
      <c r="G231" s="71" t="s">
        <v>86</v>
      </c>
      <c r="H231" s="72" t="s">
        <v>101</v>
      </c>
      <c r="I231" s="71" t="s">
        <v>94</v>
      </c>
      <c r="J231" s="71" t="s">
        <v>81</v>
      </c>
      <c r="K231" s="72" t="s">
        <v>75</v>
      </c>
      <c r="L231" s="71" t="s">
        <v>96</v>
      </c>
      <c r="M231" s="71" t="s">
        <v>86</v>
      </c>
      <c r="N231" s="72" t="s">
        <v>78</v>
      </c>
      <c r="O231" s="71" t="s">
        <v>91</v>
      </c>
      <c r="P231" s="71" t="s">
        <v>31</v>
      </c>
      <c r="Q231" s="72" t="s">
        <v>97</v>
      </c>
      <c r="R231" s="71" t="s">
        <v>80</v>
      </c>
      <c r="S231" s="71" t="s">
        <v>169</v>
      </c>
      <c r="T231" s="71" t="s">
        <v>138</v>
      </c>
      <c r="U231" s="72" t="s">
        <v>58</v>
      </c>
      <c r="V231" s="71" t="s">
        <v>86</v>
      </c>
      <c r="W231" s="71" t="s">
        <v>39</v>
      </c>
      <c r="X231" s="71" t="s">
        <v>124</v>
      </c>
      <c r="Y231" s="72" t="s">
        <v>74</v>
      </c>
      <c r="Z231" s="71" t="s">
        <v>96</v>
      </c>
      <c r="AA231" s="71" t="s">
        <v>96</v>
      </c>
      <c r="AB231" s="72" t="s">
        <v>58</v>
      </c>
      <c r="AC231" s="71" t="s">
        <v>109</v>
      </c>
      <c r="AD231" s="71" t="s">
        <v>563</v>
      </c>
      <c r="AE231" s="148">
        <v>5.07</v>
      </c>
      <c r="AF231" s="148" t="s">
        <v>16</v>
      </c>
      <c r="AG231" s="148">
        <v>5.89</v>
      </c>
      <c r="AH231" s="151"/>
    </row>
    <row r="232" spans="1:34" x14ac:dyDescent="0.25">
      <c r="A232" s="154" t="s">
        <v>405</v>
      </c>
      <c r="B232" s="5" t="s">
        <v>13</v>
      </c>
      <c r="C232" s="73" t="s">
        <v>24</v>
      </c>
      <c r="D232" s="73" t="s">
        <v>14</v>
      </c>
      <c r="E232" s="74" t="s">
        <v>24</v>
      </c>
      <c r="F232" s="73" t="s">
        <v>48</v>
      </c>
      <c r="G232" s="73" t="s">
        <v>56</v>
      </c>
      <c r="H232" s="74" t="s">
        <v>48</v>
      </c>
      <c r="I232" s="73" t="s">
        <v>29</v>
      </c>
      <c r="J232" s="73" t="s">
        <v>14</v>
      </c>
      <c r="K232" s="74" t="s">
        <v>68</v>
      </c>
      <c r="L232" s="73" t="s">
        <v>50</v>
      </c>
      <c r="M232" s="73" t="s">
        <v>56</v>
      </c>
      <c r="N232" s="74" t="s">
        <v>48</v>
      </c>
      <c r="O232" s="73" t="s">
        <v>29</v>
      </c>
      <c r="P232" s="73" t="s">
        <v>24</v>
      </c>
      <c r="Q232" s="74" t="s">
        <v>29</v>
      </c>
      <c r="R232" s="73" t="s">
        <v>14</v>
      </c>
      <c r="S232" s="73" t="s">
        <v>29</v>
      </c>
      <c r="T232" s="73" t="s">
        <v>16</v>
      </c>
      <c r="U232" s="74" t="s">
        <v>16</v>
      </c>
      <c r="V232" s="73" t="s">
        <v>56</v>
      </c>
      <c r="W232" s="73" t="s">
        <v>29</v>
      </c>
      <c r="X232" s="73" t="s">
        <v>68</v>
      </c>
      <c r="Y232" s="74" t="s">
        <v>29</v>
      </c>
      <c r="Z232" s="73" t="s">
        <v>50</v>
      </c>
      <c r="AA232" s="73" t="s">
        <v>50</v>
      </c>
      <c r="AB232" s="74" t="s">
        <v>50</v>
      </c>
      <c r="AC232" s="73" t="s">
        <v>48</v>
      </c>
      <c r="AD232" s="73"/>
      <c r="AE232" s="149"/>
      <c r="AF232" s="149"/>
      <c r="AG232" s="149"/>
      <c r="AH232" s="152"/>
    </row>
    <row r="233" spans="1:34" x14ac:dyDescent="0.25">
      <c r="A233" s="154"/>
      <c r="B233" s="5" t="s">
        <v>14</v>
      </c>
      <c r="C233" s="127" t="s">
        <v>460</v>
      </c>
      <c r="D233" s="127" t="s">
        <v>460</v>
      </c>
      <c r="E233" s="128" t="s">
        <v>25</v>
      </c>
      <c r="F233" s="127" t="s">
        <v>460</v>
      </c>
      <c r="G233" s="127" t="s">
        <v>460</v>
      </c>
      <c r="H233" s="128" t="s">
        <v>32</v>
      </c>
      <c r="I233" s="127" t="s">
        <v>460</v>
      </c>
      <c r="J233" s="127" t="s">
        <v>460</v>
      </c>
      <c r="K233" s="128" t="s">
        <v>25</v>
      </c>
      <c r="L233" s="127" t="s">
        <v>460</v>
      </c>
      <c r="M233" s="127" t="s">
        <v>460</v>
      </c>
      <c r="N233" s="128" t="s">
        <v>32</v>
      </c>
      <c r="O233" s="127" t="s">
        <v>460</v>
      </c>
      <c r="P233" s="127" t="s">
        <v>460</v>
      </c>
      <c r="Q233" s="128" t="s">
        <v>25</v>
      </c>
      <c r="R233" s="127" t="s">
        <v>32</v>
      </c>
      <c r="S233" s="127" t="s">
        <v>460</v>
      </c>
      <c r="T233" s="127" t="s">
        <v>460</v>
      </c>
      <c r="U233" s="128" t="s">
        <v>461</v>
      </c>
      <c r="V233" s="127" t="s">
        <v>32</v>
      </c>
      <c r="W233" s="127" t="s">
        <v>460</v>
      </c>
      <c r="X233" s="127" t="s">
        <v>460</v>
      </c>
      <c r="Y233" s="128" t="s">
        <v>25</v>
      </c>
      <c r="Z233" s="127" t="s">
        <v>460</v>
      </c>
      <c r="AA233" s="127" t="s">
        <v>460</v>
      </c>
      <c r="AB233" s="128" t="s">
        <v>32</v>
      </c>
      <c r="AC233" s="127" t="s">
        <v>462</v>
      </c>
      <c r="AD233" s="127" t="s">
        <v>59</v>
      </c>
      <c r="AE233" s="149"/>
      <c r="AF233" s="149"/>
      <c r="AG233" s="149"/>
      <c r="AH233" s="152"/>
    </row>
    <row r="234" spans="1:34" ht="15.75" thickBot="1" x14ac:dyDescent="0.3">
      <c r="A234" s="155"/>
      <c r="B234" s="6" t="s">
        <v>463</v>
      </c>
      <c r="C234" s="129" t="s">
        <v>460</v>
      </c>
      <c r="D234" s="129" t="s">
        <v>460</v>
      </c>
      <c r="E234" s="130" t="s">
        <v>66</v>
      </c>
      <c r="F234" s="129" t="s">
        <v>460</v>
      </c>
      <c r="G234" s="129" t="s">
        <v>460</v>
      </c>
      <c r="H234" s="130" t="s">
        <v>161</v>
      </c>
      <c r="I234" s="129" t="s">
        <v>460</v>
      </c>
      <c r="J234" s="129" t="s">
        <v>460</v>
      </c>
      <c r="K234" s="130" t="s">
        <v>33</v>
      </c>
      <c r="L234" s="129" t="s">
        <v>460</v>
      </c>
      <c r="M234" s="129" t="s">
        <v>460</v>
      </c>
      <c r="N234" s="130" t="s">
        <v>161</v>
      </c>
      <c r="O234" s="129" t="s">
        <v>460</v>
      </c>
      <c r="P234" s="129" t="s">
        <v>460</v>
      </c>
      <c r="Q234" s="130" t="s">
        <v>55</v>
      </c>
      <c r="R234" s="129">
        <v>7</v>
      </c>
      <c r="S234" s="129" t="s">
        <v>460</v>
      </c>
      <c r="T234" s="129" t="s">
        <v>460</v>
      </c>
      <c r="U234" s="130" t="s">
        <v>17</v>
      </c>
      <c r="V234" s="129">
        <v>10</v>
      </c>
      <c r="W234" s="129" t="s">
        <v>460</v>
      </c>
      <c r="X234" s="129" t="s">
        <v>460</v>
      </c>
      <c r="Y234" s="130" t="s">
        <v>55</v>
      </c>
      <c r="Z234" s="129" t="s">
        <v>460</v>
      </c>
      <c r="AA234" s="129" t="s">
        <v>460</v>
      </c>
      <c r="AB234" s="130" t="s">
        <v>45</v>
      </c>
      <c r="AC234" s="129">
        <v>18</v>
      </c>
      <c r="AD234" s="129" t="s">
        <v>564</v>
      </c>
      <c r="AE234" s="150"/>
      <c r="AF234" s="150"/>
      <c r="AG234" s="150"/>
      <c r="AH234" s="153"/>
    </row>
    <row r="235" spans="1:34" x14ac:dyDescent="0.25">
      <c r="A235" s="3">
        <v>15047</v>
      </c>
      <c r="B235" s="4" t="s">
        <v>12</v>
      </c>
      <c r="C235" s="71" t="s">
        <v>64</v>
      </c>
      <c r="D235" s="71" t="s">
        <v>107</v>
      </c>
      <c r="E235" s="72" t="s">
        <v>40</v>
      </c>
      <c r="F235" s="71" t="s">
        <v>26</v>
      </c>
      <c r="G235" s="71" t="s">
        <v>30</v>
      </c>
      <c r="H235" s="72" t="s">
        <v>88</v>
      </c>
      <c r="I235" s="71" t="s">
        <v>58</v>
      </c>
      <c r="J235" s="71" t="s">
        <v>55</v>
      </c>
      <c r="K235" s="72" t="s">
        <v>134</v>
      </c>
      <c r="L235" s="71" t="s">
        <v>33</v>
      </c>
      <c r="M235" s="71" t="s">
        <v>33</v>
      </c>
      <c r="N235" s="72" t="s">
        <v>63</v>
      </c>
      <c r="O235" s="71" t="s">
        <v>118</v>
      </c>
      <c r="P235" s="71" t="s">
        <v>43</v>
      </c>
      <c r="Q235" s="72" t="s">
        <v>42</v>
      </c>
      <c r="R235" s="71" t="s">
        <v>30</v>
      </c>
      <c r="S235" s="71" t="s">
        <v>52</v>
      </c>
      <c r="T235" s="71" t="s">
        <v>49</v>
      </c>
      <c r="U235" s="72" t="s">
        <v>46</v>
      </c>
      <c r="V235" s="71" t="s">
        <v>33</v>
      </c>
      <c r="W235" s="71" t="s">
        <v>73</v>
      </c>
      <c r="X235" s="71" t="s">
        <v>27</v>
      </c>
      <c r="Y235" s="72" t="s">
        <v>135</v>
      </c>
      <c r="Z235" s="71" t="s">
        <v>26</v>
      </c>
      <c r="AA235" s="71" t="s">
        <v>15</v>
      </c>
      <c r="AB235" s="72" t="s">
        <v>70</v>
      </c>
      <c r="AC235" s="71" t="s">
        <v>118</v>
      </c>
      <c r="AD235" s="71" t="s">
        <v>270</v>
      </c>
      <c r="AE235" s="148">
        <v>7</v>
      </c>
      <c r="AF235" s="148" t="s">
        <v>29</v>
      </c>
      <c r="AG235" s="148">
        <v>5.2</v>
      </c>
      <c r="AH235" s="151"/>
    </row>
    <row r="236" spans="1:34" x14ac:dyDescent="0.25">
      <c r="A236" s="154" t="s">
        <v>404</v>
      </c>
      <c r="B236" s="5" t="s">
        <v>13</v>
      </c>
      <c r="C236" s="73" t="s">
        <v>24</v>
      </c>
      <c r="D236" s="73" t="s">
        <v>14</v>
      </c>
      <c r="E236" s="74" t="s">
        <v>24</v>
      </c>
      <c r="F236" s="73" t="s">
        <v>50</v>
      </c>
      <c r="G236" s="73" t="s">
        <v>48</v>
      </c>
      <c r="H236" s="74" t="s">
        <v>50</v>
      </c>
      <c r="I236" s="73" t="s">
        <v>68</v>
      </c>
      <c r="J236" s="73" t="s">
        <v>56</v>
      </c>
      <c r="K236" s="74" t="s">
        <v>24</v>
      </c>
      <c r="L236" s="73" t="s">
        <v>56</v>
      </c>
      <c r="M236" s="73" t="s">
        <v>56</v>
      </c>
      <c r="N236" s="74" t="s">
        <v>56</v>
      </c>
      <c r="O236" s="73" t="s">
        <v>24</v>
      </c>
      <c r="P236" s="73" t="s">
        <v>14</v>
      </c>
      <c r="Q236" s="74" t="s">
        <v>24</v>
      </c>
      <c r="R236" s="73" t="s">
        <v>48</v>
      </c>
      <c r="S236" s="73" t="s">
        <v>29</v>
      </c>
      <c r="T236" s="73" t="s">
        <v>50</v>
      </c>
      <c r="U236" s="74" t="s">
        <v>68</v>
      </c>
      <c r="V236" s="73" t="s">
        <v>56</v>
      </c>
      <c r="W236" s="73" t="s">
        <v>48</v>
      </c>
      <c r="X236" s="73" t="s">
        <v>24</v>
      </c>
      <c r="Y236" s="74" t="s">
        <v>50</v>
      </c>
      <c r="Z236" s="73" t="s">
        <v>50</v>
      </c>
      <c r="AA236" s="73" t="s">
        <v>14</v>
      </c>
      <c r="AB236" s="74" t="s">
        <v>50</v>
      </c>
      <c r="AC236" s="73" t="s">
        <v>56</v>
      </c>
      <c r="AD236" s="73"/>
      <c r="AE236" s="149"/>
      <c r="AF236" s="149"/>
      <c r="AG236" s="149"/>
      <c r="AH236" s="152"/>
    </row>
    <row r="237" spans="1:34" x14ac:dyDescent="0.25">
      <c r="A237" s="154"/>
      <c r="B237" s="5" t="s">
        <v>14</v>
      </c>
      <c r="C237" s="127" t="s">
        <v>460</v>
      </c>
      <c r="D237" s="127" t="s">
        <v>460</v>
      </c>
      <c r="E237" s="128" t="s">
        <v>25</v>
      </c>
      <c r="F237" s="127" t="s">
        <v>460</v>
      </c>
      <c r="G237" s="127" t="s">
        <v>460</v>
      </c>
      <c r="H237" s="128" t="s">
        <v>32</v>
      </c>
      <c r="I237" s="127" t="s">
        <v>460</v>
      </c>
      <c r="J237" s="127" t="s">
        <v>460</v>
      </c>
      <c r="K237" s="128" t="s">
        <v>25</v>
      </c>
      <c r="L237" s="127" t="s">
        <v>460</v>
      </c>
      <c r="M237" s="127" t="s">
        <v>460</v>
      </c>
      <c r="N237" s="128" t="s">
        <v>32</v>
      </c>
      <c r="O237" s="127" t="s">
        <v>460</v>
      </c>
      <c r="P237" s="127" t="s">
        <v>460</v>
      </c>
      <c r="Q237" s="128" t="s">
        <v>25</v>
      </c>
      <c r="R237" s="127" t="s">
        <v>32</v>
      </c>
      <c r="S237" s="127" t="s">
        <v>460</v>
      </c>
      <c r="T237" s="127" t="s">
        <v>460</v>
      </c>
      <c r="U237" s="128" t="s">
        <v>25</v>
      </c>
      <c r="V237" s="127" t="s">
        <v>32</v>
      </c>
      <c r="W237" s="127" t="s">
        <v>460</v>
      </c>
      <c r="X237" s="127" t="s">
        <v>460</v>
      </c>
      <c r="Y237" s="128" t="s">
        <v>25</v>
      </c>
      <c r="Z237" s="127" t="s">
        <v>460</v>
      </c>
      <c r="AA237" s="127" t="s">
        <v>460</v>
      </c>
      <c r="AB237" s="128" t="s">
        <v>32</v>
      </c>
      <c r="AC237" s="127" t="s">
        <v>462</v>
      </c>
      <c r="AD237" s="127" t="s">
        <v>36</v>
      </c>
      <c r="AE237" s="149"/>
      <c r="AF237" s="149"/>
      <c r="AG237" s="149"/>
      <c r="AH237" s="152"/>
    </row>
    <row r="238" spans="1:34" ht="15.75" thickBot="1" x14ac:dyDescent="0.3">
      <c r="A238" s="155"/>
      <c r="B238" s="6" t="s">
        <v>463</v>
      </c>
      <c r="C238" s="129" t="s">
        <v>460</v>
      </c>
      <c r="D238" s="129" t="s">
        <v>460</v>
      </c>
      <c r="E238" s="130" t="s">
        <v>66</v>
      </c>
      <c r="F238" s="129" t="s">
        <v>460</v>
      </c>
      <c r="G238" s="129" t="s">
        <v>460</v>
      </c>
      <c r="H238" s="130" t="s">
        <v>45</v>
      </c>
      <c r="I238" s="129" t="s">
        <v>460</v>
      </c>
      <c r="J238" s="129" t="s">
        <v>460</v>
      </c>
      <c r="K238" s="130" t="s">
        <v>66</v>
      </c>
      <c r="L238" s="129" t="s">
        <v>460</v>
      </c>
      <c r="M238" s="129" t="s">
        <v>460</v>
      </c>
      <c r="N238" s="130" t="s">
        <v>22</v>
      </c>
      <c r="O238" s="129" t="s">
        <v>460</v>
      </c>
      <c r="P238" s="129" t="s">
        <v>460</v>
      </c>
      <c r="Q238" s="130" t="s">
        <v>66</v>
      </c>
      <c r="R238" s="129">
        <v>9</v>
      </c>
      <c r="S238" s="129" t="s">
        <v>460</v>
      </c>
      <c r="T238" s="129" t="s">
        <v>460</v>
      </c>
      <c r="U238" s="130" t="s">
        <v>33</v>
      </c>
      <c r="V238" s="129">
        <v>10</v>
      </c>
      <c r="W238" s="129" t="s">
        <v>460</v>
      </c>
      <c r="X238" s="129" t="s">
        <v>460</v>
      </c>
      <c r="Y238" s="130" t="s">
        <v>52</v>
      </c>
      <c r="Z238" s="129" t="s">
        <v>460</v>
      </c>
      <c r="AA238" s="129" t="s">
        <v>460</v>
      </c>
      <c r="AB238" s="130" t="s">
        <v>45</v>
      </c>
      <c r="AC238" s="129">
        <v>20</v>
      </c>
      <c r="AD238" s="129" t="s">
        <v>471</v>
      </c>
      <c r="AE238" s="150"/>
      <c r="AF238" s="150"/>
      <c r="AG238" s="150"/>
      <c r="AH238" s="153"/>
    </row>
    <row r="239" spans="1:34" ht="26.25" x14ac:dyDescent="0.25">
      <c r="A239" s="123">
        <v>15048</v>
      </c>
      <c r="B239" s="122" t="s">
        <v>12</v>
      </c>
      <c r="C239" s="71" t="s">
        <v>70</v>
      </c>
      <c r="D239" s="71" t="s">
        <v>27</v>
      </c>
      <c r="E239" s="72" t="s">
        <v>46</v>
      </c>
      <c r="F239" s="71" t="s">
        <v>30</v>
      </c>
      <c r="G239" s="71" t="s">
        <v>26</v>
      </c>
      <c r="H239" s="72" t="s">
        <v>88</v>
      </c>
      <c r="I239" s="71" t="s">
        <v>52</v>
      </c>
      <c r="J239" s="71" t="s">
        <v>67</v>
      </c>
      <c r="K239" s="72" t="s">
        <v>69</v>
      </c>
      <c r="L239" s="71" t="s">
        <v>15</v>
      </c>
      <c r="M239" s="71" t="s">
        <v>30</v>
      </c>
      <c r="N239" s="72" t="s">
        <v>58</v>
      </c>
      <c r="O239" s="71" t="s">
        <v>134</v>
      </c>
      <c r="P239" s="71" t="s">
        <v>27</v>
      </c>
      <c r="Q239" s="72" t="s">
        <v>131</v>
      </c>
      <c r="R239" s="71" t="s">
        <v>55</v>
      </c>
      <c r="S239" s="71" t="s">
        <v>88</v>
      </c>
      <c r="T239" s="71" t="s">
        <v>67</v>
      </c>
      <c r="U239" s="72" t="s">
        <v>46</v>
      </c>
      <c r="V239" s="71" t="s">
        <v>26</v>
      </c>
      <c r="W239" s="71" t="s">
        <v>87</v>
      </c>
      <c r="X239" s="106" t="s">
        <v>565</v>
      </c>
      <c r="Y239" s="72" t="s">
        <v>54</v>
      </c>
      <c r="Z239" s="106" t="s">
        <v>566</v>
      </c>
      <c r="AA239" s="71" t="s">
        <v>55</v>
      </c>
      <c r="AB239" s="107" t="s">
        <v>567</v>
      </c>
      <c r="AC239" s="71" t="s">
        <v>88</v>
      </c>
      <c r="AD239" s="71" t="s">
        <v>568</v>
      </c>
      <c r="AE239" s="148">
        <v>6.07</v>
      </c>
      <c r="AF239" s="148" t="s">
        <v>29</v>
      </c>
      <c r="AG239" s="148">
        <v>3.94</v>
      </c>
      <c r="AH239" s="151"/>
    </row>
    <row r="240" spans="1:34" x14ac:dyDescent="0.25">
      <c r="A240" s="156" t="s">
        <v>403</v>
      </c>
      <c r="B240" s="73" t="s">
        <v>13</v>
      </c>
      <c r="C240" s="73" t="s">
        <v>29</v>
      </c>
      <c r="D240" s="73" t="s">
        <v>24</v>
      </c>
      <c r="E240" s="74" t="s">
        <v>68</v>
      </c>
      <c r="F240" s="73" t="s">
        <v>48</v>
      </c>
      <c r="G240" s="73" t="s">
        <v>50</v>
      </c>
      <c r="H240" s="74" t="s">
        <v>50</v>
      </c>
      <c r="I240" s="73" t="s">
        <v>29</v>
      </c>
      <c r="J240" s="73" t="s">
        <v>68</v>
      </c>
      <c r="K240" s="74" t="s">
        <v>29</v>
      </c>
      <c r="L240" s="73" t="s">
        <v>14</v>
      </c>
      <c r="M240" s="73" t="s">
        <v>48</v>
      </c>
      <c r="N240" s="74" t="s">
        <v>50</v>
      </c>
      <c r="O240" s="73" t="s">
        <v>14</v>
      </c>
      <c r="P240" s="73" t="s">
        <v>24</v>
      </c>
      <c r="Q240" s="74" t="s">
        <v>14</v>
      </c>
      <c r="R240" s="73" t="s">
        <v>14</v>
      </c>
      <c r="S240" s="73" t="s">
        <v>68</v>
      </c>
      <c r="T240" s="73" t="s">
        <v>68</v>
      </c>
      <c r="U240" s="74" t="s">
        <v>68</v>
      </c>
      <c r="V240" s="73" t="s">
        <v>50</v>
      </c>
      <c r="W240" s="73" t="s">
        <v>14</v>
      </c>
      <c r="X240" s="73" t="s">
        <v>29</v>
      </c>
      <c r="Y240" s="74" t="s">
        <v>14</v>
      </c>
      <c r="Z240" s="73" t="s">
        <v>29</v>
      </c>
      <c r="AA240" s="73" t="s">
        <v>14</v>
      </c>
      <c r="AB240" s="74" t="s">
        <v>68</v>
      </c>
      <c r="AC240" s="73" t="s">
        <v>50</v>
      </c>
      <c r="AD240" s="73"/>
      <c r="AE240" s="149"/>
      <c r="AF240" s="149"/>
      <c r="AG240" s="149"/>
      <c r="AH240" s="152"/>
    </row>
    <row r="241" spans="1:34" x14ac:dyDescent="0.25">
      <c r="A241" s="156"/>
      <c r="B241" s="73" t="s">
        <v>14</v>
      </c>
      <c r="C241" s="127" t="s">
        <v>460</v>
      </c>
      <c r="D241" s="127" t="s">
        <v>460</v>
      </c>
      <c r="E241" s="128" t="s">
        <v>25</v>
      </c>
      <c r="F241" s="127" t="s">
        <v>460</v>
      </c>
      <c r="G241" s="127" t="s">
        <v>460</v>
      </c>
      <c r="H241" s="128" t="s">
        <v>32</v>
      </c>
      <c r="I241" s="127" t="s">
        <v>460</v>
      </c>
      <c r="J241" s="127" t="s">
        <v>460</v>
      </c>
      <c r="K241" s="128" t="s">
        <v>25</v>
      </c>
      <c r="L241" s="127" t="s">
        <v>460</v>
      </c>
      <c r="M241" s="127" t="s">
        <v>460</v>
      </c>
      <c r="N241" s="128" t="s">
        <v>32</v>
      </c>
      <c r="O241" s="127" t="s">
        <v>460</v>
      </c>
      <c r="P241" s="127" t="s">
        <v>460</v>
      </c>
      <c r="Q241" s="128" t="s">
        <v>25</v>
      </c>
      <c r="R241" s="127" t="s">
        <v>32</v>
      </c>
      <c r="S241" s="127" t="s">
        <v>460</v>
      </c>
      <c r="T241" s="127" t="s">
        <v>460</v>
      </c>
      <c r="U241" s="128" t="s">
        <v>25</v>
      </c>
      <c r="V241" s="127" t="s">
        <v>32</v>
      </c>
      <c r="W241" s="127" t="s">
        <v>460</v>
      </c>
      <c r="X241" s="127" t="s">
        <v>460</v>
      </c>
      <c r="Y241" s="128" t="s">
        <v>25</v>
      </c>
      <c r="Z241" s="127" t="s">
        <v>460</v>
      </c>
      <c r="AA241" s="127" t="s">
        <v>460</v>
      </c>
      <c r="AB241" s="128" t="s">
        <v>32</v>
      </c>
      <c r="AC241" s="127" t="s">
        <v>462</v>
      </c>
      <c r="AD241" s="127" t="s">
        <v>36</v>
      </c>
      <c r="AE241" s="149"/>
      <c r="AF241" s="149"/>
      <c r="AG241" s="149"/>
      <c r="AH241" s="152"/>
    </row>
    <row r="242" spans="1:34" ht="15.75" thickBot="1" x14ac:dyDescent="0.3">
      <c r="A242" s="157"/>
      <c r="B242" s="108" t="s">
        <v>463</v>
      </c>
      <c r="C242" s="129" t="s">
        <v>460</v>
      </c>
      <c r="D242" s="129" t="s">
        <v>460</v>
      </c>
      <c r="E242" s="130" t="s">
        <v>33</v>
      </c>
      <c r="F242" s="129" t="s">
        <v>460</v>
      </c>
      <c r="G242" s="129" t="s">
        <v>460</v>
      </c>
      <c r="H242" s="130" t="s">
        <v>45</v>
      </c>
      <c r="I242" s="129" t="s">
        <v>460</v>
      </c>
      <c r="J242" s="129" t="s">
        <v>460</v>
      </c>
      <c r="K242" s="130" t="s">
        <v>55</v>
      </c>
      <c r="L242" s="129" t="s">
        <v>460</v>
      </c>
      <c r="M242" s="129" t="s">
        <v>460</v>
      </c>
      <c r="N242" s="130" t="s">
        <v>45</v>
      </c>
      <c r="O242" s="129" t="s">
        <v>460</v>
      </c>
      <c r="P242" s="129" t="s">
        <v>460</v>
      </c>
      <c r="Q242" s="130" t="s">
        <v>44</v>
      </c>
      <c r="R242" s="129">
        <v>7</v>
      </c>
      <c r="S242" s="129" t="s">
        <v>460</v>
      </c>
      <c r="T242" s="129" t="s">
        <v>460</v>
      </c>
      <c r="U242" s="130" t="s">
        <v>33</v>
      </c>
      <c r="V242" s="129">
        <v>8</v>
      </c>
      <c r="W242" s="129" t="s">
        <v>460</v>
      </c>
      <c r="X242" s="129" t="s">
        <v>460</v>
      </c>
      <c r="Y242" s="130" t="s">
        <v>44</v>
      </c>
      <c r="Z242" s="129" t="s">
        <v>460</v>
      </c>
      <c r="AA242" s="129" t="s">
        <v>460</v>
      </c>
      <c r="AB242" s="130" t="s">
        <v>521</v>
      </c>
      <c r="AC242" s="129">
        <v>16</v>
      </c>
      <c r="AD242" s="129" t="s">
        <v>569</v>
      </c>
      <c r="AE242" s="150"/>
      <c r="AF242" s="150"/>
      <c r="AG242" s="150"/>
      <c r="AH242" s="153"/>
    </row>
    <row r="243" spans="1:34" x14ac:dyDescent="0.25">
      <c r="A243" s="3">
        <v>15049</v>
      </c>
      <c r="B243" s="4" t="s">
        <v>12</v>
      </c>
      <c r="C243" s="71" t="s">
        <v>64</v>
      </c>
      <c r="D243" s="71" t="s">
        <v>43</v>
      </c>
      <c r="E243" s="72" t="s">
        <v>120</v>
      </c>
      <c r="F243" s="71" t="s">
        <v>33</v>
      </c>
      <c r="G243" s="71" t="s">
        <v>30</v>
      </c>
      <c r="H243" s="72" t="s">
        <v>101</v>
      </c>
      <c r="I243" s="71" t="s">
        <v>97</v>
      </c>
      <c r="J243" s="71" t="s">
        <v>107</v>
      </c>
      <c r="K243" s="72" t="s">
        <v>42</v>
      </c>
      <c r="L243" s="71" t="s">
        <v>15</v>
      </c>
      <c r="M243" s="71" t="s">
        <v>15</v>
      </c>
      <c r="N243" s="72" t="s">
        <v>106</v>
      </c>
      <c r="O243" s="71" t="s">
        <v>40</v>
      </c>
      <c r="P243" s="71" t="s">
        <v>107</v>
      </c>
      <c r="Q243" s="72" t="s">
        <v>79</v>
      </c>
      <c r="R243" s="71" t="s">
        <v>20</v>
      </c>
      <c r="S243" s="71" t="s">
        <v>100</v>
      </c>
      <c r="T243" s="71" t="s">
        <v>22</v>
      </c>
      <c r="U243" s="72" t="s">
        <v>92</v>
      </c>
      <c r="V243" s="71" t="s">
        <v>15</v>
      </c>
      <c r="W243" s="71" t="s">
        <v>54</v>
      </c>
      <c r="X243" s="71" t="s">
        <v>53</v>
      </c>
      <c r="Y243" s="72" t="s">
        <v>77</v>
      </c>
      <c r="Z243" s="71" t="s">
        <v>26</v>
      </c>
      <c r="AA243" s="71" t="s">
        <v>15</v>
      </c>
      <c r="AB243" s="72" t="s">
        <v>70</v>
      </c>
      <c r="AC243" s="71" t="s">
        <v>118</v>
      </c>
      <c r="AD243" s="71" t="s">
        <v>570</v>
      </c>
      <c r="AE243" s="148">
        <v>7.44</v>
      </c>
      <c r="AF243" s="148" t="s">
        <v>29</v>
      </c>
      <c r="AG243" s="148">
        <v>6.84</v>
      </c>
      <c r="AH243" s="151"/>
    </row>
    <row r="244" spans="1:34" x14ac:dyDescent="0.25">
      <c r="A244" s="154" t="s">
        <v>402</v>
      </c>
      <c r="B244" s="5" t="s">
        <v>13</v>
      </c>
      <c r="C244" s="73" t="s">
        <v>24</v>
      </c>
      <c r="D244" s="73" t="s">
        <v>14</v>
      </c>
      <c r="E244" s="74" t="s">
        <v>24</v>
      </c>
      <c r="F244" s="73" t="s">
        <v>56</v>
      </c>
      <c r="G244" s="73" t="s">
        <v>48</v>
      </c>
      <c r="H244" s="74" t="s">
        <v>48</v>
      </c>
      <c r="I244" s="73" t="s">
        <v>24</v>
      </c>
      <c r="J244" s="73" t="s">
        <v>14</v>
      </c>
      <c r="K244" s="74" t="s">
        <v>24</v>
      </c>
      <c r="L244" s="73" t="s">
        <v>14</v>
      </c>
      <c r="M244" s="73" t="s">
        <v>14</v>
      </c>
      <c r="N244" s="74" t="s">
        <v>14</v>
      </c>
      <c r="O244" s="73" t="s">
        <v>50</v>
      </c>
      <c r="P244" s="73" t="s">
        <v>14</v>
      </c>
      <c r="Q244" s="74" t="s">
        <v>50</v>
      </c>
      <c r="R244" s="73" t="s">
        <v>56</v>
      </c>
      <c r="S244" s="73" t="s">
        <v>14</v>
      </c>
      <c r="T244" s="73" t="s">
        <v>24</v>
      </c>
      <c r="U244" s="74" t="s">
        <v>24</v>
      </c>
      <c r="V244" s="73" t="s">
        <v>14</v>
      </c>
      <c r="W244" s="73" t="s">
        <v>48</v>
      </c>
      <c r="X244" s="73" t="s">
        <v>48</v>
      </c>
      <c r="Y244" s="74" t="s">
        <v>48</v>
      </c>
      <c r="Z244" s="73" t="s">
        <v>50</v>
      </c>
      <c r="AA244" s="73" t="s">
        <v>14</v>
      </c>
      <c r="AB244" s="74" t="s">
        <v>50</v>
      </c>
      <c r="AC244" s="73" t="s">
        <v>56</v>
      </c>
      <c r="AD244" s="73"/>
      <c r="AE244" s="149"/>
      <c r="AF244" s="149"/>
      <c r="AG244" s="149"/>
      <c r="AH244" s="152"/>
    </row>
    <row r="245" spans="1:34" x14ac:dyDescent="0.25">
      <c r="A245" s="154"/>
      <c r="B245" s="5" t="s">
        <v>14</v>
      </c>
      <c r="C245" s="127" t="s">
        <v>460</v>
      </c>
      <c r="D245" s="127" t="s">
        <v>460</v>
      </c>
      <c r="E245" s="128" t="s">
        <v>25</v>
      </c>
      <c r="F245" s="127" t="s">
        <v>460</v>
      </c>
      <c r="G245" s="127" t="s">
        <v>460</v>
      </c>
      <c r="H245" s="128" t="s">
        <v>32</v>
      </c>
      <c r="I245" s="127" t="s">
        <v>460</v>
      </c>
      <c r="J245" s="127" t="s">
        <v>460</v>
      </c>
      <c r="K245" s="128" t="s">
        <v>25</v>
      </c>
      <c r="L245" s="127" t="s">
        <v>460</v>
      </c>
      <c r="M245" s="127" t="s">
        <v>460</v>
      </c>
      <c r="N245" s="128" t="s">
        <v>32</v>
      </c>
      <c r="O245" s="127" t="s">
        <v>460</v>
      </c>
      <c r="P245" s="127" t="s">
        <v>460</v>
      </c>
      <c r="Q245" s="128" t="s">
        <v>25</v>
      </c>
      <c r="R245" s="127" t="s">
        <v>32</v>
      </c>
      <c r="S245" s="127" t="s">
        <v>460</v>
      </c>
      <c r="T245" s="127" t="s">
        <v>460</v>
      </c>
      <c r="U245" s="128" t="s">
        <v>25</v>
      </c>
      <c r="V245" s="127" t="s">
        <v>32</v>
      </c>
      <c r="W245" s="127" t="s">
        <v>460</v>
      </c>
      <c r="X245" s="127" t="s">
        <v>460</v>
      </c>
      <c r="Y245" s="128" t="s">
        <v>25</v>
      </c>
      <c r="Z245" s="127" t="s">
        <v>460</v>
      </c>
      <c r="AA245" s="127" t="s">
        <v>460</v>
      </c>
      <c r="AB245" s="128" t="s">
        <v>32</v>
      </c>
      <c r="AC245" s="127" t="s">
        <v>462</v>
      </c>
      <c r="AD245" s="127" t="s">
        <v>36</v>
      </c>
      <c r="AE245" s="149"/>
      <c r="AF245" s="149"/>
      <c r="AG245" s="149"/>
      <c r="AH245" s="152"/>
    </row>
    <row r="246" spans="1:34" ht="15.75" thickBot="1" x14ac:dyDescent="0.3">
      <c r="A246" s="155"/>
      <c r="B246" s="6" t="s">
        <v>463</v>
      </c>
      <c r="C246" s="129" t="s">
        <v>460</v>
      </c>
      <c r="D246" s="129" t="s">
        <v>460</v>
      </c>
      <c r="E246" s="130" t="s">
        <v>66</v>
      </c>
      <c r="F246" s="129" t="s">
        <v>460</v>
      </c>
      <c r="G246" s="129" t="s">
        <v>460</v>
      </c>
      <c r="H246" s="130" t="s">
        <v>161</v>
      </c>
      <c r="I246" s="129" t="s">
        <v>460</v>
      </c>
      <c r="J246" s="129" t="s">
        <v>460</v>
      </c>
      <c r="K246" s="130" t="s">
        <v>66</v>
      </c>
      <c r="L246" s="129" t="s">
        <v>460</v>
      </c>
      <c r="M246" s="129" t="s">
        <v>460</v>
      </c>
      <c r="N246" s="130" t="s">
        <v>470</v>
      </c>
      <c r="O246" s="129" t="s">
        <v>460</v>
      </c>
      <c r="P246" s="129" t="s">
        <v>460</v>
      </c>
      <c r="Q246" s="130" t="s">
        <v>52</v>
      </c>
      <c r="R246" s="129">
        <v>10</v>
      </c>
      <c r="S246" s="129" t="s">
        <v>460</v>
      </c>
      <c r="T246" s="129" t="s">
        <v>460</v>
      </c>
      <c r="U246" s="130" t="s">
        <v>66</v>
      </c>
      <c r="V246" s="129">
        <v>7</v>
      </c>
      <c r="W246" s="129" t="s">
        <v>460</v>
      </c>
      <c r="X246" s="129" t="s">
        <v>460</v>
      </c>
      <c r="Y246" s="130" t="s">
        <v>58</v>
      </c>
      <c r="Z246" s="129" t="s">
        <v>460</v>
      </c>
      <c r="AA246" s="129" t="s">
        <v>460</v>
      </c>
      <c r="AB246" s="130" t="s">
        <v>45</v>
      </c>
      <c r="AC246" s="129">
        <v>20</v>
      </c>
      <c r="AD246" s="129" t="s">
        <v>507</v>
      </c>
      <c r="AE246" s="150"/>
      <c r="AF246" s="150"/>
      <c r="AG246" s="150"/>
      <c r="AH246" s="153"/>
    </row>
    <row r="247" spans="1:34" x14ac:dyDescent="0.25">
      <c r="A247" s="3">
        <v>15050</v>
      </c>
      <c r="B247" s="4" t="s">
        <v>12</v>
      </c>
      <c r="C247" s="71" t="s">
        <v>91</v>
      </c>
      <c r="D247" s="71" t="s">
        <v>23</v>
      </c>
      <c r="E247" s="72" t="s">
        <v>74</v>
      </c>
      <c r="F247" s="71" t="s">
        <v>35</v>
      </c>
      <c r="G247" s="71" t="s">
        <v>116</v>
      </c>
      <c r="H247" s="72" t="s">
        <v>20</v>
      </c>
      <c r="I247" s="71" t="s">
        <v>105</v>
      </c>
      <c r="J247" s="71" t="s">
        <v>139</v>
      </c>
      <c r="K247" s="72" t="s">
        <v>44</v>
      </c>
      <c r="L247" s="71" t="s">
        <v>35</v>
      </c>
      <c r="M247" s="71" t="s">
        <v>23</v>
      </c>
      <c r="N247" s="72" t="s">
        <v>15</v>
      </c>
      <c r="O247" s="71" t="s">
        <v>91</v>
      </c>
      <c r="P247" s="71" t="s">
        <v>28</v>
      </c>
      <c r="Q247" s="72" t="s">
        <v>63</v>
      </c>
      <c r="R247" s="71" t="s">
        <v>31</v>
      </c>
      <c r="S247" s="71" t="s">
        <v>18</v>
      </c>
      <c r="T247" s="71" t="s">
        <v>160</v>
      </c>
      <c r="U247" s="72" t="s">
        <v>26</v>
      </c>
      <c r="V247" s="71" t="s">
        <v>31</v>
      </c>
      <c r="W247" s="71" t="s">
        <v>110</v>
      </c>
      <c r="X247" s="71" t="s">
        <v>23</v>
      </c>
      <c r="Y247" s="72" t="s">
        <v>99</v>
      </c>
      <c r="Z247" s="71" t="s">
        <v>35</v>
      </c>
      <c r="AA247" s="71" t="s">
        <v>108</v>
      </c>
      <c r="AB247" s="72" t="s">
        <v>33</v>
      </c>
      <c r="AC247" s="71" t="s">
        <v>109</v>
      </c>
      <c r="AD247" s="71" t="s">
        <v>571</v>
      </c>
      <c r="AE247" s="148">
        <v>3.04</v>
      </c>
      <c r="AF247" s="148" t="s">
        <v>16</v>
      </c>
      <c r="AG247" s="148">
        <v>4.67</v>
      </c>
      <c r="AH247" s="151"/>
    </row>
    <row r="248" spans="1:34" x14ac:dyDescent="0.25">
      <c r="A248" s="154" t="s">
        <v>401</v>
      </c>
      <c r="B248" s="5" t="s">
        <v>13</v>
      </c>
      <c r="C248" s="73" t="s">
        <v>29</v>
      </c>
      <c r="D248" s="73" t="s">
        <v>24</v>
      </c>
      <c r="E248" s="74" t="s">
        <v>29</v>
      </c>
      <c r="F248" s="73" t="s">
        <v>16</v>
      </c>
      <c r="G248" s="73" t="s">
        <v>24</v>
      </c>
      <c r="H248" s="74" t="s">
        <v>16</v>
      </c>
      <c r="I248" s="73" t="s">
        <v>16</v>
      </c>
      <c r="J248" s="73" t="s">
        <v>16</v>
      </c>
      <c r="K248" s="74" t="s">
        <v>16</v>
      </c>
      <c r="L248" s="73" t="s">
        <v>16</v>
      </c>
      <c r="M248" s="73" t="s">
        <v>29</v>
      </c>
      <c r="N248" s="74" t="s">
        <v>16</v>
      </c>
      <c r="O248" s="73" t="s">
        <v>29</v>
      </c>
      <c r="P248" s="73" t="s">
        <v>29</v>
      </c>
      <c r="Q248" s="74" t="s">
        <v>29</v>
      </c>
      <c r="R248" s="73" t="s">
        <v>29</v>
      </c>
      <c r="S248" s="73" t="s">
        <v>16</v>
      </c>
      <c r="T248" s="73" t="s">
        <v>16</v>
      </c>
      <c r="U248" s="74" t="s">
        <v>16</v>
      </c>
      <c r="V248" s="73" t="s">
        <v>29</v>
      </c>
      <c r="W248" s="73" t="s">
        <v>24</v>
      </c>
      <c r="X248" s="73" t="s">
        <v>24</v>
      </c>
      <c r="Y248" s="74" t="s">
        <v>24</v>
      </c>
      <c r="Z248" s="73" t="s">
        <v>16</v>
      </c>
      <c r="AA248" s="73" t="s">
        <v>24</v>
      </c>
      <c r="AB248" s="74" t="s">
        <v>16</v>
      </c>
      <c r="AC248" s="73" t="s">
        <v>48</v>
      </c>
      <c r="AD248" s="73"/>
      <c r="AE248" s="149"/>
      <c r="AF248" s="149"/>
      <c r="AG248" s="149"/>
      <c r="AH248" s="152"/>
    </row>
    <row r="249" spans="1:34" x14ac:dyDescent="0.25">
      <c r="A249" s="154"/>
      <c r="B249" s="5" t="s">
        <v>14</v>
      </c>
      <c r="C249" s="127" t="s">
        <v>460</v>
      </c>
      <c r="D249" s="127" t="s">
        <v>460</v>
      </c>
      <c r="E249" s="128" t="s">
        <v>25</v>
      </c>
      <c r="F249" s="127" t="s">
        <v>460</v>
      </c>
      <c r="G249" s="127" t="s">
        <v>460</v>
      </c>
      <c r="H249" s="128" t="s">
        <v>461</v>
      </c>
      <c r="I249" s="127" t="s">
        <v>460</v>
      </c>
      <c r="J249" s="127" t="s">
        <v>460</v>
      </c>
      <c r="K249" s="128" t="s">
        <v>461</v>
      </c>
      <c r="L249" s="127" t="s">
        <v>460</v>
      </c>
      <c r="M249" s="127" t="s">
        <v>460</v>
      </c>
      <c r="N249" s="128" t="s">
        <v>461</v>
      </c>
      <c r="O249" s="127" t="s">
        <v>460</v>
      </c>
      <c r="P249" s="127" t="s">
        <v>460</v>
      </c>
      <c r="Q249" s="128" t="s">
        <v>25</v>
      </c>
      <c r="R249" s="127" t="s">
        <v>32</v>
      </c>
      <c r="S249" s="127" t="s">
        <v>460</v>
      </c>
      <c r="T249" s="127" t="s">
        <v>460</v>
      </c>
      <c r="U249" s="128" t="s">
        <v>461</v>
      </c>
      <c r="V249" s="127" t="s">
        <v>32</v>
      </c>
      <c r="W249" s="127" t="s">
        <v>460</v>
      </c>
      <c r="X249" s="127" t="s">
        <v>460</v>
      </c>
      <c r="Y249" s="128" t="s">
        <v>25</v>
      </c>
      <c r="Z249" s="127" t="s">
        <v>460</v>
      </c>
      <c r="AA249" s="127" t="s">
        <v>460</v>
      </c>
      <c r="AB249" s="128" t="s">
        <v>461</v>
      </c>
      <c r="AC249" s="127" t="s">
        <v>462</v>
      </c>
      <c r="AD249" s="127" t="s">
        <v>55</v>
      </c>
      <c r="AE249" s="149"/>
      <c r="AF249" s="149"/>
      <c r="AG249" s="149"/>
      <c r="AH249" s="152"/>
    </row>
    <row r="250" spans="1:34" ht="15.75" thickBot="1" x14ac:dyDescent="0.3">
      <c r="A250" s="155"/>
      <c r="B250" s="6" t="s">
        <v>463</v>
      </c>
      <c r="C250" s="129" t="s">
        <v>460</v>
      </c>
      <c r="D250" s="129" t="s">
        <v>460</v>
      </c>
      <c r="E250" s="130" t="s">
        <v>55</v>
      </c>
      <c r="F250" s="129" t="s">
        <v>460</v>
      </c>
      <c r="G250" s="129" t="s">
        <v>460</v>
      </c>
      <c r="H250" s="130" t="s">
        <v>17</v>
      </c>
      <c r="I250" s="129" t="s">
        <v>460</v>
      </c>
      <c r="J250" s="129" t="s">
        <v>460</v>
      </c>
      <c r="K250" s="130" t="s">
        <v>17</v>
      </c>
      <c r="L250" s="129" t="s">
        <v>460</v>
      </c>
      <c r="M250" s="129" t="s">
        <v>460</v>
      </c>
      <c r="N250" s="130" t="s">
        <v>17</v>
      </c>
      <c r="O250" s="129" t="s">
        <v>460</v>
      </c>
      <c r="P250" s="129" t="s">
        <v>460</v>
      </c>
      <c r="Q250" s="130" t="s">
        <v>55</v>
      </c>
      <c r="R250" s="129">
        <v>4</v>
      </c>
      <c r="S250" s="129" t="s">
        <v>460</v>
      </c>
      <c r="T250" s="129" t="s">
        <v>460</v>
      </c>
      <c r="U250" s="130" t="s">
        <v>17</v>
      </c>
      <c r="V250" s="129">
        <v>4</v>
      </c>
      <c r="W250" s="129" t="s">
        <v>460</v>
      </c>
      <c r="X250" s="129" t="s">
        <v>460</v>
      </c>
      <c r="Y250" s="130" t="s">
        <v>66</v>
      </c>
      <c r="Z250" s="129" t="s">
        <v>460</v>
      </c>
      <c r="AA250" s="129" t="s">
        <v>460</v>
      </c>
      <c r="AB250" s="130" t="s">
        <v>17</v>
      </c>
      <c r="AC250" s="129">
        <v>18</v>
      </c>
      <c r="AD250" s="129" t="s">
        <v>173</v>
      </c>
      <c r="AE250" s="150"/>
      <c r="AF250" s="150"/>
      <c r="AG250" s="150"/>
      <c r="AH250" s="153"/>
    </row>
    <row r="251" spans="1:34" x14ac:dyDescent="0.25">
      <c r="A251" s="3">
        <v>15051</v>
      </c>
      <c r="B251" s="4" t="s">
        <v>12</v>
      </c>
      <c r="C251" s="71" t="s">
        <v>39</v>
      </c>
      <c r="D251" s="71" t="s">
        <v>31</v>
      </c>
      <c r="E251" s="72" t="s">
        <v>118</v>
      </c>
      <c r="F251" s="71" t="s">
        <v>96</v>
      </c>
      <c r="G251" s="71" t="s">
        <v>86</v>
      </c>
      <c r="H251" s="72" t="s">
        <v>78</v>
      </c>
      <c r="I251" s="71" t="s">
        <v>91</v>
      </c>
      <c r="J251" s="71" t="s">
        <v>23</v>
      </c>
      <c r="K251" s="72" t="s">
        <v>74</v>
      </c>
      <c r="L251" s="71" t="s">
        <v>86</v>
      </c>
      <c r="M251" s="71" t="s">
        <v>497</v>
      </c>
      <c r="N251" s="72" t="s">
        <v>69</v>
      </c>
      <c r="O251" s="71" t="s">
        <v>163</v>
      </c>
      <c r="P251" s="71" t="s">
        <v>23</v>
      </c>
      <c r="Q251" s="72" t="s">
        <v>40</v>
      </c>
      <c r="R251" s="71" t="s">
        <v>475</v>
      </c>
      <c r="S251" s="71" t="s">
        <v>148</v>
      </c>
      <c r="T251" s="71" t="s">
        <v>19</v>
      </c>
      <c r="U251" s="72" t="s">
        <v>41</v>
      </c>
      <c r="V251" s="71" t="s">
        <v>475</v>
      </c>
      <c r="W251" s="71" t="s">
        <v>171</v>
      </c>
      <c r="X251" s="71" t="s">
        <v>23</v>
      </c>
      <c r="Y251" s="72" t="s">
        <v>92</v>
      </c>
      <c r="Z251" s="71" t="s">
        <v>96</v>
      </c>
      <c r="AA251" s="71" t="s">
        <v>80</v>
      </c>
      <c r="AB251" s="72" t="s">
        <v>70</v>
      </c>
      <c r="AC251" s="71" t="s">
        <v>110</v>
      </c>
      <c r="AD251" s="71" t="s">
        <v>572</v>
      </c>
      <c r="AE251" s="148">
        <v>5.37</v>
      </c>
      <c r="AF251" s="148" t="s">
        <v>16</v>
      </c>
      <c r="AG251" s="148">
        <v>3.71</v>
      </c>
      <c r="AH251" s="151"/>
    </row>
    <row r="252" spans="1:34" x14ac:dyDescent="0.25">
      <c r="A252" s="154" t="s">
        <v>400</v>
      </c>
      <c r="B252" s="5" t="s">
        <v>13</v>
      </c>
      <c r="C252" s="73" t="s">
        <v>29</v>
      </c>
      <c r="D252" s="73" t="s">
        <v>24</v>
      </c>
      <c r="E252" s="74" t="s">
        <v>29</v>
      </c>
      <c r="F252" s="73" t="s">
        <v>50</v>
      </c>
      <c r="G252" s="73" t="s">
        <v>56</v>
      </c>
      <c r="H252" s="74" t="s">
        <v>48</v>
      </c>
      <c r="I252" s="73" t="s">
        <v>29</v>
      </c>
      <c r="J252" s="73" t="s">
        <v>24</v>
      </c>
      <c r="K252" s="74" t="s">
        <v>29</v>
      </c>
      <c r="L252" s="73" t="s">
        <v>56</v>
      </c>
      <c r="M252" s="73" t="s">
        <v>56</v>
      </c>
      <c r="N252" s="74" t="s">
        <v>56</v>
      </c>
      <c r="O252" s="73" t="s">
        <v>14</v>
      </c>
      <c r="P252" s="73" t="s">
        <v>24</v>
      </c>
      <c r="Q252" s="74" t="s">
        <v>24</v>
      </c>
      <c r="R252" s="73" t="s">
        <v>48</v>
      </c>
      <c r="S252" s="73" t="s">
        <v>16</v>
      </c>
      <c r="T252" s="73" t="s">
        <v>16</v>
      </c>
      <c r="U252" s="74" t="s">
        <v>16</v>
      </c>
      <c r="V252" s="73" t="s">
        <v>48</v>
      </c>
      <c r="W252" s="73" t="s">
        <v>14</v>
      </c>
      <c r="X252" s="73" t="s">
        <v>24</v>
      </c>
      <c r="Y252" s="74" t="s">
        <v>24</v>
      </c>
      <c r="Z252" s="73" t="s">
        <v>50</v>
      </c>
      <c r="AA252" s="73" t="s">
        <v>14</v>
      </c>
      <c r="AB252" s="74" t="s">
        <v>50</v>
      </c>
      <c r="AC252" s="73" t="s">
        <v>56</v>
      </c>
      <c r="AD252" s="73"/>
      <c r="AE252" s="149"/>
      <c r="AF252" s="149"/>
      <c r="AG252" s="149"/>
      <c r="AH252" s="152"/>
    </row>
    <row r="253" spans="1:34" x14ac:dyDescent="0.25">
      <c r="A253" s="154"/>
      <c r="B253" s="5" t="s">
        <v>14</v>
      </c>
      <c r="C253" s="127" t="s">
        <v>460</v>
      </c>
      <c r="D253" s="127" t="s">
        <v>460</v>
      </c>
      <c r="E253" s="128" t="s">
        <v>25</v>
      </c>
      <c r="F253" s="127" t="s">
        <v>460</v>
      </c>
      <c r="G253" s="127" t="s">
        <v>460</v>
      </c>
      <c r="H253" s="128" t="s">
        <v>32</v>
      </c>
      <c r="I253" s="127" t="s">
        <v>460</v>
      </c>
      <c r="J253" s="127" t="s">
        <v>460</v>
      </c>
      <c r="K253" s="128" t="s">
        <v>25</v>
      </c>
      <c r="L253" s="127" t="s">
        <v>460</v>
      </c>
      <c r="M253" s="127" t="s">
        <v>460</v>
      </c>
      <c r="N253" s="128" t="s">
        <v>32</v>
      </c>
      <c r="O253" s="127" t="s">
        <v>460</v>
      </c>
      <c r="P253" s="127" t="s">
        <v>460</v>
      </c>
      <c r="Q253" s="128" t="s">
        <v>25</v>
      </c>
      <c r="R253" s="127" t="s">
        <v>32</v>
      </c>
      <c r="S253" s="127" t="s">
        <v>460</v>
      </c>
      <c r="T253" s="127" t="s">
        <v>460</v>
      </c>
      <c r="U253" s="128" t="s">
        <v>461</v>
      </c>
      <c r="V253" s="127" t="s">
        <v>32</v>
      </c>
      <c r="W253" s="127" t="s">
        <v>460</v>
      </c>
      <c r="X253" s="127" t="s">
        <v>460</v>
      </c>
      <c r="Y253" s="128" t="s">
        <v>25</v>
      </c>
      <c r="Z253" s="127" t="s">
        <v>460</v>
      </c>
      <c r="AA253" s="127" t="s">
        <v>460</v>
      </c>
      <c r="AB253" s="128" t="s">
        <v>32</v>
      </c>
      <c r="AC253" s="127" t="s">
        <v>462</v>
      </c>
      <c r="AD253" s="127" t="s">
        <v>59</v>
      </c>
      <c r="AE253" s="149"/>
      <c r="AF253" s="149"/>
      <c r="AG253" s="149"/>
      <c r="AH253" s="152"/>
    </row>
    <row r="254" spans="1:34" ht="15.75" thickBot="1" x14ac:dyDescent="0.3">
      <c r="A254" s="155"/>
      <c r="B254" s="6" t="s">
        <v>463</v>
      </c>
      <c r="C254" s="129" t="s">
        <v>460</v>
      </c>
      <c r="D254" s="129" t="s">
        <v>460</v>
      </c>
      <c r="E254" s="130" t="s">
        <v>55</v>
      </c>
      <c r="F254" s="129" t="s">
        <v>460</v>
      </c>
      <c r="G254" s="129" t="s">
        <v>460</v>
      </c>
      <c r="H254" s="130" t="s">
        <v>161</v>
      </c>
      <c r="I254" s="129" t="s">
        <v>460</v>
      </c>
      <c r="J254" s="129" t="s">
        <v>460</v>
      </c>
      <c r="K254" s="130" t="s">
        <v>55</v>
      </c>
      <c r="L254" s="129" t="s">
        <v>460</v>
      </c>
      <c r="M254" s="129" t="s">
        <v>460</v>
      </c>
      <c r="N254" s="130" t="s">
        <v>22</v>
      </c>
      <c r="O254" s="129" t="s">
        <v>460</v>
      </c>
      <c r="P254" s="129" t="s">
        <v>460</v>
      </c>
      <c r="Q254" s="130" t="s">
        <v>66</v>
      </c>
      <c r="R254" s="129">
        <v>9</v>
      </c>
      <c r="S254" s="129" t="s">
        <v>460</v>
      </c>
      <c r="T254" s="129" t="s">
        <v>460</v>
      </c>
      <c r="U254" s="130" t="s">
        <v>17</v>
      </c>
      <c r="V254" s="129">
        <v>9</v>
      </c>
      <c r="W254" s="129" t="s">
        <v>460</v>
      </c>
      <c r="X254" s="129" t="s">
        <v>460</v>
      </c>
      <c r="Y254" s="130" t="s">
        <v>66</v>
      </c>
      <c r="Z254" s="129" t="s">
        <v>460</v>
      </c>
      <c r="AA254" s="129" t="s">
        <v>460</v>
      </c>
      <c r="AB254" s="130" t="s">
        <v>45</v>
      </c>
      <c r="AC254" s="129">
        <v>20</v>
      </c>
      <c r="AD254" s="129" t="s">
        <v>573</v>
      </c>
      <c r="AE254" s="150"/>
      <c r="AF254" s="150"/>
      <c r="AG254" s="150"/>
      <c r="AH254" s="153"/>
    </row>
    <row r="255" spans="1:34" x14ac:dyDescent="0.25">
      <c r="A255" s="3">
        <v>15052</v>
      </c>
      <c r="B255" s="4" t="s">
        <v>12</v>
      </c>
      <c r="C255" s="71" t="s">
        <v>54</v>
      </c>
      <c r="D255" s="71" t="s">
        <v>53</v>
      </c>
      <c r="E255" s="72" t="s">
        <v>77</v>
      </c>
      <c r="F255" s="71" t="s">
        <v>20</v>
      </c>
      <c r="G255" s="71" t="s">
        <v>30</v>
      </c>
      <c r="H255" s="72" t="s">
        <v>63</v>
      </c>
      <c r="I255" s="71" t="s">
        <v>97</v>
      </c>
      <c r="J255" s="71" t="s">
        <v>26</v>
      </c>
      <c r="K255" s="72" t="s">
        <v>54</v>
      </c>
      <c r="L255" s="71" t="s">
        <v>95</v>
      </c>
      <c r="M255" s="71" t="s">
        <v>95</v>
      </c>
      <c r="N255" s="72" t="s">
        <v>118</v>
      </c>
      <c r="O255" s="71" t="s">
        <v>40</v>
      </c>
      <c r="P255" s="71" t="s">
        <v>49</v>
      </c>
      <c r="Q255" s="72" t="s">
        <v>117</v>
      </c>
      <c r="R255" s="71" t="s">
        <v>33</v>
      </c>
      <c r="S255" s="71" t="s">
        <v>92</v>
      </c>
      <c r="T255" s="71" t="s">
        <v>27</v>
      </c>
      <c r="U255" s="72" t="s">
        <v>90</v>
      </c>
      <c r="V255" s="71" t="s">
        <v>30</v>
      </c>
      <c r="W255" s="71" t="s">
        <v>131</v>
      </c>
      <c r="X255" s="71" t="s">
        <v>55</v>
      </c>
      <c r="Y255" s="72" t="s">
        <v>122</v>
      </c>
      <c r="Z255" s="71" t="s">
        <v>15</v>
      </c>
      <c r="AA255" s="71" t="s">
        <v>26</v>
      </c>
      <c r="AB255" s="72" t="s">
        <v>70</v>
      </c>
      <c r="AC255" s="71" t="s">
        <v>69</v>
      </c>
      <c r="AD255" s="71" t="s">
        <v>273</v>
      </c>
      <c r="AE255" s="148">
        <v>8.56</v>
      </c>
      <c r="AF255" s="148" t="s">
        <v>29</v>
      </c>
      <c r="AG255" s="148">
        <v>5.68</v>
      </c>
      <c r="AH255" s="151"/>
    </row>
    <row r="256" spans="1:34" x14ac:dyDescent="0.25">
      <c r="A256" s="154" t="s">
        <v>399</v>
      </c>
      <c r="B256" s="5" t="s">
        <v>13</v>
      </c>
      <c r="C256" s="73" t="s">
        <v>48</v>
      </c>
      <c r="D256" s="73" t="s">
        <v>48</v>
      </c>
      <c r="E256" s="74" t="s">
        <v>48</v>
      </c>
      <c r="F256" s="73" t="s">
        <v>56</v>
      </c>
      <c r="G256" s="73" t="s">
        <v>48</v>
      </c>
      <c r="H256" s="74" t="s">
        <v>56</v>
      </c>
      <c r="I256" s="73" t="s">
        <v>24</v>
      </c>
      <c r="J256" s="73" t="s">
        <v>56</v>
      </c>
      <c r="K256" s="74" t="s">
        <v>14</v>
      </c>
      <c r="L256" s="73" t="s">
        <v>56</v>
      </c>
      <c r="M256" s="73" t="s">
        <v>56</v>
      </c>
      <c r="N256" s="74" t="s">
        <v>56</v>
      </c>
      <c r="O256" s="73" t="s">
        <v>50</v>
      </c>
      <c r="P256" s="73" t="s">
        <v>50</v>
      </c>
      <c r="Q256" s="74" t="s">
        <v>50</v>
      </c>
      <c r="R256" s="73" t="s">
        <v>56</v>
      </c>
      <c r="S256" s="73" t="s">
        <v>50</v>
      </c>
      <c r="T256" s="73" t="s">
        <v>24</v>
      </c>
      <c r="U256" s="74" t="s">
        <v>50</v>
      </c>
      <c r="V256" s="73" t="s">
        <v>48</v>
      </c>
      <c r="W256" s="73" t="s">
        <v>48</v>
      </c>
      <c r="X256" s="73" t="s">
        <v>56</v>
      </c>
      <c r="Y256" s="74" t="s">
        <v>48</v>
      </c>
      <c r="Z256" s="73" t="s">
        <v>14</v>
      </c>
      <c r="AA256" s="73" t="s">
        <v>50</v>
      </c>
      <c r="AB256" s="74" t="s">
        <v>50</v>
      </c>
      <c r="AC256" s="73" t="s">
        <v>56</v>
      </c>
      <c r="AD256" s="73"/>
      <c r="AE256" s="149"/>
      <c r="AF256" s="149"/>
      <c r="AG256" s="149"/>
      <c r="AH256" s="152"/>
    </row>
    <row r="257" spans="1:34" x14ac:dyDescent="0.25">
      <c r="A257" s="154"/>
      <c r="B257" s="5" t="s">
        <v>14</v>
      </c>
      <c r="C257" s="127" t="s">
        <v>460</v>
      </c>
      <c r="D257" s="127" t="s">
        <v>460</v>
      </c>
      <c r="E257" s="128" t="s">
        <v>25</v>
      </c>
      <c r="F257" s="127" t="s">
        <v>460</v>
      </c>
      <c r="G257" s="127" t="s">
        <v>460</v>
      </c>
      <c r="H257" s="128" t="s">
        <v>32</v>
      </c>
      <c r="I257" s="127" t="s">
        <v>460</v>
      </c>
      <c r="J257" s="127" t="s">
        <v>460</v>
      </c>
      <c r="K257" s="128" t="s">
        <v>25</v>
      </c>
      <c r="L257" s="127" t="s">
        <v>460</v>
      </c>
      <c r="M257" s="127" t="s">
        <v>460</v>
      </c>
      <c r="N257" s="128" t="s">
        <v>32</v>
      </c>
      <c r="O257" s="127" t="s">
        <v>460</v>
      </c>
      <c r="P257" s="127" t="s">
        <v>460</v>
      </c>
      <c r="Q257" s="128" t="s">
        <v>25</v>
      </c>
      <c r="R257" s="127" t="s">
        <v>32</v>
      </c>
      <c r="S257" s="127" t="s">
        <v>460</v>
      </c>
      <c r="T257" s="127" t="s">
        <v>460</v>
      </c>
      <c r="U257" s="128" t="s">
        <v>25</v>
      </c>
      <c r="V257" s="127" t="s">
        <v>32</v>
      </c>
      <c r="W257" s="127" t="s">
        <v>460</v>
      </c>
      <c r="X257" s="127" t="s">
        <v>460</v>
      </c>
      <c r="Y257" s="128" t="s">
        <v>25</v>
      </c>
      <c r="Z257" s="127" t="s">
        <v>460</v>
      </c>
      <c r="AA257" s="127" t="s">
        <v>460</v>
      </c>
      <c r="AB257" s="128" t="s">
        <v>32</v>
      </c>
      <c r="AC257" s="127" t="s">
        <v>462</v>
      </c>
      <c r="AD257" s="127" t="s">
        <v>36</v>
      </c>
      <c r="AE257" s="149"/>
      <c r="AF257" s="149"/>
      <c r="AG257" s="149"/>
      <c r="AH257" s="152"/>
    </row>
    <row r="258" spans="1:34" ht="15.75" thickBot="1" x14ac:dyDescent="0.3">
      <c r="A258" s="155"/>
      <c r="B258" s="6" t="s">
        <v>463</v>
      </c>
      <c r="C258" s="129" t="s">
        <v>460</v>
      </c>
      <c r="D258" s="129" t="s">
        <v>460</v>
      </c>
      <c r="E258" s="130" t="s">
        <v>58</v>
      </c>
      <c r="F258" s="129" t="s">
        <v>460</v>
      </c>
      <c r="G258" s="129" t="s">
        <v>460</v>
      </c>
      <c r="H258" s="130" t="s">
        <v>22</v>
      </c>
      <c r="I258" s="129" t="s">
        <v>460</v>
      </c>
      <c r="J258" s="129" t="s">
        <v>460</v>
      </c>
      <c r="K258" s="130" t="s">
        <v>44</v>
      </c>
      <c r="L258" s="129" t="s">
        <v>460</v>
      </c>
      <c r="M258" s="129" t="s">
        <v>460</v>
      </c>
      <c r="N258" s="130" t="s">
        <v>22</v>
      </c>
      <c r="O258" s="129" t="s">
        <v>460</v>
      </c>
      <c r="P258" s="129" t="s">
        <v>460</v>
      </c>
      <c r="Q258" s="130" t="s">
        <v>52</v>
      </c>
      <c r="R258" s="129">
        <v>10</v>
      </c>
      <c r="S258" s="129" t="s">
        <v>460</v>
      </c>
      <c r="T258" s="129" t="s">
        <v>460</v>
      </c>
      <c r="U258" s="130" t="s">
        <v>52</v>
      </c>
      <c r="V258" s="129">
        <v>9</v>
      </c>
      <c r="W258" s="129" t="s">
        <v>460</v>
      </c>
      <c r="X258" s="129" t="s">
        <v>460</v>
      </c>
      <c r="Y258" s="130" t="s">
        <v>58</v>
      </c>
      <c r="Z258" s="129" t="s">
        <v>460</v>
      </c>
      <c r="AA258" s="129" t="s">
        <v>460</v>
      </c>
      <c r="AB258" s="130" t="s">
        <v>45</v>
      </c>
      <c r="AC258" s="129">
        <v>20</v>
      </c>
      <c r="AD258" s="129" t="s">
        <v>574</v>
      </c>
      <c r="AE258" s="150"/>
      <c r="AF258" s="150"/>
      <c r="AG258" s="150"/>
      <c r="AH258" s="153"/>
    </row>
    <row r="259" spans="1:34" ht="15.95" customHeight="1" x14ac:dyDescent="0.25">
      <c r="A259" s="131" t="s">
        <v>478</v>
      </c>
      <c r="B259" s="132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3"/>
      <c r="Q259" s="133"/>
      <c r="R259" s="133"/>
      <c r="S259" s="133"/>
      <c r="T259" s="133"/>
      <c r="U259" s="133"/>
      <c r="V259" s="134"/>
      <c r="Y259" s="133"/>
      <c r="Z259" s="133"/>
    </row>
    <row r="260" spans="1:34" ht="15.95" customHeight="1" x14ac:dyDescent="0.25">
      <c r="A260" s="135" t="s">
        <v>479</v>
      </c>
      <c r="B260" s="135"/>
      <c r="C260" s="135"/>
      <c r="D260" s="135"/>
      <c r="E260" s="135"/>
      <c r="F260" s="135"/>
      <c r="G260" s="135"/>
      <c r="H260" s="135"/>
      <c r="I260" s="135"/>
      <c r="J260" s="135"/>
      <c r="K260" s="135"/>
      <c r="L260" s="135"/>
      <c r="M260" s="135"/>
    </row>
    <row r="261" spans="1:34" ht="15.95" customHeight="1" x14ac:dyDescent="0.25">
      <c r="A261" s="136" t="s">
        <v>480</v>
      </c>
      <c r="B261" s="144" t="s">
        <v>481</v>
      </c>
      <c r="C261" s="144"/>
      <c r="D261" s="144" t="s">
        <v>482</v>
      </c>
      <c r="E261" s="144"/>
      <c r="F261" s="144"/>
      <c r="G261" s="144" t="s">
        <v>483</v>
      </c>
      <c r="H261" s="144"/>
      <c r="I261" s="144"/>
      <c r="J261" s="144" t="s">
        <v>484</v>
      </c>
      <c r="K261" s="144"/>
      <c r="L261" s="144"/>
      <c r="M261" s="144" t="s">
        <v>485</v>
      </c>
      <c r="N261" s="144"/>
      <c r="O261" s="144"/>
      <c r="P261" s="144" t="s">
        <v>486</v>
      </c>
      <c r="Q261" s="144"/>
      <c r="R261" s="144"/>
      <c r="S261" s="144" t="s">
        <v>487</v>
      </c>
      <c r="T261" s="144"/>
      <c r="U261" s="144"/>
      <c r="V261" s="137" t="s">
        <v>488</v>
      </c>
      <c r="Y261" s="138"/>
    </row>
    <row r="262" spans="1:34" ht="15.95" customHeight="1" x14ac:dyDescent="0.25">
      <c r="A262" s="136" t="s">
        <v>183</v>
      </c>
      <c r="B262" s="144" t="s">
        <v>56</v>
      </c>
      <c r="C262" s="144"/>
      <c r="D262" s="144" t="s">
        <v>48</v>
      </c>
      <c r="E262" s="144"/>
      <c r="F262" s="144"/>
      <c r="G262" s="144" t="s">
        <v>50</v>
      </c>
      <c r="H262" s="144"/>
      <c r="I262" s="144"/>
      <c r="J262" s="144" t="s">
        <v>14</v>
      </c>
      <c r="K262" s="144"/>
      <c r="L262" s="144"/>
      <c r="M262" s="144" t="s">
        <v>24</v>
      </c>
      <c r="N262" s="144"/>
      <c r="O262" s="144"/>
      <c r="P262" s="144" t="s">
        <v>68</v>
      </c>
      <c r="Q262" s="144"/>
      <c r="R262" s="144"/>
      <c r="S262" s="144" t="s">
        <v>29</v>
      </c>
      <c r="T262" s="144"/>
      <c r="U262" s="144"/>
      <c r="V262" s="137" t="s">
        <v>16</v>
      </c>
      <c r="W262" s="138"/>
      <c r="X262" s="138"/>
      <c r="Y262" s="138"/>
    </row>
    <row r="263" spans="1:34" ht="15.95" customHeight="1" x14ac:dyDescent="0.25">
      <c r="A263" s="136" t="s">
        <v>184</v>
      </c>
      <c r="B263" s="144">
        <v>10</v>
      </c>
      <c r="C263" s="144"/>
      <c r="D263" s="144">
        <v>9</v>
      </c>
      <c r="E263" s="144"/>
      <c r="F263" s="144"/>
      <c r="G263" s="144">
        <v>8</v>
      </c>
      <c r="H263" s="144"/>
      <c r="I263" s="144"/>
      <c r="J263" s="144">
        <v>7</v>
      </c>
      <c r="K263" s="144"/>
      <c r="L263" s="144"/>
      <c r="M263" s="144">
        <v>6</v>
      </c>
      <c r="N263" s="144"/>
      <c r="O263" s="144"/>
      <c r="P263" s="144">
        <v>5</v>
      </c>
      <c r="Q263" s="144"/>
      <c r="R263" s="144"/>
      <c r="S263" s="144">
        <v>4</v>
      </c>
      <c r="T263" s="144"/>
      <c r="U263" s="144"/>
      <c r="V263" s="137">
        <v>0</v>
      </c>
      <c r="W263" s="138"/>
      <c r="X263" s="138"/>
      <c r="Y263" s="138"/>
    </row>
    <row r="264" spans="1:34" ht="30.75" customHeight="1" x14ac:dyDescent="0.25">
      <c r="A264" s="139"/>
      <c r="B264" s="140"/>
      <c r="C264" s="141"/>
      <c r="D264" s="141"/>
      <c r="E264" s="141"/>
      <c r="F264" s="141"/>
      <c r="G264" s="141"/>
      <c r="H264" s="145"/>
      <c r="I264" s="145"/>
      <c r="J264" s="145"/>
      <c r="K264" s="145"/>
      <c r="L264" s="145"/>
      <c r="M264" s="145"/>
      <c r="N264" s="141"/>
      <c r="O264" s="141"/>
      <c r="P264" s="141"/>
      <c r="Q264" s="141"/>
      <c r="R264" s="141"/>
      <c r="S264" s="141"/>
      <c r="T264" s="141"/>
      <c r="U264" s="141"/>
      <c r="V264" s="141"/>
    </row>
    <row r="265" spans="1:34" ht="21" customHeight="1" x14ac:dyDescent="0.25">
      <c r="A265" s="139"/>
      <c r="B265" s="146" t="s">
        <v>489</v>
      </c>
      <c r="C265" s="146"/>
      <c r="D265" s="146"/>
      <c r="E265" s="146"/>
      <c r="F265" s="141"/>
      <c r="G265" s="141"/>
      <c r="K265" s="142" t="s">
        <v>490</v>
      </c>
      <c r="L265" s="143"/>
      <c r="M265" s="143"/>
      <c r="N265" s="143"/>
      <c r="O265" s="143"/>
      <c r="S265" s="142" t="s">
        <v>491</v>
      </c>
      <c r="T265" s="142"/>
      <c r="U265" s="142"/>
      <c r="V265" s="142"/>
      <c r="W265" s="142"/>
      <c r="Z265" s="141" t="s">
        <v>492</v>
      </c>
    </row>
    <row r="266" spans="1:34" ht="15.75" thickBot="1" x14ac:dyDescent="0.3">
      <c r="B266" s="147" t="s">
        <v>493</v>
      </c>
      <c r="C266" s="147"/>
      <c r="D266" s="147"/>
      <c r="E266" s="147"/>
      <c r="F266" s="135"/>
      <c r="G266" s="135"/>
      <c r="K266" s="138" t="s">
        <v>494</v>
      </c>
      <c r="L266" s="138"/>
      <c r="M266" s="138"/>
      <c r="N266" s="138"/>
      <c r="O266" s="138"/>
      <c r="S266" s="142" t="s">
        <v>495</v>
      </c>
      <c r="T266" s="142"/>
      <c r="U266" s="142"/>
      <c r="V266" s="142"/>
      <c r="W266" s="142"/>
      <c r="Z266" s="132" t="s">
        <v>743</v>
      </c>
    </row>
    <row r="267" spans="1:34" x14ac:dyDescent="0.25">
      <c r="A267" s="3">
        <v>15053</v>
      </c>
      <c r="B267" s="4" t="s">
        <v>12</v>
      </c>
      <c r="C267" s="71" t="s">
        <v>131</v>
      </c>
      <c r="D267" s="71" t="s">
        <v>30</v>
      </c>
      <c r="E267" s="72" t="s">
        <v>173</v>
      </c>
      <c r="F267" s="71" t="s">
        <v>66</v>
      </c>
      <c r="G267" s="71" t="s">
        <v>66</v>
      </c>
      <c r="H267" s="72" t="s">
        <v>61</v>
      </c>
      <c r="I267" s="71" t="s">
        <v>47</v>
      </c>
      <c r="J267" s="71" t="s">
        <v>33</v>
      </c>
      <c r="K267" s="72" t="s">
        <v>133</v>
      </c>
      <c r="L267" s="71" t="s">
        <v>59</v>
      </c>
      <c r="M267" s="71" t="s">
        <v>66</v>
      </c>
      <c r="N267" s="72" t="s">
        <v>75</v>
      </c>
      <c r="O267" s="71" t="s">
        <v>135</v>
      </c>
      <c r="P267" s="71" t="s">
        <v>30</v>
      </c>
      <c r="Q267" s="72" t="s">
        <v>174</v>
      </c>
      <c r="R267" s="71" t="s">
        <v>66</v>
      </c>
      <c r="S267" s="71" t="s">
        <v>71</v>
      </c>
      <c r="T267" s="71" t="s">
        <v>26</v>
      </c>
      <c r="U267" s="72" t="s">
        <v>152</v>
      </c>
      <c r="V267" s="71" t="s">
        <v>59</v>
      </c>
      <c r="W267" s="71" t="s">
        <v>57</v>
      </c>
      <c r="X267" s="71" t="s">
        <v>33</v>
      </c>
      <c r="Y267" s="72" t="s">
        <v>575</v>
      </c>
      <c r="Z267" s="71" t="s">
        <v>59</v>
      </c>
      <c r="AA267" s="71" t="s">
        <v>66</v>
      </c>
      <c r="AB267" s="72" t="s">
        <v>75</v>
      </c>
      <c r="AC267" s="71" t="s">
        <v>64</v>
      </c>
      <c r="AD267" s="71" t="s">
        <v>576</v>
      </c>
      <c r="AE267" s="148">
        <v>10</v>
      </c>
      <c r="AF267" s="148" t="s">
        <v>29</v>
      </c>
      <c r="AG267" s="148">
        <v>6.96</v>
      </c>
      <c r="AH267" s="151"/>
    </row>
    <row r="268" spans="1:34" x14ac:dyDescent="0.25">
      <c r="A268" s="154" t="s">
        <v>398</v>
      </c>
      <c r="B268" s="5" t="s">
        <v>13</v>
      </c>
      <c r="C268" s="73" t="s">
        <v>48</v>
      </c>
      <c r="D268" s="73" t="s">
        <v>56</v>
      </c>
      <c r="E268" s="74" t="s">
        <v>56</v>
      </c>
      <c r="F268" s="73" t="s">
        <v>56</v>
      </c>
      <c r="G268" s="73" t="s">
        <v>56</v>
      </c>
      <c r="H268" s="74" t="s">
        <v>56</v>
      </c>
      <c r="I268" s="73" t="s">
        <v>48</v>
      </c>
      <c r="J268" s="73" t="s">
        <v>56</v>
      </c>
      <c r="K268" s="74" t="s">
        <v>56</v>
      </c>
      <c r="L268" s="73" t="s">
        <v>56</v>
      </c>
      <c r="M268" s="73" t="s">
        <v>56</v>
      </c>
      <c r="N268" s="74" t="s">
        <v>56</v>
      </c>
      <c r="O268" s="73" t="s">
        <v>56</v>
      </c>
      <c r="P268" s="73" t="s">
        <v>56</v>
      </c>
      <c r="Q268" s="74" t="s">
        <v>56</v>
      </c>
      <c r="R268" s="73" t="s">
        <v>56</v>
      </c>
      <c r="S268" s="73" t="s">
        <v>56</v>
      </c>
      <c r="T268" s="73" t="s">
        <v>56</v>
      </c>
      <c r="U268" s="74" t="s">
        <v>56</v>
      </c>
      <c r="V268" s="73" t="s">
        <v>56</v>
      </c>
      <c r="W268" s="73" t="s">
        <v>56</v>
      </c>
      <c r="X268" s="73" t="s">
        <v>56</v>
      </c>
      <c r="Y268" s="74" t="s">
        <v>56</v>
      </c>
      <c r="Z268" s="73" t="s">
        <v>56</v>
      </c>
      <c r="AA268" s="73" t="s">
        <v>56</v>
      </c>
      <c r="AB268" s="74" t="s">
        <v>56</v>
      </c>
      <c r="AC268" s="73" t="s">
        <v>56</v>
      </c>
      <c r="AD268" s="73"/>
      <c r="AE268" s="149"/>
      <c r="AF268" s="149"/>
      <c r="AG268" s="149"/>
      <c r="AH268" s="152"/>
    </row>
    <row r="269" spans="1:34" x14ac:dyDescent="0.25">
      <c r="A269" s="154"/>
      <c r="B269" s="5" t="s">
        <v>14</v>
      </c>
      <c r="C269" s="127" t="s">
        <v>460</v>
      </c>
      <c r="D269" s="127" t="s">
        <v>460</v>
      </c>
      <c r="E269" s="128" t="s">
        <v>25</v>
      </c>
      <c r="F269" s="127" t="s">
        <v>460</v>
      </c>
      <c r="G269" s="127" t="s">
        <v>460</v>
      </c>
      <c r="H269" s="128" t="s">
        <v>32</v>
      </c>
      <c r="I269" s="127" t="s">
        <v>460</v>
      </c>
      <c r="J269" s="127" t="s">
        <v>460</v>
      </c>
      <c r="K269" s="128" t="s">
        <v>25</v>
      </c>
      <c r="L269" s="127" t="s">
        <v>460</v>
      </c>
      <c r="M269" s="127" t="s">
        <v>460</v>
      </c>
      <c r="N269" s="128" t="s">
        <v>32</v>
      </c>
      <c r="O269" s="127" t="s">
        <v>460</v>
      </c>
      <c r="P269" s="127" t="s">
        <v>460</v>
      </c>
      <c r="Q269" s="128" t="s">
        <v>25</v>
      </c>
      <c r="R269" s="127" t="s">
        <v>32</v>
      </c>
      <c r="S269" s="127" t="s">
        <v>460</v>
      </c>
      <c r="T269" s="127" t="s">
        <v>460</v>
      </c>
      <c r="U269" s="128" t="s">
        <v>25</v>
      </c>
      <c r="V269" s="127" t="s">
        <v>32</v>
      </c>
      <c r="W269" s="127" t="s">
        <v>460</v>
      </c>
      <c r="X269" s="127" t="s">
        <v>460</v>
      </c>
      <c r="Y269" s="128" t="s">
        <v>25</v>
      </c>
      <c r="Z269" s="127" t="s">
        <v>460</v>
      </c>
      <c r="AA269" s="127" t="s">
        <v>460</v>
      </c>
      <c r="AB269" s="128" t="s">
        <v>32</v>
      </c>
      <c r="AC269" s="127" t="s">
        <v>462</v>
      </c>
      <c r="AD269" s="127" t="s">
        <v>36</v>
      </c>
      <c r="AE269" s="149"/>
      <c r="AF269" s="149"/>
      <c r="AG269" s="149"/>
      <c r="AH269" s="152"/>
    </row>
    <row r="270" spans="1:34" ht="15.75" thickBot="1" x14ac:dyDescent="0.3">
      <c r="A270" s="155"/>
      <c r="B270" s="6" t="s">
        <v>463</v>
      </c>
      <c r="C270" s="129" t="s">
        <v>460</v>
      </c>
      <c r="D270" s="129" t="s">
        <v>460</v>
      </c>
      <c r="E270" s="130" t="s">
        <v>63</v>
      </c>
      <c r="F270" s="129" t="s">
        <v>460</v>
      </c>
      <c r="G270" s="129" t="s">
        <v>460</v>
      </c>
      <c r="H270" s="130" t="s">
        <v>22</v>
      </c>
      <c r="I270" s="129" t="s">
        <v>460</v>
      </c>
      <c r="J270" s="129" t="s">
        <v>460</v>
      </c>
      <c r="K270" s="130" t="s">
        <v>63</v>
      </c>
      <c r="L270" s="129" t="s">
        <v>460</v>
      </c>
      <c r="M270" s="129" t="s">
        <v>460</v>
      </c>
      <c r="N270" s="130" t="s">
        <v>22</v>
      </c>
      <c r="O270" s="129" t="s">
        <v>460</v>
      </c>
      <c r="P270" s="129" t="s">
        <v>460</v>
      </c>
      <c r="Q270" s="130" t="s">
        <v>63</v>
      </c>
      <c r="R270" s="129">
        <v>10</v>
      </c>
      <c r="S270" s="129" t="s">
        <v>460</v>
      </c>
      <c r="T270" s="129" t="s">
        <v>460</v>
      </c>
      <c r="U270" s="130" t="s">
        <v>63</v>
      </c>
      <c r="V270" s="129">
        <v>10</v>
      </c>
      <c r="W270" s="129" t="s">
        <v>460</v>
      </c>
      <c r="X270" s="129" t="s">
        <v>460</v>
      </c>
      <c r="Y270" s="130" t="s">
        <v>63</v>
      </c>
      <c r="Z270" s="129" t="s">
        <v>460</v>
      </c>
      <c r="AA270" s="129" t="s">
        <v>460</v>
      </c>
      <c r="AB270" s="130" t="s">
        <v>22</v>
      </c>
      <c r="AC270" s="129">
        <v>20</v>
      </c>
      <c r="AD270" s="129" t="s">
        <v>577</v>
      </c>
      <c r="AE270" s="150"/>
      <c r="AF270" s="150"/>
      <c r="AG270" s="150"/>
      <c r="AH270" s="153"/>
    </row>
    <row r="271" spans="1:34" ht="26.25" x14ac:dyDescent="0.25">
      <c r="A271" s="3">
        <v>15054</v>
      </c>
      <c r="B271" s="4" t="s">
        <v>12</v>
      </c>
      <c r="C271" s="71" t="s">
        <v>75</v>
      </c>
      <c r="D271" s="71" t="s">
        <v>107</v>
      </c>
      <c r="E271" s="72" t="s">
        <v>47</v>
      </c>
      <c r="F271" s="71" t="s">
        <v>95</v>
      </c>
      <c r="G271" s="71" t="s">
        <v>20</v>
      </c>
      <c r="H271" s="72" t="s">
        <v>97</v>
      </c>
      <c r="I271" s="106" t="s">
        <v>544</v>
      </c>
      <c r="J271" s="71" t="s">
        <v>49</v>
      </c>
      <c r="K271" s="107" t="s">
        <v>578</v>
      </c>
      <c r="L271" s="71" t="s">
        <v>95</v>
      </c>
      <c r="M271" s="71" t="s">
        <v>30</v>
      </c>
      <c r="N271" s="72" t="s">
        <v>69</v>
      </c>
      <c r="O271" s="71" t="s">
        <v>63</v>
      </c>
      <c r="P271" s="71" t="s">
        <v>43</v>
      </c>
      <c r="Q271" s="72" t="s">
        <v>134</v>
      </c>
      <c r="R271" s="71" t="s">
        <v>33</v>
      </c>
      <c r="S271" s="71" t="s">
        <v>52</v>
      </c>
      <c r="T271" s="71" t="s">
        <v>67</v>
      </c>
      <c r="U271" s="72" t="s">
        <v>69</v>
      </c>
      <c r="V271" s="71" t="s">
        <v>20</v>
      </c>
      <c r="W271" s="71" t="s">
        <v>47</v>
      </c>
      <c r="X271" s="71" t="s">
        <v>49</v>
      </c>
      <c r="Y271" s="72" t="s">
        <v>51</v>
      </c>
      <c r="Z271" s="71" t="s">
        <v>55</v>
      </c>
      <c r="AA271" s="71" t="s">
        <v>26</v>
      </c>
      <c r="AB271" s="72" t="s">
        <v>106</v>
      </c>
      <c r="AC271" s="71" t="s">
        <v>118</v>
      </c>
      <c r="AD271" s="71" t="s">
        <v>294</v>
      </c>
      <c r="AE271" s="148">
        <v>6.78</v>
      </c>
      <c r="AF271" s="148" t="s">
        <v>29</v>
      </c>
      <c r="AG271" s="148">
        <v>6.86</v>
      </c>
      <c r="AH271" s="151"/>
    </row>
    <row r="272" spans="1:34" x14ac:dyDescent="0.25">
      <c r="A272" s="154" t="s">
        <v>397</v>
      </c>
      <c r="B272" s="5" t="s">
        <v>13</v>
      </c>
      <c r="C272" s="73" t="s">
        <v>24</v>
      </c>
      <c r="D272" s="73" t="s">
        <v>14</v>
      </c>
      <c r="E272" s="74" t="s">
        <v>14</v>
      </c>
      <c r="F272" s="73" t="s">
        <v>56</v>
      </c>
      <c r="G272" s="73" t="s">
        <v>56</v>
      </c>
      <c r="H272" s="74" t="s">
        <v>56</v>
      </c>
      <c r="I272" s="73" t="s">
        <v>29</v>
      </c>
      <c r="J272" s="73" t="s">
        <v>50</v>
      </c>
      <c r="K272" s="74" t="s">
        <v>29</v>
      </c>
      <c r="L272" s="73" t="s">
        <v>56</v>
      </c>
      <c r="M272" s="73" t="s">
        <v>48</v>
      </c>
      <c r="N272" s="74" t="s">
        <v>56</v>
      </c>
      <c r="O272" s="73" t="s">
        <v>24</v>
      </c>
      <c r="P272" s="73" t="s">
        <v>14</v>
      </c>
      <c r="Q272" s="74" t="s">
        <v>24</v>
      </c>
      <c r="R272" s="73" t="s">
        <v>56</v>
      </c>
      <c r="S272" s="73" t="s">
        <v>29</v>
      </c>
      <c r="T272" s="73" t="s">
        <v>68</v>
      </c>
      <c r="U272" s="74" t="s">
        <v>29</v>
      </c>
      <c r="V272" s="73" t="s">
        <v>56</v>
      </c>
      <c r="W272" s="73" t="s">
        <v>48</v>
      </c>
      <c r="X272" s="73" t="s">
        <v>50</v>
      </c>
      <c r="Y272" s="74" t="s">
        <v>50</v>
      </c>
      <c r="Z272" s="73" t="s">
        <v>14</v>
      </c>
      <c r="AA272" s="73" t="s">
        <v>50</v>
      </c>
      <c r="AB272" s="74" t="s">
        <v>14</v>
      </c>
      <c r="AC272" s="73" t="s">
        <v>56</v>
      </c>
      <c r="AD272" s="73"/>
      <c r="AE272" s="149"/>
      <c r="AF272" s="149"/>
      <c r="AG272" s="149"/>
      <c r="AH272" s="152"/>
    </row>
    <row r="273" spans="1:34" x14ac:dyDescent="0.25">
      <c r="A273" s="154"/>
      <c r="B273" s="5" t="s">
        <v>14</v>
      </c>
      <c r="C273" s="127" t="s">
        <v>460</v>
      </c>
      <c r="D273" s="127" t="s">
        <v>460</v>
      </c>
      <c r="E273" s="128" t="s">
        <v>25</v>
      </c>
      <c r="F273" s="127" t="s">
        <v>460</v>
      </c>
      <c r="G273" s="127" t="s">
        <v>460</v>
      </c>
      <c r="H273" s="128" t="s">
        <v>32</v>
      </c>
      <c r="I273" s="127" t="s">
        <v>460</v>
      </c>
      <c r="J273" s="127" t="s">
        <v>460</v>
      </c>
      <c r="K273" s="128" t="s">
        <v>25</v>
      </c>
      <c r="L273" s="127" t="s">
        <v>460</v>
      </c>
      <c r="M273" s="127" t="s">
        <v>460</v>
      </c>
      <c r="N273" s="128" t="s">
        <v>32</v>
      </c>
      <c r="O273" s="127" t="s">
        <v>460</v>
      </c>
      <c r="P273" s="127" t="s">
        <v>460</v>
      </c>
      <c r="Q273" s="128" t="s">
        <v>25</v>
      </c>
      <c r="R273" s="127" t="s">
        <v>32</v>
      </c>
      <c r="S273" s="127" t="s">
        <v>460</v>
      </c>
      <c r="T273" s="127" t="s">
        <v>460</v>
      </c>
      <c r="U273" s="128" t="s">
        <v>25</v>
      </c>
      <c r="V273" s="127" t="s">
        <v>32</v>
      </c>
      <c r="W273" s="127" t="s">
        <v>460</v>
      </c>
      <c r="X273" s="127" t="s">
        <v>460</v>
      </c>
      <c r="Y273" s="128" t="s">
        <v>25</v>
      </c>
      <c r="Z273" s="127" t="s">
        <v>460</v>
      </c>
      <c r="AA273" s="127" t="s">
        <v>460</v>
      </c>
      <c r="AB273" s="128" t="s">
        <v>32</v>
      </c>
      <c r="AC273" s="127" t="s">
        <v>462</v>
      </c>
      <c r="AD273" s="127" t="s">
        <v>36</v>
      </c>
      <c r="AE273" s="149"/>
      <c r="AF273" s="149"/>
      <c r="AG273" s="149"/>
      <c r="AH273" s="152"/>
    </row>
    <row r="274" spans="1:34" ht="15.75" thickBot="1" x14ac:dyDescent="0.3">
      <c r="A274" s="155"/>
      <c r="B274" s="6" t="s">
        <v>463</v>
      </c>
      <c r="C274" s="129" t="s">
        <v>460</v>
      </c>
      <c r="D274" s="129" t="s">
        <v>460</v>
      </c>
      <c r="E274" s="130" t="s">
        <v>44</v>
      </c>
      <c r="F274" s="129" t="s">
        <v>460</v>
      </c>
      <c r="G274" s="129" t="s">
        <v>460</v>
      </c>
      <c r="H274" s="130" t="s">
        <v>22</v>
      </c>
      <c r="I274" s="129" t="s">
        <v>460</v>
      </c>
      <c r="J274" s="129" t="s">
        <v>460</v>
      </c>
      <c r="K274" s="130" t="s">
        <v>55</v>
      </c>
      <c r="L274" s="129" t="s">
        <v>460</v>
      </c>
      <c r="M274" s="129" t="s">
        <v>460</v>
      </c>
      <c r="N274" s="130" t="s">
        <v>22</v>
      </c>
      <c r="O274" s="129" t="s">
        <v>460</v>
      </c>
      <c r="P274" s="129" t="s">
        <v>460</v>
      </c>
      <c r="Q274" s="130" t="s">
        <v>66</v>
      </c>
      <c r="R274" s="129">
        <v>10</v>
      </c>
      <c r="S274" s="129" t="s">
        <v>460</v>
      </c>
      <c r="T274" s="129" t="s">
        <v>460</v>
      </c>
      <c r="U274" s="130" t="s">
        <v>55</v>
      </c>
      <c r="V274" s="129">
        <v>10</v>
      </c>
      <c r="W274" s="129" t="s">
        <v>460</v>
      </c>
      <c r="X274" s="129" t="s">
        <v>460</v>
      </c>
      <c r="Y274" s="130" t="s">
        <v>52</v>
      </c>
      <c r="Z274" s="129" t="s">
        <v>460</v>
      </c>
      <c r="AA274" s="129" t="s">
        <v>460</v>
      </c>
      <c r="AB274" s="130" t="s">
        <v>470</v>
      </c>
      <c r="AC274" s="129">
        <v>20</v>
      </c>
      <c r="AD274" s="129" t="s">
        <v>512</v>
      </c>
      <c r="AE274" s="150"/>
      <c r="AF274" s="150"/>
      <c r="AG274" s="150"/>
      <c r="AH274" s="153"/>
    </row>
    <row r="275" spans="1:34" x14ac:dyDescent="0.25">
      <c r="A275" s="3">
        <v>15055</v>
      </c>
      <c r="B275" s="4" t="s">
        <v>12</v>
      </c>
      <c r="C275" s="71" t="s">
        <v>46</v>
      </c>
      <c r="D275" s="71" t="s">
        <v>49</v>
      </c>
      <c r="E275" s="72" t="s">
        <v>47</v>
      </c>
      <c r="F275" s="71" t="s">
        <v>26</v>
      </c>
      <c r="G275" s="71" t="s">
        <v>30</v>
      </c>
      <c r="H275" s="72" t="s">
        <v>88</v>
      </c>
      <c r="I275" s="71" t="s">
        <v>69</v>
      </c>
      <c r="J275" s="71" t="s">
        <v>49</v>
      </c>
      <c r="K275" s="72" t="s">
        <v>76</v>
      </c>
      <c r="L275" s="71" t="s">
        <v>30</v>
      </c>
      <c r="M275" s="71" t="s">
        <v>30</v>
      </c>
      <c r="N275" s="72" t="s">
        <v>78</v>
      </c>
      <c r="O275" s="71" t="s">
        <v>64</v>
      </c>
      <c r="P275" s="71" t="s">
        <v>107</v>
      </c>
      <c r="Q275" s="72" t="s">
        <v>40</v>
      </c>
      <c r="R275" s="71" t="s">
        <v>30</v>
      </c>
      <c r="S275" s="71" t="s">
        <v>101</v>
      </c>
      <c r="T275" s="71" t="s">
        <v>67</v>
      </c>
      <c r="U275" s="72" t="s">
        <v>61</v>
      </c>
      <c r="V275" s="71" t="s">
        <v>33</v>
      </c>
      <c r="W275" s="71" t="s">
        <v>120</v>
      </c>
      <c r="X275" s="71" t="s">
        <v>107</v>
      </c>
      <c r="Y275" s="72" t="s">
        <v>90</v>
      </c>
      <c r="Z275" s="71" t="s">
        <v>15</v>
      </c>
      <c r="AA275" s="71" t="s">
        <v>15</v>
      </c>
      <c r="AB275" s="72" t="s">
        <v>106</v>
      </c>
      <c r="AC275" s="71" t="s">
        <v>118</v>
      </c>
      <c r="AD275" s="71" t="s">
        <v>258</v>
      </c>
      <c r="AE275" s="148">
        <v>7.07</v>
      </c>
      <c r="AF275" s="148" t="s">
        <v>29</v>
      </c>
      <c r="AG275" s="148">
        <v>5.48</v>
      </c>
      <c r="AH275" s="151"/>
    </row>
    <row r="276" spans="1:34" x14ac:dyDescent="0.25">
      <c r="A276" s="154" t="s">
        <v>396</v>
      </c>
      <c r="B276" s="5" t="s">
        <v>13</v>
      </c>
      <c r="C276" s="73" t="s">
        <v>24</v>
      </c>
      <c r="D276" s="73" t="s">
        <v>50</v>
      </c>
      <c r="E276" s="74" t="s">
        <v>14</v>
      </c>
      <c r="F276" s="73" t="s">
        <v>50</v>
      </c>
      <c r="G276" s="73" t="s">
        <v>48</v>
      </c>
      <c r="H276" s="74" t="s">
        <v>50</v>
      </c>
      <c r="I276" s="73" t="s">
        <v>24</v>
      </c>
      <c r="J276" s="73" t="s">
        <v>50</v>
      </c>
      <c r="K276" s="74" t="s">
        <v>24</v>
      </c>
      <c r="L276" s="73" t="s">
        <v>48</v>
      </c>
      <c r="M276" s="73" t="s">
        <v>48</v>
      </c>
      <c r="N276" s="74" t="s">
        <v>48</v>
      </c>
      <c r="O276" s="73" t="s">
        <v>24</v>
      </c>
      <c r="P276" s="73" t="s">
        <v>14</v>
      </c>
      <c r="Q276" s="74" t="s">
        <v>24</v>
      </c>
      <c r="R276" s="73" t="s">
        <v>48</v>
      </c>
      <c r="S276" s="73" t="s">
        <v>68</v>
      </c>
      <c r="T276" s="73" t="s">
        <v>68</v>
      </c>
      <c r="U276" s="74" t="s">
        <v>68</v>
      </c>
      <c r="V276" s="73" t="s">
        <v>56</v>
      </c>
      <c r="W276" s="73" t="s">
        <v>50</v>
      </c>
      <c r="X276" s="73" t="s">
        <v>14</v>
      </c>
      <c r="Y276" s="74" t="s">
        <v>50</v>
      </c>
      <c r="Z276" s="73" t="s">
        <v>14</v>
      </c>
      <c r="AA276" s="73" t="s">
        <v>14</v>
      </c>
      <c r="AB276" s="74" t="s">
        <v>14</v>
      </c>
      <c r="AC276" s="73" t="s">
        <v>56</v>
      </c>
      <c r="AD276" s="73"/>
      <c r="AE276" s="149"/>
      <c r="AF276" s="149"/>
      <c r="AG276" s="149"/>
      <c r="AH276" s="152"/>
    </row>
    <row r="277" spans="1:34" x14ac:dyDescent="0.25">
      <c r="A277" s="154"/>
      <c r="B277" s="5" t="s">
        <v>14</v>
      </c>
      <c r="C277" s="127" t="s">
        <v>460</v>
      </c>
      <c r="D277" s="127" t="s">
        <v>460</v>
      </c>
      <c r="E277" s="128" t="s">
        <v>25</v>
      </c>
      <c r="F277" s="127" t="s">
        <v>460</v>
      </c>
      <c r="G277" s="127" t="s">
        <v>460</v>
      </c>
      <c r="H277" s="128" t="s">
        <v>32</v>
      </c>
      <c r="I277" s="127" t="s">
        <v>460</v>
      </c>
      <c r="J277" s="127" t="s">
        <v>460</v>
      </c>
      <c r="K277" s="128" t="s">
        <v>25</v>
      </c>
      <c r="L277" s="127" t="s">
        <v>460</v>
      </c>
      <c r="M277" s="127" t="s">
        <v>460</v>
      </c>
      <c r="N277" s="128" t="s">
        <v>32</v>
      </c>
      <c r="O277" s="127" t="s">
        <v>460</v>
      </c>
      <c r="P277" s="127" t="s">
        <v>460</v>
      </c>
      <c r="Q277" s="128" t="s">
        <v>25</v>
      </c>
      <c r="R277" s="127" t="s">
        <v>32</v>
      </c>
      <c r="S277" s="127" t="s">
        <v>460</v>
      </c>
      <c r="T277" s="127" t="s">
        <v>460</v>
      </c>
      <c r="U277" s="128" t="s">
        <v>25</v>
      </c>
      <c r="V277" s="127" t="s">
        <v>32</v>
      </c>
      <c r="W277" s="127" t="s">
        <v>460</v>
      </c>
      <c r="X277" s="127" t="s">
        <v>460</v>
      </c>
      <c r="Y277" s="128" t="s">
        <v>25</v>
      </c>
      <c r="Z277" s="127" t="s">
        <v>460</v>
      </c>
      <c r="AA277" s="127" t="s">
        <v>460</v>
      </c>
      <c r="AB277" s="128" t="s">
        <v>32</v>
      </c>
      <c r="AC277" s="127" t="s">
        <v>462</v>
      </c>
      <c r="AD277" s="127" t="s">
        <v>36</v>
      </c>
      <c r="AE277" s="149"/>
      <c r="AF277" s="149"/>
      <c r="AG277" s="149"/>
      <c r="AH277" s="152"/>
    </row>
    <row r="278" spans="1:34" ht="15.75" thickBot="1" x14ac:dyDescent="0.3">
      <c r="A278" s="155"/>
      <c r="B278" s="6" t="s">
        <v>463</v>
      </c>
      <c r="C278" s="129" t="s">
        <v>460</v>
      </c>
      <c r="D278" s="129" t="s">
        <v>460</v>
      </c>
      <c r="E278" s="130" t="s">
        <v>44</v>
      </c>
      <c r="F278" s="129" t="s">
        <v>460</v>
      </c>
      <c r="G278" s="129" t="s">
        <v>460</v>
      </c>
      <c r="H278" s="130" t="s">
        <v>45</v>
      </c>
      <c r="I278" s="129" t="s">
        <v>460</v>
      </c>
      <c r="J278" s="129" t="s">
        <v>460</v>
      </c>
      <c r="K278" s="130" t="s">
        <v>66</v>
      </c>
      <c r="L278" s="129" t="s">
        <v>460</v>
      </c>
      <c r="M278" s="129" t="s">
        <v>460</v>
      </c>
      <c r="N278" s="130" t="s">
        <v>161</v>
      </c>
      <c r="O278" s="129" t="s">
        <v>460</v>
      </c>
      <c r="P278" s="129" t="s">
        <v>460</v>
      </c>
      <c r="Q278" s="130" t="s">
        <v>66</v>
      </c>
      <c r="R278" s="129">
        <v>9</v>
      </c>
      <c r="S278" s="129" t="s">
        <v>460</v>
      </c>
      <c r="T278" s="129" t="s">
        <v>460</v>
      </c>
      <c r="U278" s="130" t="s">
        <v>33</v>
      </c>
      <c r="V278" s="129">
        <v>10</v>
      </c>
      <c r="W278" s="129" t="s">
        <v>460</v>
      </c>
      <c r="X278" s="129" t="s">
        <v>460</v>
      </c>
      <c r="Y278" s="130" t="s">
        <v>52</v>
      </c>
      <c r="Z278" s="129" t="s">
        <v>460</v>
      </c>
      <c r="AA278" s="129" t="s">
        <v>460</v>
      </c>
      <c r="AB278" s="130" t="s">
        <v>470</v>
      </c>
      <c r="AC278" s="129">
        <v>20</v>
      </c>
      <c r="AD278" s="129" t="s">
        <v>579</v>
      </c>
      <c r="AE278" s="150"/>
      <c r="AF278" s="150"/>
      <c r="AG278" s="150"/>
      <c r="AH278" s="153"/>
    </row>
    <row r="279" spans="1:34" x14ac:dyDescent="0.25">
      <c r="A279" s="3">
        <v>15056</v>
      </c>
      <c r="B279" s="4" t="s">
        <v>12</v>
      </c>
      <c r="C279" s="71" t="s">
        <v>78</v>
      </c>
      <c r="D279" s="71" t="s">
        <v>107</v>
      </c>
      <c r="E279" s="72" t="s">
        <v>153</v>
      </c>
      <c r="F279" s="71" t="s">
        <v>20</v>
      </c>
      <c r="G279" s="71" t="s">
        <v>33</v>
      </c>
      <c r="H279" s="72" t="s">
        <v>69</v>
      </c>
      <c r="I279" s="71" t="s">
        <v>40</v>
      </c>
      <c r="J279" s="71" t="s">
        <v>55</v>
      </c>
      <c r="K279" s="72" t="s">
        <v>51</v>
      </c>
      <c r="L279" s="71" t="s">
        <v>26</v>
      </c>
      <c r="M279" s="71" t="s">
        <v>20</v>
      </c>
      <c r="N279" s="72" t="s">
        <v>101</v>
      </c>
      <c r="O279" s="71" t="s">
        <v>100</v>
      </c>
      <c r="P279" s="71" t="s">
        <v>53</v>
      </c>
      <c r="Q279" s="72" t="s">
        <v>132</v>
      </c>
      <c r="R279" s="71" t="s">
        <v>30</v>
      </c>
      <c r="S279" s="71" t="s">
        <v>88</v>
      </c>
      <c r="T279" s="71" t="s">
        <v>107</v>
      </c>
      <c r="U279" s="72" t="s">
        <v>99</v>
      </c>
      <c r="V279" s="71" t="s">
        <v>20</v>
      </c>
      <c r="W279" s="71" t="s">
        <v>92</v>
      </c>
      <c r="X279" s="71" t="s">
        <v>43</v>
      </c>
      <c r="Y279" s="72" t="s">
        <v>79</v>
      </c>
      <c r="Z279" s="71" t="s">
        <v>30</v>
      </c>
      <c r="AA279" s="71" t="s">
        <v>30</v>
      </c>
      <c r="AB279" s="72" t="s">
        <v>78</v>
      </c>
      <c r="AC279" s="71" t="s">
        <v>97</v>
      </c>
      <c r="AD279" s="71" t="s">
        <v>290</v>
      </c>
      <c r="AE279" s="148">
        <v>7.67</v>
      </c>
      <c r="AF279" s="148" t="s">
        <v>29</v>
      </c>
      <c r="AG279" s="148">
        <v>5.49</v>
      </c>
      <c r="AH279" s="151"/>
    </row>
    <row r="280" spans="1:34" x14ac:dyDescent="0.25">
      <c r="A280" s="154" t="s">
        <v>395</v>
      </c>
      <c r="B280" s="5" t="s">
        <v>13</v>
      </c>
      <c r="C280" s="73" t="s">
        <v>68</v>
      </c>
      <c r="D280" s="73" t="s">
        <v>14</v>
      </c>
      <c r="E280" s="74" t="s">
        <v>24</v>
      </c>
      <c r="F280" s="73" t="s">
        <v>56</v>
      </c>
      <c r="G280" s="73" t="s">
        <v>56</v>
      </c>
      <c r="H280" s="74" t="s">
        <v>56</v>
      </c>
      <c r="I280" s="73" t="s">
        <v>50</v>
      </c>
      <c r="J280" s="73" t="s">
        <v>56</v>
      </c>
      <c r="K280" s="74" t="s">
        <v>50</v>
      </c>
      <c r="L280" s="73" t="s">
        <v>50</v>
      </c>
      <c r="M280" s="73" t="s">
        <v>56</v>
      </c>
      <c r="N280" s="74" t="s">
        <v>48</v>
      </c>
      <c r="O280" s="73" t="s">
        <v>14</v>
      </c>
      <c r="P280" s="73" t="s">
        <v>48</v>
      </c>
      <c r="Q280" s="74" t="s">
        <v>14</v>
      </c>
      <c r="R280" s="73" t="s">
        <v>48</v>
      </c>
      <c r="S280" s="73" t="s">
        <v>68</v>
      </c>
      <c r="T280" s="73" t="s">
        <v>14</v>
      </c>
      <c r="U280" s="74" t="s">
        <v>24</v>
      </c>
      <c r="V280" s="73" t="s">
        <v>56</v>
      </c>
      <c r="W280" s="73" t="s">
        <v>50</v>
      </c>
      <c r="X280" s="73" t="s">
        <v>14</v>
      </c>
      <c r="Y280" s="74" t="s">
        <v>50</v>
      </c>
      <c r="Z280" s="73" t="s">
        <v>48</v>
      </c>
      <c r="AA280" s="73" t="s">
        <v>48</v>
      </c>
      <c r="AB280" s="74" t="s">
        <v>48</v>
      </c>
      <c r="AC280" s="73" t="s">
        <v>56</v>
      </c>
      <c r="AD280" s="73"/>
      <c r="AE280" s="149"/>
      <c r="AF280" s="149"/>
      <c r="AG280" s="149"/>
      <c r="AH280" s="152"/>
    </row>
    <row r="281" spans="1:34" x14ac:dyDescent="0.25">
      <c r="A281" s="154"/>
      <c r="B281" s="5" t="s">
        <v>14</v>
      </c>
      <c r="C281" s="127" t="s">
        <v>460</v>
      </c>
      <c r="D281" s="127" t="s">
        <v>460</v>
      </c>
      <c r="E281" s="128" t="s">
        <v>25</v>
      </c>
      <c r="F281" s="127" t="s">
        <v>460</v>
      </c>
      <c r="G281" s="127" t="s">
        <v>460</v>
      </c>
      <c r="H281" s="128" t="s">
        <v>32</v>
      </c>
      <c r="I281" s="127" t="s">
        <v>460</v>
      </c>
      <c r="J281" s="127" t="s">
        <v>460</v>
      </c>
      <c r="K281" s="128" t="s">
        <v>25</v>
      </c>
      <c r="L281" s="127" t="s">
        <v>460</v>
      </c>
      <c r="M281" s="127" t="s">
        <v>460</v>
      </c>
      <c r="N281" s="128" t="s">
        <v>32</v>
      </c>
      <c r="O281" s="127" t="s">
        <v>460</v>
      </c>
      <c r="P281" s="127" t="s">
        <v>460</v>
      </c>
      <c r="Q281" s="128" t="s">
        <v>25</v>
      </c>
      <c r="R281" s="127" t="s">
        <v>32</v>
      </c>
      <c r="S281" s="127" t="s">
        <v>460</v>
      </c>
      <c r="T281" s="127" t="s">
        <v>460</v>
      </c>
      <c r="U281" s="128" t="s">
        <v>25</v>
      </c>
      <c r="V281" s="127" t="s">
        <v>32</v>
      </c>
      <c r="W281" s="127" t="s">
        <v>460</v>
      </c>
      <c r="X281" s="127" t="s">
        <v>460</v>
      </c>
      <c r="Y281" s="128" t="s">
        <v>25</v>
      </c>
      <c r="Z281" s="127" t="s">
        <v>460</v>
      </c>
      <c r="AA281" s="127" t="s">
        <v>460</v>
      </c>
      <c r="AB281" s="128" t="s">
        <v>32</v>
      </c>
      <c r="AC281" s="127" t="s">
        <v>462</v>
      </c>
      <c r="AD281" s="127" t="s">
        <v>36</v>
      </c>
      <c r="AE281" s="149"/>
      <c r="AF281" s="149"/>
      <c r="AG281" s="149"/>
      <c r="AH281" s="152"/>
    </row>
    <row r="282" spans="1:34" ht="15.75" thickBot="1" x14ac:dyDescent="0.3">
      <c r="A282" s="155"/>
      <c r="B282" s="6" t="s">
        <v>463</v>
      </c>
      <c r="C282" s="129" t="s">
        <v>460</v>
      </c>
      <c r="D282" s="129" t="s">
        <v>460</v>
      </c>
      <c r="E282" s="130" t="s">
        <v>66</v>
      </c>
      <c r="F282" s="129" t="s">
        <v>460</v>
      </c>
      <c r="G282" s="129" t="s">
        <v>460</v>
      </c>
      <c r="H282" s="130" t="s">
        <v>22</v>
      </c>
      <c r="I282" s="129" t="s">
        <v>460</v>
      </c>
      <c r="J282" s="129" t="s">
        <v>460</v>
      </c>
      <c r="K282" s="130" t="s">
        <v>52</v>
      </c>
      <c r="L282" s="129" t="s">
        <v>460</v>
      </c>
      <c r="M282" s="129" t="s">
        <v>460</v>
      </c>
      <c r="N282" s="130" t="s">
        <v>161</v>
      </c>
      <c r="O282" s="129" t="s">
        <v>460</v>
      </c>
      <c r="P282" s="129" t="s">
        <v>460</v>
      </c>
      <c r="Q282" s="130" t="s">
        <v>44</v>
      </c>
      <c r="R282" s="129">
        <v>9</v>
      </c>
      <c r="S282" s="129" t="s">
        <v>460</v>
      </c>
      <c r="T282" s="129" t="s">
        <v>460</v>
      </c>
      <c r="U282" s="130" t="s">
        <v>66</v>
      </c>
      <c r="V282" s="129">
        <v>10</v>
      </c>
      <c r="W282" s="129" t="s">
        <v>460</v>
      </c>
      <c r="X282" s="129" t="s">
        <v>460</v>
      </c>
      <c r="Y282" s="130" t="s">
        <v>52</v>
      </c>
      <c r="Z282" s="129" t="s">
        <v>460</v>
      </c>
      <c r="AA282" s="129" t="s">
        <v>460</v>
      </c>
      <c r="AB282" s="130" t="s">
        <v>161</v>
      </c>
      <c r="AC282" s="129">
        <v>20</v>
      </c>
      <c r="AD282" s="129" t="s">
        <v>580</v>
      </c>
      <c r="AE282" s="150"/>
      <c r="AF282" s="150"/>
      <c r="AG282" s="150"/>
      <c r="AH282" s="153"/>
    </row>
    <row r="283" spans="1:34" x14ac:dyDescent="0.25">
      <c r="A283" s="3">
        <v>15057</v>
      </c>
      <c r="B283" s="4" t="s">
        <v>12</v>
      </c>
      <c r="C283" s="71" t="s">
        <v>153</v>
      </c>
      <c r="D283" s="71" t="s">
        <v>49</v>
      </c>
      <c r="E283" s="72" t="s">
        <v>151</v>
      </c>
      <c r="F283" s="71" t="s">
        <v>33</v>
      </c>
      <c r="G283" s="71" t="s">
        <v>30</v>
      </c>
      <c r="H283" s="72" t="s">
        <v>101</v>
      </c>
      <c r="I283" s="71" t="s">
        <v>78</v>
      </c>
      <c r="J283" s="71" t="s">
        <v>43</v>
      </c>
      <c r="K283" s="72" t="s">
        <v>99</v>
      </c>
      <c r="L283" s="71" t="s">
        <v>53</v>
      </c>
      <c r="M283" s="71" t="s">
        <v>26</v>
      </c>
      <c r="N283" s="72" t="s">
        <v>38</v>
      </c>
      <c r="O283" s="71" t="s">
        <v>75</v>
      </c>
      <c r="P283" s="71" t="s">
        <v>27</v>
      </c>
      <c r="Q283" s="72" t="s">
        <v>40</v>
      </c>
      <c r="R283" s="71" t="s">
        <v>15</v>
      </c>
      <c r="S283" s="71" t="s">
        <v>87</v>
      </c>
      <c r="T283" s="71" t="s">
        <v>21</v>
      </c>
      <c r="U283" s="72" t="s">
        <v>73</v>
      </c>
      <c r="V283" s="71" t="s">
        <v>30</v>
      </c>
      <c r="W283" s="71" t="s">
        <v>71</v>
      </c>
      <c r="X283" s="71" t="s">
        <v>49</v>
      </c>
      <c r="Y283" s="72" t="s">
        <v>133</v>
      </c>
      <c r="Z283" s="71" t="s">
        <v>30</v>
      </c>
      <c r="AA283" s="71" t="s">
        <v>26</v>
      </c>
      <c r="AB283" s="72" t="s">
        <v>88</v>
      </c>
      <c r="AC283" s="71" t="s">
        <v>64</v>
      </c>
      <c r="AD283" s="71" t="s">
        <v>288</v>
      </c>
      <c r="AE283" s="148">
        <v>7.56</v>
      </c>
      <c r="AF283" s="148" t="s">
        <v>29</v>
      </c>
      <c r="AG283" s="148">
        <v>5.22</v>
      </c>
      <c r="AH283" s="151"/>
    </row>
    <row r="284" spans="1:34" x14ac:dyDescent="0.25">
      <c r="A284" s="154" t="s">
        <v>394</v>
      </c>
      <c r="B284" s="5" t="s">
        <v>13</v>
      </c>
      <c r="C284" s="73" t="s">
        <v>14</v>
      </c>
      <c r="D284" s="73" t="s">
        <v>50</v>
      </c>
      <c r="E284" s="74" t="s">
        <v>14</v>
      </c>
      <c r="F284" s="73" t="s">
        <v>56</v>
      </c>
      <c r="G284" s="73" t="s">
        <v>48</v>
      </c>
      <c r="H284" s="74" t="s">
        <v>48</v>
      </c>
      <c r="I284" s="73" t="s">
        <v>68</v>
      </c>
      <c r="J284" s="73" t="s">
        <v>14</v>
      </c>
      <c r="K284" s="74" t="s">
        <v>24</v>
      </c>
      <c r="L284" s="73" t="s">
        <v>14</v>
      </c>
      <c r="M284" s="73" t="s">
        <v>50</v>
      </c>
      <c r="N284" s="74" t="s">
        <v>14</v>
      </c>
      <c r="O284" s="73" t="s">
        <v>24</v>
      </c>
      <c r="P284" s="73" t="s">
        <v>24</v>
      </c>
      <c r="Q284" s="74" t="s">
        <v>24</v>
      </c>
      <c r="R284" s="73" t="s">
        <v>14</v>
      </c>
      <c r="S284" s="73" t="s">
        <v>14</v>
      </c>
      <c r="T284" s="73" t="s">
        <v>29</v>
      </c>
      <c r="U284" s="74" t="s">
        <v>14</v>
      </c>
      <c r="V284" s="73" t="s">
        <v>48</v>
      </c>
      <c r="W284" s="73" t="s">
        <v>56</v>
      </c>
      <c r="X284" s="73" t="s">
        <v>50</v>
      </c>
      <c r="Y284" s="74" t="s">
        <v>56</v>
      </c>
      <c r="Z284" s="73" t="s">
        <v>48</v>
      </c>
      <c r="AA284" s="73" t="s">
        <v>50</v>
      </c>
      <c r="AB284" s="74" t="s">
        <v>50</v>
      </c>
      <c r="AC284" s="73" t="s">
        <v>56</v>
      </c>
      <c r="AD284" s="73"/>
      <c r="AE284" s="149"/>
      <c r="AF284" s="149"/>
      <c r="AG284" s="149"/>
      <c r="AH284" s="152"/>
    </row>
    <row r="285" spans="1:34" x14ac:dyDescent="0.25">
      <c r="A285" s="154"/>
      <c r="B285" s="5" t="s">
        <v>14</v>
      </c>
      <c r="C285" s="127" t="s">
        <v>460</v>
      </c>
      <c r="D285" s="127" t="s">
        <v>460</v>
      </c>
      <c r="E285" s="128" t="s">
        <v>25</v>
      </c>
      <c r="F285" s="127" t="s">
        <v>460</v>
      </c>
      <c r="G285" s="127" t="s">
        <v>460</v>
      </c>
      <c r="H285" s="128" t="s">
        <v>32</v>
      </c>
      <c r="I285" s="127" t="s">
        <v>460</v>
      </c>
      <c r="J285" s="127" t="s">
        <v>460</v>
      </c>
      <c r="K285" s="128" t="s">
        <v>25</v>
      </c>
      <c r="L285" s="127" t="s">
        <v>460</v>
      </c>
      <c r="M285" s="127" t="s">
        <v>460</v>
      </c>
      <c r="N285" s="128" t="s">
        <v>32</v>
      </c>
      <c r="O285" s="127" t="s">
        <v>460</v>
      </c>
      <c r="P285" s="127" t="s">
        <v>460</v>
      </c>
      <c r="Q285" s="128" t="s">
        <v>25</v>
      </c>
      <c r="R285" s="127" t="s">
        <v>32</v>
      </c>
      <c r="S285" s="127" t="s">
        <v>460</v>
      </c>
      <c r="T285" s="127" t="s">
        <v>460</v>
      </c>
      <c r="U285" s="128" t="s">
        <v>25</v>
      </c>
      <c r="V285" s="127" t="s">
        <v>32</v>
      </c>
      <c r="W285" s="127" t="s">
        <v>460</v>
      </c>
      <c r="X285" s="127" t="s">
        <v>460</v>
      </c>
      <c r="Y285" s="128" t="s">
        <v>25</v>
      </c>
      <c r="Z285" s="127" t="s">
        <v>460</v>
      </c>
      <c r="AA285" s="127" t="s">
        <v>460</v>
      </c>
      <c r="AB285" s="128" t="s">
        <v>32</v>
      </c>
      <c r="AC285" s="127" t="s">
        <v>462</v>
      </c>
      <c r="AD285" s="127" t="s">
        <v>36</v>
      </c>
      <c r="AE285" s="149"/>
      <c r="AF285" s="149"/>
      <c r="AG285" s="149"/>
      <c r="AH285" s="152"/>
    </row>
    <row r="286" spans="1:34" ht="15.75" thickBot="1" x14ac:dyDescent="0.3">
      <c r="A286" s="155"/>
      <c r="B286" s="6" t="s">
        <v>463</v>
      </c>
      <c r="C286" s="129" t="s">
        <v>460</v>
      </c>
      <c r="D286" s="129" t="s">
        <v>460</v>
      </c>
      <c r="E286" s="130" t="s">
        <v>44</v>
      </c>
      <c r="F286" s="129" t="s">
        <v>460</v>
      </c>
      <c r="G286" s="129" t="s">
        <v>460</v>
      </c>
      <c r="H286" s="130" t="s">
        <v>161</v>
      </c>
      <c r="I286" s="129" t="s">
        <v>460</v>
      </c>
      <c r="J286" s="129" t="s">
        <v>460</v>
      </c>
      <c r="K286" s="130" t="s">
        <v>66</v>
      </c>
      <c r="L286" s="129" t="s">
        <v>460</v>
      </c>
      <c r="M286" s="129" t="s">
        <v>460</v>
      </c>
      <c r="N286" s="130" t="s">
        <v>470</v>
      </c>
      <c r="O286" s="129" t="s">
        <v>460</v>
      </c>
      <c r="P286" s="129" t="s">
        <v>460</v>
      </c>
      <c r="Q286" s="130" t="s">
        <v>66</v>
      </c>
      <c r="R286" s="129">
        <v>7</v>
      </c>
      <c r="S286" s="129" t="s">
        <v>460</v>
      </c>
      <c r="T286" s="129" t="s">
        <v>460</v>
      </c>
      <c r="U286" s="130" t="s">
        <v>44</v>
      </c>
      <c r="V286" s="129">
        <v>9</v>
      </c>
      <c r="W286" s="129" t="s">
        <v>460</v>
      </c>
      <c r="X286" s="129" t="s">
        <v>460</v>
      </c>
      <c r="Y286" s="130" t="s">
        <v>63</v>
      </c>
      <c r="Z286" s="129" t="s">
        <v>460</v>
      </c>
      <c r="AA286" s="129" t="s">
        <v>460</v>
      </c>
      <c r="AB286" s="130" t="s">
        <v>45</v>
      </c>
      <c r="AC286" s="129">
        <v>20</v>
      </c>
      <c r="AD286" s="129" t="s">
        <v>581</v>
      </c>
      <c r="AE286" s="150"/>
      <c r="AF286" s="150"/>
      <c r="AG286" s="150"/>
      <c r="AH286" s="153"/>
    </row>
    <row r="287" spans="1:34" x14ac:dyDescent="0.25">
      <c r="A287" s="3">
        <v>15058</v>
      </c>
      <c r="B287" s="4" t="s">
        <v>12</v>
      </c>
      <c r="C287" s="71" t="s">
        <v>69</v>
      </c>
      <c r="D287" s="71" t="s">
        <v>53</v>
      </c>
      <c r="E287" s="72" t="s">
        <v>42</v>
      </c>
      <c r="F287" s="71" t="s">
        <v>33</v>
      </c>
      <c r="G287" s="71" t="s">
        <v>30</v>
      </c>
      <c r="H287" s="72" t="s">
        <v>101</v>
      </c>
      <c r="I287" s="71" t="s">
        <v>134</v>
      </c>
      <c r="J287" s="71" t="s">
        <v>55</v>
      </c>
      <c r="K287" s="72" t="s">
        <v>125</v>
      </c>
      <c r="L287" s="71" t="s">
        <v>30</v>
      </c>
      <c r="M287" s="71" t="s">
        <v>20</v>
      </c>
      <c r="N287" s="72" t="s">
        <v>63</v>
      </c>
      <c r="O287" s="71" t="s">
        <v>76</v>
      </c>
      <c r="P287" s="71" t="s">
        <v>53</v>
      </c>
      <c r="Q287" s="72" t="s">
        <v>90</v>
      </c>
      <c r="R287" s="71" t="s">
        <v>30</v>
      </c>
      <c r="S287" s="71" t="s">
        <v>100</v>
      </c>
      <c r="T287" s="71" t="s">
        <v>49</v>
      </c>
      <c r="U287" s="72" t="s">
        <v>131</v>
      </c>
      <c r="V287" s="71" t="s">
        <v>20</v>
      </c>
      <c r="W287" s="71" t="s">
        <v>135</v>
      </c>
      <c r="X287" s="71" t="s">
        <v>43</v>
      </c>
      <c r="Y287" s="72" t="s">
        <v>65</v>
      </c>
      <c r="Z287" s="71" t="s">
        <v>15</v>
      </c>
      <c r="AA287" s="71" t="s">
        <v>26</v>
      </c>
      <c r="AB287" s="72" t="s">
        <v>70</v>
      </c>
      <c r="AC287" s="71" t="s">
        <v>69</v>
      </c>
      <c r="AD287" s="71" t="s">
        <v>262</v>
      </c>
      <c r="AE287" s="148">
        <v>8.07</v>
      </c>
      <c r="AF287" s="148" t="s">
        <v>29</v>
      </c>
      <c r="AG287" s="148">
        <v>5.9</v>
      </c>
      <c r="AH287" s="151"/>
    </row>
    <row r="288" spans="1:34" x14ac:dyDescent="0.25">
      <c r="A288" s="154" t="s">
        <v>393</v>
      </c>
      <c r="B288" s="5" t="s">
        <v>13</v>
      </c>
      <c r="C288" s="73" t="s">
        <v>24</v>
      </c>
      <c r="D288" s="73" t="s">
        <v>48</v>
      </c>
      <c r="E288" s="74" t="s">
        <v>24</v>
      </c>
      <c r="F288" s="73" t="s">
        <v>56</v>
      </c>
      <c r="G288" s="73" t="s">
        <v>48</v>
      </c>
      <c r="H288" s="74" t="s">
        <v>48</v>
      </c>
      <c r="I288" s="73" t="s">
        <v>14</v>
      </c>
      <c r="J288" s="73" t="s">
        <v>56</v>
      </c>
      <c r="K288" s="74" t="s">
        <v>14</v>
      </c>
      <c r="L288" s="73" t="s">
        <v>48</v>
      </c>
      <c r="M288" s="73" t="s">
        <v>56</v>
      </c>
      <c r="N288" s="74" t="s">
        <v>56</v>
      </c>
      <c r="O288" s="73" t="s">
        <v>14</v>
      </c>
      <c r="P288" s="73" t="s">
        <v>48</v>
      </c>
      <c r="Q288" s="74" t="s">
        <v>50</v>
      </c>
      <c r="R288" s="73" t="s">
        <v>48</v>
      </c>
      <c r="S288" s="73" t="s">
        <v>14</v>
      </c>
      <c r="T288" s="73" t="s">
        <v>50</v>
      </c>
      <c r="U288" s="74" t="s">
        <v>14</v>
      </c>
      <c r="V288" s="73" t="s">
        <v>56</v>
      </c>
      <c r="W288" s="73" t="s">
        <v>56</v>
      </c>
      <c r="X288" s="73" t="s">
        <v>14</v>
      </c>
      <c r="Y288" s="74" t="s">
        <v>56</v>
      </c>
      <c r="Z288" s="73" t="s">
        <v>14</v>
      </c>
      <c r="AA288" s="73" t="s">
        <v>50</v>
      </c>
      <c r="AB288" s="74" t="s">
        <v>50</v>
      </c>
      <c r="AC288" s="73" t="s">
        <v>56</v>
      </c>
      <c r="AD288" s="73"/>
      <c r="AE288" s="149"/>
      <c r="AF288" s="149"/>
      <c r="AG288" s="149"/>
      <c r="AH288" s="152"/>
    </row>
    <row r="289" spans="1:34" x14ac:dyDescent="0.25">
      <c r="A289" s="154"/>
      <c r="B289" s="5" t="s">
        <v>14</v>
      </c>
      <c r="C289" s="127" t="s">
        <v>460</v>
      </c>
      <c r="D289" s="127" t="s">
        <v>460</v>
      </c>
      <c r="E289" s="128" t="s">
        <v>25</v>
      </c>
      <c r="F289" s="127" t="s">
        <v>460</v>
      </c>
      <c r="G289" s="127" t="s">
        <v>460</v>
      </c>
      <c r="H289" s="128" t="s">
        <v>32</v>
      </c>
      <c r="I289" s="127" t="s">
        <v>460</v>
      </c>
      <c r="J289" s="127" t="s">
        <v>460</v>
      </c>
      <c r="K289" s="128" t="s">
        <v>25</v>
      </c>
      <c r="L289" s="127" t="s">
        <v>460</v>
      </c>
      <c r="M289" s="127" t="s">
        <v>460</v>
      </c>
      <c r="N289" s="128" t="s">
        <v>32</v>
      </c>
      <c r="O289" s="127" t="s">
        <v>460</v>
      </c>
      <c r="P289" s="127" t="s">
        <v>460</v>
      </c>
      <c r="Q289" s="128" t="s">
        <v>25</v>
      </c>
      <c r="R289" s="127" t="s">
        <v>32</v>
      </c>
      <c r="S289" s="127" t="s">
        <v>460</v>
      </c>
      <c r="T289" s="127" t="s">
        <v>460</v>
      </c>
      <c r="U289" s="128" t="s">
        <v>25</v>
      </c>
      <c r="V289" s="127" t="s">
        <v>32</v>
      </c>
      <c r="W289" s="127" t="s">
        <v>460</v>
      </c>
      <c r="X289" s="127" t="s">
        <v>460</v>
      </c>
      <c r="Y289" s="128" t="s">
        <v>25</v>
      </c>
      <c r="Z289" s="127" t="s">
        <v>460</v>
      </c>
      <c r="AA289" s="127" t="s">
        <v>460</v>
      </c>
      <c r="AB289" s="128" t="s">
        <v>32</v>
      </c>
      <c r="AC289" s="127" t="s">
        <v>462</v>
      </c>
      <c r="AD289" s="127" t="s">
        <v>36</v>
      </c>
      <c r="AE289" s="149"/>
      <c r="AF289" s="149"/>
      <c r="AG289" s="149"/>
      <c r="AH289" s="152"/>
    </row>
    <row r="290" spans="1:34" ht="15.75" thickBot="1" x14ac:dyDescent="0.3">
      <c r="A290" s="155"/>
      <c r="B290" s="6" t="s">
        <v>463</v>
      </c>
      <c r="C290" s="129" t="s">
        <v>460</v>
      </c>
      <c r="D290" s="129" t="s">
        <v>460</v>
      </c>
      <c r="E290" s="130" t="s">
        <v>66</v>
      </c>
      <c r="F290" s="129" t="s">
        <v>460</v>
      </c>
      <c r="G290" s="129" t="s">
        <v>460</v>
      </c>
      <c r="H290" s="130" t="s">
        <v>161</v>
      </c>
      <c r="I290" s="129" t="s">
        <v>460</v>
      </c>
      <c r="J290" s="129" t="s">
        <v>460</v>
      </c>
      <c r="K290" s="130" t="s">
        <v>44</v>
      </c>
      <c r="L290" s="129" t="s">
        <v>460</v>
      </c>
      <c r="M290" s="129" t="s">
        <v>460</v>
      </c>
      <c r="N290" s="130" t="s">
        <v>22</v>
      </c>
      <c r="O290" s="129" t="s">
        <v>460</v>
      </c>
      <c r="P290" s="129" t="s">
        <v>460</v>
      </c>
      <c r="Q290" s="130" t="s">
        <v>52</v>
      </c>
      <c r="R290" s="129">
        <v>9</v>
      </c>
      <c r="S290" s="129" t="s">
        <v>460</v>
      </c>
      <c r="T290" s="129" t="s">
        <v>460</v>
      </c>
      <c r="U290" s="130" t="s">
        <v>44</v>
      </c>
      <c r="V290" s="129">
        <v>10</v>
      </c>
      <c r="W290" s="129" t="s">
        <v>460</v>
      </c>
      <c r="X290" s="129" t="s">
        <v>460</v>
      </c>
      <c r="Y290" s="130" t="s">
        <v>63</v>
      </c>
      <c r="Z290" s="129" t="s">
        <v>460</v>
      </c>
      <c r="AA290" s="129" t="s">
        <v>460</v>
      </c>
      <c r="AB290" s="130" t="s">
        <v>45</v>
      </c>
      <c r="AC290" s="129">
        <v>20</v>
      </c>
      <c r="AD290" s="129" t="s">
        <v>582</v>
      </c>
      <c r="AE290" s="150"/>
      <c r="AF290" s="150"/>
      <c r="AG290" s="150"/>
      <c r="AH290" s="153"/>
    </row>
    <row r="291" spans="1:34" x14ac:dyDescent="0.25">
      <c r="A291" s="3">
        <v>15059</v>
      </c>
      <c r="B291" s="4" t="s">
        <v>12</v>
      </c>
      <c r="C291" s="71" t="s">
        <v>87</v>
      </c>
      <c r="D291" s="71" t="s">
        <v>15</v>
      </c>
      <c r="E291" s="72" t="s">
        <v>79</v>
      </c>
      <c r="F291" s="71" t="s">
        <v>30</v>
      </c>
      <c r="G291" s="71" t="s">
        <v>33</v>
      </c>
      <c r="H291" s="72" t="s">
        <v>101</v>
      </c>
      <c r="I291" s="71" t="s">
        <v>42</v>
      </c>
      <c r="J291" s="71" t="s">
        <v>26</v>
      </c>
      <c r="K291" s="72" t="s">
        <v>51</v>
      </c>
      <c r="L291" s="71" t="s">
        <v>95</v>
      </c>
      <c r="M291" s="71" t="s">
        <v>20</v>
      </c>
      <c r="N291" s="72" t="s">
        <v>97</v>
      </c>
      <c r="O291" s="71" t="s">
        <v>92</v>
      </c>
      <c r="P291" s="71" t="s">
        <v>53</v>
      </c>
      <c r="Q291" s="72" t="s">
        <v>51</v>
      </c>
      <c r="R291" s="71" t="s">
        <v>26</v>
      </c>
      <c r="S291" s="71" t="s">
        <v>153</v>
      </c>
      <c r="T291" s="71" t="s">
        <v>49</v>
      </c>
      <c r="U291" s="72" t="s">
        <v>151</v>
      </c>
      <c r="V291" s="71" t="s">
        <v>20</v>
      </c>
      <c r="W291" s="71" t="s">
        <v>57</v>
      </c>
      <c r="X291" s="71" t="s">
        <v>49</v>
      </c>
      <c r="Y291" s="72" t="s">
        <v>146</v>
      </c>
      <c r="Z291" s="71" t="s">
        <v>30</v>
      </c>
      <c r="AA291" s="71" t="s">
        <v>26</v>
      </c>
      <c r="AB291" s="72" t="s">
        <v>88</v>
      </c>
      <c r="AC291" s="71" t="s">
        <v>64</v>
      </c>
      <c r="AD291" s="71" t="s">
        <v>295</v>
      </c>
      <c r="AE291" s="148">
        <v>8.48</v>
      </c>
      <c r="AF291" s="148" t="s">
        <v>29</v>
      </c>
      <c r="AG291" s="148">
        <v>6.14</v>
      </c>
      <c r="AH291" s="151"/>
    </row>
    <row r="292" spans="1:34" x14ac:dyDescent="0.25">
      <c r="A292" s="154" t="s">
        <v>392</v>
      </c>
      <c r="B292" s="5" t="s">
        <v>13</v>
      </c>
      <c r="C292" s="73" t="s">
        <v>14</v>
      </c>
      <c r="D292" s="73" t="s">
        <v>56</v>
      </c>
      <c r="E292" s="74" t="s">
        <v>50</v>
      </c>
      <c r="F292" s="73" t="s">
        <v>48</v>
      </c>
      <c r="G292" s="73" t="s">
        <v>56</v>
      </c>
      <c r="H292" s="74" t="s">
        <v>48</v>
      </c>
      <c r="I292" s="73" t="s">
        <v>50</v>
      </c>
      <c r="J292" s="73" t="s">
        <v>56</v>
      </c>
      <c r="K292" s="74" t="s">
        <v>50</v>
      </c>
      <c r="L292" s="73" t="s">
        <v>56</v>
      </c>
      <c r="M292" s="73" t="s">
        <v>56</v>
      </c>
      <c r="N292" s="74" t="s">
        <v>56</v>
      </c>
      <c r="O292" s="73" t="s">
        <v>50</v>
      </c>
      <c r="P292" s="73" t="s">
        <v>48</v>
      </c>
      <c r="Q292" s="74" t="s">
        <v>50</v>
      </c>
      <c r="R292" s="73" t="s">
        <v>50</v>
      </c>
      <c r="S292" s="73" t="s">
        <v>14</v>
      </c>
      <c r="T292" s="73" t="s">
        <v>50</v>
      </c>
      <c r="U292" s="74" t="s">
        <v>14</v>
      </c>
      <c r="V292" s="73" t="s">
        <v>56</v>
      </c>
      <c r="W292" s="73" t="s">
        <v>56</v>
      </c>
      <c r="X292" s="73" t="s">
        <v>50</v>
      </c>
      <c r="Y292" s="74" t="s">
        <v>56</v>
      </c>
      <c r="Z292" s="73" t="s">
        <v>48</v>
      </c>
      <c r="AA292" s="73" t="s">
        <v>50</v>
      </c>
      <c r="AB292" s="74" t="s">
        <v>50</v>
      </c>
      <c r="AC292" s="73" t="s">
        <v>56</v>
      </c>
      <c r="AD292" s="73"/>
      <c r="AE292" s="149"/>
      <c r="AF292" s="149"/>
      <c r="AG292" s="149"/>
      <c r="AH292" s="152"/>
    </row>
    <row r="293" spans="1:34" x14ac:dyDescent="0.25">
      <c r="A293" s="154"/>
      <c r="B293" s="5" t="s">
        <v>14</v>
      </c>
      <c r="C293" s="127" t="s">
        <v>460</v>
      </c>
      <c r="D293" s="127" t="s">
        <v>460</v>
      </c>
      <c r="E293" s="128" t="s">
        <v>25</v>
      </c>
      <c r="F293" s="127" t="s">
        <v>460</v>
      </c>
      <c r="G293" s="127" t="s">
        <v>460</v>
      </c>
      <c r="H293" s="128" t="s">
        <v>32</v>
      </c>
      <c r="I293" s="127" t="s">
        <v>460</v>
      </c>
      <c r="J293" s="127" t="s">
        <v>460</v>
      </c>
      <c r="K293" s="128" t="s">
        <v>25</v>
      </c>
      <c r="L293" s="127" t="s">
        <v>460</v>
      </c>
      <c r="M293" s="127" t="s">
        <v>460</v>
      </c>
      <c r="N293" s="128" t="s">
        <v>32</v>
      </c>
      <c r="O293" s="127" t="s">
        <v>460</v>
      </c>
      <c r="P293" s="127" t="s">
        <v>460</v>
      </c>
      <c r="Q293" s="128" t="s">
        <v>25</v>
      </c>
      <c r="R293" s="127" t="s">
        <v>32</v>
      </c>
      <c r="S293" s="127" t="s">
        <v>460</v>
      </c>
      <c r="T293" s="127" t="s">
        <v>460</v>
      </c>
      <c r="U293" s="128" t="s">
        <v>25</v>
      </c>
      <c r="V293" s="127" t="s">
        <v>32</v>
      </c>
      <c r="W293" s="127" t="s">
        <v>460</v>
      </c>
      <c r="X293" s="127" t="s">
        <v>460</v>
      </c>
      <c r="Y293" s="128" t="s">
        <v>25</v>
      </c>
      <c r="Z293" s="127" t="s">
        <v>460</v>
      </c>
      <c r="AA293" s="127" t="s">
        <v>460</v>
      </c>
      <c r="AB293" s="128" t="s">
        <v>32</v>
      </c>
      <c r="AC293" s="127" t="s">
        <v>462</v>
      </c>
      <c r="AD293" s="127" t="s">
        <v>36</v>
      </c>
      <c r="AE293" s="149"/>
      <c r="AF293" s="149"/>
      <c r="AG293" s="149"/>
      <c r="AH293" s="152"/>
    </row>
    <row r="294" spans="1:34" ht="15.75" thickBot="1" x14ac:dyDescent="0.3">
      <c r="A294" s="155"/>
      <c r="B294" s="6" t="s">
        <v>463</v>
      </c>
      <c r="C294" s="129" t="s">
        <v>460</v>
      </c>
      <c r="D294" s="129" t="s">
        <v>460</v>
      </c>
      <c r="E294" s="130" t="s">
        <v>52</v>
      </c>
      <c r="F294" s="129" t="s">
        <v>460</v>
      </c>
      <c r="G294" s="129" t="s">
        <v>460</v>
      </c>
      <c r="H294" s="130" t="s">
        <v>161</v>
      </c>
      <c r="I294" s="129" t="s">
        <v>460</v>
      </c>
      <c r="J294" s="129" t="s">
        <v>460</v>
      </c>
      <c r="K294" s="130" t="s">
        <v>52</v>
      </c>
      <c r="L294" s="129" t="s">
        <v>460</v>
      </c>
      <c r="M294" s="129" t="s">
        <v>460</v>
      </c>
      <c r="N294" s="130" t="s">
        <v>22</v>
      </c>
      <c r="O294" s="129" t="s">
        <v>460</v>
      </c>
      <c r="P294" s="129" t="s">
        <v>460</v>
      </c>
      <c r="Q294" s="130" t="s">
        <v>52</v>
      </c>
      <c r="R294" s="129">
        <v>8</v>
      </c>
      <c r="S294" s="129" t="s">
        <v>460</v>
      </c>
      <c r="T294" s="129" t="s">
        <v>460</v>
      </c>
      <c r="U294" s="130" t="s">
        <v>44</v>
      </c>
      <c r="V294" s="129">
        <v>10</v>
      </c>
      <c r="W294" s="129" t="s">
        <v>460</v>
      </c>
      <c r="X294" s="129" t="s">
        <v>460</v>
      </c>
      <c r="Y294" s="130" t="s">
        <v>63</v>
      </c>
      <c r="Z294" s="129" t="s">
        <v>460</v>
      </c>
      <c r="AA294" s="129" t="s">
        <v>460</v>
      </c>
      <c r="AB294" s="130" t="s">
        <v>45</v>
      </c>
      <c r="AC294" s="129">
        <v>20</v>
      </c>
      <c r="AD294" s="129" t="s">
        <v>583</v>
      </c>
      <c r="AE294" s="150"/>
      <c r="AF294" s="150"/>
      <c r="AG294" s="150"/>
      <c r="AH294" s="153"/>
    </row>
    <row r="295" spans="1:34" x14ac:dyDescent="0.25">
      <c r="A295" s="3">
        <v>15060</v>
      </c>
      <c r="B295" s="4" t="s">
        <v>12</v>
      </c>
      <c r="C295" s="71" t="s">
        <v>91</v>
      </c>
      <c r="D295" s="71" t="s">
        <v>80</v>
      </c>
      <c r="E295" s="72" t="s">
        <v>100</v>
      </c>
      <c r="F295" s="71" t="s">
        <v>114</v>
      </c>
      <c r="G295" s="71" t="s">
        <v>80</v>
      </c>
      <c r="H295" s="72" t="s">
        <v>52</v>
      </c>
      <c r="I295" s="71" t="s">
        <v>115</v>
      </c>
      <c r="J295" s="71" t="s">
        <v>114</v>
      </c>
      <c r="K295" s="72" t="s">
        <v>88</v>
      </c>
      <c r="L295" s="71" t="s">
        <v>31</v>
      </c>
      <c r="M295" s="71" t="s">
        <v>80</v>
      </c>
      <c r="N295" s="72" t="s">
        <v>44</v>
      </c>
      <c r="O295" s="71" t="s">
        <v>98</v>
      </c>
      <c r="P295" s="71" t="s">
        <v>124</v>
      </c>
      <c r="Q295" s="72" t="s">
        <v>64</v>
      </c>
      <c r="R295" s="71" t="s">
        <v>96</v>
      </c>
      <c r="S295" s="71" t="s">
        <v>91</v>
      </c>
      <c r="T295" s="71" t="s">
        <v>35</v>
      </c>
      <c r="U295" s="72" t="s">
        <v>101</v>
      </c>
      <c r="V295" s="71" t="s">
        <v>80</v>
      </c>
      <c r="W295" s="71" t="s">
        <v>143</v>
      </c>
      <c r="X295" s="71" t="s">
        <v>114</v>
      </c>
      <c r="Y295" s="72" t="s">
        <v>120</v>
      </c>
      <c r="Z295" s="71" t="s">
        <v>114</v>
      </c>
      <c r="AA295" s="71" t="s">
        <v>114</v>
      </c>
      <c r="AB295" s="72" t="s">
        <v>60</v>
      </c>
      <c r="AC295" s="71" t="s">
        <v>110</v>
      </c>
      <c r="AD295" s="71" t="s">
        <v>584</v>
      </c>
      <c r="AE295" s="148">
        <v>4.41</v>
      </c>
      <c r="AF295" s="148" t="s">
        <v>16</v>
      </c>
      <c r="AG295" s="148">
        <v>5.63</v>
      </c>
      <c r="AH295" s="151"/>
    </row>
    <row r="296" spans="1:34" x14ac:dyDescent="0.25">
      <c r="A296" s="154" t="s">
        <v>391</v>
      </c>
      <c r="B296" s="5" t="s">
        <v>13</v>
      </c>
      <c r="C296" s="73" t="s">
        <v>29</v>
      </c>
      <c r="D296" s="73" t="s">
        <v>56</v>
      </c>
      <c r="E296" s="74" t="s">
        <v>68</v>
      </c>
      <c r="F296" s="73" t="s">
        <v>14</v>
      </c>
      <c r="G296" s="73" t="s">
        <v>14</v>
      </c>
      <c r="H296" s="74" t="s">
        <v>14</v>
      </c>
      <c r="I296" s="73" t="s">
        <v>16</v>
      </c>
      <c r="J296" s="73" t="s">
        <v>48</v>
      </c>
      <c r="K296" s="74" t="s">
        <v>16</v>
      </c>
      <c r="L296" s="73" t="s">
        <v>29</v>
      </c>
      <c r="M296" s="73" t="s">
        <v>14</v>
      </c>
      <c r="N296" s="74" t="s">
        <v>24</v>
      </c>
      <c r="O296" s="73" t="s">
        <v>68</v>
      </c>
      <c r="P296" s="73" t="s">
        <v>68</v>
      </c>
      <c r="Q296" s="74" t="s">
        <v>68</v>
      </c>
      <c r="R296" s="73" t="s">
        <v>50</v>
      </c>
      <c r="S296" s="73" t="s">
        <v>29</v>
      </c>
      <c r="T296" s="73" t="s">
        <v>16</v>
      </c>
      <c r="U296" s="74" t="s">
        <v>16</v>
      </c>
      <c r="V296" s="73" t="s">
        <v>14</v>
      </c>
      <c r="W296" s="73" t="s">
        <v>24</v>
      </c>
      <c r="X296" s="73" t="s">
        <v>48</v>
      </c>
      <c r="Y296" s="74" t="s">
        <v>24</v>
      </c>
      <c r="Z296" s="73" t="s">
        <v>14</v>
      </c>
      <c r="AA296" s="73" t="s">
        <v>14</v>
      </c>
      <c r="AB296" s="74" t="s">
        <v>14</v>
      </c>
      <c r="AC296" s="73" t="s">
        <v>56</v>
      </c>
      <c r="AD296" s="73"/>
      <c r="AE296" s="149"/>
      <c r="AF296" s="149"/>
      <c r="AG296" s="149"/>
      <c r="AH296" s="152"/>
    </row>
    <row r="297" spans="1:34" x14ac:dyDescent="0.25">
      <c r="A297" s="154"/>
      <c r="B297" s="5" t="s">
        <v>14</v>
      </c>
      <c r="C297" s="127" t="s">
        <v>460</v>
      </c>
      <c r="D297" s="127" t="s">
        <v>460</v>
      </c>
      <c r="E297" s="128" t="s">
        <v>25</v>
      </c>
      <c r="F297" s="127" t="s">
        <v>460</v>
      </c>
      <c r="G297" s="127" t="s">
        <v>460</v>
      </c>
      <c r="H297" s="128" t="s">
        <v>32</v>
      </c>
      <c r="I297" s="127" t="s">
        <v>460</v>
      </c>
      <c r="J297" s="127" t="s">
        <v>460</v>
      </c>
      <c r="K297" s="128" t="s">
        <v>461</v>
      </c>
      <c r="L297" s="127" t="s">
        <v>460</v>
      </c>
      <c r="M297" s="127" t="s">
        <v>460</v>
      </c>
      <c r="N297" s="128" t="s">
        <v>32</v>
      </c>
      <c r="O297" s="127" t="s">
        <v>460</v>
      </c>
      <c r="P297" s="127" t="s">
        <v>460</v>
      </c>
      <c r="Q297" s="128" t="s">
        <v>25</v>
      </c>
      <c r="R297" s="127" t="s">
        <v>32</v>
      </c>
      <c r="S297" s="127" t="s">
        <v>460</v>
      </c>
      <c r="T297" s="127" t="s">
        <v>460</v>
      </c>
      <c r="U297" s="128" t="s">
        <v>461</v>
      </c>
      <c r="V297" s="127" t="s">
        <v>32</v>
      </c>
      <c r="W297" s="127" t="s">
        <v>460</v>
      </c>
      <c r="X297" s="127" t="s">
        <v>460</v>
      </c>
      <c r="Y297" s="128" t="s">
        <v>25</v>
      </c>
      <c r="Z297" s="127" t="s">
        <v>460</v>
      </c>
      <c r="AA297" s="127" t="s">
        <v>460</v>
      </c>
      <c r="AB297" s="128" t="s">
        <v>32</v>
      </c>
      <c r="AC297" s="127" t="s">
        <v>462</v>
      </c>
      <c r="AD297" s="127" t="s">
        <v>30</v>
      </c>
      <c r="AE297" s="149"/>
      <c r="AF297" s="149"/>
      <c r="AG297" s="149"/>
      <c r="AH297" s="152"/>
    </row>
    <row r="298" spans="1:34" ht="15.75" thickBot="1" x14ac:dyDescent="0.3">
      <c r="A298" s="155"/>
      <c r="B298" s="6" t="s">
        <v>463</v>
      </c>
      <c r="C298" s="129" t="s">
        <v>460</v>
      </c>
      <c r="D298" s="129" t="s">
        <v>460</v>
      </c>
      <c r="E298" s="130" t="s">
        <v>33</v>
      </c>
      <c r="F298" s="129" t="s">
        <v>460</v>
      </c>
      <c r="G298" s="129" t="s">
        <v>460</v>
      </c>
      <c r="H298" s="130" t="s">
        <v>470</v>
      </c>
      <c r="I298" s="129" t="s">
        <v>460</v>
      </c>
      <c r="J298" s="129" t="s">
        <v>460</v>
      </c>
      <c r="K298" s="130" t="s">
        <v>17</v>
      </c>
      <c r="L298" s="129" t="s">
        <v>460</v>
      </c>
      <c r="M298" s="129" t="s">
        <v>460</v>
      </c>
      <c r="N298" s="130" t="s">
        <v>501</v>
      </c>
      <c r="O298" s="129" t="s">
        <v>460</v>
      </c>
      <c r="P298" s="129" t="s">
        <v>460</v>
      </c>
      <c r="Q298" s="130" t="s">
        <v>33</v>
      </c>
      <c r="R298" s="129">
        <v>8</v>
      </c>
      <c r="S298" s="129" t="s">
        <v>460</v>
      </c>
      <c r="T298" s="129" t="s">
        <v>460</v>
      </c>
      <c r="U298" s="130" t="s">
        <v>17</v>
      </c>
      <c r="V298" s="129">
        <v>7</v>
      </c>
      <c r="W298" s="129" t="s">
        <v>460</v>
      </c>
      <c r="X298" s="129" t="s">
        <v>460</v>
      </c>
      <c r="Y298" s="130" t="s">
        <v>66</v>
      </c>
      <c r="Z298" s="129" t="s">
        <v>460</v>
      </c>
      <c r="AA298" s="129" t="s">
        <v>460</v>
      </c>
      <c r="AB298" s="130" t="s">
        <v>470</v>
      </c>
      <c r="AC298" s="129">
        <v>20</v>
      </c>
      <c r="AD298" s="129" t="s">
        <v>585</v>
      </c>
      <c r="AE298" s="150"/>
      <c r="AF298" s="150"/>
      <c r="AG298" s="150"/>
      <c r="AH298" s="153"/>
    </row>
    <row r="299" spans="1:34" ht="26.25" x14ac:dyDescent="0.25">
      <c r="A299" s="3">
        <v>15061</v>
      </c>
      <c r="B299" s="4" t="s">
        <v>12</v>
      </c>
      <c r="C299" s="71" t="s">
        <v>78</v>
      </c>
      <c r="D299" s="71" t="s">
        <v>43</v>
      </c>
      <c r="E299" s="72" t="s">
        <v>99</v>
      </c>
      <c r="F299" s="71" t="s">
        <v>55</v>
      </c>
      <c r="G299" s="71" t="s">
        <v>53</v>
      </c>
      <c r="H299" s="72" t="s">
        <v>41</v>
      </c>
      <c r="I299" s="106" t="s">
        <v>544</v>
      </c>
      <c r="J299" s="71" t="s">
        <v>26</v>
      </c>
      <c r="K299" s="107" t="s">
        <v>586</v>
      </c>
      <c r="L299" s="71" t="s">
        <v>43</v>
      </c>
      <c r="M299" s="71" t="s">
        <v>20</v>
      </c>
      <c r="N299" s="72" t="s">
        <v>38</v>
      </c>
      <c r="O299" s="71" t="s">
        <v>46</v>
      </c>
      <c r="P299" s="71" t="s">
        <v>43</v>
      </c>
      <c r="Q299" s="72" t="s">
        <v>40</v>
      </c>
      <c r="R299" s="71" t="s">
        <v>26</v>
      </c>
      <c r="S299" s="71" t="s">
        <v>74</v>
      </c>
      <c r="T299" s="71" t="s">
        <v>22</v>
      </c>
      <c r="U299" s="72" t="s">
        <v>134</v>
      </c>
      <c r="V299" s="71" t="s">
        <v>30</v>
      </c>
      <c r="W299" s="71" t="s">
        <v>120</v>
      </c>
      <c r="X299" s="71" t="s">
        <v>53</v>
      </c>
      <c r="Y299" s="72" t="s">
        <v>117</v>
      </c>
      <c r="Z299" s="71" t="s">
        <v>33</v>
      </c>
      <c r="AA299" s="71" t="s">
        <v>26</v>
      </c>
      <c r="AB299" s="72" t="s">
        <v>78</v>
      </c>
      <c r="AC299" s="71" t="s">
        <v>97</v>
      </c>
      <c r="AD299" s="71" t="s">
        <v>587</v>
      </c>
      <c r="AE299" s="148">
        <v>6.81</v>
      </c>
      <c r="AF299" s="148" t="s">
        <v>29</v>
      </c>
      <c r="AG299" s="148">
        <v>4.91</v>
      </c>
      <c r="AH299" s="151"/>
    </row>
    <row r="300" spans="1:34" x14ac:dyDescent="0.25">
      <c r="A300" s="154" t="s">
        <v>390</v>
      </c>
      <c r="B300" s="5" t="s">
        <v>13</v>
      </c>
      <c r="C300" s="73" t="s">
        <v>68</v>
      </c>
      <c r="D300" s="73" t="s">
        <v>14</v>
      </c>
      <c r="E300" s="74" t="s">
        <v>24</v>
      </c>
      <c r="F300" s="73" t="s">
        <v>14</v>
      </c>
      <c r="G300" s="73" t="s">
        <v>14</v>
      </c>
      <c r="H300" s="74" t="s">
        <v>14</v>
      </c>
      <c r="I300" s="73" t="s">
        <v>29</v>
      </c>
      <c r="J300" s="73" t="s">
        <v>56</v>
      </c>
      <c r="K300" s="74" t="s">
        <v>68</v>
      </c>
      <c r="L300" s="73" t="s">
        <v>68</v>
      </c>
      <c r="M300" s="73" t="s">
        <v>56</v>
      </c>
      <c r="N300" s="74" t="s">
        <v>14</v>
      </c>
      <c r="O300" s="73" t="s">
        <v>24</v>
      </c>
      <c r="P300" s="73" t="s">
        <v>14</v>
      </c>
      <c r="Q300" s="74" t="s">
        <v>24</v>
      </c>
      <c r="R300" s="73" t="s">
        <v>50</v>
      </c>
      <c r="S300" s="73" t="s">
        <v>24</v>
      </c>
      <c r="T300" s="73" t="s">
        <v>24</v>
      </c>
      <c r="U300" s="74" t="s">
        <v>24</v>
      </c>
      <c r="V300" s="73" t="s">
        <v>48</v>
      </c>
      <c r="W300" s="73" t="s">
        <v>50</v>
      </c>
      <c r="X300" s="73" t="s">
        <v>48</v>
      </c>
      <c r="Y300" s="74" t="s">
        <v>50</v>
      </c>
      <c r="Z300" s="73" t="s">
        <v>56</v>
      </c>
      <c r="AA300" s="73" t="s">
        <v>50</v>
      </c>
      <c r="AB300" s="74" t="s">
        <v>48</v>
      </c>
      <c r="AC300" s="73" t="s">
        <v>56</v>
      </c>
      <c r="AD300" s="73"/>
      <c r="AE300" s="149"/>
      <c r="AF300" s="149"/>
      <c r="AG300" s="149"/>
      <c r="AH300" s="152"/>
    </row>
    <row r="301" spans="1:34" x14ac:dyDescent="0.25">
      <c r="A301" s="154"/>
      <c r="B301" s="5" t="s">
        <v>14</v>
      </c>
      <c r="C301" s="127" t="s">
        <v>460</v>
      </c>
      <c r="D301" s="127" t="s">
        <v>460</v>
      </c>
      <c r="E301" s="128" t="s">
        <v>25</v>
      </c>
      <c r="F301" s="127" t="s">
        <v>460</v>
      </c>
      <c r="G301" s="127" t="s">
        <v>460</v>
      </c>
      <c r="H301" s="128" t="s">
        <v>32</v>
      </c>
      <c r="I301" s="127" t="s">
        <v>460</v>
      </c>
      <c r="J301" s="127" t="s">
        <v>460</v>
      </c>
      <c r="K301" s="128" t="s">
        <v>25</v>
      </c>
      <c r="L301" s="127" t="s">
        <v>460</v>
      </c>
      <c r="M301" s="127" t="s">
        <v>460</v>
      </c>
      <c r="N301" s="128" t="s">
        <v>32</v>
      </c>
      <c r="O301" s="127" t="s">
        <v>460</v>
      </c>
      <c r="P301" s="127" t="s">
        <v>460</v>
      </c>
      <c r="Q301" s="128" t="s">
        <v>25</v>
      </c>
      <c r="R301" s="127" t="s">
        <v>32</v>
      </c>
      <c r="S301" s="127" t="s">
        <v>460</v>
      </c>
      <c r="T301" s="127" t="s">
        <v>460</v>
      </c>
      <c r="U301" s="128" t="s">
        <v>25</v>
      </c>
      <c r="V301" s="127" t="s">
        <v>32</v>
      </c>
      <c r="W301" s="127" t="s">
        <v>460</v>
      </c>
      <c r="X301" s="127" t="s">
        <v>460</v>
      </c>
      <c r="Y301" s="128" t="s">
        <v>25</v>
      </c>
      <c r="Z301" s="127" t="s">
        <v>460</v>
      </c>
      <c r="AA301" s="127" t="s">
        <v>460</v>
      </c>
      <c r="AB301" s="128" t="s">
        <v>32</v>
      </c>
      <c r="AC301" s="127" t="s">
        <v>462</v>
      </c>
      <c r="AD301" s="127" t="s">
        <v>36</v>
      </c>
      <c r="AE301" s="149"/>
      <c r="AF301" s="149"/>
      <c r="AG301" s="149"/>
      <c r="AH301" s="152"/>
    </row>
    <row r="302" spans="1:34" ht="15.75" thickBot="1" x14ac:dyDescent="0.3">
      <c r="A302" s="155"/>
      <c r="B302" s="6" t="s">
        <v>463</v>
      </c>
      <c r="C302" s="129" t="s">
        <v>460</v>
      </c>
      <c r="D302" s="129" t="s">
        <v>460</v>
      </c>
      <c r="E302" s="130" t="s">
        <v>66</v>
      </c>
      <c r="F302" s="129" t="s">
        <v>460</v>
      </c>
      <c r="G302" s="129" t="s">
        <v>460</v>
      </c>
      <c r="H302" s="130" t="s">
        <v>470</v>
      </c>
      <c r="I302" s="129" t="s">
        <v>460</v>
      </c>
      <c r="J302" s="129" t="s">
        <v>460</v>
      </c>
      <c r="K302" s="130" t="s">
        <v>33</v>
      </c>
      <c r="L302" s="129" t="s">
        <v>460</v>
      </c>
      <c r="M302" s="129" t="s">
        <v>460</v>
      </c>
      <c r="N302" s="130" t="s">
        <v>470</v>
      </c>
      <c r="O302" s="129" t="s">
        <v>460</v>
      </c>
      <c r="P302" s="129" t="s">
        <v>460</v>
      </c>
      <c r="Q302" s="130" t="s">
        <v>66</v>
      </c>
      <c r="R302" s="129">
        <v>8</v>
      </c>
      <c r="S302" s="129" t="s">
        <v>460</v>
      </c>
      <c r="T302" s="129" t="s">
        <v>460</v>
      </c>
      <c r="U302" s="130" t="s">
        <v>66</v>
      </c>
      <c r="V302" s="129">
        <v>9</v>
      </c>
      <c r="W302" s="129" t="s">
        <v>460</v>
      </c>
      <c r="X302" s="129" t="s">
        <v>460</v>
      </c>
      <c r="Y302" s="130" t="s">
        <v>52</v>
      </c>
      <c r="Z302" s="129" t="s">
        <v>460</v>
      </c>
      <c r="AA302" s="129" t="s">
        <v>460</v>
      </c>
      <c r="AB302" s="130" t="s">
        <v>161</v>
      </c>
      <c r="AC302" s="129">
        <v>20</v>
      </c>
      <c r="AD302" s="129" t="s">
        <v>278</v>
      </c>
      <c r="AE302" s="150"/>
      <c r="AF302" s="150"/>
      <c r="AG302" s="150"/>
      <c r="AH302" s="153"/>
    </row>
    <row r="303" spans="1:34" ht="15.95" customHeight="1" x14ac:dyDescent="0.25">
      <c r="A303" s="131" t="s">
        <v>478</v>
      </c>
      <c r="B303" s="132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3"/>
      <c r="Q303" s="133"/>
      <c r="R303" s="133"/>
      <c r="S303" s="133"/>
      <c r="T303" s="133"/>
      <c r="U303" s="133"/>
      <c r="V303" s="134"/>
      <c r="Y303" s="133"/>
      <c r="Z303" s="133"/>
    </row>
    <row r="304" spans="1:34" ht="15.95" customHeight="1" x14ac:dyDescent="0.25">
      <c r="A304" s="135" t="s">
        <v>479</v>
      </c>
      <c r="B304" s="135"/>
      <c r="C304" s="135"/>
      <c r="D304" s="135"/>
      <c r="E304" s="135"/>
      <c r="F304" s="135"/>
      <c r="G304" s="135"/>
      <c r="H304" s="135"/>
      <c r="I304" s="135"/>
      <c r="J304" s="135"/>
      <c r="K304" s="135"/>
      <c r="L304" s="135"/>
      <c r="M304" s="135"/>
    </row>
    <row r="305" spans="1:34" ht="15.95" customHeight="1" x14ac:dyDescent="0.25">
      <c r="A305" s="136" t="s">
        <v>480</v>
      </c>
      <c r="B305" s="144" t="s">
        <v>481</v>
      </c>
      <c r="C305" s="144"/>
      <c r="D305" s="144" t="s">
        <v>482</v>
      </c>
      <c r="E305" s="144"/>
      <c r="F305" s="144"/>
      <c r="G305" s="144" t="s">
        <v>483</v>
      </c>
      <c r="H305" s="144"/>
      <c r="I305" s="144"/>
      <c r="J305" s="144" t="s">
        <v>484</v>
      </c>
      <c r="K305" s="144"/>
      <c r="L305" s="144"/>
      <c r="M305" s="144" t="s">
        <v>485</v>
      </c>
      <c r="N305" s="144"/>
      <c r="O305" s="144"/>
      <c r="P305" s="144" t="s">
        <v>486</v>
      </c>
      <c r="Q305" s="144"/>
      <c r="R305" s="144"/>
      <c r="S305" s="144" t="s">
        <v>487</v>
      </c>
      <c r="T305" s="144"/>
      <c r="U305" s="144"/>
      <c r="V305" s="137" t="s">
        <v>488</v>
      </c>
      <c r="Y305" s="138"/>
    </row>
    <row r="306" spans="1:34" ht="15.95" customHeight="1" x14ac:dyDescent="0.25">
      <c r="A306" s="136" t="s">
        <v>183</v>
      </c>
      <c r="B306" s="144" t="s">
        <v>56</v>
      </c>
      <c r="C306" s="144"/>
      <c r="D306" s="144" t="s">
        <v>48</v>
      </c>
      <c r="E306" s="144"/>
      <c r="F306" s="144"/>
      <c r="G306" s="144" t="s">
        <v>50</v>
      </c>
      <c r="H306" s="144"/>
      <c r="I306" s="144"/>
      <c r="J306" s="144" t="s">
        <v>14</v>
      </c>
      <c r="K306" s="144"/>
      <c r="L306" s="144"/>
      <c r="M306" s="144" t="s">
        <v>24</v>
      </c>
      <c r="N306" s="144"/>
      <c r="O306" s="144"/>
      <c r="P306" s="144" t="s">
        <v>68</v>
      </c>
      <c r="Q306" s="144"/>
      <c r="R306" s="144"/>
      <c r="S306" s="144" t="s">
        <v>29</v>
      </c>
      <c r="T306" s="144"/>
      <c r="U306" s="144"/>
      <c r="V306" s="137" t="s">
        <v>16</v>
      </c>
      <c r="W306" s="138"/>
      <c r="X306" s="138"/>
      <c r="Y306" s="138"/>
    </row>
    <row r="307" spans="1:34" ht="15.95" customHeight="1" x14ac:dyDescent="0.25">
      <c r="A307" s="136" t="s">
        <v>184</v>
      </c>
      <c r="B307" s="144">
        <v>10</v>
      </c>
      <c r="C307" s="144"/>
      <c r="D307" s="144">
        <v>9</v>
      </c>
      <c r="E307" s="144"/>
      <c r="F307" s="144"/>
      <c r="G307" s="144">
        <v>8</v>
      </c>
      <c r="H307" s="144"/>
      <c r="I307" s="144"/>
      <c r="J307" s="144">
        <v>7</v>
      </c>
      <c r="K307" s="144"/>
      <c r="L307" s="144"/>
      <c r="M307" s="144">
        <v>6</v>
      </c>
      <c r="N307" s="144"/>
      <c r="O307" s="144"/>
      <c r="P307" s="144">
        <v>5</v>
      </c>
      <c r="Q307" s="144"/>
      <c r="R307" s="144"/>
      <c r="S307" s="144">
        <v>4</v>
      </c>
      <c r="T307" s="144"/>
      <c r="U307" s="144"/>
      <c r="V307" s="137">
        <v>0</v>
      </c>
      <c r="W307" s="138"/>
      <c r="X307" s="138"/>
      <c r="Y307" s="138"/>
    </row>
    <row r="308" spans="1:34" ht="21.75" customHeight="1" x14ac:dyDescent="0.25">
      <c r="A308" s="139"/>
      <c r="B308" s="140"/>
      <c r="C308" s="141"/>
      <c r="D308" s="141"/>
      <c r="E308" s="141"/>
      <c r="F308" s="141"/>
      <c r="G308" s="141"/>
      <c r="H308" s="145"/>
      <c r="I308" s="145"/>
      <c r="J308" s="145"/>
      <c r="K308" s="145"/>
      <c r="L308" s="145"/>
      <c r="M308" s="145"/>
      <c r="N308" s="141"/>
      <c r="O308" s="141"/>
      <c r="P308" s="141"/>
      <c r="Q308" s="141"/>
      <c r="R308" s="141"/>
      <c r="S308" s="141"/>
      <c r="T308" s="141"/>
      <c r="U308" s="141"/>
      <c r="V308" s="141"/>
    </row>
    <row r="309" spans="1:34" ht="21" customHeight="1" x14ac:dyDescent="0.25">
      <c r="A309" s="139"/>
      <c r="B309" s="146" t="s">
        <v>489</v>
      </c>
      <c r="C309" s="146"/>
      <c r="D309" s="146"/>
      <c r="E309" s="146"/>
      <c r="F309" s="141"/>
      <c r="G309" s="141"/>
      <c r="K309" s="142" t="s">
        <v>490</v>
      </c>
      <c r="L309" s="143"/>
      <c r="M309" s="143"/>
      <c r="N309" s="143"/>
      <c r="O309" s="143"/>
      <c r="S309" s="142" t="s">
        <v>491</v>
      </c>
      <c r="T309" s="142"/>
      <c r="U309" s="142"/>
      <c r="V309" s="142"/>
      <c r="W309" s="142"/>
      <c r="Z309" s="141" t="s">
        <v>492</v>
      </c>
    </row>
    <row r="310" spans="1:34" ht="15.75" thickBot="1" x14ac:dyDescent="0.3">
      <c r="B310" s="147" t="s">
        <v>493</v>
      </c>
      <c r="C310" s="147"/>
      <c r="D310" s="147"/>
      <c r="E310" s="147"/>
      <c r="F310" s="135"/>
      <c r="G310" s="135"/>
      <c r="K310" s="138" t="s">
        <v>494</v>
      </c>
      <c r="L310" s="138"/>
      <c r="M310" s="138"/>
      <c r="N310" s="138"/>
      <c r="O310" s="138"/>
      <c r="S310" s="142" t="s">
        <v>495</v>
      </c>
      <c r="T310" s="142"/>
      <c r="U310" s="142"/>
      <c r="V310" s="142"/>
      <c r="W310" s="142"/>
      <c r="Z310" s="132" t="s">
        <v>743</v>
      </c>
    </row>
    <row r="311" spans="1:34" x14ac:dyDescent="0.25">
      <c r="A311" s="3">
        <v>15062</v>
      </c>
      <c r="B311" s="4" t="s">
        <v>12</v>
      </c>
      <c r="C311" s="71" t="s">
        <v>109</v>
      </c>
      <c r="D311" s="71" t="s">
        <v>81</v>
      </c>
      <c r="E311" s="72" t="s">
        <v>99</v>
      </c>
      <c r="F311" s="71" t="s">
        <v>96</v>
      </c>
      <c r="G311" s="71" t="s">
        <v>96</v>
      </c>
      <c r="H311" s="72" t="s">
        <v>58</v>
      </c>
      <c r="I311" s="71" t="s">
        <v>115</v>
      </c>
      <c r="J311" s="71" t="s">
        <v>23</v>
      </c>
      <c r="K311" s="72" t="s">
        <v>52</v>
      </c>
      <c r="L311" s="71" t="s">
        <v>81</v>
      </c>
      <c r="M311" s="71" t="s">
        <v>84</v>
      </c>
      <c r="N311" s="72" t="s">
        <v>44</v>
      </c>
      <c r="O311" s="71" t="s">
        <v>91</v>
      </c>
      <c r="P311" s="71" t="s">
        <v>31</v>
      </c>
      <c r="Q311" s="72" t="s">
        <v>97</v>
      </c>
      <c r="R311" s="71" t="s">
        <v>80</v>
      </c>
      <c r="S311" s="71" t="s">
        <v>91</v>
      </c>
      <c r="T311" s="71" t="s">
        <v>19</v>
      </c>
      <c r="U311" s="72" t="s">
        <v>58</v>
      </c>
      <c r="V311" s="71" t="s">
        <v>80</v>
      </c>
      <c r="W311" s="71" t="s">
        <v>121</v>
      </c>
      <c r="X311" s="71" t="s">
        <v>31</v>
      </c>
      <c r="Y311" s="72" t="s">
        <v>99</v>
      </c>
      <c r="Z311" s="71" t="s">
        <v>475</v>
      </c>
      <c r="AA311" s="71" t="s">
        <v>80</v>
      </c>
      <c r="AB311" s="72" t="s">
        <v>58</v>
      </c>
      <c r="AC311" s="71" t="s">
        <v>113</v>
      </c>
      <c r="AD311" s="71" t="s">
        <v>178</v>
      </c>
      <c r="AE311" s="148">
        <v>4.4400000000000004</v>
      </c>
      <c r="AF311" s="148" t="s">
        <v>16</v>
      </c>
      <c r="AG311" s="148">
        <v>3.3</v>
      </c>
      <c r="AH311" s="151"/>
    </row>
    <row r="312" spans="1:34" x14ac:dyDescent="0.25">
      <c r="A312" s="154" t="s">
        <v>389</v>
      </c>
      <c r="B312" s="5" t="s">
        <v>13</v>
      </c>
      <c r="C312" s="73" t="s">
        <v>68</v>
      </c>
      <c r="D312" s="73" t="s">
        <v>14</v>
      </c>
      <c r="E312" s="74" t="s">
        <v>24</v>
      </c>
      <c r="F312" s="73" t="s">
        <v>50</v>
      </c>
      <c r="G312" s="73" t="s">
        <v>50</v>
      </c>
      <c r="H312" s="74" t="s">
        <v>50</v>
      </c>
      <c r="I312" s="73" t="s">
        <v>16</v>
      </c>
      <c r="J312" s="73" t="s">
        <v>24</v>
      </c>
      <c r="K312" s="74" t="s">
        <v>16</v>
      </c>
      <c r="L312" s="73" t="s">
        <v>68</v>
      </c>
      <c r="M312" s="73" t="s">
        <v>14</v>
      </c>
      <c r="N312" s="74" t="s">
        <v>24</v>
      </c>
      <c r="O312" s="73" t="s">
        <v>29</v>
      </c>
      <c r="P312" s="73" t="s">
        <v>24</v>
      </c>
      <c r="Q312" s="74" t="s">
        <v>29</v>
      </c>
      <c r="R312" s="73" t="s">
        <v>14</v>
      </c>
      <c r="S312" s="73" t="s">
        <v>29</v>
      </c>
      <c r="T312" s="73" t="s">
        <v>16</v>
      </c>
      <c r="U312" s="74" t="s">
        <v>16</v>
      </c>
      <c r="V312" s="73" t="s">
        <v>14</v>
      </c>
      <c r="W312" s="73" t="s">
        <v>68</v>
      </c>
      <c r="X312" s="73" t="s">
        <v>24</v>
      </c>
      <c r="Y312" s="74" t="s">
        <v>24</v>
      </c>
      <c r="Z312" s="73" t="s">
        <v>48</v>
      </c>
      <c r="AA312" s="73" t="s">
        <v>14</v>
      </c>
      <c r="AB312" s="74" t="s">
        <v>50</v>
      </c>
      <c r="AC312" s="73" t="s">
        <v>56</v>
      </c>
      <c r="AD312" s="73"/>
      <c r="AE312" s="149"/>
      <c r="AF312" s="149"/>
      <c r="AG312" s="149"/>
      <c r="AH312" s="152"/>
    </row>
    <row r="313" spans="1:34" x14ac:dyDescent="0.25">
      <c r="A313" s="154"/>
      <c r="B313" s="5" t="s">
        <v>14</v>
      </c>
      <c r="C313" s="127" t="s">
        <v>460</v>
      </c>
      <c r="D313" s="127" t="s">
        <v>460</v>
      </c>
      <c r="E313" s="128" t="s">
        <v>25</v>
      </c>
      <c r="F313" s="127" t="s">
        <v>460</v>
      </c>
      <c r="G313" s="127" t="s">
        <v>460</v>
      </c>
      <c r="H313" s="128" t="s">
        <v>32</v>
      </c>
      <c r="I313" s="127" t="s">
        <v>460</v>
      </c>
      <c r="J313" s="127" t="s">
        <v>460</v>
      </c>
      <c r="K313" s="128" t="s">
        <v>461</v>
      </c>
      <c r="L313" s="127" t="s">
        <v>460</v>
      </c>
      <c r="M313" s="127" t="s">
        <v>460</v>
      </c>
      <c r="N313" s="128" t="s">
        <v>32</v>
      </c>
      <c r="O313" s="127" t="s">
        <v>460</v>
      </c>
      <c r="P313" s="127" t="s">
        <v>460</v>
      </c>
      <c r="Q313" s="128" t="s">
        <v>25</v>
      </c>
      <c r="R313" s="127" t="s">
        <v>32</v>
      </c>
      <c r="S313" s="127" t="s">
        <v>460</v>
      </c>
      <c r="T313" s="127" t="s">
        <v>460</v>
      </c>
      <c r="U313" s="128" t="s">
        <v>461</v>
      </c>
      <c r="V313" s="127" t="s">
        <v>32</v>
      </c>
      <c r="W313" s="127" t="s">
        <v>460</v>
      </c>
      <c r="X313" s="127" t="s">
        <v>460</v>
      </c>
      <c r="Y313" s="128" t="s">
        <v>25</v>
      </c>
      <c r="Z313" s="127" t="s">
        <v>460</v>
      </c>
      <c r="AA313" s="127" t="s">
        <v>460</v>
      </c>
      <c r="AB313" s="128" t="s">
        <v>32</v>
      </c>
      <c r="AC313" s="127" t="s">
        <v>462</v>
      </c>
      <c r="AD313" s="127" t="s">
        <v>30</v>
      </c>
      <c r="AE313" s="149"/>
      <c r="AF313" s="149"/>
      <c r="AG313" s="149"/>
      <c r="AH313" s="152"/>
    </row>
    <row r="314" spans="1:34" ht="15.75" thickBot="1" x14ac:dyDescent="0.3">
      <c r="A314" s="155"/>
      <c r="B314" s="6" t="s">
        <v>463</v>
      </c>
      <c r="C314" s="129" t="s">
        <v>460</v>
      </c>
      <c r="D314" s="129" t="s">
        <v>460</v>
      </c>
      <c r="E314" s="130" t="s">
        <v>66</v>
      </c>
      <c r="F314" s="129" t="s">
        <v>460</v>
      </c>
      <c r="G314" s="129" t="s">
        <v>460</v>
      </c>
      <c r="H314" s="130" t="s">
        <v>45</v>
      </c>
      <c r="I314" s="129" t="s">
        <v>460</v>
      </c>
      <c r="J314" s="129" t="s">
        <v>460</v>
      </c>
      <c r="K314" s="130" t="s">
        <v>17</v>
      </c>
      <c r="L314" s="129" t="s">
        <v>460</v>
      </c>
      <c r="M314" s="129" t="s">
        <v>460</v>
      </c>
      <c r="N314" s="130" t="s">
        <v>501</v>
      </c>
      <c r="O314" s="129" t="s">
        <v>460</v>
      </c>
      <c r="P314" s="129" t="s">
        <v>460</v>
      </c>
      <c r="Q314" s="130" t="s">
        <v>55</v>
      </c>
      <c r="R314" s="129">
        <v>7</v>
      </c>
      <c r="S314" s="129" t="s">
        <v>460</v>
      </c>
      <c r="T314" s="129" t="s">
        <v>460</v>
      </c>
      <c r="U314" s="130" t="s">
        <v>17</v>
      </c>
      <c r="V314" s="129">
        <v>7</v>
      </c>
      <c r="W314" s="129" t="s">
        <v>460</v>
      </c>
      <c r="X314" s="129" t="s">
        <v>460</v>
      </c>
      <c r="Y314" s="130" t="s">
        <v>66</v>
      </c>
      <c r="Z314" s="129" t="s">
        <v>460</v>
      </c>
      <c r="AA314" s="129" t="s">
        <v>460</v>
      </c>
      <c r="AB314" s="130" t="s">
        <v>45</v>
      </c>
      <c r="AC314" s="129">
        <v>20</v>
      </c>
      <c r="AD314" s="129" t="s">
        <v>511</v>
      </c>
      <c r="AE314" s="150"/>
      <c r="AF314" s="150"/>
      <c r="AG314" s="150"/>
      <c r="AH314" s="153"/>
    </row>
    <row r="315" spans="1:34" x14ac:dyDescent="0.25">
      <c r="A315" s="3">
        <v>15063</v>
      </c>
      <c r="B315" s="4" t="s">
        <v>12</v>
      </c>
      <c r="C315" s="71" t="s">
        <v>142</v>
      </c>
      <c r="D315" s="71" t="s">
        <v>114</v>
      </c>
      <c r="E315" s="72" t="s">
        <v>42</v>
      </c>
      <c r="F315" s="71" t="s">
        <v>86</v>
      </c>
      <c r="G315" s="71" t="s">
        <v>475</v>
      </c>
      <c r="H315" s="72" t="s">
        <v>101</v>
      </c>
      <c r="I315" s="71" t="s">
        <v>105</v>
      </c>
      <c r="J315" s="71" t="s">
        <v>116</v>
      </c>
      <c r="K315" s="72" t="s">
        <v>88</v>
      </c>
      <c r="L315" s="71" t="s">
        <v>23</v>
      </c>
      <c r="M315" s="71" t="s">
        <v>96</v>
      </c>
      <c r="N315" s="72" t="s">
        <v>44</v>
      </c>
      <c r="O315" s="71" t="s">
        <v>163</v>
      </c>
      <c r="P315" s="71" t="s">
        <v>31</v>
      </c>
      <c r="Q315" s="72" t="s">
        <v>92</v>
      </c>
      <c r="R315" s="71" t="s">
        <v>114</v>
      </c>
      <c r="S315" s="71" t="s">
        <v>98</v>
      </c>
      <c r="T315" s="71" t="s">
        <v>28</v>
      </c>
      <c r="U315" s="72" t="s">
        <v>118</v>
      </c>
      <c r="V315" s="71" t="s">
        <v>475</v>
      </c>
      <c r="W315" s="71" t="s">
        <v>284</v>
      </c>
      <c r="X315" s="71" t="s">
        <v>124</v>
      </c>
      <c r="Y315" s="72" t="s">
        <v>54</v>
      </c>
      <c r="Z315" s="71" t="s">
        <v>96</v>
      </c>
      <c r="AA315" s="71" t="s">
        <v>80</v>
      </c>
      <c r="AB315" s="72" t="s">
        <v>70</v>
      </c>
      <c r="AC315" s="71" t="s">
        <v>89</v>
      </c>
      <c r="AD315" s="71" t="s">
        <v>279</v>
      </c>
      <c r="AE315" s="148">
        <v>5.44</v>
      </c>
      <c r="AF315" s="148" t="s">
        <v>16</v>
      </c>
      <c r="AG315" s="148">
        <v>5.89</v>
      </c>
      <c r="AH315" s="151"/>
    </row>
    <row r="316" spans="1:34" x14ac:dyDescent="0.25">
      <c r="A316" s="154" t="s">
        <v>388</v>
      </c>
      <c r="B316" s="5" t="s">
        <v>13</v>
      </c>
      <c r="C316" s="73" t="s">
        <v>24</v>
      </c>
      <c r="D316" s="73" t="s">
        <v>48</v>
      </c>
      <c r="E316" s="74" t="s">
        <v>24</v>
      </c>
      <c r="F316" s="73" t="s">
        <v>56</v>
      </c>
      <c r="G316" s="73" t="s">
        <v>48</v>
      </c>
      <c r="H316" s="74" t="s">
        <v>48</v>
      </c>
      <c r="I316" s="73" t="s">
        <v>16</v>
      </c>
      <c r="J316" s="73" t="s">
        <v>50</v>
      </c>
      <c r="K316" s="74" t="s">
        <v>16</v>
      </c>
      <c r="L316" s="73" t="s">
        <v>29</v>
      </c>
      <c r="M316" s="73" t="s">
        <v>50</v>
      </c>
      <c r="N316" s="74" t="s">
        <v>24</v>
      </c>
      <c r="O316" s="73" t="s">
        <v>14</v>
      </c>
      <c r="P316" s="73" t="s">
        <v>24</v>
      </c>
      <c r="Q316" s="74" t="s">
        <v>24</v>
      </c>
      <c r="R316" s="73" t="s">
        <v>14</v>
      </c>
      <c r="S316" s="73" t="s">
        <v>68</v>
      </c>
      <c r="T316" s="73" t="s">
        <v>29</v>
      </c>
      <c r="U316" s="74" t="s">
        <v>29</v>
      </c>
      <c r="V316" s="73" t="s">
        <v>48</v>
      </c>
      <c r="W316" s="73" t="s">
        <v>14</v>
      </c>
      <c r="X316" s="73" t="s">
        <v>68</v>
      </c>
      <c r="Y316" s="74" t="s">
        <v>14</v>
      </c>
      <c r="Z316" s="73" t="s">
        <v>50</v>
      </c>
      <c r="AA316" s="73" t="s">
        <v>14</v>
      </c>
      <c r="AB316" s="74" t="s">
        <v>50</v>
      </c>
      <c r="AC316" s="73" t="s">
        <v>50</v>
      </c>
      <c r="AD316" s="73"/>
      <c r="AE316" s="149"/>
      <c r="AF316" s="149"/>
      <c r="AG316" s="149"/>
      <c r="AH316" s="152"/>
    </row>
    <row r="317" spans="1:34" x14ac:dyDescent="0.25">
      <c r="A317" s="154"/>
      <c r="B317" s="5" t="s">
        <v>14</v>
      </c>
      <c r="C317" s="127" t="s">
        <v>460</v>
      </c>
      <c r="D317" s="127" t="s">
        <v>460</v>
      </c>
      <c r="E317" s="128" t="s">
        <v>25</v>
      </c>
      <c r="F317" s="127" t="s">
        <v>460</v>
      </c>
      <c r="G317" s="127" t="s">
        <v>460</v>
      </c>
      <c r="H317" s="128" t="s">
        <v>32</v>
      </c>
      <c r="I317" s="127" t="s">
        <v>460</v>
      </c>
      <c r="J317" s="127" t="s">
        <v>460</v>
      </c>
      <c r="K317" s="128" t="s">
        <v>461</v>
      </c>
      <c r="L317" s="127" t="s">
        <v>460</v>
      </c>
      <c r="M317" s="127" t="s">
        <v>460</v>
      </c>
      <c r="N317" s="128" t="s">
        <v>32</v>
      </c>
      <c r="O317" s="127" t="s">
        <v>460</v>
      </c>
      <c r="P317" s="127" t="s">
        <v>460</v>
      </c>
      <c r="Q317" s="128" t="s">
        <v>25</v>
      </c>
      <c r="R317" s="127" t="s">
        <v>32</v>
      </c>
      <c r="S317" s="127" t="s">
        <v>460</v>
      </c>
      <c r="T317" s="127" t="s">
        <v>460</v>
      </c>
      <c r="U317" s="128" t="s">
        <v>25</v>
      </c>
      <c r="V317" s="127" t="s">
        <v>32</v>
      </c>
      <c r="W317" s="127" t="s">
        <v>460</v>
      </c>
      <c r="X317" s="127" t="s">
        <v>460</v>
      </c>
      <c r="Y317" s="128" t="s">
        <v>25</v>
      </c>
      <c r="Z317" s="127" t="s">
        <v>460</v>
      </c>
      <c r="AA317" s="127" t="s">
        <v>460</v>
      </c>
      <c r="AB317" s="128" t="s">
        <v>32</v>
      </c>
      <c r="AC317" s="127" t="s">
        <v>462</v>
      </c>
      <c r="AD317" s="127" t="s">
        <v>59</v>
      </c>
      <c r="AE317" s="149"/>
      <c r="AF317" s="149"/>
      <c r="AG317" s="149"/>
      <c r="AH317" s="152"/>
    </row>
    <row r="318" spans="1:34" ht="15.75" thickBot="1" x14ac:dyDescent="0.3">
      <c r="A318" s="155"/>
      <c r="B318" s="6" t="s">
        <v>463</v>
      </c>
      <c r="C318" s="129" t="s">
        <v>460</v>
      </c>
      <c r="D318" s="129" t="s">
        <v>460</v>
      </c>
      <c r="E318" s="130" t="s">
        <v>66</v>
      </c>
      <c r="F318" s="129" t="s">
        <v>460</v>
      </c>
      <c r="G318" s="129" t="s">
        <v>460</v>
      </c>
      <c r="H318" s="130" t="s">
        <v>161</v>
      </c>
      <c r="I318" s="129" t="s">
        <v>460</v>
      </c>
      <c r="J318" s="129" t="s">
        <v>460</v>
      </c>
      <c r="K318" s="130" t="s">
        <v>17</v>
      </c>
      <c r="L318" s="129" t="s">
        <v>460</v>
      </c>
      <c r="M318" s="129" t="s">
        <v>460</v>
      </c>
      <c r="N318" s="130" t="s">
        <v>501</v>
      </c>
      <c r="O318" s="129" t="s">
        <v>460</v>
      </c>
      <c r="P318" s="129" t="s">
        <v>460</v>
      </c>
      <c r="Q318" s="130" t="s">
        <v>66</v>
      </c>
      <c r="R318" s="129">
        <v>7</v>
      </c>
      <c r="S318" s="129" t="s">
        <v>460</v>
      </c>
      <c r="T318" s="129" t="s">
        <v>460</v>
      </c>
      <c r="U318" s="130" t="s">
        <v>55</v>
      </c>
      <c r="V318" s="129">
        <v>9</v>
      </c>
      <c r="W318" s="129" t="s">
        <v>460</v>
      </c>
      <c r="X318" s="129" t="s">
        <v>460</v>
      </c>
      <c r="Y318" s="130" t="s">
        <v>44</v>
      </c>
      <c r="Z318" s="129" t="s">
        <v>460</v>
      </c>
      <c r="AA318" s="129" t="s">
        <v>460</v>
      </c>
      <c r="AB318" s="130" t="s">
        <v>45</v>
      </c>
      <c r="AC318" s="129">
        <v>16</v>
      </c>
      <c r="AD318" s="129" t="s">
        <v>588</v>
      </c>
      <c r="AE318" s="150"/>
      <c r="AF318" s="150"/>
      <c r="AG318" s="150"/>
      <c r="AH318" s="153"/>
    </row>
    <row r="319" spans="1:34" x14ac:dyDescent="0.25">
      <c r="A319" s="3">
        <v>15064</v>
      </c>
      <c r="B319" s="4" t="s">
        <v>12</v>
      </c>
      <c r="C319" s="71" t="s">
        <v>83</v>
      </c>
      <c r="D319" s="71" t="s">
        <v>26</v>
      </c>
      <c r="E319" s="72" t="s">
        <v>79</v>
      </c>
      <c r="F319" s="71" t="s">
        <v>59</v>
      </c>
      <c r="G319" s="71" t="s">
        <v>95</v>
      </c>
      <c r="H319" s="72" t="s">
        <v>64</v>
      </c>
      <c r="I319" s="71" t="s">
        <v>74</v>
      </c>
      <c r="J319" s="71" t="s">
        <v>49</v>
      </c>
      <c r="K319" s="72" t="s">
        <v>42</v>
      </c>
      <c r="L319" s="71" t="s">
        <v>53</v>
      </c>
      <c r="M319" s="71" t="s">
        <v>30</v>
      </c>
      <c r="N319" s="72" t="s">
        <v>106</v>
      </c>
      <c r="O319" s="71" t="s">
        <v>153</v>
      </c>
      <c r="P319" s="71" t="s">
        <v>53</v>
      </c>
      <c r="Q319" s="72" t="s">
        <v>71</v>
      </c>
      <c r="R319" s="71" t="s">
        <v>95</v>
      </c>
      <c r="S319" s="71" t="s">
        <v>153</v>
      </c>
      <c r="T319" s="71" t="s">
        <v>26</v>
      </c>
      <c r="U319" s="72" t="s">
        <v>85</v>
      </c>
      <c r="V319" s="71" t="s">
        <v>95</v>
      </c>
      <c r="W319" s="71" t="s">
        <v>73</v>
      </c>
      <c r="X319" s="71" t="s">
        <v>26</v>
      </c>
      <c r="Y319" s="72" t="s">
        <v>133</v>
      </c>
      <c r="Z319" s="71" t="s">
        <v>30</v>
      </c>
      <c r="AA319" s="71" t="s">
        <v>30</v>
      </c>
      <c r="AB319" s="72" t="s">
        <v>78</v>
      </c>
      <c r="AC319" s="71" t="s">
        <v>64</v>
      </c>
      <c r="AD319" s="71" t="s">
        <v>454</v>
      </c>
      <c r="AE319" s="148">
        <v>8.07</v>
      </c>
      <c r="AF319" s="148" t="s">
        <v>29</v>
      </c>
      <c r="AG319" s="148">
        <v>5.77</v>
      </c>
      <c r="AH319" s="151"/>
    </row>
    <row r="320" spans="1:34" x14ac:dyDescent="0.25">
      <c r="A320" s="154" t="s">
        <v>387</v>
      </c>
      <c r="B320" s="5" t="s">
        <v>13</v>
      </c>
      <c r="C320" s="73" t="s">
        <v>14</v>
      </c>
      <c r="D320" s="73" t="s">
        <v>56</v>
      </c>
      <c r="E320" s="74" t="s">
        <v>50</v>
      </c>
      <c r="F320" s="73" t="s">
        <v>56</v>
      </c>
      <c r="G320" s="73" t="s">
        <v>56</v>
      </c>
      <c r="H320" s="74" t="s">
        <v>56</v>
      </c>
      <c r="I320" s="73" t="s">
        <v>24</v>
      </c>
      <c r="J320" s="73" t="s">
        <v>50</v>
      </c>
      <c r="K320" s="74" t="s">
        <v>24</v>
      </c>
      <c r="L320" s="73" t="s">
        <v>14</v>
      </c>
      <c r="M320" s="73" t="s">
        <v>48</v>
      </c>
      <c r="N320" s="74" t="s">
        <v>14</v>
      </c>
      <c r="O320" s="73" t="s">
        <v>14</v>
      </c>
      <c r="P320" s="73" t="s">
        <v>48</v>
      </c>
      <c r="Q320" s="74" t="s">
        <v>14</v>
      </c>
      <c r="R320" s="73" t="s">
        <v>56</v>
      </c>
      <c r="S320" s="73" t="s">
        <v>14</v>
      </c>
      <c r="T320" s="73" t="s">
        <v>56</v>
      </c>
      <c r="U320" s="74" t="s">
        <v>14</v>
      </c>
      <c r="V320" s="73" t="s">
        <v>56</v>
      </c>
      <c r="W320" s="73" t="s">
        <v>48</v>
      </c>
      <c r="X320" s="73" t="s">
        <v>56</v>
      </c>
      <c r="Y320" s="74" t="s">
        <v>56</v>
      </c>
      <c r="Z320" s="73" t="s">
        <v>48</v>
      </c>
      <c r="AA320" s="73" t="s">
        <v>48</v>
      </c>
      <c r="AB320" s="74" t="s">
        <v>48</v>
      </c>
      <c r="AC320" s="73" t="s">
        <v>56</v>
      </c>
      <c r="AD320" s="73"/>
      <c r="AE320" s="149"/>
      <c r="AF320" s="149"/>
      <c r="AG320" s="149"/>
      <c r="AH320" s="152"/>
    </row>
    <row r="321" spans="1:34" x14ac:dyDescent="0.25">
      <c r="A321" s="154"/>
      <c r="B321" s="5" t="s">
        <v>14</v>
      </c>
      <c r="C321" s="127" t="s">
        <v>460</v>
      </c>
      <c r="D321" s="127" t="s">
        <v>460</v>
      </c>
      <c r="E321" s="128" t="s">
        <v>25</v>
      </c>
      <c r="F321" s="127" t="s">
        <v>460</v>
      </c>
      <c r="G321" s="127" t="s">
        <v>460</v>
      </c>
      <c r="H321" s="128" t="s">
        <v>32</v>
      </c>
      <c r="I321" s="127" t="s">
        <v>460</v>
      </c>
      <c r="J321" s="127" t="s">
        <v>460</v>
      </c>
      <c r="K321" s="128" t="s">
        <v>25</v>
      </c>
      <c r="L321" s="127" t="s">
        <v>460</v>
      </c>
      <c r="M321" s="127" t="s">
        <v>460</v>
      </c>
      <c r="N321" s="128" t="s">
        <v>32</v>
      </c>
      <c r="O321" s="127" t="s">
        <v>460</v>
      </c>
      <c r="P321" s="127" t="s">
        <v>460</v>
      </c>
      <c r="Q321" s="128" t="s">
        <v>25</v>
      </c>
      <c r="R321" s="127" t="s">
        <v>32</v>
      </c>
      <c r="S321" s="127" t="s">
        <v>460</v>
      </c>
      <c r="T321" s="127" t="s">
        <v>460</v>
      </c>
      <c r="U321" s="128" t="s">
        <v>25</v>
      </c>
      <c r="V321" s="127" t="s">
        <v>32</v>
      </c>
      <c r="W321" s="127" t="s">
        <v>460</v>
      </c>
      <c r="X321" s="127" t="s">
        <v>460</v>
      </c>
      <c r="Y321" s="128" t="s">
        <v>25</v>
      </c>
      <c r="Z321" s="127" t="s">
        <v>460</v>
      </c>
      <c r="AA321" s="127" t="s">
        <v>460</v>
      </c>
      <c r="AB321" s="128" t="s">
        <v>32</v>
      </c>
      <c r="AC321" s="127" t="s">
        <v>462</v>
      </c>
      <c r="AD321" s="127" t="s">
        <v>36</v>
      </c>
      <c r="AE321" s="149"/>
      <c r="AF321" s="149"/>
      <c r="AG321" s="149"/>
      <c r="AH321" s="152"/>
    </row>
    <row r="322" spans="1:34" ht="15.75" thickBot="1" x14ac:dyDescent="0.3">
      <c r="A322" s="155"/>
      <c r="B322" s="6" t="s">
        <v>463</v>
      </c>
      <c r="C322" s="129" t="s">
        <v>460</v>
      </c>
      <c r="D322" s="129" t="s">
        <v>460</v>
      </c>
      <c r="E322" s="130" t="s">
        <v>52</v>
      </c>
      <c r="F322" s="129" t="s">
        <v>460</v>
      </c>
      <c r="G322" s="129" t="s">
        <v>460</v>
      </c>
      <c r="H322" s="130" t="s">
        <v>22</v>
      </c>
      <c r="I322" s="129" t="s">
        <v>460</v>
      </c>
      <c r="J322" s="129" t="s">
        <v>460</v>
      </c>
      <c r="K322" s="130" t="s">
        <v>66</v>
      </c>
      <c r="L322" s="129" t="s">
        <v>460</v>
      </c>
      <c r="M322" s="129" t="s">
        <v>460</v>
      </c>
      <c r="N322" s="130" t="s">
        <v>470</v>
      </c>
      <c r="O322" s="129" t="s">
        <v>460</v>
      </c>
      <c r="P322" s="129" t="s">
        <v>460</v>
      </c>
      <c r="Q322" s="130" t="s">
        <v>44</v>
      </c>
      <c r="R322" s="129">
        <v>10</v>
      </c>
      <c r="S322" s="129" t="s">
        <v>460</v>
      </c>
      <c r="T322" s="129" t="s">
        <v>460</v>
      </c>
      <c r="U322" s="130" t="s">
        <v>44</v>
      </c>
      <c r="V322" s="129">
        <v>10</v>
      </c>
      <c r="W322" s="129" t="s">
        <v>460</v>
      </c>
      <c r="X322" s="129" t="s">
        <v>460</v>
      </c>
      <c r="Y322" s="130" t="s">
        <v>63</v>
      </c>
      <c r="Z322" s="129" t="s">
        <v>460</v>
      </c>
      <c r="AA322" s="129" t="s">
        <v>460</v>
      </c>
      <c r="AB322" s="130" t="s">
        <v>161</v>
      </c>
      <c r="AC322" s="129">
        <v>20</v>
      </c>
      <c r="AD322" s="129" t="s">
        <v>582</v>
      </c>
      <c r="AE322" s="150"/>
      <c r="AF322" s="150"/>
      <c r="AG322" s="150"/>
      <c r="AH322" s="153"/>
    </row>
    <row r="323" spans="1:34" x14ac:dyDescent="0.25">
      <c r="A323" s="3">
        <v>15065</v>
      </c>
      <c r="B323" s="4" t="s">
        <v>12</v>
      </c>
      <c r="C323" s="71" t="s">
        <v>69</v>
      </c>
      <c r="D323" s="71" t="s">
        <v>15</v>
      </c>
      <c r="E323" s="72" t="s">
        <v>40</v>
      </c>
      <c r="F323" s="71" t="s">
        <v>20</v>
      </c>
      <c r="G323" s="71" t="s">
        <v>95</v>
      </c>
      <c r="H323" s="72" t="s">
        <v>97</v>
      </c>
      <c r="I323" s="71" t="s">
        <v>70</v>
      </c>
      <c r="J323" s="71" t="s">
        <v>26</v>
      </c>
      <c r="K323" s="72" t="s">
        <v>83</v>
      </c>
      <c r="L323" s="71" t="s">
        <v>15</v>
      </c>
      <c r="M323" s="71" t="s">
        <v>59</v>
      </c>
      <c r="N323" s="72" t="s">
        <v>63</v>
      </c>
      <c r="O323" s="71" t="s">
        <v>46</v>
      </c>
      <c r="P323" s="71" t="s">
        <v>55</v>
      </c>
      <c r="Q323" s="72" t="s">
        <v>73</v>
      </c>
      <c r="R323" s="71" t="s">
        <v>59</v>
      </c>
      <c r="S323" s="71" t="s">
        <v>101</v>
      </c>
      <c r="T323" s="71" t="s">
        <v>43</v>
      </c>
      <c r="U323" s="72" t="s">
        <v>153</v>
      </c>
      <c r="V323" s="71" t="s">
        <v>95</v>
      </c>
      <c r="W323" s="71" t="s">
        <v>85</v>
      </c>
      <c r="X323" s="71" t="s">
        <v>26</v>
      </c>
      <c r="Y323" s="72" t="s">
        <v>144</v>
      </c>
      <c r="Z323" s="71" t="s">
        <v>33</v>
      </c>
      <c r="AA323" s="71" t="s">
        <v>20</v>
      </c>
      <c r="AB323" s="72" t="s">
        <v>69</v>
      </c>
      <c r="AC323" s="71" t="s">
        <v>46</v>
      </c>
      <c r="AD323" s="71" t="s">
        <v>589</v>
      </c>
      <c r="AE323" s="148">
        <v>7.78</v>
      </c>
      <c r="AF323" s="148" t="s">
        <v>29</v>
      </c>
      <c r="AG323" s="148">
        <v>5.54</v>
      </c>
      <c r="AH323" s="151"/>
    </row>
    <row r="324" spans="1:34" x14ac:dyDescent="0.25">
      <c r="A324" s="154" t="s">
        <v>386</v>
      </c>
      <c r="B324" s="5" t="s">
        <v>13</v>
      </c>
      <c r="C324" s="73" t="s">
        <v>24</v>
      </c>
      <c r="D324" s="73" t="s">
        <v>56</v>
      </c>
      <c r="E324" s="74" t="s">
        <v>24</v>
      </c>
      <c r="F324" s="73" t="s">
        <v>56</v>
      </c>
      <c r="G324" s="73" t="s">
        <v>56</v>
      </c>
      <c r="H324" s="74" t="s">
        <v>56</v>
      </c>
      <c r="I324" s="73" t="s">
        <v>29</v>
      </c>
      <c r="J324" s="73" t="s">
        <v>56</v>
      </c>
      <c r="K324" s="74" t="s">
        <v>24</v>
      </c>
      <c r="L324" s="73" t="s">
        <v>14</v>
      </c>
      <c r="M324" s="73" t="s">
        <v>56</v>
      </c>
      <c r="N324" s="74" t="s">
        <v>56</v>
      </c>
      <c r="O324" s="73" t="s">
        <v>24</v>
      </c>
      <c r="P324" s="73" t="s">
        <v>56</v>
      </c>
      <c r="Q324" s="74" t="s">
        <v>14</v>
      </c>
      <c r="R324" s="73" t="s">
        <v>56</v>
      </c>
      <c r="S324" s="73" t="s">
        <v>68</v>
      </c>
      <c r="T324" s="73" t="s">
        <v>14</v>
      </c>
      <c r="U324" s="74" t="s">
        <v>24</v>
      </c>
      <c r="V324" s="73" t="s">
        <v>56</v>
      </c>
      <c r="W324" s="73" t="s">
        <v>56</v>
      </c>
      <c r="X324" s="73" t="s">
        <v>56</v>
      </c>
      <c r="Y324" s="74" t="s">
        <v>56</v>
      </c>
      <c r="Z324" s="73" t="s">
        <v>56</v>
      </c>
      <c r="AA324" s="73" t="s">
        <v>56</v>
      </c>
      <c r="AB324" s="74" t="s">
        <v>56</v>
      </c>
      <c r="AC324" s="73" t="s">
        <v>56</v>
      </c>
      <c r="AD324" s="73"/>
      <c r="AE324" s="149"/>
      <c r="AF324" s="149"/>
      <c r="AG324" s="149"/>
      <c r="AH324" s="152"/>
    </row>
    <row r="325" spans="1:34" x14ac:dyDescent="0.25">
      <c r="A325" s="154"/>
      <c r="B325" s="5" t="s">
        <v>14</v>
      </c>
      <c r="C325" s="127" t="s">
        <v>460</v>
      </c>
      <c r="D325" s="127" t="s">
        <v>460</v>
      </c>
      <c r="E325" s="128" t="s">
        <v>25</v>
      </c>
      <c r="F325" s="127" t="s">
        <v>460</v>
      </c>
      <c r="G325" s="127" t="s">
        <v>460</v>
      </c>
      <c r="H325" s="128" t="s">
        <v>32</v>
      </c>
      <c r="I325" s="127" t="s">
        <v>460</v>
      </c>
      <c r="J325" s="127" t="s">
        <v>460</v>
      </c>
      <c r="K325" s="128" t="s">
        <v>25</v>
      </c>
      <c r="L325" s="127" t="s">
        <v>460</v>
      </c>
      <c r="M325" s="127" t="s">
        <v>460</v>
      </c>
      <c r="N325" s="128" t="s">
        <v>32</v>
      </c>
      <c r="O325" s="127" t="s">
        <v>460</v>
      </c>
      <c r="P325" s="127" t="s">
        <v>460</v>
      </c>
      <c r="Q325" s="128" t="s">
        <v>25</v>
      </c>
      <c r="R325" s="127" t="s">
        <v>32</v>
      </c>
      <c r="S325" s="127" t="s">
        <v>460</v>
      </c>
      <c r="T325" s="127" t="s">
        <v>460</v>
      </c>
      <c r="U325" s="128" t="s">
        <v>25</v>
      </c>
      <c r="V325" s="127" t="s">
        <v>32</v>
      </c>
      <c r="W325" s="127" t="s">
        <v>460</v>
      </c>
      <c r="X325" s="127" t="s">
        <v>460</v>
      </c>
      <c r="Y325" s="128" t="s">
        <v>25</v>
      </c>
      <c r="Z325" s="127" t="s">
        <v>460</v>
      </c>
      <c r="AA325" s="127" t="s">
        <v>460</v>
      </c>
      <c r="AB325" s="128" t="s">
        <v>32</v>
      </c>
      <c r="AC325" s="127" t="s">
        <v>462</v>
      </c>
      <c r="AD325" s="127" t="s">
        <v>36</v>
      </c>
      <c r="AE325" s="149"/>
      <c r="AF325" s="149"/>
      <c r="AG325" s="149"/>
      <c r="AH325" s="152"/>
    </row>
    <row r="326" spans="1:34" ht="15.75" thickBot="1" x14ac:dyDescent="0.3">
      <c r="A326" s="155"/>
      <c r="B326" s="6" t="s">
        <v>463</v>
      </c>
      <c r="C326" s="129" t="s">
        <v>460</v>
      </c>
      <c r="D326" s="129" t="s">
        <v>460</v>
      </c>
      <c r="E326" s="130" t="s">
        <v>66</v>
      </c>
      <c r="F326" s="129" t="s">
        <v>460</v>
      </c>
      <c r="G326" s="129" t="s">
        <v>460</v>
      </c>
      <c r="H326" s="130" t="s">
        <v>22</v>
      </c>
      <c r="I326" s="129" t="s">
        <v>460</v>
      </c>
      <c r="J326" s="129" t="s">
        <v>460</v>
      </c>
      <c r="K326" s="130" t="s">
        <v>66</v>
      </c>
      <c r="L326" s="129" t="s">
        <v>460</v>
      </c>
      <c r="M326" s="129" t="s">
        <v>460</v>
      </c>
      <c r="N326" s="130" t="s">
        <v>22</v>
      </c>
      <c r="O326" s="129" t="s">
        <v>460</v>
      </c>
      <c r="P326" s="129" t="s">
        <v>460</v>
      </c>
      <c r="Q326" s="130" t="s">
        <v>44</v>
      </c>
      <c r="R326" s="129">
        <v>10</v>
      </c>
      <c r="S326" s="129" t="s">
        <v>460</v>
      </c>
      <c r="T326" s="129" t="s">
        <v>460</v>
      </c>
      <c r="U326" s="130" t="s">
        <v>66</v>
      </c>
      <c r="V326" s="129">
        <v>10</v>
      </c>
      <c r="W326" s="129" t="s">
        <v>460</v>
      </c>
      <c r="X326" s="129" t="s">
        <v>460</v>
      </c>
      <c r="Y326" s="130" t="s">
        <v>63</v>
      </c>
      <c r="Z326" s="129" t="s">
        <v>460</v>
      </c>
      <c r="AA326" s="129" t="s">
        <v>460</v>
      </c>
      <c r="AB326" s="130" t="s">
        <v>22</v>
      </c>
      <c r="AC326" s="129">
        <v>20</v>
      </c>
      <c r="AD326" s="129" t="s">
        <v>590</v>
      </c>
      <c r="AE326" s="150"/>
      <c r="AF326" s="150"/>
      <c r="AG326" s="150"/>
      <c r="AH326" s="153"/>
    </row>
    <row r="327" spans="1:34" x14ac:dyDescent="0.25">
      <c r="A327" s="3">
        <v>15066</v>
      </c>
      <c r="B327" s="4" t="s">
        <v>12</v>
      </c>
      <c r="C327" s="71" t="s">
        <v>54</v>
      </c>
      <c r="D327" s="71" t="s">
        <v>53</v>
      </c>
      <c r="E327" s="72" t="s">
        <v>77</v>
      </c>
      <c r="F327" s="71" t="s">
        <v>26</v>
      </c>
      <c r="G327" s="71" t="s">
        <v>20</v>
      </c>
      <c r="H327" s="72" t="s">
        <v>101</v>
      </c>
      <c r="I327" s="71" t="s">
        <v>64</v>
      </c>
      <c r="J327" s="71" t="s">
        <v>49</v>
      </c>
      <c r="K327" s="72" t="s">
        <v>92</v>
      </c>
      <c r="L327" s="71" t="s">
        <v>26</v>
      </c>
      <c r="M327" s="71" t="s">
        <v>59</v>
      </c>
      <c r="N327" s="72" t="s">
        <v>69</v>
      </c>
      <c r="O327" s="71" t="s">
        <v>54</v>
      </c>
      <c r="P327" s="71" t="s">
        <v>55</v>
      </c>
      <c r="Q327" s="72" t="s">
        <v>57</v>
      </c>
      <c r="R327" s="71" t="s">
        <v>66</v>
      </c>
      <c r="S327" s="71" t="s">
        <v>151</v>
      </c>
      <c r="T327" s="71" t="s">
        <v>43</v>
      </c>
      <c r="U327" s="72" t="s">
        <v>57</v>
      </c>
      <c r="V327" s="71" t="s">
        <v>95</v>
      </c>
      <c r="W327" s="71" t="s">
        <v>102</v>
      </c>
      <c r="X327" s="71" t="s">
        <v>15</v>
      </c>
      <c r="Y327" s="72" t="s">
        <v>152</v>
      </c>
      <c r="Z327" s="71" t="s">
        <v>33</v>
      </c>
      <c r="AA327" s="71" t="s">
        <v>33</v>
      </c>
      <c r="AB327" s="72" t="s">
        <v>63</v>
      </c>
      <c r="AC327" s="71" t="s">
        <v>75</v>
      </c>
      <c r="AD327" s="71" t="s">
        <v>591</v>
      </c>
      <c r="AE327" s="148">
        <v>8.93</v>
      </c>
      <c r="AF327" s="148" t="s">
        <v>29</v>
      </c>
      <c r="AG327" s="148">
        <v>6.22</v>
      </c>
      <c r="AH327" s="151"/>
    </row>
    <row r="328" spans="1:34" x14ac:dyDescent="0.25">
      <c r="A328" s="154" t="s">
        <v>385</v>
      </c>
      <c r="B328" s="5" t="s">
        <v>13</v>
      </c>
      <c r="C328" s="73" t="s">
        <v>48</v>
      </c>
      <c r="D328" s="73" t="s">
        <v>48</v>
      </c>
      <c r="E328" s="74" t="s">
        <v>48</v>
      </c>
      <c r="F328" s="73" t="s">
        <v>50</v>
      </c>
      <c r="G328" s="73" t="s">
        <v>56</v>
      </c>
      <c r="H328" s="74" t="s">
        <v>48</v>
      </c>
      <c r="I328" s="73" t="s">
        <v>24</v>
      </c>
      <c r="J328" s="73" t="s">
        <v>50</v>
      </c>
      <c r="K328" s="74" t="s">
        <v>24</v>
      </c>
      <c r="L328" s="73" t="s">
        <v>50</v>
      </c>
      <c r="M328" s="73" t="s">
        <v>56</v>
      </c>
      <c r="N328" s="74" t="s">
        <v>56</v>
      </c>
      <c r="O328" s="73" t="s">
        <v>48</v>
      </c>
      <c r="P328" s="73" t="s">
        <v>56</v>
      </c>
      <c r="Q328" s="74" t="s">
        <v>48</v>
      </c>
      <c r="R328" s="73" t="s">
        <v>56</v>
      </c>
      <c r="S328" s="73" t="s">
        <v>56</v>
      </c>
      <c r="T328" s="73" t="s">
        <v>14</v>
      </c>
      <c r="U328" s="74" t="s">
        <v>48</v>
      </c>
      <c r="V328" s="73" t="s">
        <v>56</v>
      </c>
      <c r="W328" s="73" t="s">
        <v>56</v>
      </c>
      <c r="X328" s="73" t="s">
        <v>56</v>
      </c>
      <c r="Y328" s="74" t="s">
        <v>56</v>
      </c>
      <c r="Z328" s="73" t="s">
        <v>56</v>
      </c>
      <c r="AA328" s="73" t="s">
        <v>56</v>
      </c>
      <c r="AB328" s="74" t="s">
        <v>56</v>
      </c>
      <c r="AC328" s="73" t="s">
        <v>56</v>
      </c>
      <c r="AD328" s="73"/>
      <c r="AE328" s="149"/>
      <c r="AF328" s="149"/>
      <c r="AG328" s="149"/>
      <c r="AH328" s="152"/>
    </row>
    <row r="329" spans="1:34" x14ac:dyDescent="0.25">
      <c r="A329" s="154"/>
      <c r="B329" s="5" t="s">
        <v>14</v>
      </c>
      <c r="C329" s="127" t="s">
        <v>460</v>
      </c>
      <c r="D329" s="127" t="s">
        <v>460</v>
      </c>
      <c r="E329" s="128" t="s">
        <v>25</v>
      </c>
      <c r="F329" s="127" t="s">
        <v>460</v>
      </c>
      <c r="G329" s="127" t="s">
        <v>460</v>
      </c>
      <c r="H329" s="128" t="s">
        <v>32</v>
      </c>
      <c r="I329" s="127" t="s">
        <v>460</v>
      </c>
      <c r="J329" s="127" t="s">
        <v>460</v>
      </c>
      <c r="K329" s="128" t="s">
        <v>25</v>
      </c>
      <c r="L329" s="127" t="s">
        <v>460</v>
      </c>
      <c r="M329" s="127" t="s">
        <v>460</v>
      </c>
      <c r="N329" s="128" t="s">
        <v>32</v>
      </c>
      <c r="O329" s="127" t="s">
        <v>460</v>
      </c>
      <c r="P329" s="127" t="s">
        <v>460</v>
      </c>
      <c r="Q329" s="128" t="s">
        <v>25</v>
      </c>
      <c r="R329" s="127" t="s">
        <v>32</v>
      </c>
      <c r="S329" s="127" t="s">
        <v>460</v>
      </c>
      <c r="T329" s="127" t="s">
        <v>460</v>
      </c>
      <c r="U329" s="128" t="s">
        <v>25</v>
      </c>
      <c r="V329" s="127" t="s">
        <v>32</v>
      </c>
      <c r="W329" s="127" t="s">
        <v>460</v>
      </c>
      <c r="X329" s="127" t="s">
        <v>460</v>
      </c>
      <c r="Y329" s="128" t="s">
        <v>25</v>
      </c>
      <c r="Z329" s="127" t="s">
        <v>460</v>
      </c>
      <c r="AA329" s="127" t="s">
        <v>460</v>
      </c>
      <c r="AB329" s="128" t="s">
        <v>32</v>
      </c>
      <c r="AC329" s="127" t="s">
        <v>462</v>
      </c>
      <c r="AD329" s="127" t="s">
        <v>36</v>
      </c>
      <c r="AE329" s="149"/>
      <c r="AF329" s="149"/>
      <c r="AG329" s="149"/>
      <c r="AH329" s="152"/>
    </row>
    <row r="330" spans="1:34" ht="15.75" thickBot="1" x14ac:dyDescent="0.3">
      <c r="A330" s="155"/>
      <c r="B330" s="6" t="s">
        <v>463</v>
      </c>
      <c r="C330" s="129" t="s">
        <v>460</v>
      </c>
      <c r="D330" s="129" t="s">
        <v>460</v>
      </c>
      <c r="E330" s="130" t="s">
        <v>58</v>
      </c>
      <c r="F330" s="129" t="s">
        <v>460</v>
      </c>
      <c r="G330" s="129" t="s">
        <v>460</v>
      </c>
      <c r="H330" s="130" t="s">
        <v>161</v>
      </c>
      <c r="I330" s="129" t="s">
        <v>460</v>
      </c>
      <c r="J330" s="129" t="s">
        <v>460</v>
      </c>
      <c r="K330" s="130" t="s">
        <v>66</v>
      </c>
      <c r="L330" s="129" t="s">
        <v>460</v>
      </c>
      <c r="M330" s="129" t="s">
        <v>460</v>
      </c>
      <c r="N330" s="130" t="s">
        <v>22</v>
      </c>
      <c r="O330" s="129" t="s">
        <v>460</v>
      </c>
      <c r="P330" s="129" t="s">
        <v>460</v>
      </c>
      <c r="Q330" s="130" t="s">
        <v>58</v>
      </c>
      <c r="R330" s="129">
        <v>10</v>
      </c>
      <c r="S330" s="129" t="s">
        <v>460</v>
      </c>
      <c r="T330" s="129" t="s">
        <v>460</v>
      </c>
      <c r="U330" s="130" t="s">
        <v>58</v>
      </c>
      <c r="V330" s="129">
        <v>10</v>
      </c>
      <c r="W330" s="129" t="s">
        <v>460</v>
      </c>
      <c r="X330" s="129" t="s">
        <v>460</v>
      </c>
      <c r="Y330" s="130" t="s">
        <v>63</v>
      </c>
      <c r="Z330" s="129" t="s">
        <v>460</v>
      </c>
      <c r="AA330" s="129" t="s">
        <v>460</v>
      </c>
      <c r="AB330" s="130" t="s">
        <v>22</v>
      </c>
      <c r="AC330" s="129">
        <v>20</v>
      </c>
      <c r="AD330" s="129" t="s">
        <v>592</v>
      </c>
      <c r="AE330" s="150"/>
      <c r="AF330" s="150"/>
      <c r="AG330" s="150"/>
      <c r="AH330" s="153"/>
    </row>
    <row r="331" spans="1:34" x14ac:dyDescent="0.25">
      <c r="A331" s="3">
        <v>15067</v>
      </c>
      <c r="B331" s="4" t="s">
        <v>12</v>
      </c>
      <c r="C331" s="71" t="s">
        <v>34</v>
      </c>
      <c r="D331" s="71" t="s">
        <v>124</v>
      </c>
      <c r="E331" s="72" t="s">
        <v>82</v>
      </c>
      <c r="F331" s="71" t="s">
        <v>114</v>
      </c>
      <c r="G331" s="71" t="s">
        <v>80</v>
      </c>
      <c r="H331" s="72" t="s">
        <v>52</v>
      </c>
      <c r="I331" s="71" t="s">
        <v>128</v>
      </c>
      <c r="J331" s="71" t="s">
        <v>124</v>
      </c>
      <c r="K331" s="72" t="s">
        <v>66</v>
      </c>
      <c r="L331" s="71" t="s">
        <v>114</v>
      </c>
      <c r="M331" s="71" t="s">
        <v>475</v>
      </c>
      <c r="N331" s="72" t="s">
        <v>106</v>
      </c>
      <c r="O331" s="71" t="s">
        <v>39</v>
      </c>
      <c r="P331" s="71" t="s">
        <v>31</v>
      </c>
      <c r="Q331" s="72" t="s">
        <v>118</v>
      </c>
      <c r="R331" s="71" t="s">
        <v>84</v>
      </c>
      <c r="S331" s="71" t="s">
        <v>149</v>
      </c>
      <c r="T331" s="71" t="s">
        <v>28</v>
      </c>
      <c r="U331" s="72" t="s">
        <v>82</v>
      </c>
      <c r="V331" s="71" t="s">
        <v>475</v>
      </c>
      <c r="W331" s="71" t="s">
        <v>121</v>
      </c>
      <c r="X331" s="71" t="s">
        <v>80</v>
      </c>
      <c r="Y331" s="72" t="s">
        <v>42</v>
      </c>
      <c r="Z331" s="71" t="s">
        <v>80</v>
      </c>
      <c r="AA331" s="71" t="s">
        <v>80</v>
      </c>
      <c r="AB331" s="72" t="s">
        <v>106</v>
      </c>
      <c r="AC331" s="71" t="s">
        <v>497</v>
      </c>
      <c r="AD331" s="71" t="s">
        <v>593</v>
      </c>
      <c r="AE331" s="148">
        <v>3.15</v>
      </c>
      <c r="AF331" s="148" t="s">
        <v>16</v>
      </c>
      <c r="AG331" s="148">
        <v>1.08</v>
      </c>
      <c r="AH331" s="151"/>
    </row>
    <row r="332" spans="1:34" x14ac:dyDescent="0.25">
      <c r="A332" s="154" t="s">
        <v>384</v>
      </c>
      <c r="B332" s="5" t="s">
        <v>13</v>
      </c>
      <c r="C332" s="73" t="s">
        <v>16</v>
      </c>
      <c r="D332" s="73" t="s">
        <v>68</v>
      </c>
      <c r="E332" s="74" t="s">
        <v>16</v>
      </c>
      <c r="F332" s="73" t="s">
        <v>14</v>
      </c>
      <c r="G332" s="73" t="s">
        <v>14</v>
      </c>
      <c r="H332" s="74" t="s">
        <v>14</v>
      </c>
      <c r="I332" s="73" t="s">
        <v>16</v>
      </c>
      <c r="J332" s="73" t="s">
        <v>68</v>
      </c>
      <c r="K332" s="74" t="s">
        <v>16</v>
      </c>
      <c r="L332" s="73" t="s">
        <v>14</v>
      </c>
      <c r="M332" s="73" t="s">
        <v>48</v>
      </c>
      <c r="N332" s="74" t="s">
        <v>14</v>
      </c>
      <c r="O332" s="73" t="s">
        <v>29</v>
      </c>
      <c r="P332" s="73" t="s">
        <v>24</v>
      </c>
      <c r="Q332" s="74" t="s">
        <v>29</v>
      </c>
      <c r="R332" s="73" t="s">
        <v>14</v>
      </c>
      <c r="S332" s="73" t="s">
        <v>16</v>
      </c>
      <c r="T332" s="73" t="s">
        <v>29</v>
      </c>
      <c r="U332" s="74" t="s">
        <v>16</v>
      </c>
      <c r="V332" s="73" t="s">
        <v>48</v>
      </c>
      <c r="W332" s="73" t="s">
        <v>68</v>
      </c>
      <c r="X332" s="73" t="s">
        <v>56</v>
      </c>
      <c r="Y332" s="74" t="s">
        <v>24</v>
      </c>
      <c r="Z332" s="73" t="s">
        <v>14</v>
      </c>
      <c r="AA332" s="73" t="s">
        <v>14</v>
      </c>
      <c r="AB332" s="74" t="s">
        <v>14</v>
      </c>
      <c r="AC332" s="73" t="s">
        <v>29</v>
      </c>
      <c r="AD332" s="73"/>
      <c r="AE332" s="149"/>
      <c r="AF332" s="149"/>
      <c r="AG332" s="149"/>
      <c r="AH332" s="152"/>
    </row>
    <row r="333" spans="1:34" x14ac:dyDescent="0.25">
      <c r="A333" s="154"/>
      <c r="B333" s="5" t="s">
        <v>14</v>
      </c>
      <c r="C333" s="127" t="s">
        <v>460</v>
      </c>
      <c r="D333" s="127" t="s">
        <v>460</v>
      </c>
      <c r="E333" s="128" t="s">
        <v>461</v>
      </c>
      <c r="F333" s="127" t="s">
        <v>460</v>
      </c>
      <c r="G333" s="127" t="s">
        <v>460</v>
      </c>
      <c r="H333" s="128" t="s">
        <v>32</v>
      </c>
      <c r="I333" s="127" t="s">
        <v>460</v>
      </c>
      <c r="J333" s="127" t="s">
        <v>460</v>
      </c>
      <c r="K333" s="128" t="s">
        <v>461</v>
      </c>
      <c r="L333" s="127" t="s">
        <v>460</v>
      </c>
      <c r="M333" s="127" t="s">
        <v>460</v>
      </c>
      <c r="N333" s="128" t="s">
        <v>32</v>
      </c>
      <c r="O333" s="127" t="s">
        <v>460</v>
      </c>
      <c r="P333" s="127" t="s">
        <v>460</v>
      </c>
      <c r="Q333" s="128" t="s">
        <v>25</v>
      </c>
      <c r="R333" s="127" t="s">
        <v>32</v>
      </c>
      <c r="S333" s="127" t="s">
        <v>460</v>
      </c>
      <c r="T333" s="127" t="s">
        <v>460</v>
      </c>
      <c r="U333" s="128" t="s">
        <v>461</v>
      </c>
      <c r="V333" s="127" t="s">
        <v>32</v>
      </c>
      <c r="W333" s="127" t="s">
        <v>460</v>
      </c>
      <c r="X333" s="127" t="s">
        <v>460</v>
      </c>
      <c r="Y333" s="128" t="s">
        <v>25</v>
      </c>
      <c r="Z333" s="127" t="s">
        <v>460</v>
      </c>
      <c r="AA333" s="127" t="s">
        <v>460</v>
      </c>
      <c r="AB333" s="128" t="s">
        <v>32</v>
      </c>
      <c r="AC333" s="127" t="s">
        <v>462</v>
      </c>
      <c r="AD333" s="127" t="s">
        <v>53</v>
      </c>
      <c r="AE333" s="149"/>
      <c r="AF333" s="149"/>
      <c r="AG333" s="149"/>
      <c r="AH333" s="152"/>
    </row>
    <row r="334" spans="1:34" ht="15.75" thickBot="1" x14ac:dyDescent="0.3">
      <c r="A334" s="155"/>
      <c r="B334" s="6" t="s">
        <v>463</v>
      </c>
      <c r="C334" s="129" t="s">
        <v>460</v>
      </c>
      <c r="D334" s="129" t="s">
        <v>460</v>
      </c>
      <c r="E334" s="130" t="s">
        <v>17</v>
      </c>
      <c r="F334" s="129" t="s">
        <v>460</v>
      </c>
      <c r="G334" s="129" t="s">
        <v>460</v>
      </c>
      <c r="H334" s="130" t="s">
        <v>470</v>
      </c>
      <c r="I334" s="129" t="s">
        <v>460</v>
      </c>
      <c r="J334" s="129" t="s">
        <v>460</v>
      </c>
      <c r="K334" s="130" t="s">
        <v>17</v>
      </c>
      <c r="L334" s="129" t="s">
        <v>460</v>
      </c>
      <c r="M334" s="129" t="s">
        <v>460</v>
      </c>
      <c r="N334" s="130" t="s">
        <v>470</v>
      </c>
      <c r="O334" s="129" t="s">
        <v>460</v>
      </c>
      <c r="P334" s="129" t="s">
        <v>460</v>
      </c>
      <c r="Q334" s="130" t="s">
        <v>55</v>
      </c>
      <c r="R334" s="129">
        <v>7</v>
      </c>
      <c r="S334" s="129" t="s">
        <v>460</v>
      </c>
      <c r="T334" s="129" t="s">
        <v>460</v>
      </c>
      <c r="U334" s="130" t="s">
        <v>17</v>
      </c>
      <c r="V334" s="129">
        <v>9</v>
      </c>
      <c r="W334" s="129" t="s">
        <v>460</v>
      </c>
      <c r="X334" s="129" t="s">
        <v>460</v>
      </c>
      <c r="Y334" s="130" t="s">
        <v>66</v>
      </c>
      <c r="Z334" s="129" t="s">
        <v>460</v>
      </c>
      <c r="AA334" s="129" t="s">
        <v>460</v>
      </c>
      <c r="AB334" s="130" t="s">
        <v>470</v>
      </c>
      <c r="AC334" s="129">
        <v>8</v>
      </c>
      <c r="AD334" s="129" t="s">
        <v>65</v>
      </c>
      <c r="AE334" s="150"/>
      <c r="AF334" s="150"/>
      <c r="AG334" s="150"/>
      <c r="AH334" s="153"/>
    </row>
    <row r="335" spans="1:34" x14ac:dyDescent="0.25">
      <c r="A335" s="3">
        <v>15068</v>
      </c>
      <c r="B335" s="4" t="s">
        <v>12</v>
      </c>
      <c r="C335" s="71" t="s">
        <v>105</v>
      </c>
      <c r="D335" s="71" t="s">
        <v>23</v>
      </c>
      <c r="E335" s="72" t="s">
        <v>38</v>
      </c>
      <c r="F335" s="71" t="s">
        <v>81</v>
      </c>
      <c r="G335" s="71" t="s">
        <v>31</v>
      </c>
      <c r="H335" s="72" t="s">
        <v>59</v>
      </c>
      <c r="I335" s="71" t="s">
        <v>137</v>
      </c>
      <c r="J335" s="71" t="s">
        <v>31</v>
      </c>
      <c r="K335" s="72" t="s">
        <v>36</v>
      </c>
      <c r="L335" s="71" t="s">
        <v>23</v>
      </c>
      <c r="M335" s="71" t="s">
        <v>31</v>
      </c>
      <c r="N335" s="72" t="s">
        <v>20</v>
      </c>
      <c r="O335" s="71" t="s">
        <v>149</v>
      </c>
      <c r="P335" s="71" t="s">
        <v>124</v>
      </c>
      <c r="Q335" s="72" t="s">
        <v>60</v>
      </c>
      <c r="R335" s="71" t="s">
        <v>114</v>
      </c>
      <c r="S335" s="71" t="s">
        <v>115</v>
      </c>
      <c r="T335" s="71" t="s">
        <v>124</v>
      </c>
      <c r="U335" s="72" t="s">
        <v>41</v>
      </c>
      <c r="V335" s="71" t="s">
        <v>96</v>
      </c>
      <c r="W335" s="71" t="s">
        <v>89</v>
      </c>
      <c r="X335" s="71" t="s">
        <v>124</v>
      </c>
      <c r="Y335" s="72" t="s">
        <v>46</v>
      </c>
      <c r="Z335" s="71" t="s">
        <v>114</v>
      </c>
      <c r="AA335" s="71" t="s">
        <v>116</v>
      </c>
      <c r="AB335" s="72" t="s">
        <v>82</v>
      </c>
      <c r="AC335" s="71" t="s">
        <v>121</v>
      </c>
      <c r="AD335" s="71" t="s">
        <v>594</v>
      </c>
      <c r="AE335" s="148">
        <v>2.52</v>
      </c>
      <c r="AF335" s="148" t="s">
        <v>16</v>
      </c>
      <c r="AG335" s="148">
        <v>2.78</v>
      </c>
      <c r="AH335" s="151"/>
    </row>
    <row r="336" spans="1:34" x14ac:dyDescent="0.25">
      <c r="A336" s="154" t="s">
        <v>383</v>
      </c>
      <c r="B336" s="5" t="s">
        <v>13</v>
      </c>
      <c r="C336" s="73" t="s">
        <v>16</v>
      </c>
      <c r="D336" s="73" t="s">
        <v>24</v>
      </c>
      <c r="E336" s="74" t="s">
        <v>16</v>
      </c>
      <c r="F336" s="73" t="s">
        <v>68</v>
      </c>
      <c r="G336" s="73" t="s">
        <v>29</v>
      </c>
      <c r="H336" s="74" t="s">
        <v>68</v>
      </c>
      <c r="I336" s="73" t="s">
        <v>16</v>
      </c>
      <c r="J336" s="73" t="s">
        <v>24</v>
      </c>
      <c r="K336" s="74" t="s">
        <v>16</v>
      </c>
      <c r="L336" s="73" t="s">
        <v>29</v>
      </c>
      <c r="M336" s="73" t="s">
        <v>29</v>
      </c>
      <c r="N336" s="74" t="s">
        <v>29</v>
      </c>
      <c r="O336" s="73" t="s">
        <v>16</v>
      </c>
      <c r="P336" s="73" t="s">
        <v>68</v>
      </c>
      <c r="Q336" s="74" t="s">
        <v>16</v>
      </c>
      <c r="R336" s="73" t="s">
        <v>14</v>
      </c>
      <c r="S336" s="73" t="s">
        <v>16</v>
      </c>
      <c r="T336" s="73" t="s">
        <v>68</v>
      </c>
      <c r="U336" s="74" t="s">
        <v>16</v>
      </c>
      <c r="V336" s="73" t="s">
        <v>50</v>
      </c>
      <c r="W336" s="73" t="s">
        <v>68</v>
      </c>
      <c r="X336" s="73" t="s">
        <v>68</v>
      </c>
      <c r="Y336" s="74" t="s">
        <v>68</v>
      </c>
      <c r="Z336" s="73" t="s">
        <v>14</v>
      </c>
      <c r="AA336" s="73" t="s">
        <v>24</v>
      </c>
      <c r="AB336" s="74" t="s">
        <v>24</v>
      </c>
      <c r="AC336" s="73" t="s">
        <v>48</v>
      </c>
      <c r="AD336" s="73"/>
      <c r="AE336" s="149"/>
      <c r="AF336" s="149"/>
      <c r="AG336" s="149"/>
      <c r="AH336" s="152"/>
    </row>
    <row r="337" spans="1:34" x14ac:dyDescent="0.25">
      <c r="A337" s="154"/>
      <c r="B337" s="5" t="s">
        <v>14</v>
      </c>
      <c r="C337" s="127" t="s">
        <v>460</v>
      </c>
      <c r="D337" s="127" t="s">
        <v>460</v>
      </c>
      <c r="E337" s="128" t="s">
        <v>461</v>
      </c>
      <c r="F337" s="127" t="s">
        <v>460</v>
      </c>
      <c r="G337" s="127" t="s">
        <v>460</v>
      </c>
      <c r="H337" s="128" t="s">
        <v>32</v>
      </c>
      <c r="I337" s="127" t="s">
        <v>460</v>
      </c>
      <c r="J337" s="127" t="s">
        <v>460</v>
      </c>
      <c r="K337" s="128" t="s">
        <v>461</v>
      </c>
      <c r="L337" s="127" t="s">
        <v>460</v>
      </c>
      <c r="M337" s="127" t="s">
        <v>460</v>
      </c>
      <c r="N337" s="128" t="s">
        <v>32</v>
      </c>
      <c r="O337" s="127" t="s">
        <v>460</v>
      </c>
      <c r="P337" s="127" t="s">
        <v>460</v>
      </c>
      <c r="Q337" s="128" t="s">
        <v>461</v>
      </c>
      <c r="R337" s="127" t="s">
        <v>32</v>
      </c>
      <c r="S337" s="127" t="s">
        <v>460</v>
      </c>
      <c r="T337" s="127" t="s">
        <v>460</v>
      </c>
      <c r="U337" s="128" t="s">
        <v>461</v>
      </c>
      <c r="V337" s="127" t="s">
        <v>32</v>
      </c>
      <c r="W337" s="127" t="s">
        <v>460</v>
      </c>
      <c r="X337" s="127" t="s">
        <v>460</v>
      </c>
      <c r="Y337" s="128" t="s">
        <v>25</v>
      </c>
      <c r="Z337" s="127" t="s">
        <v>460</v>
      </c>
      <c r="AA337" s="127" t="s">
        <v>460</v>
      </c>
      <c r="AB337" s="128" t="s">
        <v>32</v>
      </c>
      <c r="AC337" s="127" t="s">
        <v>462</v>
      </c>
      <c r="AD337" s="127" t="s">
        <v>27</v>
      </c>
      <c r="AE337" s="149"/>
      <c r="AF337" s="149"/>
      <c r="AG337" s="149"/>
      <c r="AH337" s="152"/>
    </row>
    <row r="338" spans="1:34" ht="15.75" thickBot="1" x14ac:dyDescent="0.3">
      <c r="A338" s="155"/>
      <c r="B338" s="6" t="s">
        <v>463</v>
      </c>
      <c r="C338" s="129" t="s">
        <v>460</v>
      </c>
      <c r="D338" s="129" t="s">
        <v>460</v>
      </c>
      <c r="E338" s="130" t="s">
        <v>17</v>
      </c>
      <c r="F338" s="129" t="s">
        <v>460</v>
      </c>
      <c r="G338" s="129" t="s">
        <v>460</v>
      </c>
      <c r="H338" s="130" t="s">
        <v>521</v>
      </c>
      <c r="I338" s="129" t="s">
        <v>460</v>
      </c>
      <c r="J338" s="129" t="s">
        <v>460</v>
      </c>
      <c r="K338" s="130" t="s">
        <v>17</v>
      </c>
      <c r="L338" s="129" t="s">
        <v>460</v>
      </c>
      <c r="M338" s="129" t="s">
        <v>460</v>
      </c>
      <c r="N338" s="130" t="s">
        <v>25</v>
      </c>
      <c r="O338" s="129" t="s">
        <v>460</v>
      </c>
      <c r="P338" s="129" t="s">
        <v>460</v>
      </c>
      <c r="Q338" s="130" t="s">
        <v>17</v>
      </c>
      <c r="R338" s="129">
        <v>7</v>
      </c>
      <c r="S338" s="129" t="s">
        <v>460</v>
      </c>
      <c r="T338" s="129" t="s">
        <v>460</v>
      </c>
      <c r="U338" s="130" t="s">
        <v>17</v>
      </c>
      <c r="V338" s="129">
        <v>8</v>
      </c>
      <c r="W338" s="129" t="s">
        <v>460</v>
      </c>
      <c r="X338" s="129" t="s">
        <v>460</v>
      </c>
      <c r="Y338" s="130" t="s">
        <v>33</v>
      </c>
      <c r="Z338" s="129" t="s">
        <v>460</v>
      </c>
      <c r="AA338" s="129" t="s">
        <v>460</v>
      </c>
      <c r="AB338" s="130" t="s">
        <v>501</v>
      </c>
      <c r="AC338" s="129">
        <v>18</v>
      </c>
      <c r="AD338" s="129" t="s">
        <v>125</v>
      </c>
      <c r="AE338" s="150"/>
      <c r="AF338" s="150"/>
      <c r="AG338" s="150"/>
      <c r="AH338" s="153"/>
    </row>
    <row r="339" spans="1:34" x14ac:dyDescent="0.25">
      <c r="A339" s="3">
        <v>15069</v>
      </c>
      <c r="B339" s="4" t="s">
        <v>12</v>
      </c>
      <c r="C339" s="71" t="s">
        <v>76</v>
      </c>
      <c r="D339" s="71" t="s">
        <v>26</v>
      </c>
      <c r="E339" s="72" t="s">
        <v>135</v>
      </c>
      <c r="F339" s="71" t="s">
        <v>59</v>
      </c>
      <c r="G339" s="71" t="s">
        <v>59</v>
      </c>
      <c r="H339" s="72" t="s">
        <v>46</v>
      </c>
      <c r="I339" s="71" t="s">
        <v>54</v>
      </c>
      <c r="J339" s="71" t="s">
        <v>26</v>
      </c>
      <c r="K339" s="72" t="s">
        <v>122</v>
      </c>
      <c r="L339" s="71" t="s">
        <v>33</v>
      </c>
      <c r="M339" s="71" t="s">
        <v>20</v>
      </c>
      <c r="N339" s="72" t="s">
        <v>69</v>
      </c>
      <c r="O339" s="71" t="s">
        <v>51</v>
      </c>
      <c r="P339" s="71" t="s">
        <v>30</v>
      </c>
      <c r="Q339" s="72" t="s">
        <v>595</v>
      </c>
      <c r="R339" s="71" t="s">
        <v>59</v>
      </c>
      <c r="S339" s="71" t="s">
        <v>125</v>
      </c>
      <c r="T339" s="71" t="s">
        <v>33</v>
      </c>
      <c r="U339" s="72" t="s">
        <v>596</v>
      </c>
      <c r="V339" s="71" t="s">
        <v>95</v>
      </c>
      <c r="W339" s="71" t="s">
        <v>77</v>
      </c>
      <c r="X339" s="71" t="s">
        <v>30</v>
      </c>
      <c r="Y339" s="72" t="s">
        <v>597</v>
      </c>
      <c r="Z339" s="71" t="s">
        <v>20</v>
      </c>
      <c r="AA339" s="71" t="s">
        <v>59</v>
      </c>
      <c r="AB339" s="72" t="s">
        <v>118</v>
      </c>
      <c r="AC339" s="71" t="s">
        <v>46</v>
      </c>
      <c r="AD339" s="71" t="s">
        <v>598</v>
      </c>
      <c r="AE339" s="148">
        <v>9.56</v>
      </c>
      <c r="AF339" s="148" t="s">
        <v>29</v>
      </c>
      <c r="AG339" s="148">
        <v>6.66</v>
      </c>
      <c r="AH339" s="151"/>
    </row>
    <row r="340" spans="1:34" x14ac:dyDescent="0.25">
      <c r="A340" s="154" t="s">
        <v>382</v>
      </c>
      <c r="B340" s="5" t="s">
        <v>13</v>
      </c>
      <c r="C340" s="73" t="s">
        <v>14</v>
      </c>
      <c r="D340" s="73" t="s">
        <v>56</v>
      </c>
      <c r="E340" s="74" t="s">
        <v>50</v>
      </c>
      <c r="F340" s="73" t="s">
        <v>56</v>
      </c>
      <c r="G340" s="73" t="s">
        <v>56</v>
      </c>
      <c r="H340" s="74" t="s">
        <v>56</v>
      </c>
      <c r="I340" s="73" t="s">
        <v>48</v>
      </c>
      <c r="J340" s="73" t="s">
        <v>56</v>
      </c>
      <c r="K340" s="74" t="s">
        <v>48</v>
      </c>
      <c r="L340" s="73" t="s">
        <v>56</v>
      </c>
      <c r="M340" s="73" t="s">
        <v>56</v>
      </c>
      <c r="N340" s="74" t="s">
        <v>56</v>
      </c>
      <c r="O340" s="73" t="s">
        <v>56</v>
      </c>
      <c r="P340" s="73" t="s">
        <v>56</v>
      </c>
      <c r="Q340" s="74" t="s">
        <v>56</v>
      </c>
      <c r="R340" s="73" t="s">
        <v>56</v>
      </c>
      <c r="S340" s="73" t="s">
        <v>56</v>
      </c>
      <c r="T340" s="73" t="s">
        <v>56</v>
      </c>
      <c r="U340" s="74" t="s">
        <v>56</v>
      </c>
      <c r="V340" s="73" t="s">
        <v>56</v>
      </c>
      <c r="W340" s="73" t="s">
        <v>56</v>
      </c>
      <c r="X340" s="73" t="s">
        <v>56</v>
      </c>
      <c r="Y340" s="74" t="s">
        <v>56</v>
      </c>
      <c r="Z340" s="73" t="s">
        <v>56</v>
      </c>
      <c r="AA340" s="73" t="s">
        <v>56</v>
      </c>
      <c r="AB340" s="74" t="s">
        <v>56</v>
      </c>
      <c r="AC340" s="73" t="s">
        <v>56</v>
      </c>
      <c r="AD340" s="73"/>
      <c r="AE340" s="149"/>
      <c r="AF340" s="149"/>
      <c r="AG340" s="149"/>
      <c r="AH340" s="152"/>
    </row>
    <row r="341" spans="1:34" x14ac:dyDescent="0.25">
      <c r="A341" s="154"/>
      <c r="B341" s="5" t="s">
        <v>14</v>
      </c>
      <c r="C341" s="127" t="s">
        <v>460</v>
      </c>
      <c r="D341" s="127" t="s">
        <v>460</v>
      </c>
      <c r="E341" s="128" t="s">
        <v>25</v>
      </c>
      <c r="F341" s="127" t="s">
        <v>460</v>
      </c>
      <c r="G341" s="127" t="s">
        <v>460</v>
      </c>
      <c r="H341" s="128" t="s">
        <v>32</v>
      </c>
      <c r="I341" s="127" t="s">
        <v>460</v>
      </c>
      <c r="J341" s="127" t="s">
        <v>460</v>
      </c>
      <c r="K341" s="128" t="s">
        <v>25</v>
      </c>
      <c r="L341" s="127" t="s">
        <v>460</v>
      </c>
      <c r="M341" s="127" t="s">
        <v>460</v>
      </c>
      <c r="N341" s="128" t="s">
        <v>32</v>
      </c>
      <c r="O341" s="127" t="s">
        <v>460</v>
      </c>
      <c r="P341" s="127" t="s">
        <v>460</v>
      </c>
      <c r="Q341" s="128" t="s">
        <v>25</v>
      </c>
      <c r="R341" s="127" t="s">
        <v>32</v>
      </c>
      <c r="S341" s="127" t="s">
        <v>460</v>
      </c>
      <c r="T341" s="127" t="s">
        <v>460</v>
      </c>
      <c r="U341" s="128" t="s">
        <v>25</v>
      </c>
      <c r="V341" s="127" t="s">
        <v>32</v>
      </c>
      <c r="W341" s="127" t="s">
        <v>460</v>
      </c>
      <c r="X341" s="127" t="s">
        <v>460</v>
      </c>
      <c r="Y341" s="128" t="s">
        <v>25</v>
      </c>
      <c r="Z341" s="127" t="s">
        <v>460</v>
      </c>
      <c r="AA341" s="127" t="s">
        <v>460</v>
      </c>
      <c r="AB341" s="128" t="s">
        <v>32</v>
      </c>
      <c r="AC341" s="127" t="s">
        <v>462</v>
      </c>
      <c r="AD341" s="127" t="s">
        <v>36</v>
      </c>
      <c r="AE341" s="149"/>
      <c r="AF341" s="149"/>
      <c r="AG341" s="149"/>
      <c r="AH341" s="152"/>
    </row>
    <row r="342" spans="1:34" ht="15.75" thickBot="1" x14ac:dyDescent="0.3">
      <c r="A342" s="155"/>
      <c r="B342" s="6" t="s">
        <v>463</v>
      </c>
      <c r="C342" s="129" t="s">
        <v>460</v>
      </c>
      <c r="D342" s="129" t="s">
        <v>460</v>
      </c>
      <c r="E342" s="130" t="s">
        <v>52</v>
      </c>
      <c r="F342" s="129" t="s">
        <v>460</v>
      </c>
      <c r="G342" s="129" t="s">
        <v>460</v>
      </c>
      <c r="H342" s="130" t="s">
        <v>22</v>
      </c>
      <c r="I342" s="129" t="s">
        <v>460</v>
      </c>
      <c r="J342" s="129" t="s">
        <v>460</v>
      </c>
      <c r="K342" s="130" t="s">
        <v>58</v>
      </c>
      <c r="L342" s="129" t="s">
        <v>460</v>
      </c>
      <c r="M342" s="129" t="s">
        <v>460</v>
      </c>
      <c r="N342" s="130" t="s">
        <v>22</v>
      </c>
      <c r="O342" s="129" t="s">
        <v>460</v>
      </c>
      <c r="P342" s="129" t="s">
        <v>460</v>
      </c>
      <c r="Q342" s="130" t="s">
        <v>63</v>
      </c>
      <c r="R342" s="129">
        <v>10</v>
      </c>
      <c r="S342" s="129" t="s">
        <v>460</v>
      </c>
      <c r="T342" s="129" t="s">
        <v>460</v>
      </c>
      <c r="U342" s="130" t="s">
        <v>63</v>
      </c>
      <c r="V342" s="129">
        <v>10</v>
      </c>
      <c r="W342" s="129" t="s">
        <v>460</v>
      </c>
      <c r="X342" s="129" t="s">
        <v>460</v>
      </c>
      <c r="Y342" s="130" t="s">
        <v>63</v>
      </c>
      <c r="Z342" s="129" t="s">
        <v>460</v>
      </c>
      <c r="AA342" s="129" t="s">
        <v>460</v>
      </c>
      <c r="AB342" s="130" t="s">
        <v>22</v>
      </c>
      <c r="AC342" s="129">
        <v>20</v>
      </c>
      <c r="AD342" s="129" t="s">
        <v>599</v>
      </c>
      <c r="AE342" s="150"/>
      <c r="AF342" s="150"/>
      <c r="AG342" s="150"/>
      <c r="AH342" s="153"/>
    </row>
    <row r="343" spans="1:34" x14ac:dyDescent="0.25">
      <c r="A343" s="3">
        <v>15070</v>
      </c>
      <c r="B343" s="4" t="s">
        <v>12</v>
      </c>
      <c r="C343" s="71" t="s">
        <v>97</v>
      </c>
      <c r="D343" s="71" t="s">
        <v>15</v>
      </c>
      <c r="E343" s="72" t="s">
        <v>47</v>
      </c>
      <c r="F343" s="71" t="s">
        <v>30</v>
      </c>
      <c r="G343" s="71" t="s">
        <v>20</v>
      </c>
      <c r="H343" s="72" t="s">
        <v>63</v>
      </c>
      <c r="I343" s="71" t="s">
        <v>153</v>
      </c>
      <c r="J343" s="71" t="s">
        <v>49</v>
      </c>
      <c r="K343" s="72" t="s">
        <v>151</v>
      </c>
      <c r="L343" s="71" t="s">
        <v>33</v>
      </c>
      <c r="M343" s="71" t="s">
        <v>20</v>
      </c>
      <c r="N343" s="72" t="s">
        <v>69</v>
      </c>
      <c r="O343" s="71" t="s">
        <v>42</v>
      </c>
      <c r="P343" s="71" t="s">
        <v>53</v>
      </c>
      <c r="Q343" s="72" t="s">
        <v>79</v>
      </c>
      <c r="R343" s="71" t="s">
        <v>95</v>
      </c>
      <c r="S343" s="71" t="s">
        <v>74</v>
      </c>
      <c r="T343" s="71" t="s">
        <v>107</v>
      </c>
      <c r="U343" s="72" t="s">
        <v>76</v>
      </c>
      <c r="V343" s="71" t="s">
        <v>59</v>
      </c>
      <c r="W343" s="71" t="s">
        <v>47</v>
      </c>
      <c r="X343" s="71" t="s">
        <v>55</v>
      </c>
      <c r="Y343" s="72" t="s">
        <v>77</v>
      </c>
      <c r="Z343" s="71" t="s">
        <v>30</v>
      </c>
      <c r="AA343" s="71" t="s">
        <v>26</v>
      </c>
      <c r="AB343" s="72" t="s">
        <v>88</v>
      </c>
      <c r="AC343" s="71" t="s">
        <v>46</v>
      </c>
      <c r="AD343" s="71" t="s">
        <v>600</v>
      </c>
      <c r="AE343" s="148">
        <v>8</v>
      </c>
      <c r="AF343" s="148" t="s">
        <v>29</v>
      </c>
      <c r="AG343" s="148">
        <v>7.7</v>
      </c>
      <c r="AH343" s="151"/>
    </row>
    <row r="344" spans="1:34" x14ac:dyDescent="0.25">
      <c r="A344" s="154" t="s">
        <v>381</v>
      </c>
      <c r="B344" s="5" t="s">
        <v>13</v>
      </c>
      <c r="C344" s="73" t="s">
        <v>24</v>
      </c>
      <c r="D344" s="73" t="s">
        <v>56</v>
      </c>
      <c r="E344" s="74" t="s">
        <v>14</v>
      </c>
      <c r="F344" s="73" t="s">
        <v>48</v>
      </c>
      <c r="G344" s="73" t="s">
        <v>56</v>
      </c>
      <c r="H344" s="74" t="s">
        <v>56</v>
      </c>
      <c r="I344" s="73" t="s">
        <v>14</v>
      </c>
      <c r="J344" s="73" t="s">
        <v>50</v>
      </c>
      <c r="K344" s="74" t="s">
        <v>14</v>
      </c>
      <c r="L344" s="73" t="s">
        <v>56</v>
      </c>
      <c r="M344" s="73" t="s">
        <v>56</v>
      </c>
      <c r="N344" s="74" t="s">
        <v>56</v>
      </c>
      <c r="O344" s="73" t="s">
        <v>50</v>
      </c>
      <c r="P344" s="73" t="s">
        <v>48</v>
      </c>
      <c r="Q344" s="74" t="s">
        <v>50</v>
      </c>
      <c r="R344" s="73" t="s">
        <v>56</v>
      </c>
      <c r="S344" s="73" t="s">
        <v>24</v>
      </c>
      <c r="T344" s="73" t="s">
        <v>14</v>
      </c>
      <c r="U344" s="74" t="s">
        <v>24</v>
      </c>
      <c r="V344" s="73" t="s">
        <v>56</v>
      </c>
      <c r="W344" s="73" t="s">
        <v>48</v>
      </c>
      <c r="X344" s="73" t="s">
        <v>56</v>
      </c>
      <c r="Y344" s="74" t="s">
        <v>48</v>
      </c>
      <c r="Z344" s="73" t="s">
        <v>48</v>
      </c>
      <c r="AA344" s="73" t="s">
        <v>50</v>
      </c>
      <c r="AB344" s="74" t="s">
        <v>50</v>
      </c>
      <c r="AC344" s="73" t="s">
        <v>56</v>
      </c>
      <c r="AD344" s="73"/>
      <c r="AE344" s="149"/>
      <c r="AF344" s="149"/>
      <c r="AG344" s="149"/>
      <c r="AH344" s="152"/>
    </row>
    <row r="345" spans="1:34" x14ac:dyDescent="0.25">
      <c r="A345" s="154"/>
      <c r="B345" s="5" t="s">
        <v>14</v>
      </c>
      <c r="C345" s="127" t="s">
        <v>460</v>
      </c>
      <c r="D345" s="127" t="s">
        <v>460</v>
      </c>
      <c r="E345" s="128" t="s">
        <v>25</v>
      </c>
      <c r="F345" s="127" t="s">
        <v>460</v>
      </c>
      <c r="G345" s="127" t="s">
        <v>460</v>
      </c>
      <c r="H345" s="128" t="s">
        <v>32</v>
      </c>
      <c r="I345" s="127" t="s">
        <v>460</v>
      </c>
      <c r="J345" s="127" t="s">
        <v>460</v>
      </c>
      <c r="K345" s="128" t="s">
        <v>25</v>
      </c>
      <c r="L345" s="127" t="s">
        <v>460</v>
      </c>
      <c r="M345" s="127" t="s">
        <v>460</v>
      </c>
      <c r="N345" s="128" t="s">
        <v>32</v>
      </c>
      <c r="O345" s="127" t="s">
        <v>460</v>
      </c>
      <c r="P345" s="127" t="s">
        <v>460</v>
      </c>
      <c r="Q345" s="128" t="s">
        <v>25</v>
      </c>
      <c r="R345" s="127" t="s">
        <v>32</v>
      </c>
      <c r="S345" s="127" t="s">
        <v>460</v>
      </c>
      <c r="T345" s="127" t="s">
        <v>460</v>
      </c>
      <c r="U345" s="128" t="s">
        <v>25</v>
      </c>
      <c r="V345" s="127" t="s">
        <v>32</v>
      </c>
      <c r="W345" s="127" t="s">
        <v>460</v>
      </c>
      <c r="X345" s="127" t="s">
        <v>460</v>
      </c>
      <c r="Y345" s="128" t="s">
        <v>25</v>
      </c>
      <c r="Z345" s="127" t="s">
        <v>460</v>
      </c>
      <c r="AA345" s="127" t="s">
        <v>460</v>
      </c>
      <c r="AB345" s="128" t="s">
        <v>32</v>
      </c>
      <c r="AC345" s="127" t="s">
        <v>462</v>
      </c>
      <c r="AD345" s="127" t="s">
        <v>36</v>
      </c>
      <c r="AE345" s="149"/>
      <c r="AF345" s="149"/>
      <c r="AG345" s="149"/>
      <c r="AH345" s="152"/>
    </row>
    <row r="346" spans="1:34" ht="15.75" thickBot="1" x14ac:dyDescent="0.3">
      <c r="A346" s="155"/>
      <c r="B346" s="6" t="s">
        <v>463</v>
      </c>
      <c r="C346" s="129" t="s">
        <v>460</v>
      </c>
      <c r="D346" s="129" t="s">
        <v>460</v>
      </c>
      <c r="E346" s="130" t="s">
        <v>44</v>
      </c>
      <c r="F346" s="129" t="s">
        <v>460</v>
      </c>
      <c r="G346" s="129" t="s">
        <v>460</v>
      </c>
      <c r="H346" s="130" t="s">
        <v>22</v>
      </c>
      <c r="I346" s="129" t="s">
        <v>460</v>
      </c>
      <c r="J346" s="129" t="s">
        <v>460</v>
      </c>
      <c r="K346" s="130" t="s">
        <v>44</v>
      </c>
      <c r="L346" s="129" t="s">
        <v>460</v>
      </c>
      <c r="M346" s="129" t="s">
        <v>460</v>
      </c>
      <c r="N346" s="130" t="s">
        <v>22</v>
      </c>
      <c r="O346" s="129" t="s">
        <v>460</v>
      </c>
      <c r="P346" s="129" t="s">
        <v>460</v>
      </c>
      <c r="Q346" s="130" t="s">
        <v>52</v>
      </c>
      <c r="R346" s="129">
        <v>10</v>
      </c>
      <c r="S346" s="129" t="s">
        <v>460</v>
      </c>
      <c r="T346" s="129" t="s">
        <v>460</v>
      </c>
      <c r="U346" s="130" t="s">
        <v>66</v>
      </c>
      <c r="V346" s="129">
        <v>10</v>
      </c>
      <c r="W346" s="129" t="s">
        <v>460</v>
      </c>
      <c r="X346" s="129" t="s">
        <v>460</v>
      </c>
      <c r="Y346" s="130" t="s">
        <v>58</v>
      </c>
      <c r="Z346" s="129" t="s">
        <v>460</v>
      </c>
      <c r="AA346" s="129" t="s">
        <v>460</v>
      </c>
      <c r="AB346" s="130" t="s">
        <v>45</v>
      </c>
      <c r="AC346" s="129">
        <v>20</v>
      </c>
      <c r="AD346" s="129" t="s">
        <v>601</v>
      </c>
      <c r="AE346" s="150"/>
      <c r="AF346" s="150"/>
      <c r="AG346" s="150"/>
      <c r="AH346" s="153"/>
    </row>
    <row r="347" spans="1:34" ht="15.95" customHeight="1" x14ac:dyDescent="0.25">
      <c r="A347" s="131" t="s">
        <v>478</v>
      </c>
      <c r="B347" s="132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3"/>
      <c r="Q347" s="133"/>
      <c r="R347" s="133"/>
      <c r="S347" s="133"/>
      <c r="T347" s="133"/>
      <c r="U347" s="133"/>
      <c r="V347" s="134"/>
      <c r="Y347" s="133"/>
      <c r="Z347" s="133"/>
    </row>
    <row r="348" spans="1:34" ht="15.95" customHeight="1" x14ac:dyDescent="0.25">
      <c r="A348" s="135" t="s">
        <v>479</v>
      </c>
      <c r="B348" s="135"/>
      <c r="C348" s="135"/>
      <c r="D348" s="135"/>
      <c r="E348" s="135"/>
      <c r="F348" s="135"/>
      <c r="G348" s="135"/>
      <c r="H348" s="135"/>
      <c r="I348" s="135"/>
      <c r="J348" s="135"/>
      <c r="K348" s="135"/>
      <c r="L348" s="135"/>
      <c r="M348" s="135"/>
    </row>
    <row r="349" spans="1:34" ht="15.95" customHeight="1" x14ac:dyDescent="0.25">
      <c r="A349" s="136" t="s">
        <v>480</v>
      </c>
      <c r="B349" s="144" t="s">
        <v>481</v>
      </c>
      <c r="C349" s="144"/>
      <c r="D349" s="144" t="s">
        <v>482</v>
      </c>
      <c r="E349" s="144"/>
      <c r="F349" s="144"/>
      <c r="G349" s="144" t="s">
        <v>483</v>
      </c>
      <c r="H349" s="144"/>
      <c r="I349" s="144"/>
      <c r="J349" s="144" t="s">
        <v>484</v>
      </c>
      <c r="K349" s="144"/>
      <c r="L349" s="144"/>
      <c r="M349" s="144" t="s">
        <v>485</v>
      </c>
      <c r="N349" s="144"/>
      <c r="O349" s="144"/>
      <c r="P349" s="144" t="s">
        <v>486</v>
      </c>
      <c r="Q349" s="144"/>
      <c r="R349" s="144"/>
      <c r="S349" s="144" t="s">
        <v>487</v>
      </c>
      <c r="T349" s="144"/>
      <c r="U349" s="144"/>
      <c r="V349" s="137" t="s">
        <v>488</v>
      </c>
      <c r="Y349" s="138"/>
    </row>
    <row r="350" spans="1:34" ht="15.95" customHeight="1" x14ac:dyDescent="0.25">
      <c r="A350" s="136" t="s">
        <v>183</v>
      </c>
      <c r="B350" s="144" t="s">
        <v>56</v>
      </c>
      <c r="C350" s="144"/>
      <c r="D350" s="144" t="s">
        <v>48</v>
      </c>
      <c r="E350" s="144"/>
      <c r="F350" s="144"/>
      <c r="G350" s="144" t="s">
        <v>50</v>
      </c>
      <c r="H350" s="144"/>
      <c r="I350" s="144"/>
      <c r="J350" s="144" t="s">
        <v>14</v>
      </c>
      <c r="K350" s="144"/>
      <c r="L350" s="144"/>
      <c r="M350" s="144" t="s">
        <v>24</v>
      </c>
      <c r="N350" s="144"/>
      <c r="O350" s="144"/>
      <c r="P350" s="144" t="s">
        <v>68</v>
      </c>
      <c r="Q350" s="144"/>
      <c r="R350" s="144"/>
      <c r="S350" s="144" t="s">
        <v>29</v>
      </c>
      <c r="T350" s="144"/>
      <c r="U350" s="144"/>
      <c r="V350" s="137" t="s">
        <v>16</v>
      </c>
      <c r="W350" s="138"/>
      <c r="X350" s="138"/>
      <c r="Y350" s="138"/>
    </row>
    <row r="351" spans="1:34" ht="15.95" customHeight="1" x14ac:dyDescent="0.25">
      <c r="A351" s="136" t="s">
        <v>184</v>
      </c>
      <c r="B351" s="144">
        <v>10</v>
      </c>
      <c r="C351" s="144"/>
      <c r="D351" s="144">
        <v>9</v>
      </c>
      <c r="E351" s="144"/>
      <c r="F351" s="144"/>
      <c r="G351" s="144">
        <v>8</v>
      </c>
      <c r="H351" s="144"/>
      <c r="I351" s="144"/>
      <c r="J351" s="144">
        <v>7</v>
      </c>
      <c r="K351" s="144"/>
      <c r="L351" s="144"/>
      <c r="M351" s="144">
        <v>6</v>
      </c>
      <c r="N351" s="144"/>
      <c r="O351" s="144"/>
      <c r="P351" s="144">
        <v>5</v>
      </c>
      <c r="Q351" s="144"/>
      <c r="R351" s="144"/>
      <c r="S351" s="144">
        <v>4</v>
      </c>
      <c r="T351" s="144"/>
      <c r="U351" s="144"/>
      <c r="V351" s="137">
        <v>0</v>
      </c>
      <c r="W351" s="138"/>
      <c r="X351" s="138"/>
      <c r="Y351" s="138"/>
    </row>
    <row r="352" spans="1:34" ht="41.25" customHeight="1" x14ac:dyDescent="0.25">
      <c r="A352" s="139"/>
      <c r="B352" s="140"/>
      <c r="C352" s="141"/>
      <c r="D352" s="141"/>
      <c r="E352" s="141"/>
      <c r="F352" s="141"/>
      <c r="G352" s="141"/>
      <c r="H352" s="145"/>
      <c r="I352" s="145"/>
      <c r="J352" s="145"/>
      <c r="K352" s="145"/>
      <c r="L352" s="145"/>
      <c r="M352" s="145"/>
      <c r="N352" s="141"/>
      <c r="O352" s="141"/>
      <c r="P352" s="141"/>
      <c r="Q352" s="141"/>
      <c r="R352" s="141"/>
      <c r="S352" s="141"/>
      <c r="T352" s="141"/>
      <c r="U352" s="141"/>
      <c r="V352" s="141"/>
    </row>
    <row r="353" spans="1:34" ht="21" customHeight="1" x14ac:dyDescent="0.25">
      <c r="A353" s="139"/>
      <c r="B353" s="146" t="s">
        <v>489</v>
      </c>
      <c r="C353" s="146"/>
      <c r="D353" s="146"/>
      <c r="E353" s="146"/>
      <c r="F353" s="141"/>
      <c r="G353" s="141"/>
      <c r="K353" s="142" t="s">
        <v>490</v>
      </c>
      <c r="L353" s="143"/>
      <c r="M353" s="143"/>
      <c r="N353" s="143"/>
      <c r="O353" s="143"/>
      <c r="S353" s="142" t="s">
        <v>491</v>
      </c>
      <c r="T353" s="142"/>
      <c r="U353" s="142"/>
      <c r="V353" s="142"/>
      <c r="W353" s="142"/>
      <c r="Z353" s="141" t="s">
        <v>492</v>
      </c>
    </row>
    <row r="354" spans="1:34" ht="15.75" thickBot="1" x14ac:dyDescent="0.3">
      <c r="B354" s="147" t="s">
        <v>493</v>
      </c>
      <c r="C354" s="147"/>
      <c r="D354" s="147"/>
      <c r="E354" s="147"/>
      <c r="F354" s="135"/>
      <c r="G354" s="135"/>
      <c r="K354" s="138" t="s">
        <v>494</v>
      </c>
      <c r="L354" s="138"/>
      <c r="M354" s="138"/>
      <c r="N354" s="138"/>
      <c r="O354" s="138"/>
      <c r="S354" s="142" t="s">
        <v>495</v>
      </c>
      <c r="T354" s="142"/>
      <c r="U354" s="142"/>
      <c r="V354" s="142"/>
      <c r="W354" s="142"/>
      <c r="Z354" s="132" t="s">
        <v>743</v>
      </c>
    </row>
    <row r="355" spans="1:34" x14ac:dyDescent="0.25">
      <c r="A355" s="3">
        <v>15071</v>
      </c>
      <c r="B355" s="4" t="s">
        <v>12</v>
      </c>
      <c r="C355" s="71" t="s">
        <v>47</v>
      </c>
      <c r="D355" s="71" t="s">
        <v>26</v>
      </c>
      <c r="E355" s="72" t="s">
        <v>62</v>
      </c>
      <c r="F355" s="71" t="s">
        <v>59</v>
      </c>
      <c r="G355" s="71" t="s">
        <v>95</v>
      </c>
      <c r="H355" s="72" t="s">
        <v>64</v>
      </c>
      <c r="I355" s="71" t="s">
        <v>73</v>
      </c>
      <c r="J355" s="71" t="s">
        <v>30</v>
      </c>
      <c r="K355" s="72" t="s">
        <v>154</v>
      </c>
      <c r="L355" s="71" t="s">
        <v>30</v>
      </c>
      <c r="M355" s="71" t="s">
        <v>59</v>
      </c>
      <c r="N355" s="72" t="s">
        <v>74</v>
      </c>
      <c r="O355" s="71" t="s">
        <v>42</v>
      </c>
      <c r="P355" s="71" t="s">
        <v>26</v>
      </c>
      <c r="Q355" s="72" t="s">
        <v>51</v>
      </c>
      <c r="R355" s="71" t="s">
        <v>95</v>
      </c>
      <c r="S355" s="71" t="s">
        <v>87</v>
      </c>
      <c r="T355" s="71" t="s">
        <v>15</v>
      </c>
      <c r="U355" s="72" t="s">
        <v>79</v>
      </c>
      <c r="V355" s="71" t="s">
        <v>20</v>
      </c>
      <c r="W355" s="71" t="s">
        <v>57</v>
      </c>
      <c r="X355" s="71" t="s">
        <v>26</v>
      </c>
      <c r="Y355" s="72" t="s">
        <v>597</v>
      </c>
      <c r="Z355" s="71" t="s">
        <v>33</v>
      </c>
      <c r="AA355" s="71" t="s">
        <v>95</v>
      </c>
      <c r="AB355" s="72" t="s">
        <v>74</v>
      </c>
      <c r="AC355" s="71" t="s">
        <v>64</v>
      </c>
      <c r="AD355" s="71" t="s">
        <v>268</v>
      </c>
      <c r="AE355" s="148">
        <v>9.26</v>
      </c>
      <c r="AF355" s="148" t="s">
        <v>29</v>
      </c>
      <c r="AG355" s="148">
        <v>6.58</v>
      </c>
      <c r="AH355" s="151"/>
    </row>
    <row r="356" spans="1:34" x14ac:dyDescent="0.25">
      <c r="A356" s="154" t="s">
        <v>380</v>
      </c>
      <c r="B356" s="5" t="s">
        <v>13</v>
      </c>
      <c r="C356" s="73" t="s">
        <v>48</v>
      </c>
      <c r="D356" s="73" t="s">
        <v>56</v>
      </c>
      <c r="E356" s="74" t="s">
        <v>48</v>
      </c>
      <c r="F356" s="73" t="s">
        <v>56</v>
      </c>
      <c r="G356" s="73" t="s">
        <v>56</v>
      </c>
      <c r="H356" s="74" t="s">
        <v>56</v>
      </c>
      <c r="I356" s="73" t="s">
        <v>48</v>
      </c>
      <c r="J356" s="73" t="s">
        <v>56</v>
      </c>
      <c r="K356" s="74" t="s">
        <v>56</v>
      </c>
      <c r="L356" s="73" t="s">
        <v>48</v>
      </c>
      <c r="M356" s="73" t="s">
        <v>56</v>
      </c>
      <c r="N356" s="74" t="s">
        <v>56</v>
      </c>
      <c r="O356" s="73" t="s">
        <v>50</v>
      </c>
      <c r="P356" s="73" t="s">
        <v>56</v>
      </c>
      <c r="Q356" s="74" t="s">
        <v>50</v>
      </c>
      <c r="R356" s="73" t="s">
        <v>56</v>
      </c>
      <c r="S356" s="73" t="s">
        <v>14</v>
      </c>
      <c r="T356" s="73" t="s">
        <v>56</v>
      </c>
      <c r="U356" s="74" t="s">
        <v>50</v>
      </c>
      <c r="V356" s="73" t="s">
        <v>56</v>
      </c>
      <c r="W356" s="73" t="s">
        <v>56</v>
      </c>
      <c r="X356" s="73" t="s">
        <v>56</v>
      </c>
      <c r="Y356" s="74" t="s">
        <v>56</v>
      </c>
      <c r="Z356" s="73" t="s">
        <v>56</v>
      </c>
      <c r="AA356" s="73" t="s">
        <v>56</v>
      </c>
      <c r="AB356" s="74" t="s">
        <v>56</v>
      </c>
      <c r="AC356" s="73" t="s">
        <v>56</v>
      </c>
      <c r="AD356" s="73"/>
      <c r="AE356" s="149"/>
      <c r="AF356" s="149"/>
      <c r="AG356" s="149"/>
      <c r="AH356" s="152"/>
    </row>
    <row r="357" spans="1:34" x14ac:dyDescent="0.25">
      <c r="A357" s="154"/>
      <c r="B357" s="5" t="s">
        <v>14</v>
      </c>
      <c r="C357" s="127" t="s">
        <v>460</v>
      </c>
      <c r="D357" s="127" t="s">
        <v>460</v>
      </c>
      <c r="E357" s="128" t="s">
        <v>25</v>
      </c>
      <c r="F357" s="127" t="s">
        <v>460</v>
      </c>
      <c r="G357" s="127" t="s">
        <v>460</v>
      </c>
      <c r="H357" s="128" t="s">
        <v>32</v>
      </c>
      <c r="I357" s="127" t="s">
        <v>460</v>
      </c>
      <c r="J357" s="127" t="s">
        <v>460</v>
      </c>
      <c r="K357" s="128" t="s">
        <v>25</v>
      </c>
      <c r="L357" s="127" t="s">
        <v>460</v>
      </c>
      <c r="M357" s="127" t="s">
        <v>460</v>
      </c>
      <c r="N357" s="128" t="s">
        <v>32</v>
      </c>
      <c r="O357" s="127" t="s">
        <v>460</v>
      </c>
      <c r="P357" s="127" t="s">
        <v>460</v>
      </c>
      <c r="Q357" s="128" t="s">
        <v>25</v>
      </c>
      <c r="R357" s="127" t="s">
        <v>32</v>
      </c>
      <c r="S357" s="127" t="s">
        <v>460</v>
      </c>
      <c r="T357" s="127" t="s">
        <v>460</v>
      </c>
      <c r="U357" s="128" t="s">
        <v>25</v>
      </c>
      <c r="V357" s="127" t="s">
        <v>32</v>
      </c>
      <c r="W357" s="127" t="s">
        <v>460</v>
      </c>
      <c r="X357" s="127" t="s">
        <v>460</v>
      </c>
      <c r="Y357" s="128" t="s">
        <v>25</v>
      </c>
      <c r="Z357" s="127" t="s">
        <v>460</v>
      </c>
      <c r="AA357" s="127" t="s">
        <v>460</v>
      </c>
      <c r="AB357" s="128" t="s">
        <v>32</v>
      </c>
      <c r="AC357" s="127" t="s">
        <v>462</v>
      </c>
      <c r="AD357" s="127" t="s">
        <v>36</v>
      </c>
      <c r="AE357" s="149"/>
      <c r="AF357" s="149"/>
      <c r="AG357" s="149"/>
      <c r="AH357" s="152"/>
    </row>
    <row r="358" spans="1:34" ht="15.75" thickBot="1" x14ac:dyDescent="0.3">
      <c r="A358" s="155"/>
      <c r="B358" s="6" t="s">
        <v>463</v>
      </c>
      <c r="C358" s="129" t="s">
        <v>460</v>
      </c>
      <c r="D358" s="129" t="s">
        <v>460</v>
      </c>
      <c r="E358" s="130" t="s">
        <v>58</v>
      </c>
      <c r="F358" s="129" t="s">
        <v>460</v>
      </c>
      <c r="G358" s="129" t="s">
        <v>460</v>
      </c>
      <c r="H358" s="130" t="s">
        <v>22</v>
      </c>
      <c r="I358" s="129" t="s">
        <v>460</v>
      </c>
      <c r="J358" s="129" t="s">
        <v>460</v>
      </c>
      <c r="K358" s="130" t="s">
        <v>63</v>
      </c>
      <c r="L358" s="129" t="s">
        <v>460</v>
      </c>
      <c r="M358" s="129" t="s">
        <v>460</v>
      </c>
      <c r="N358" s="130" t="s">
        <v>22</v>
      </c>
      <c r="O358" s="129" t="s">
        <v>460</v>
      </c>
      <c r="P358" s="129" t="s">
        <v>460</v>
      </c>
      <c r="Q358" s="130" t="s">
        <v>52</v>
      </c>
      <c r="R358" s="129">
        <v>10</v>
      </c>
      <c r="S358" s="129" t="s">
        <v>460</v>
      </c>
      <c r="T358" s="129" t="s">
        <v>460</v>
      </c>
      <c r="U358" s="130" t="s">
        <v>52</v>
      </c>
      <c r="V358" s="129">
        <v>10</v>
      </c>
      <c r="W358" s="129" t="s">
        <v>460</v>
      </c>
      <c r="X358" s="129" t="s">
        <v>460</v>
      </c>
      <c r="Y358" s="130" t="s">
        <v>63</v>
      </c>
      <c r="Z358" s="129" t="s">
        <v>460</v>
      </c>
      <c r="AA358" s="129" t="s">
        <v>460</v>
      </c>
      <c r="AB358" s="130" t="s">
        <v>22</v>
      </c>
      <c r="AC358" s="129">
        <v>20</v>
      </c>
      <c r="AD358" s="129" t="s">
        <v>602</v>
      </c>
      <c r="AE358" s="150"/>
      <c r="AF358" s="150"/>
      <c r="AG358" s="150"/>
      <c r="AH358" s="153"/>
    </row>
    <row r="359" spans="1:34" x14ac:dyDescent="0.25">
      <c r="A359" s="3">
        <v>15072</v>
      </c>
      <c r="B359" s="4" t="s">
        <v>12</v>
      </c>
      <c r="C359" s="71" t="s">
        <v>88</v>
      </c>
      <c r="D359" s="71" t="s">
        <v>27</v>
      </c>
      <c r="E359" s="72" t="s">
        <v>61</v>
      </c>
      <c r="F359" s="71" t="s">
        <v>55</v>
      </c>
      <c r="G359" s="71" t="s">
        <v>30</v>
      </c>
      <c r="H359" s="72" t="s">
        <v>70</v>
      </c>
      <c r="I359" s="71" t="s">
        <v>64</v>
      </c>
      <c r="J359" s="71" t="s">
        <v>26</v>
      </c>
      <c r="K359" s="72" t="s">
        <v>131</v>
      </c>
      <c r="L359" s="71" t="s">
        <v>27</v>
      </c>
      <c r="M359" s="71" t="s">
        <v>59</v>
      </c>
      <c r="N359" s="72" t="s">
        <v>106</v>
      </c>
      <c r="O359" s="71" t="s">
        <v>74</v>
      </c>
      <c r="P359" s="71" t="s">
        <v>55</v>
      </c>
      <c r="Q359" s="72" t="s">
        <v>40</v>
      </c>
      <c r="R359" s="71" t="s">
        <v>33</v>
      </c>
      <c r="S359" s="71" t="s">
        <v>58</v>
      </c>
      <c r="T359" s="71" t="s">
        <v>21</v>
      </c>
      <c r="U359" s="72" t="s">
        <v>118</v>
      </c>
      <c r="V359" s="71" t="s">
        <v>30</v>
      </c>
      <c r="W359" s="71" t="s">
        <v>132</v>
      </c>
      <c r="X359" s="71" t="s">
        <v>53</v>
      </c>
      <c r="Y359" s="72" t="s">
        <v>122</v>
      </c>
      <c r="Z359" s="71" t="s">
        <v>30</v>
      </c>
      <c r="AA359" s="71" t="s">
        <v>26</v>
      </c>
      <c r="AB359" s="72" t="s">
        <v>88</v>
      </c>
      <c r="AC359" s="71" t="s">
        <v>118</v>
      </c>
      <c r="AD359" s="71" t="s">
        <v>473</v>
      </c>
      <c r="AE359" s="148">
        <v>6.89</v>
      </c>
      <c r="AF359" s="148" t="s">
        <v>29</v>
      </c>
      <c r="AG359" s="148">
        <v>7.1</v>
      </c>
      <c r="AH359" s="151"/>
    </row>
    <row r="360" spans="1:34" x14ac:dyDescent="0.25">
      <c r="A360" s="154" t="s">
        <v>379</v>
      </c>
      <c r="B360" s="5" t="s">
        <v>13</v>
      </c>
      <c r="C360" s="73" t="s">
        <v>68</v>
      </c>
      <c r="D360" s="73" t="s">
        <v>24</v>
      </c>
      <c r="E360" s="74" t="s">
        <v>68</v>
      </c>
      <c r="F360" s="73" t="s">
        <v>14</v>
      </c>
      <c r="G360" s="73" t="s">
        <v>48</v>
      </c>
      <c r="H360" s="74" t="s">
        <v>50</v>
      </c>
      <c r="I360" s="73" t="s">
        <v>24</v>
      </c>
      <c r="J360" s="73" t="s">
        <v>56</v>
      </c>
      <c r="K360" s="74" t="s">
        <v>14</v>
      </c>
      <c r="L360" s="73" t="s">
        <v>29</v>
      </c>
      <c r="M360" s="73" t="s">
        <v>56</v>
      </c>
      <c r="N360" s="74" t="s">
        <v>14</v>
      </c>
      <c r="O360" s="73" t="s">
        <v>24</v>
      </c>
      <c r="P360" s="73" t="s">
        <v>56</v>
      </c>
      <c r="Q360" s="74" t="s">
        <v>24</v>
      </c>
      <c r="R360" s="73" t="s">
        <v>56</v>
      </c>
      <c r="S360" s="73" t="s">
        <v>68</v>
      </c>
      <c r="T360" s="73" t="s">
        <v>29</v>
      </c>
      <c r="U360" s="74" t="s">
        <v>29</v>
      </c>
      <c r="V360" s="73" t="s">
        <v>48</v>
      </c>
      <c r="W360" s="73" t="s">
        <v>56</v>
      </c>
      <c r="X360" s="73" t="s">
        <v>48</v>
      </c>
      <c r="Y360" s="74" t="s">
        <v>48</v>
      </c>
      <c r="Z360" s="73" t="s">
        <v>48</v>
      </c>
      <c r="AA360" s="73" t="s">
        <v>50</v>
      </c>
      <c r="AB360" s="74" t="s">
        <v>50</v>
      </c>
      <c r="AC360" s="73" t="s">
        <v>56</v>
      </c>
      <c r="AD360" s="73"/>
      <c r="AE360" s="149"/>
      <c r="AF360" s="149"/>
      <c r="AG360" s="149"/>
      <c r="AH360" s="152"/>
    </row>
    <row r="361" spans="1:34" x14ac:dyDescent="0.25">
      <c r="A361" s="154"/>
      <c r="B361" s="5" t="s">
        <v>14</v>
      </c>
      <c r="C361" s="127" t="s">
        <v>460</v>
      </c>
      <c r="D361" s="127" t="s">
        <v>460</v>
      </c>
      <c r="E361" s="128" t="s">
        <v>25</v>
      </c>
      <c r="F361" s="127" t="s">
        <v>460</v>
      </c>
      <c r="G361" s="127" t="s">
        <v>460</v>
      </c>
      <c r="H361" s="128" t="s">
        <v>32</v>
      </c>
      <c r="I361" s="127" t="s">
        <v>460</v>
      </c>
      <c r="J361" s="127" t="s">
        <v>460</v>
      </c>
      <c r="K361" s="128" t="s">
        <v>25</v>
      </c>
      <c r="L361" s="127" t="s">
        <v>460</v>
      </c>
      <c r="M361" s="127" t="s">
        <v>460</v>
      </c>
      <c r="N361" s="128" t="s">
        <v>32</v>
      </c>
      <c r="O361" s="127" t="s">
        <v>460</v>
      </c>
      <c r="P361" s="127" t="s">
        <v>460</v>
      </c>
      <c r="Q361" s="128" t="s">
        <v>25</v>
      </c>
      <c r="R361" s="127" t="s">
        <v>32</v>
      </c>
      <c r="S361" s="127" t="s">
        <v>460</v>
      </c>
      <c r="T361" s="127" t="s">
        <v>460</v>
      </c>
      <c r="U361" s="128" t="s">
        <v>25</v>
      </c>
      <c r="V361" s="127" t="s">
        <v>32</v>
      </c>
      <c r="W361" s="127" t="s">
        <v>460</v>
      </c>
      <c r="X361" s="127" t="s">
        <v>460</v>
      </c>
      <c r="Y361" s="128" t="s">
        <v>25</v>
      </c>
      <c r="Z361" s="127" t="s">
        <v>460</v>
      </c>
      <c r="AA361" s="127" t="s">
        <v>460</v>
      </c>
      <c r="AB361" s="128" t="s">
        <v>32</v>
      </c>
      <c r="AC361" s="127" t="s">
        <v>462</v>
      </c>
      <c r="AD361" s="127" t="s">
        <v>36</v>
      </c>
      <c r="AE361" s="149"/>
      <c r="AF361" s="149"/>
      <c r="AG361" s="149"/>
      <c r="AH361" s="152"/>
    </row>
    <row r="362" spans="1:34" ht="15.75" thickBot="1" x14ac:dyDescent="0.3">
      <c r="A362" s="155"/>
      <c r="B362" s="6" t="s">
        <v>463</v>
      </c>
      <c r="C362" s="129" t="s">
        <v>460</v>
      </c>
      <c r="D362" s="129" t="s">
        <v>460</v>
      </c>
      <c r="E362" s="130" t="s">
        <v>33</v>
      </c>
      <c r="F362" s="129" t="s">
        <v>460</v>
      </c>
      <c r="G362" s="129" t="s">
        <v>460</v>
      </c>
      <c r="H362" s="130" t="s">
        <v>45</v>
      </c>
      <c r="I362" s="129" t="s">
        <v>460</v>
      </c>
      <c r="J362" s="129" t="s">
        <v>460</v>
      </c>
      <c r="K362" s="130" t="s">
        <v>44</v>
      </c>
      <c r="L362" s="129" t="s">
        <v>460</v>
      </c>
      <c r="M362" s="129" t="s">
        <v>460</v>
      </c>
      <c r="N362" s="130" t="s">
        <v>470</v>
      </c>
      <c r="O362" s="129" t="s">
        <v>460</v>
      </c>
      <c r="P362" s="129" t="s">
        <v>460</v>
      </c>
      <c r="Q362" s="130" t="s">
        <v>66</v>
      </c>
      <c r="R362" s="129">
        <v>10</v>
      </c>
      <c r="S362" s="129" t="s">
        <v>460</v>
      </c>
      <c r="T362" s="129" t="s">
        <v>460</v>
      </c>
      <c r="U362" s="130" t="s">
        <v>55</v>
      </c>
      <c r="V362" s="129">
        <v>9</v>
      </c>
      <c r="W362" s="129" t="s">
        <v>460</v>
      </c>
      <c r="X362" s="129" t="s">
        <v>460</v>
      </c>
      <c r="Y362" s="130" t="s">
        <v>58</v>
      </c>
      <c r="Z362" s="129" t="s">
        <v>460</v>
      </c>
      <c r="AA362" s="129" t="s">
        <v>460</v>
      </c>
      <c r="AB362" s="130" t="s">
        <v>45</v>
      </c>
      <c r="AC362" s="129">
        <v>20</v>
      </c>
      <c r="AD362" s="129" t="s">
        <v>535</v>
      </c>
      <c r="AE362" s="150"/>
      <c r="AF362" s="150"/>
      <c r="AG362" s="150"/>
      <c r="AH362" s="153"/>
    </row>
    <row r="363" spans="1:34" x14ac:dyDescent="0.25">
      <c r="A363" s="3">
        <v>15073</v>
      </c>
      <c r="B363" s="4" t="s">
        <v>12</v>
      </c>
      <c r="C363" s="71" t="s">
        <v>169</v>
      </c>
      <c r="D363" s="71" t="s">
        <v>108</v>
      </c>
      <c r="E363" s="72" t="s">
        <v>75</v>
      </c>
      <c r="F363" s="71" t="s">
        <v>475</v>
      </c>
      <c r="G363" s="71" t="s">
        <v>497</v>
      </c>
      <c r="H363" s="72" t="s">
        <v>63</v>
      </c>
      <c r="I363" s="71" t="s">
        <v>128</v>
      </c>
      <c r="J363" s="71" t="s">
        <v>108</v>
      </c>
      <c r="K363" s="72" t="s">
        <v>44</v>
      </c>
      <c r="L363" s="71" t="s">
        <v>81</v>
      </c>
      <c r="M363" s="71" t="s">
        <v>497</v>
      </c>
      <c r="N363" s="72" t="s">
        <v>38</v>
      </c>
      <c r="O363" s="71" t="s">
        <v>91</v>
      </c>
      <c r="P363" s="71" t="s">
        <v>81</v>
      </c>
      <c r="Q363" s="72" t="s">
        <v>118</v>
      </c>
      <c r="R363" s="71" t="s">
        <v>504</v>
      </c>
      <c r="S363" s="71" t="s">
        <v>94</v>
      </c>
      <c r="T363" s="71" t="s">
        <v>19</v>
      </c>
      <c r="U363" s="72" t="s">
        <v>101</v>
      </c>
      <c r="V363" s="71" t="s">
        <v>504</v>
      </c>
      <c r="W363" s="71" t="s">
        <v>121</v>
      </c>
      <c r="X363" s="71" t="s">
        <v>81</v>
      </c>
      <c r="Y363" s="72" t="s">
        <v>153</v>
      </c>
      <c r="Z363" s="71" t="s">
        <v>31</v>
      </c>
      <c r="AA363" s="71" t="s">
        <v>80</v>
      </c>
      <c r="AB363" s="72" t="s">
        <v>44</v>
      </c>
      <c r="AC363" s="71" t="s">
        <v>119</v>
      </c>
      <c r="AD363" s="71" t="s">
        <v>603</v>
      </c>
      <c r="AE363" s="148">
        <v>4.5599999999999996</v>
      </c>
      <c r="AF363" s="148" t="s">
        <v>16</v>
      </c>
      <c r="AG363" s="148">
        <v>3.84</v>
      </c>
      <c r="AH363" s="151"/>
    </row>
    <row r="364" spans="1:34" x14ac:dyDescent="0.25">
      <c r="A364" s="154" t="s">
        <v>378</v>
      </c>
      <c r="B364" s="5" t="s">
        <v>13</v>
      </c>
      <c r="C364" s="73" t="s">
        <v>29</v>
      </c>
      <c r="D364" s="73" t="s">
        <v>14</v>
      </c>
      <c r="E364" s="74" t="s">
        <v>68</v>
      </c>
      <c r="F364" s="73" t="s">
        <v>48</v>
      </c>
      <c r="G364" s="73" t="s">
        <v>56</v>
      </c>
      <c r="H364" s="74" t="s">
        <v>56</v>
      </c>
      <c r="I364" s="73" t="s">
        <v>16</v>
      </c>
      <c r="J364" s="73" t="s">
        <v>14</v>
      </c>
      <c r="K364" s="74" t="s">
        <v>16</v>
      </c>
      <c r="L364" s="73" t="s">
        <v>68</v>
      </c>
      <c r="M364" s="73" t="s">
        <v>56</v>
      </c>
      <c r="N364" s="74" t="s">
        <v>14</v>
      </c>
      <c r="O364" s="73" t="s">
        <v>29</v>
      </c>
      <c r="P364" s="73" t="s">
        <v>14</v>
      </c>
      <c r="Q364" s="74" t="s">
        <v>29</v>
      </c>
      <c r="R364" s="73" t="s">
        <v>56</v>
      </c>
      <c r="S364" s="73" t="s">
        <v>29</v>
      </c>
      <c r="T364" s="73" t="s">
        <v>16</v>
      </c>
      <c r="U364" s="74" t="s">
        <v>16</v>
      </c>
      <c r="V364" s="73" t="s">
        <v>56</v>
      </c>
      <c r="W364" s="73" t="s">
        <v>68</v>
      </c>
      <c r="X364" s="73" t="s">
        <v>14</v>
      </c>
      <c r="Y364" s="74" t="s">
        <v>24</v>
      </c>
      <c r="Z364" s="73" t="s">
        <v>29</v>
      </c>
      <c r="AA364" s="73" t="s">
        <v>14</v>
      </c>
      <c r="AB364" s="74" t="s">
        <v>24</v>
      </c>
      <c r="AC364" s="73" t="s">
        <v>56</v>
      </c>
      <c r="AD364" s="73"/>
      <c r="AE364" s="149"/>
      <c r="AF364" s="149"/>
      <c r="AG364" s="149"/>
      <c r="AH364" s="152"/>
    </row>
    <row r="365" spans="1:34" x14ac:dyDescent="0.25">
      <c r="A365" s="154"/>
      <c r="B365" s="5" t="s">
        <v>14</v>
      </c>
      <c r="C365" s="127" t="s">
        <v>460</v>
      </c>
      <c r="D365" s="127" t="s">
        <v>460</v>
      </c>
      <c r="E365" s="128" t="s">
        <v>25</v>
      </c>
      <c r="F365" s="127" t="s">
        <v>460</v>
      </c>
      <c r="G365" s="127" t="s">
        <v>460</v>
      </c>
      <c r="H365" s="128" t="s">
        <v>32</v>
      </c>
      <c r="I365" s="127" t="s">
        <v>460</v>
      </c>
      <c r="J365" s="127" t="s">
        <v>460</v>
      </c>
      <c r="K365" s="128" t="s">
        <v>461</v>
      </c>
      <c r="L365" s="127" t="s">
        <v>460</v>
      </c>
      <c r="M365" s="127" t="s">
        <v>460</v>
      </c>
      <c r="N365" s="128" t="s">
        <v>32</v>
      </c>
      <c r="O365" s="127" t="s">
        <v>460</v>
      </c>
      <c r="P365" s="127" t="s">
        <v>460</v>
      </c>
      <c r="Q365" s="128" t="s">
        <v>25</v>
      </c>
      <c r="R365" s="127" t="s">
        <v>32</v>
      </c>
      <c r="S365" s="127" t="s">
        <v>460</v>
      </c>
      <c r="T365" s="127" t="s">
        <v>460</v>
      </c>
      <c r="U365" s="128" t="s">
        <v>461</v>
      </c>
      <c r="V365" s="127" t="s">
        <v>32</v>
      </c>
      <c r="W365" s="127" t="s">
        <v>460</v>
      </c>
      <c r="X365" s="127" t="s">
        <v>460</v>
      </c>
      <c r="Y365" s="128" t="s">
        <v>25</v>
      </c>
      <c r="Z365" s="127" t="s">
        <v>460</v>
      </c>
      <c r="AA365" s="127" t="s">
        <v>460</v>
      </c>
      <c r="AB365" s="128" t="s">
        <v>32</v>
      </c>
      <c r="AC365" s="127" t="s">
        <v>462</v>
      </c>
      <c r="AD365" s="127" t="s">
        <v>30</v>
      </c>
      <c r="AE365" s="149"/>
      <c r="AF365" s="149"/>
      <c r="AG365" s="149"/>
      <c r="AH365" s="152"/>
    </row>
    <row r="366" spans="1:34" ht="15.75" thickBot="1" x14ac:dyDescent="0.3">
      <c r="A366" s="155"/>
      <c r="B366" s="6" t="s">
        <v>463</v>
      </c>
      <c r="C366" s="129" t="s">
        <v>460</v>
      </c>
      <c r="D366" s="129" t="s">
        <v>460</v>
      </c>
      <c r="E366" s="130" t="s">
        <v>33</v>
      </c>
      <c r="F366" s="129" t="s">
        <v>460</v>
      </c>
      <c r="G366" s="129" t="s">
        <v>460</v>
      </c>
      <c r="H366" s="130" t="s">
        <v>22</v>
      </c>
      <c r="I366" s="129" t="s">
        <v>460</v>
      </c>
      <c r="J366" s="129" t="s">
        <v>460</v>
      </c>
      <c r="K366" s="130" t="s">
        <v>17</v>
      </c>
      <c r="L366" s="129" t="s">
        <v>460</v>
      </c>
      <c r="M366" s="129" t="s">
        <v>460</v>
      </c>
      <c r="N366" s="130" t="s">
        <v>470</v>
      </c>
      <c r="O366" s="129" t="s">
        <v>460</v>
      </c>
      <c r="P366" s="129" t="s">
        <v>460</v>
      </c>
      <c r="Q366" s="130" t="s">
        <v>55</v>
      </c>
      <c r="R366" s="129">
        <v>10</v>
      </c>
      <c r="S366" s="129" t="s">
        <v>460</v>
      </c>
      <c r="T366" s="129" t="s">
        <v>460</v>
      </c>
      <c r="U366" s="130" t="s">
        <v>17</v>
      </c>
      <c r="V366" s="129">
        <v>10</v>
      </c>
      <c r="W366" s="129" t="s">
        <v>460</v>
      </c>
      <c r="X366" s="129" t="s">
        <v>460</v>
      </c>
      <c r="Y366" s="130" t="s">
        <v>66</v>
      </c>
      <c r="Z366" s="129" t="s">
        <v>460</v>
      </c>
      <c r="AA366" s="129" t="s">
        <v>460</v>
      </c>
      <c r="AB366" s="130" t="s">
        <v>501</v>
      </c>
      <c r="AC366" s="129">
        <v>20</v>
      </c>
      <c r="AD366" s="129" t="s">
        <v>604</v>
      </c>
      <c r="AE366" s="150"/>
      <c r="AF366" s="150"/>
      <c r="AG366" s="150"/>
      <c r="AH366" s="153"/>
    </row>
    <row r="367" spans="1:34" x14ac:dyDescent="0.25">
      <c r="A367" s="3">
        <v>15074</v>
      </c>
      <c r="B367" s="4" t="s">
        <v>12</v>
      </c>
      <c r="C367" s="71" t="s">
        <v>91</v>
      </c>
      <c r="D367" s="71" t="s">
        <v>23</v>
      </c>
      <c r="E367" s="72" t="s">
        <v>74</v>
      </c>
      <c r="F367" s="71" t="s">
        <v>80</v>
      </c>
      <c r="G367" s="71" t="s">
        <v>114</v>
      </c>
      <c r="H367" s="72" t="s">
        <v>52</v>
      </c>
      <c r="I367" s="71" t="s">
        <v>149</v>
      </c>
      <c r="J367" s="71" t="s">
        <v>23</v>
      </c>
      <c r="K367" s="72" t="s">
        <v>41</v>
      </c>
      <c r="L367" s="71" t="s">
        <v>475</v>
      </c>
      <c r="M367" s="71" t="s">
        <v>475</v>
      </c>
      <c r="N367" s="72" t="s">
        <v>78</v>
      </c>
      <c r="O367" s="71" t="s">
        <v>313</v>
      </c>
      <c r="P367" s="71" t="s">
        <v>136</v>
      </c>
      <c r="Q367" s="72" t="s">
        <v>49</v>
      </c>
      <c r="R367" s="71" t="s">
        <v>80</v>
      </c>
      <c r="S367" s="71" t="s">
        <v>177</v>
      </c>
      <c r="T367" s="71" t="s">
        <v>140</v>
      </c>
      <c r="U367" s="72" t="s">
        <v>43</v>
      </c>
      <c r="V367" s="71" t="s">
        <v>475</v>
      </c>
      <c r="W367" s="71" t="s">
        <v>91</v>
      </c>
      <c r="X367" s="71" t="s">
        <v>136</v>
      </c>
      <c r="Y367" s="72" t="s">
        <v>78</v>
      </c>
      <c r="Z367" s="71" t="s">
        <v>84</v>
      </c>
      <c r="AA367" s="71" t="s">
        <v>84</v>
      </c>
      <c r="AB367" s="72" t="s">
        <v>52</v>
      </c>
      <c r="AC367" s="71" t="s">
        <v>113</v>
      </c>
      <c r="AD367" s="71" t="s">
        <v>605</v>
      </c>
      <c r="AE367" s="148">
        <v>2.78</v>
      </c>
      <c r="AF367" s="148" t="s">
        <v>16</v>
      </c>
      <c r="AG367" s="148">
        <v>0.56000000000000005</v>
      </c>
      <c r="AH367" s="151"/>
    </row>
    <row r="368" spans="1:34" x14ac:dyDescent="0.25">
      <c r="A368" s="154" t="s">
        <v>377</v>
      </c>
      <c r="B368" s="5" t="s">
        <v>13</v>
      </c>
      <c r="C368" s="73" t="s">
        <v>29</v>
      </c>
      <c r="D368" s="73" t="s">
        <v>24</v>
      </c>
      <c r="E368" s="74" t="s">
        <v>29</v>
      </c>
      <c r="F368" s="73" t="s">
        <v>14</v>
      </c>
      <c r="G368" s="73" t="s">
        <v>14</v>
      </c>
      <c r="H368" s="74" t="s">
        <v>14</v>
      </c>
      <c r="I368" s="73" t="s">
        <v>16</v>
      </c>
      <c r="J368" s="73" t="s">
        <v>24</v>
      </c>
      <c r="K368" s="74" t="s">
        <v>16</v>
      </c>
      <c r="L368" s="73" t="s">
        <v>48</v>
      </c>
      <c r="M368" s="73" t="s">
        <v>48</v>
      </c>
      <c r="N368" s="74" t="s">
        <v>48</v>
      </c>
      <c r="O368" s="73" t="s">
        <v>16</v>
      </c>
      <c r="P368" s="73" t="s">
        <v>16</v>
      </c>
      <c r="Q368" s="74" t="s">
        <v>16</v>
      </c>
      <c r="R368" s="73" t="s">
        <v>14</v>
      </c>
      <c r="S368" s="73" t="s">
        <v>16</v>
      </c>
      <c r="T368" s="73" t="s">
        <v>16</v>
      </c>
      <c r="U368" s="74" t="s">
        <v>16</v>
      </c>
      <c r="V368" s="73" t="s">
        <v>48</v>
      </c>
      <c r="W368" s="73" t="s">
        <v>29</v>
      </c>
      <c r="X368" s="73" t="s">
        <v>16</v>
      </c>
      <c r="Y368" s="74" t="s">
        <v>16</v>
      </c>
      <c r="Z368" s="73" t="s">
        <v>14</v>
      </c>
      <c r="AA368" s="73" t="s">
        <v>14</v>
      </c>
      <c r="AB368" s="74" t="s">
        <v>14</v>
      </c>
      <c r="AC368" s="73" t="s">
        <v>56</v>
      </c>
      <c r="AD368" s="73"/>
      <c r="AE368" s="149"/>
      <c r="AF368" s="149"/>
      <c r="AG368" s="149"/>
      <c r="AH368" s="152"/>
    </row>
    <row r="369" spans="1:34" x14ac:dyDescent="0.25">
      <c r="A369" s="154"/>
      <c r="B369" s="5" t="s">
        <v>14</v>
      </c>
      <c r="C369" s="127" t="s">
        <v>460</v>
      </c>
      <c r="D369" s="127" t="s">
        <v>460</v>
      </c>
      <c r="E369" s="128" t="s">
        <v>25</v>
      </c>
      <c r="F369" s="127" t="s">
        <v>460</v>
      </c>
      <c r="G369" s="127" t="s">
        <v>460</v>
      </c>
      <c r="H369" s="128" t="s">
        <v>32</v>
      </c>
      <c r="I369" s="127" t="s">
        <v>460</v>
      </c>
      <c r="J369" s="127" t="s">
        <v>460</v>
      </c>
      <c r="K369" s="128" t="s">
        <v>461</v>
      </c>
      <c r="L369" s="127" t="s">
        <v>460</v>
      </c>
      <c r="M369" s="127" t="s">
        <v>460</v>
      </c>
      <c r="N369" s="128" t="s">
        <v>32</v>
      </c>
      <c r="O369" s="127" t="s">
        <v>460</v>
      </c>
      <c r="P369" s="127" t="s">
        <v>460</v>
      </c>
      <c r="Q369" s="128" t="s">
        <v>461</v>
      </c>
      <c r="R369" s="127" t="s">
        <v>32</v>
      </c>
      <c r="S369" s="127" t="s">
        <v>460</v>
      </c>
      <c r="T369" s="127" t="s">
        <v>460</v>
      </c>
      <c r="U369" s="128" t="s">
        <v>461</v>
      </c>
      <c r="V369" s="127" t="s">
        <v>32</v>
      </c>
      <c r="W369" s="127" t="s">
        <v>460</v>
      </c>
      <c r="X369" s="127" t="s">
        <v>460</v>
      </c>
      <c r="Y369" s="128" t="s">
        <v>461</v>
      </c>
      <c r="Z369" s="127" t="s">
        <v>460</v>
      </c>
      <c r="AA369" s="127" t="s">
        <v>460</v>
      </c>
      <c r="AB369" s="128" t="s">
        <v>32</v>
      </c>
      <c r="AC369" s="127" t="s">
        <v>462</v>
      </c>
      <c r="AD369" s="127" t="s">
        <v>27</v>
      </c>
      <c r="AE369" s="149"/>
      <c r="AF369" s="149"/>
      <c r="AG369" s="149"/>
      <c r="AH369" s="152"/>
    </row>
    <row r="370" spans="1:34" ht="15.75" thickBot="1" x14ac:dyDescent="0.3">
      <c r="A370" s="155"/>
      <c r="B370" s="6" t="s">
        <v>463</v>
      </c>
      <c r="C370" s="129" t="s">
        <v>460</v>
      </c>
      <c r="D370" s="129" t="s">
        <v>460</v>
      </c>
      <c r="E370" s="130" t="s">
        <v>55</v>
      </c>
      <c r="F370" s="129" t="s">
        <v>460</v>
      </c>
      <c r="G370" s="129" t="s">
        <v>460</v>
      </c>
      <c r="H370" s="130" t="s">
        <v>470</v>
      </c>
      <c r="I370" s="129" t="s">
        <v>460</v>
      </c>
      <c r="J370" s="129" t="s">
        <v>460</v>
      </c>
      <c r="K370" s="130" t="s">
        <v>17</v>
      </c>
      <c r="L370" s="129" t="s">
        <v>460</v>
      </c>
      <c r="M370" s="129" t="s">
        <v>460</v>
      </c>
      <c r="N370" s="130" t="s">
        <v>161</v>
      </c>
      <c r="O370" s="129" t="s">
        <v>460</v>
      </c>
      <c r="P370" s="129" t="s">
        <v>460</v>
      </c>
      <c r="Q370" s="130" t="s">
        <v>17</v>
      </c>
      <c r="R370" s="129">
        <v>7</v>
      </c>
      <c r="S370" s="129" t="s">
        <v>460</v>
      </c>
      <c r="T370" s="129" t="s">
        <v>460</v>
      </c>
      <c r="U370" s="130" t="s">
        <v>17</v>
      </c>
      <c r="V370" s="129">
        <v>9</v>
      </c>
      <c r="W370" s="129" t="s">
        <v>460</v>
      </c>
      <c r="X370" s="129" t="s">
        <v>460</v>
      </c>
      <c r="Y370" s="130" t="s">
        <v>17</v>
      </c>
      <c r="Z370" s="129" t="s">
        <v>460</v>
      </c>
      <c r="AA370" s="129" t="s">
        <v>460</v>
      </c>
      <c r="AB370" s="130" t="s">
        <v>470</v>
      </c>
      <c r="AC370" s="129">
        <v>20</v>
      </c>
      <c r="AD370" s="129" t="s">
        <v>72</v>
      </c>
      <c r="AE370" s="150"/>
      <c r="AF370" s="150"/>
      <c r="AG370" s="150"/>
      <c r="AH370" s="153"/>
    </row>
    <row r="371" spans="1:34" x14ac:dyDescent="0.25">
      <c r="A371" s="3">
        <v>15075</v>
      </c>
      <c r="B371" s="4" t="s">
        <v>12</v>
      </c>
      <c r="C371" s="71" t="s">
        <v>121</v>
      </c>
      <c r="D371" s="71" t="s">
        <v>108</v>
      </c>
      <c r="E371" s="72" t="s">
        <v>134</v>
      </c>
      <c r="F371" s="71" t="s">
        <v>139</v>
      </c>
      <c r="G371" s="71" t="s">
        <v>23</v>
      </c>
      <c r="H371" s="72" t="s">
        <v>53</v>
      </c>
      <c r="I371" s="71" t="s">
        <v>18</v>
      </c>
      <c r="J371" s="71" t="s">
        <v>23</v>
      </c>
      <c r="K371" s="72" t="s">
        <v>36</v>
      </c>
      <c r="L371" s="71" t="s">
        <v>108</v>
      </c>
      <c r="M371" s="71" t="s">
        <v>23</v>
      </c>
      <c r="N371" s="72" t="s">
        <v>59</v>
      </c>
      <c r="O371" s="71" t="s">
        <v>94</v>
      </c>
      <c r="P371" s="71" t="s">
        <v>23</v>
      </c>
      <c r="Q371" s="72" t="s">
        <v>64</v>
      </c>
      <c r="R371" s="71" t="s">
        <v>31</v>
      </c>
      <c r="S371" s="71" t="s">
        <v>91</v>
      </c>
      <c r="T371" s="71" t="s">
        <v>140</v>
      </c>
      <c r="U371" s="72" t="s">
        <v>70</v>
      </c>
      <c r="V371" s="71" t="s">
        <v>116</v>
      </c>
      <c r="W371" s="71" t="s">
        <v>34</v>
      </c>
      <c r="X371" s="71" t="s">
        <v>136</v>
      </c>
      <c r="Y371" s="72" t="s">
        <v>129</v>
      </c>
      <c r="Z371" s="71" t="s">
        <v>313</v>
      </c>
      <c r="AA371" s="71" t="s">
        <v>108</v>
      </c>
      <c r="AB371" s="72" t="s">
        <v>20</v>
      </c>
      <c r="AC371" s="71" t="s">
        <v>606</v>
      </c>
      <c r="AD371" s="71" t="s">
        <v>607</v>
      </c>
      <c r="AE371" s="148">
        <v>2.56</v>
      </c>
      <c r="AF371" s="148" t="s">
        <v>16</v>
      </c>
      <c r="AG371" s="148">
        <v>0.87</v>
      </c>
      <c r="AH371" s="151"/>
    </row>
    <row r="372" spans="1:34" x14ac:dyDescent="0.25">
      <c r="A372" s="154" t="s">
        <v>376</v>
      </c>
      <c r="B372" s="5" t="s">
        <v>13</v>
      </c>
      <c r="C372" s="73" t="s">
        <v>68</v>
      </c>
      <c r="D372" s="73" t="s">
        <v>14</v>
      </c>
      <c r="E372" s="74" t="s">
        <v>24</v>
      </c>
      <c r="F372" s="73" t="s">
        <v>16</v>
      </c>
      <c r="G372" s="73" t="s">
        <v>29</v>
      </c>
      <c r="H372" s="74" t="s">
        <v>16</v>
      </c>
      <c r="I372" s="73" t="s">
        <v>16</v>
      </c>
      <c r="J372" s="73" t="s">
        <v>24</v>
      </c>
      <c r="K372" s="74" t="s">
        <v>16</v>
      </c>
      <c r="L372" s="73" t="s">
        <v>24</v>
      </c>
      <c r="M372" s="73" t="s">
        <v>29</v>
      </c>
      <c r="N372" s="74" t="s">
        <v>68</v>
      </c>
      <c r="O372" s="73" t="s">
        <v>29</v>
      </c>
      <c r="P372" s="73" t="s">
        <v>24</v>
      </c>
      <c r="Q372" s="74" t="s">
        <v>68</v>
      </c>
      <c r="R372" s="73" t="s">
        <v>29</v>
      </c>
      <c r="S372" s="73" t="s">
        <v>29</v>
      </c>
      <c r="T372" s="73" t="s">
        <v>16</v>
      </c>
      <c r="U372" s="74" t="s">
        <v>16</v>
      </c>
      <c r="V372" s="73" t="s">
        <v>24</v>
      </c>
      <c r="W372" s="73" t="s">
        <v>16</v>
      </c>
      <c r="X372" s="73" t="s">
        <v>16</v>
      </c>
      <c r="Y372" s="74" t="s">
        <v>16</v>
      </c>
      <c r="Z372" s="73" t="s">
        <v>16</v>
      </c>
      <c r="AA372" s="73" t="s">
        <v>24</v>
      </c>
      <c r="AB372" s="74" t="s">
        <v>16</v>
      </c>
      <c r="AC372" s="73" t="s">
        <v>68</v>
      </c>
      <c r="AD372" s="73"/>
      <c r="AE372" s="149"/>
      <c r="AF372" s="149"/>
      <c r="AG372" s="149"/>
      <c r="AH372" s="152"/>
    </row>
    <row r="373" spans="1:34" x14ac:dyDescent="0.25">
      <c r="A373" s="154"/>
      <c r="B373" s="5" t="s">
        <v>14</v>
      </c>
      <c r="C373" s="127" t="s">
        <v>460</v>
      </c>
      <c r="D373" s="127" t="s">
        <v>460</v>
      </c>
      <c r="E373" s="128" t="s">
        <v>25</v>
      </c>
      <c r="F373" s="127" t="s">
        <v>460</v>
      </c>
      <c r="G373" s="127" t="s">
        <v>460</v>
      </c>
      <c r="H373" s="128" t="s">
        <v>461</v>
      </c>
      <c r="I373" s="127" t="s">
        <v>460</v>
      </c>
      <c r="J373" s="127" t="s">
        <v>460</v>
      </c>
      <c r="K373" s="128" t="s">
        <v>461</v>
      </c>
      <c r="L373" s="127" t="s">
        <v>460</v>
      </c>
      <c r="M373" s="127" t="s">
        <v>460</v>
      </c>
      <c r="N373" s="128" t="s">
        <v>32</v>
      </c>
      <c r="O373" s="127" t="s">
        <v>460</v>
      </c>
      <c r="P373" s="127" t="s">
        <v>460</v>
      </c>
      <c r="Q373" s="128" t="s">
        <v>25</v>
      </c>
      <c r="R373" s="127" t="s">
        <v>32</v>
      </c>
      <c r="S373" s="127" t="s">
        <v>460</v>
      </c>
      <c r="T373" s="127" t="s">
        <v>460</v>
      </c>
      <c r="U373" s="128" t="s">
        <v>461</v>
      </c>
      <c r="V373" s="127" t="s">
        <v>32</v>
      </c>
      <c r="W373" s="127" t="s">
        <v>460</v>
      </c>
      <c r="X373" s="127" t="s">
        <v>460</v>
      </c>
      <c r="Y373" s="128" t="s">
        <v>461</v>
      </c>
      <c r="Z373" s="127" t="s">
        <v>460</v>
      </c>
      <c r="AA373" s="127" t="s">
        <v>460</v>
      </c>
      <c r="AB373" s="128" t="s">
        <v>461</v>
      </c>
      <c r="AC373" s="127" t="s">
        <v>462</v>
      </c>
      <c r="AD373" s="127" t="s">
        <v>107</v>
      </c>
      <c r="AE373" s="149"/>
      <c r="AF373" s="149"/>
      <c r="AG373" s="149"/>
      <c r="AH373" s="152"/>
    </row>
    <row r="374" spans="1:34" ht="15.75" thickBot="1" x14ac:dyDescent="0.3">
      <c r="A374" s="155"/>
      <c r="B374" s="6" t="s">
        <v>463</v>
      </c>
      <c r="C374" s="129" t="s">
        <v>460</v>
      </c>
      <c r="D374" s="129" t="s">
        <v>460</v>
      </c>
      <c r="E374" s="130" t="s">
        <v>66</v>
      </c>
      <c r="F374" s="129" t="s">
        <v>460</v>
      </c>
      <c r="G374" s="129" t="s">
        <v>460</v>
      </c>
      <c r="H374" s="130" t="s">
        <v>17</v>
      </c>
      <c r="I374" s="129" t="s">
        <v>460</v>
      </c>
      <c r="J374" s="129" t="s">
        <v>460</v>
      </c>
      <c r="K374" s="130" t="s">
        <v>17</v>
      </c>
      <c r="L374" s="129" t="s">
        <v>460</v>
      </c>
      <c r="M374" s="129" t="s">
        <v>460</v>
      </c>
      <c r="N374" s="130" t="s">
        <v>521</v>
      </c>
      <c r="O374" s="129" t="s">
        <v>460</v>
      </c>
      <c r="P374" s="129" t="s">
        <v>460</v>
      </c>
      <c r="Q374" s="130" t="s">
        <v>33</v>
      </c>
      <c r="R374" s="129">
        <v>4</v>
      </c>
      <c r="S374" s="129" t="s">
        <v>460</v>
      </c>
      <c r="T374" s="129" t="s">
        <v>460</v>
      </c>
      <c r="U374" s="130" t="s">
        <v>17</v>
      </c>
      <c r="V374" s="129">
        <v>6</v>
      </c>
      <c r="W374" s="129" t="s">
        <v>460</v>
      </c>
      <c r="X374" s="129" t="s">
        <v>460</v>
      </c>
      <c r="Y374" s="130" t="s">
        <v>17</v>
      </c>
      <c r="Z374" s="129" t="s">
        <v>460</v>
      </c>
      <c r="AA374" s="129" t="s">
        <v>460</v>
      </c>
      <c r="AB374" s="130" t="s">
        <v>17</v>
      </c>
      <c r="AC374" s="129">
        <v>10</v>
      </c>
      <c r="AD374" s="129" t="s">
        <v>85</v>
      </c>
      <c r="AE374" s="150"/>
      <c r="AF374" s="150"/>
      <c r="AG374" s="150"/>
      <c r="AH374" s="153"/>
    </row>
    <row r="375" spans="1:34" x14ac:dyDescent="0.25">
      <c r="A375" s="3">
        <v>15076</v>
      </c>
      <c r="B375" s="4" t="s">
        <v>12</v>
      </c>
      <c r="C375" s="71" t="s">
        <v>99</v>
      </c>
      <c r="D375" s="71" t="s">
        <v>49</v>
      </c>
      <c r="E375" s="72" t="s">
        <v>132</v>
      </c>
      <c r="F375" s="71" t="s">
        <v>26</v>
      </c>
      <c r="G375" s="71" t="s">
        <v>20</v>
      </c>
      <c r="H375" s="72" t="s">
        <v>101</v>
      </c>
      <c r="I375" s="71" t="s">
        <v>87</v>
      </c>
      <c r="J375" s="71" t="s">
        <v>26</v>
      </c>
      <c r="K375" s="72" t="s">
        <v>117</v>
      </c>
      <c r="L375" s="71" t="s">
        <v>33</v>
      </c>
      <c r="M375" s="71" t="s">
        <v>59</v>
      </c>
      <c r="N375" s="72" t="s">
        <v>97</v>
      </c>
      <c r="O375" s="71" t="s">
        <v>134</v>
      </c>
      <c r="P375" s="71" t="s">
        <v>43</v>
      </c>
      <c r="Q375" s="72" t="s">
        <v>132</v>
      </c>
      <c r="R375" s="71" t="s">
        <v>55</v>
      </c>
      <c r="S375" s="71" t="s">
        <v>100</v>
      </c>
      <c r="T375" s="71" t="s">
        <v>67</v>
      </c>
      <c r="U375" s="72" t="s">
        <v>40</v>
      </c>
      <c r="V375" s="71" t="s">
        <v>59</v>
      </c>
      <c r="W375" s="71" t="s">
        <v>135</v>
      </c>
      <c r="X375" s="71" t="s">
        <v>55</v>
      </c>
      <c r="Y375" s="72" t="s">
        <v>162</v>
      </c>
      <c r="Z375" s="71" t="s">
        <v>15</v>
      </c>
      <c r="AA375" s="71" t="s">
        <v>95</v>
      </c>
      <c r="AB375" s="72" t="s">
        <v>101</v>
      </c>
      <c r="AC375" s="71" t="s">
        <v>97</v>
      </c>
      <c r="AD375" s="71" t="s">
        <v>608</v>
      </c>
      <c r="AE375" s="148">
        <v>8.0399999999999991</v>
      </c>
      <c r="AF375" s="148" t="s">
        <v>29</v>
      </c>
      <c r="AG375" s="148">
        <v>5.97</v>
      </c>
      <c r="AH375" s="151"/>
    </row>
    <row r="376" spans="1:34" x14ac:dyDescent="0.25">
      <c r="A376" s="154" t="s">
        <v>375</v>
      </c>
      <c r="B376" s="5" t="s">
        <v>13</v>
      </c>
      <c r="C376" s="73" t="s">
        <v>14</v>
      </c>
      <c r="D376" s="73" t="s">
        <v>50</v>
      </c>
      <c r="E376" s="74" t="s">
        <v>14</v>
      </c>
      <c r="F376" s="73" t="s">
        <v>50</v>
      </c>
      <c r="G376" s="73" t="s">
        <v>56</v>
      </c>
      <c r="H376" s="74" t="s">
        <v>48</v>
      </c>
      <c r="I376" s="73" t="s">
        <v>14</v>
      </c>
      <c r="J376" s="73" t="s">
        <v>56</v>
      </c>
      <c r="K376" s="74" t="s">
        <v>50</v>
      </c>
      <c r="L376" s="73" t="s">
        <v>56</v>
      </c>
      <c r="M376" s="73" t="s">
        <v>56</v>
      </c>
      <c r="N376" s="74" t="s">
        <v>56</v>
      </c>
      <c r="O376" s="73" t="s">
        <v>14</v>
      </c>
      <c r="P376" s="73" t="s">
        <v>14</v>
      </c>
      <c r="Q376" s="74" t="s">
        <v>14</v>
      </c>
      <c r="R376" s="73" t="s">
        <v>14</v>
      </c>
      <c r="S376" s="73" t="s">
        <v>14</v>
      </c>
      <c r="T376" s="73" t="s">
        <v>68</v>
      </c>
      <c r="U376" s="74" t="s">
        <v>24</v>
      </c>
      <c r="V376" s="73" t="s">
        <v>56</v>
      </c>
      <c r="W376" s="73" t="s">
        <v>56</v>
      </c>
      <c r="X376" s="73" t="s">
        <v>56</v>
      </c>
      <c r="Y376" s="74" t="s">
        <v>56</v>
      </c>
      <c r="Z376" s="73" t="s">
        <v>14</v>
      </c>
      <c r="AA376" s="73" t="s">
        <v>56</v>
      </c>
      <c r="AB376" s="74" t="s">
        <v>48</v>
      </c>
      <c r="AC376" s="73" t="s">
        <v>56</v>
      </c>
      <c r="AD376" s="73"/>
      <c r="AE376" s="149"/>
      <c r="AF376" s="149"/>
      <c r="AG376" s="149"/>
      <c r="AH376" s="152"/>
    </row>
    <row r="377" spans="1:34" x14ac:dyDescent="0.25">
      <c r="A377" s="154"/>
      <c r="B377" s="5" t="s">
        <v>14</v>
      </c>
      <c r="C377" s="127" t="s">
        <v>460</v>
      </c>
      <c r="D377" s="127" t="s">
        <v>460</v>
      </c>
      <c r="E377" s="128" t="s">
        <v>25</v>
      </c>
      <c r="F377" s="127" t="s">
        <v>460</v>
      </c>
      <c r="G377" s="127" t="s">
        <v>460</v>
      </c>
      <c r="H377" s="128" t="s">
        <v>32</v>
      </c>
      <c r="I377" s="127" t="s">
        <v>460</v>
      </c>
      <c r="J377" s="127" t="s">
        <v>460</v>
      </c>
      <c r="K377" s="128" t="s">
        <v>25</v>
      </c>
      <c r="L377" s="127" t="s">
        <v>460</v>
      </c>
      <c r="M377" s="127" t="s">
        <v>460</v>
      </c>
      <c r="N377" s="128" t="s">
        <v>32</v>
      </c>
      <c r="O377" s="127" t="s">
        <v>460</v>
      </c>
      <c r="P377" s="127" t="s">
        <v>460</v>
      </c>
      <c r="Q377" s="128" t="s">
        <v>25</v>
      </c>
      <c r="R377" s="127" t="s">
        <v>32</v>
      </c>
      <c r="S377" s="127" t="s">
        <v>460</v>
      </c>
      <c r="T377" s="127" t="s">
        <v>460</v>
      </c>
      <c r="U377" s="128" t="s">
        <v>25</v>
      </c>
      <c r="V377" s="127" t="s">
        <v>32</v>
      </c>
      <c r="W377" s="127" t="s">
        <v>460</v>
      </c>
      <c r="X377" s="127" t="s">
        <v>460</v>
      </c>
      <c r="Y377" s="128" t="s">
        <v>25</v>
      </c>
      <c r="Z377" s="127" t="s">
        <v>460</v>
      </c>
      <c r="AA377" s="127" t="s">
        <v>460</v>
      </c>
      <c r="AB377" s="128" t="s">
        <v>32</v>
      </c>
      <c r="AC377" s="127" t="s">
        <v>462</v>
      </c>
      <c r="AD377" s="127" t="s">
        <v>36</v>
      </c>
      <c r="AE377" s="149"/>
      <c r="AF377" s="149"/>
      <c r="AG377" s="149"/>
      <c r="AH377" s="152"/>
    </row>
    <row r="378" spans="1:34" ht="15.75" thickBot="1" x14ac:dyDescent="0.3">
      <c r="A378" s="155"/>
      <c r="B378" s="6" t="s">
        <v>463</v>
      </c>
      <c r="C378" s="129" t="s">
        <v>460</v>
      </c>
      <c r="D378" s="129" t="s">
        <v>460</v>
      </c>
      <c r="E378" s="130" t="s">
        <v>44</v>
      </c>
      <c r="F378" s="129" t="s">
        <v>460</v>
      </c>
      <c r="G378" s="129" t="s">
        <v>460</v>
      </c>
      <c r="H378" s="130" t="s">
        <v>161</v>
      </c>
      <c r="I378" s="129" t="s">
        <v>460</v>
      </c>
      <c r="J378" s="129" t="s">
        <v>460</v>
      </c>
      <c r="K378" s="130" t="s">
        <v>52</v>
      </c>
      <c r="L378" s="129" t="s">
        <v>460</v>
      </c>
      <c r="M378" s="129" t="s">
        <v>460</v>
      </c>
      <c r="N378" s="130" t="s">
        <v>22</v>
      </c>
      <c r="O378" s="129" t="s">
        <v>460</v>
      </c>
      <c r="P378" s="129" t="s">
        <v>460</v>
      </c>
      <c r="Q378" s="130" t="s">
        <v>44</v>
      </c>
      <c r="R378" s="129">
        <v>7</v>
      </c>
      <c r="S378" s="129" t="s">
        <v>460</v>
      </c>
      <c r="T378" s="129" t="s">
        <v>460</v>
      </c>
      <c r="U378" s="130" t="s">
        <v>66</v>
      </c>
      <c r="V378" s="129">
        <v>10</v>
      </c>
      <c r="W378" s="129" t="s">
        <v>460</v>
      </c>
      <c r="X378" s="129" t="s">
        <v>460</v>
      </c>
      <c r="Y378" s="130" t="s">
        <v>63</v>
      </c>
      <c r="Z378" s="129" t="s">
        <v>460</v>
      </c>
      <c r="AA378" s="129" t="s">
        <v>460</v>
      </c>
      <c r="AB378" s="130" t="s">
        <v>161</v>
      </c>
      <c r="AC378" s="129">
        <v>20</v>
      </c>
      <c r="AD378" s="129" t="s">
        <v>526</v>
      </c>
      <c r="AE378" s="150"/>
      <c r="AF378" s="150"/>
      <c r="AG378" s="150"/>
      <c r="AH378" s="153"/>
    </row>
    <row r="379" spans="1:34" ht="26.25" x14ac:dyDescent="0.25">
      <c r="A379" s="3">
        <v>15077</v>
      </c>
      <c r="B379" s="4" t="s">
        <v>12</v>
      </c>
      <c r="C379" s="71" t="s">
        <v>75</v>
      </c>
      <c r="D379" s="71" t="s">
        <v>55</v>
      </c>
      <c r="E379" s="72" t="s">
        <v>131</v>
      </c>
      <c r="F379" s="71" t="s">
        <v>55</v>
      </c>
      <c r="G379" s="71" t="s">
        <v>20</v>
      </c>
      <c r="H379" s="72" t="s">
        <v>88</v>
      </c>
      <c r="I379" s="71" t="s">
        <v>118</v>
      </c>
      <c r="J379" s="71" t="s">
        <v>53</v>
      </c>
      <c r="K379" s="72" t="s">
        <v>92</v>
      </c>
      <c r="L379" s="71" t="s">
        <v>26</v>
      </c>
      <c r="M379" s="71" t="s">
        <v>33</v>
      </c>
      <c r="N379" s="72" t="s">
        <v>78</v>
      </c>
      <c r="O379" s="71" t="s">
        <v>153</v>
      </c>
      <c r="P379" s="71" t="s">
        <v>49</v>
      </c>
      <c r="Q379" s="72" t="s">
        <v>151</v>
      </c>
      <c r="R379" s="71" t="s">
        <v>26</v>
      </c>
      <c r="S379" s="106" t="s">
        <v>609</v>
      </c>
      <c r="T379" s="71" t="s">
        <v>67</v>
      </c>
      <c r="U379" s="107" t="s">
        <v>610</v>
      </c>
      <c r="V379" s="71" t="s">
        <v>20</v>
      </c>
      <c r="W379" s="71" t="s">
        <v>92</v>
      </c>
      <c r="X379" s="71" t="s">
        <v>107</v>
      </c>
      <c r="Y379" s="72" t="s">
        <v>117</v>
      </c>
      <c r="Z379" s="71" t="s">
        <v>49</v>
      </c>
      <c r="AA379" s="71" t="s">
        <v>20</v>
      </c>
      <c r="AB379" s="72" t="s">
        <v>70</v>
      </c>
      <c r="AC379" s="71" t="s">
        <v>74</v>
      </c>
      <c r="AD379" s="71" t="s">
        <v>611</v>
      </c>
      <c r="AE379" s="148">
        <v>7.07</v>
      </c>
      <c r="AF379" s="148" t="s">
        <v>29</v>
      </c>
      <c r="AG379" s="148">
        <v>7.53</v>
      </c>
      <c r="AH379" s="151"/>
    </row>
    <row r="380" spans="1:34" x14ac:dyDescent="0.25">
      <c r="A380" s="154" t="s">
        <v>374</v>
      </c>
      <c r="B380" s="5" t="s">
        <v>13</v>
      </c>
      <c r="C380" s="73" t="s">
        <v>24</v>
      </c>
      <c r="D380" s="73" t="s">
        <v>56</v>
      </c>
      <c r="E380" s="74" t="s">
        <v>14</v>
      </c>
      <c r="F380" s="73" t="s">
        <v>14</v>
      </c>
      <c r="G380" s="73" t="s">
        <v>56</v>
      </c>
      <c r="H380" s="74" t="s">
        <v>50</v>
      </c>
      <c r="I380" s="73" t="s">
        <v>24</v>
      </c>
      <c r="J380" s="73" t="s">
        <v>48</v>
      </c>
      <c r="K380" s="74" t="s">
        <v>24</v>
      </c>
      <c r="L380" s="73" t="s">
        <v>50</v>
      </c>
      <c r="M380" s="73" t="s">
        <v>56</v>
      </c>
      <c r="N380" s="74" t="s">
        <v>48</v>
      </c>
      <c r="O380" s="73" t="s">
        <v>14</v>
      </c>
      <c r="P380" s="73" t="s">
        <v>50</v>
      </c>
      <c r="Q380" s="74" t="s">
        <v>14</v>
      </c>
      <c r="R380" s="73" t="s">
        <v>50</v>
      </c>
      <c r="S380" s="73" t="s">
        <v>29</v>
      </c>
      <c r="T380" s="73" t="s">
        <v>68</v>
      </c>
      <c r="U380" s="74" t="s">
        <v>29</v>
      </c>
      <c r="V380" s="73" t="s">
        <v>56</v>
      </c>
      <c r="W380" s="73" t="s">
        <v>50</v>
      </c>
      <c r="X380" s="73" t="s">
        <v>14</v>
      </c>
      <c r="Y380" s="74" t="s">
        <v>50</v>
      </c>
      <c r="Z380" s="73" t="s">
        <v>24</v>
      </c>
      <c r="AA380" s="73" t="s">
        <v>56</v>
      </c>
      <c r="AB380" s="74" t="s">
        <v>50</v>
      </c>
      <c r="AC380" s="73" t="s">
        <v>56</v>
      </c>
      <c r="AD380" s="73"/>
      <c r="AE380" s="149"/>
      <c r="AF380" s="149"/>
      <c r="AG380" s="149"/>
      <c r="AH380" s="152"/>
    </row>
    <row r="381" spans="1:34" x14ac:dyDescent="0.25">
      <c r="A381" s="154"/>
      <c r="B381" s="5" t="s">
        <v>14</v>
      </c>
      <c r="C381" s="127" t="s">
        <v>460</v>
      </c>
      <c r="D381" s="127" t="s">
        <v>460</v>
      </c>
      <c r="E381" s="128" t="s">
        <v>25</v>
      </c>
      <c r="F381" s="127" t="s">
        <v>460</v>
      </c>
      <c r="G381" s="127" t="s">
        <v>460</v>
      </c>
      <c r="H381" s="128" t="s">
        <v>32</v>
      </c>
      <c r="I381" s="127" t="s">
        <v>460</v>
      </c>
      <c r="J381" s="127" t="s">
        <v>460</v>
      </c>
      <c r="K381" s="128" t="s">
        <v>25</v>
      </c>
      <c r="L381" s="127" t="s">
        <v>460</v>
      </c>
      <c r="M381" s="127" t="s">
        <v>460</v>
      </c>
      <c r="N381" s="128" t="s">
        <v>32</v>
      </c>
      <c r="O381" s="127" t="s">
        <v>460</v>
      </c>
      <c r="P381" s="127" t="s">
        <v>460</v>
      </c>
      <c r="Q381" s="128" t="s">
        <v>25</v>
      </c>
      <c r="R381" s="127" t="s">
        <v>32</v>
      </c>
      <c r="S381" s="127" t="s">
        <v>460</v>
      </c>
      <c r="T381" s="127" t="s">
        <v>460</v>
      </c>
      <c r="U381" s="128" t="s">
        <v>25</v>
      </c>
      <c r="V381" s="127" t="s">
        <v>32</v>
      </c>
      <c r="W381" s="127" t="s">
        <v>460</v>
      </c>
      <c r="X381" s="127" t="s">
        <v>460</v>
      </c>
      <c r="Y381" s="128" t="s">
        <v>25</v>
      </c>
      <c r="Z381" s="127" t="s">
        <v>460</v>
      </c>
      <c r="AA381" s="127" t="s">
        <v>460</v>
      </c>
      <c r="AB381" s="128" t="s">
        <v>32</v>
      </c>
      <c r="AC381" s="127" t="s">
        <v>462</v>
      </c>
      <c r="AD381" s="127" t="s">
        <v>36</v>
      </c>
      <c r="AE381" s="149"/>
      <c r="AF381" s="149"/>
      <c r="AG381" s="149"/>
      <c r="AH381" s="152"/>
    </row>
    <row r="382" spans="1:34" ht="15.75" thickBot="1" x14ac:dyDescent="0.3">
      <c r="A382" s="155"/>
      <c r="B382" s="6" t="s">
        <v>463</v>
      </c>
      <c r="C382" s="129" t="s">
        <v>460</v>
      </c>
      <c r="D382" s="129" t="s">
        <v>460</v>
      </c>
      <c r="E382" s="130" t="s">
        <v>44</v>
      </c>
      <c r="F382" s="129" t="s">
        <v>460</v>
      </c>
      <c r="G382" s="129" t="s">
        <v>460</v>
      </c>
      <c r="H382" s="130" t="s">
        <v>45</v>
      </c>
      <c r="I382" s="129" t="s">
        <v>460</v>
      </c>
      <c r="J382" s="129" t="s">
        <v>460</v>
      </c>
      <c r="K382" s="130" t="s">
        <v>66</v>
      </c>
      <c r="L382" s="129" t="s">
        <v>460</v>
      </c>
      <c r="M382" s="129" t="s">
        <v>460</v>
      </c>
      <c r="N382" s="130" t="s">
        <v>161</v>
      </c>
      <c r="O382" s="129" t="s">
        <v>460</v>
      </c>
      <c r="P382" s="129" t="s">
        <v>460</v>
      </c>
      <c r="Q382" s="130" t="s">
        <v>44</v>
      </c>
      <c r="R382" s="129">
        <v>8</v>
      </c>
      <c r="S382" s="129" t="s">
        <v>460</v>
      </c>
      <c r="T382" s="129" t="s">
        <v>460</v>
      </c>
      <c r="U382" s="130" t="s">
        <v>55</v>
      </c>
      <c r="V382" s="129">
        <v>10</v>
      </c>
      <c r="W382" s="129" t="s">
        <v>460</v>
      </c>
      <c r="X382" s="129" t="s">
        <v>460</v>
      </c>
      <c r="Y382" s="130" t="s">
        <v>52</v>
      </c>
      <c r="Z382" s="129" t="s">
        <v>460</v>
      </c>
      <c r="AA382" s="129" t="s">
        <v>460</v>
      </c>
      <c r="AB382" s="130" t="s">
        <v>45</v>
      </c>
      <c r="AC382" s="129">
        <v>20</v>
      </c>
      <c r="AD382" s="129" t="s">
        <v>579</v>
      </c>
      <c r="AE382" s="150"/>
      <c r="AF382" s="150"/>
      <c r="AG382" s="150"/>
      <c r="AH382" s="153"/>
    </row>
    <row r="383" spans="1:34" x14ac:dyDescent="0.25">
      <c r="A383" s="3">
        <v>15078</v>
      </c>
      <c r="B383" s="4" t="s">
        <v>12</v>
      </c>
      <c r="C383" s="71" t="s">
        <v>97</v>
      </c>
      <c r="D383" s="71" t="s">
        <v>49</v>
      </c>
      <c r="E383" s="72" t="s">
        <v>120</v>
      </c>
      <c r="F383" s="71" t="s">
        <v>55</v>
      </c>
      <c r="G383" s="71" t="s">
        <v>33</v>
      </c>
      <c r="H383" s="72" t="s">
        <v>58</v>
      </c>
      <c r="I383" s="71" t="s">
        <v>132</v>
      </c>
      <c r="J383" s="71" t="s">
        <v>53</v>
      </c>
      <c r="K383" s="72" t="s">
        <v>122</v>
      </c>
      <c r="L383" s="71" t="s">
        <v>30</v>
      </c>
      <c r="M383" s="71" t="s">
        <v>33</v>
      </c>
      <c r="N383" s="72" t="s">
        <v>101</v>
      </c>
      <c r="O383" s="71" t="s">
        <v>92</v>
      </c>
      <c r="P383" s="71" t="s">
        <v>49</v>
      </c>
      <c r="Q383" s="72" t="s">
        <v>135</v>
      </c>
      <c r="R383" s="71" t="s">
        <v>53</v>
      </c>
      <c r="S383" s="71" t="s">
        <v>151</v>
      </c>
      <c r="T383" s="71" t="s">
        <v>107</v>
      </c>
      <c r="U383" s="72" t="s">
        <v>62</v>
      </c>
      <c r="V383" s="71" t="s">
        <v>20</v>
      </c>
      <c r="W383" s="71" t="s">
        <v>51</v>
      </c>
      <c r="X383" s="71" t="s">
        <v>53</v>
      </c>
      <c r="Y383" s="72" t="s">
        <v>162</v>
      </c>
      <c r="Z383" s="71" t="s">
        <v>55</v>
      </c>
      <c r="AA383" s="71" t="s">
        <v>20</v>
      </c>
      <c r="AB383" s="72" t="s">
        <v>88</v>
      </c>
      <c r="AC383" s="71" t="s">
        <v>74</v>
      </c>
      <c r="AD383" s="71" t="s">
        <v>296</v>
      </c>
      <c r="AE383" s="148">
        <v>8.52</v>
      </c>
      <c r="AF383" s="148" t="s">
        <v>29</v>
      </c>
      <c r="AG383" s="148">
        <v>6.23</v>
      </c>
      <c r="AH383" s="151"/>
    </row>
    <row r="384" spans="1:34" x14ac:dyDescent="0.25">
      <c r="A384" s="154" t="s">
        <v>373</v>
      </c>
      <c r="B384" s="5" t="s">
        <v>13</v>
      </c>
      <c r="C384" s="73" t="s">
        <v>24</v>
      </c>
      <c r="D384" s="73" t="s">
        <v>50</v>
      </c>
      <c r="E384" s="74" t="s">
        <v>24</v>
      </c>
      <c r="F384" s="73" t="s">
        <v>14</v>
      </c>
      <c r="G384" s="73" t="s">
        <v>56</v>
      </c>
      <c r="H384" s="74" t="s">
        <v>50</v>
      </c>
      <c r="I384" s="73" t="s">
        <v>56</v>
      </c>
      <c r="J384" s="73" t="s">
        <v>48</v>
      </c>
      <c r="K384" s="74" t="s">
        <v>48</v>
      </c>
      <c r="L384" s="73" t="s">
        <v>48</v>
      </c>
      <c r="M384" s="73" t="s">
        <v>56</v>
      </c>
      <c r="N384" s="74" t="s">
        <v>48</v>
      </c>
      <c r="O384" s="73" t="s">
        <v>50</v>
      </c>
      <c r="P384" s="73" t="s">
        <v>50</v>
      </c>
      <c r="Q384" s="74" t="s">
        <v>50</v>
      </c>
      <c r="R384" s="73" t="s">
        <v>14</v>
      </c>
      <c r="S384" s="73" t="s">
        <v>56</v>
      </c>
      <c r="T384" s="73" t="s">
        <v>14</v>
      </c>
      <c r="U384" s="74" t="s">
        <v>48</v>
      </c>
      <c r="V384" s="73" t="s">
        <v>56</v>
      </c>
      <c r="W384" s="73" t="s">
        <v>56</v>
      </c>
      <c r="X384" s="73" t="s">
        <v>48</v>
      </c>
      <c r="Y384" s="74" t="s">
        <v>56</v>
      </c>
      <c r="Z384" s="73" t="s">
        <v>14</v>
      </c>
      <c r="AA384" s="73" t="s">
        <v>56</v>
      </c>
      <c r="AB384" s="74" t="s">
        <v>50</v>
      </c>
      <c r="AC384" s="73" t="s">
        <v>56</v>
      </c>
      <c r="AD384" s="73"/>
      <c r="AE384" s="149"/>
      <c r="AF384" s="149"/>
      <c r="AG384" s="149"/>
      <c r="AH384" s="152"/>
    </row>
    <row r="385" spans="1:34" x14ac:dyDescent="0.25">
      <c r="A385" s="154"/>
      <c r="B385" s="5" t="s">
        <v>14</v>
      </c>
      <c r="C385" s="127" t="s">
        <v>460</v>
      </c>
      <c r="D385" s="127" t="s">
        <v>460</v>
      </c>
      <c r="E385" s="128" t="s">
        <v>25</v>
      </c>
      <c r="F385" s="127" t="s">
        <v>460</v>
      </c>
      <c r="G385" s="127" t="s">
        <v>460</v>
      </c>
      <c r="H385" s="128" t="s">
        <v>32</v>
      </c>
      <c r="I385" s="127" t="s">
        <v>460</v>
      </c>
      <c r="J385" s="127" t="s">
        <v>460</v>
      </c>
      <c r="K385" s="128" t="s">
        <v>25</v>
      </c>
      <c r="L385" s="127" t="s">
        <v>460</v>
      </c>
      <c r="M385" s="127" t="s">
        <v>460</v>
      </c>
      <c r="N385" s="128" t="s">
        <v>32</v>
      </c>
      <c r="O385" s="127" t="s">
        <v>460</v>
      </c>
      <c r="P385" s="127" t="s">
        <v>460</v>
      </c>
      <c r="Q385" s="128" t="s">
        <v>25</v>
      </c>
      <c r="R385" s="127" t="s">
        <v>32</v>
      </c>
      <c r="S385" s="127" t="s">
        <v>460</v>
      </c>
      <c r="T385" s="127" t="s">
        <v>460</v>
      </c>
      <c r="U385" s="128" t="s">
        <v>25</v>
      </c>
      <c r="V385" s="127" t="s">
        <v>32</v>
      </c>
      <c r="W385" s="127" t="s">
        <v>460</v>
      </c>
      <c r="X385" s="127" t="s">
        <v>460</v>
      </c>
      <c r="Y385" s="128" t="s">
        <v>25</v>
      </c>
      <c r="Z385" s="127" t="s">
        <v>460</v>
      </c>
      <c r="AA385" s="127" t="s">
        <v>460</v>
      </c>
      <c r="AB385" s="128" t="s">
        <v>32</v>
      </c>
      <c r="AC385" s="127" t="s">
        <v>462</v>
      </c>
      <c r="AD385" s="127" t="s">
        <v>36</v>
      </c>
      <c r="AE385" s="149"/>
      <c r="AF385" s="149"/>
      <c r="AG385" s="149"/>
      <c r="AH385" s="152"/>
    </row>
    <row r="386" spans="1:34" ht="15.75" thickBot="1" x14ac:dyDescent="0.3">
      <c r="A386" s="155"/>
      <c r="B386" s="6" t="s">
        <v>463</v>
      </c>
      <c r="C386" s="129" t="s">
        <v>460</v>
      </c>
      <c r="D386" s="129" t="s">
        <v>460</v>
      </c>
      <c r="E386" s="130" t="s">
        <v>66</v>
      </c>
      <c r="F386" s="129" t="s">
        <v>460</v>
      </c>
      <c r="G386" s="129" t="s">
        <v>460</v>
      </c>
      <c r="H386" s="130" t="s">
        <v>45</v>
      </c>
      <c r="I386" s="129" t="s">
        <v>460</v>
      </c>
      <c r="J386" s="129" t="s">
        <v>460</v>
      </c>
      <c r="K386" s="130" t="s">
        <v>58</v>
      </c>
      <c r="L386" s="129" t="s">
        <v>460</v>
      </c>
      <c r="M386" s="129" t="s">
        <v>460</v>
      </c>
      <c r="N386" s="130" t="s">
        <v>161</v>
      </c>
      <c r="O386" s="129" t="s">
        <v>460</v>
      </c>
      <c r="P386" s="129" t="s">
        <v>460</v>
      </c>
      <c r="Q386" s="130" t="s">
        <v>52</v>
      </c>
      <c r="R386" s="129">
        <v>7</v>
      </c>
      <c r="S386" s="129" t="s">
        <v>460</v>
      </c>
      <c r="T386" s="129" t="s">
        <v>460</v>
      </c>
      <c r="U386" s="130" t="s">
        <v>58</v>
      </c>
      <c r="V386" s="129">
        <v>10</v>
      </c>
      <c r="W386" s="129" t="s">
        <v>460</v>
      </c>
      <c r="X386" s="129" t="s">
        <v>460</v>
      </c>
      <c r="Y386" s="130" t="s">
        <v>63</v>
      </c>
      <c r="Z386" s="129" t="s">
        <v>460</v>
      </c>
      <c r="AA386" s="129" t="s">
        <v>460</v>
      </c>
      <c r="AB386" s="130" t="s">
        <v>45</v>
      </c>
      <c r="AC386" s="129">
        <v>20</v>
      </c>
      <c r="AD386" s="129" t="s">
        <v>556</v>
      </c>
      <c r="AE386" s="150"/>
      <c r="AF386" s="150"/>
      <c r="AG386" s="150"/>
      <c r="AH386" s="153"/>
    </row>
    <row r="387" spans="1:34" x14ac:dyDescent="0.25">
      <c r="A387" s="3">
        <v>15079</v>
      </c>
      <c r="B387" s="4" t="s">
        <v>12</v>
      </c>
      <c r="C387" s="71" t="s">
        <v>87</v>
      </c>
      <c r="D387" s="71" t="s">
        <v>15</v>
      </c>
      <c r="E387" s="72" t="s">
        <v>79</v>
      </c>
      <c r="F387" s="71" t="s">
        <v>30</v>
      </c>
      <c r="G387" s="71" t="s">
        <v>26</v>
      </c>
      <c r="H387" s="72" t="s">
        <v>88</v>
      </c>
      <c r="I387" s="71" t="s">
        <v>40</v>
      </c>
      <c r="J387" s="71" t="s">
        <v>33</v>
      </c>
      <c r="K387" s="72" t="s">
        <v>62</v>
      </c>
      <c r="L387" s="71" t="s">
        <v>95</v>
      </c>
      <c r="M387" s="71" t="s">
        <v>59</v>
      </c>
      <c r="N387" s="72" t="s">
        <v>64</v>
      </c>
      <c r="O387" s="71" t="s">
        <v>40</v>
      </c>
      <c r="P387" s="71" t="s">
        <v>107</v>
      </c>
      <c r="Q387" s="72" t="s">
        <v>79</v>
      </c>
      <c r="R387" s="71" t="s">
        <v>33</v>
      </c>
      <c r="S387" s="71" t="s">
        <v>118</v>
      </c>
      <c r="T387" s="71" t="s">
        <v>53</v>
      </c>
      <c r="U387" s="72" t="s">
        <v>92</v>
      </c>
      <c r="V387" s="71" t="s">
        <v>59</v>
      </c>
      <c r="W387" s="71" t="s">
        <v>71</v>
      </c>
      <c r="X387" s="71" t="s">
        <v>55</v>
      </c>
      <c r="Y387" s="72" t="s">
        <v>173</v>
      </c>
      <c r="Z387" s="71" t="s">
        <v>33</v>
      </c>
      <c r="AA387" s="71" t="s">
        <v>95</v>
      </c>
      <c r="AB387" s="72" t="s">
        <v>74</v>
      </c>
      <c r="AC387" s="71" t="s">
        <v>64</v>
      </c>
      <c r="AD387" s="71" t="s">
        <v>287</v>
      </c>
      <c r="AE387" s="148">
        <v>8.59</v>
      </c>
      <c r="AF387" s="148" t="s">
        <v>29</v>
      </c>
      <c r="AG387" s="148">
        <v>6.04</v>
      </c>
      <c r="AH387" s="151"/>
    </row>
    <row r="388" spans="1:34" x14ac:dyDescent="0.25">
      <c r="A388" s="154" t="s">
        <v>372</v>
      </c>
      <c r="B388" s="5" t="s">
        <v>13</v>
      </c>
      <c r="C388" s="73" t="s">
        <v>14</v>
      </c>
      <c r="D388" s="73" t="s">
        <v>56</v>
      </c>
      <c r="E388" s="74" t="s">
        <v>50</v>
      </c>
      <c r="F388" s="73" t="s">
        <v>48</v>
      </c>
      <c r="G388" s="73" t="s">
        <v>50</v>
      </c>
      <c r="H388" s="74" t="s">
        <v>50</v>
      </c>
      <c r="I388" s="73" t="s">
        <v>50</v>
      </c>
      <c r="J388" s="73" t="s">
        <v>56</v>
      </c>
      <c r="K388" s="74" t="s">
        <v>48</v>
      </c>
      <c r="L388" s="73" t="s">
        <v>56</v>
      </c>
      <c r="M388" s="73" t="s">
        <v>56</v>
      </c>
      <c r="N388" s="74" t="s">
        <v>56</v>
      </c>
      <c r="O388" s="73" t="s">
        <v>50</v>
      </c>
      <c r="P388" s="73" t="s">
        <v>14</v>
      </c>
      <c r="Q388" s="74" t="s">
        <v>50</v>
      </c>
      <c r="R388" s="73" t="s">
        <v>56</v>
      </c>
      <c r="S388" s="73" t="s">
        <v>24</v>
      </c>
      <c r="T388" s="73" t="s">
        <v>48</v>
      </c>
      <c r="U388" s="74" t="s">
        <v>24</v>
      </c>
      <c r="V388" s="73" t="s">
        <v>56</v>
      </c>
      <c r="W388" s="73" t="s">
        <v>56</v>
      </c>
      <c r="X388" s="73" t="s">
        <v>56</v>
      </c>
      <c r="Y388" s="74" t="s">
        <v>56</v>
      </c>
      <c r="Z388" s="73" t="s">
        <v>56</v>
      </c>
      <c r="AA388" s="73" t="s">
        <v>56</v>
      </c>
      <c r="AB388" s="74" t="s">
        <v>56</v>
      </c>
      <c r="AC388" s="73" t="s">
        <v>56</v>
      </c>
      <c r="AD388" s="73"/>
      <c r="AE388" s="149"/>
      <c r="AF388" s="149"/>
      <c r="AG388" s="149"/>
      <c r="AH388" s="152"/>
    </row>
    <row r="389" spans="1:34" x14ac:dyDescent="0.25">
      <c r="A389" s="154"/>
      <c r="B389" s="5" t="s">
        <v>14</v>
      </c>
      <c r="C389" s="127" t="s">
        <v>460</v>
      </c>
      <c r="D389" s="127" t="s">
        <v>460</v>
      </c>
      <c r="E389" s="128" t="s">
        <v>25</v>
      </c>
      <c r="F389" s="127" t="s">
        <v>460</v>
      </c>
      <c r="G389" s="127" t="s">
        <v>460</v>
      </c>
      <c r="H389" s="128" t="s">
        <v>32</v>
      </c>
      <c r="I389" s="127" t="s">
        <v>460</v>
      </c>
      <c r="J389" s="127" t="s">
        <v>460</v>
      </c>
      <c r="K389" s="128" t="s">
        <v>25</v>
      </c>
      <c r="L389" s="127" t="s">
        <v>460</v>
      </c>
      <c r="M389" s="127" t="s">
        <v>460</v>
      </c>
      <c r="N389" s="128" t="s">
        <v>32</v>
      </c>
      <c r="O389" s="127" t="s">
        <v>460</v>
      </c>
      <c r="P389" s="127" t="s">
        <v>460</v>
      </c>
      <c r="Q389" s="128" t="s">
        <v>25</v>
      </c>
      <c r="R389" s="127" t="s">
        <v>32</v>
      </c>
      <c r="S389" s="127" t="s">
        <v>460</v>
      </c>
      <c r="T389" s="127" t="s">
        <v>460</v>
      </c>
      <c r="U389" s="128" t="s">
        <v>25</v>
      </c>
      <c r="V389" s="127" t="s">
        <v>32</v>
      </c>
      <c r="W389" s="127" t="s">
        <v>460</v>
      </c>
      <c r="X389" s="127" t="s">
        <v>460</v>
      </c>
      <c r="Y389" s="128" t="s">
        <v>25</v>
      </c>
      <c r="Z389" s="127" t="s">
        <v>460</v>
      </c>
      <c r="AA389" s="127" t="s">
        <v>460</v>
      </c>
      <c r="AB389" s="128" t="s">
        <v>32</v>
      </c>
      <c r="AC389" s="127" t="s">
        <v>462</v>
      </c>
      <c r="AD389" s="127" t="s">
        <v>36</v>
      </c>
      <c r="AE389" s="149"/>
      <c r="AF389" s="149"/>
      <c r="AG389" s="149"/>
      <c r="AH389" s="152"/>
    </row>
    <row r="390" spans="1:34" ht="15.75" thickBot="1" x14ac:dyDescent="0.3">
      <c r="A390" s="155"/>
      <c r="B390" s="6" t="s">
        <v>463</v>
      </c>
      <c r="C390" s="129" t="s">
        <v>460</v>
      </c>
      <c r="D390" s="129" t="s">
        <v>460</v>
      </c>
      <c r="E390" s="130" t="s">
        <v>52</v>
      </c>
      <c r="F390" s="129" t="s">
        <v>460</v>
      </c>
      <c r="G390" s="129" t="s">
        <v>460</v>
      </c>
      <c r="H390" s="130" t="s">
        <v>45</v>
      </c>
      <c r="I390" s="129" t="s">
        <v>460</v>
      </c>
      <c r="J390" s="129" t="s">
        <v>460</v>
      </c>
      <c r="K390" s="130" t="s">
        <v>58</v>
      </c>
      <c r="L390" s="129" t="s">
        <v>460</v>
      </c>
      <c r="M390" s="129" t="s">
        <v>460</v>
      </c>
      <c r="N390" s="130" t="s">
        <v>22</v>
      </c>
      <c r="O390" s="129" t="s">
        <v>460</v>
      </c>
      <c r="P390" s="129" t="s">
        <v>460</v>
      </c>
      <c r="Q390" s="130" t="s">
        <v>52</v>
      </c>
      <c r="R390" s="129">
        <v>10</v>
      </c>
      <c r="S390" s="129" t="s">
        <v>460</v>
      </c>
      <c r="T390" s="129" t="s">
        <v>460</v>
      </c>
      <c r="U390" s="130" t="s">
        <v>66</v>
      </c>
      <c r="V390" s="129">
        <v>10</v>
      </c>
      <c r="W390" s="129" t="s">
        <v>460</v>
      </c>
      <c r="X390" s="129" t="s">
        <v>460</v>
      </c>
      <c r="Y390" s="130" t="s">
        <v>63</v>
      </c>
      <c r="Z390" s="129" t="s">
        <v>460</v>
      </c>
      <c r="AA390" s="129" t="s">
        <v>460</v>
      </c>
      <c r="AB390" s="130" t="s">
        <v>22</v>
      </c>
      <c r="AC390" s="129">
        <v>20</v>
      </c>
      <c r="AD390" s="129" t="s">
        <v>612</v>
      </c>
      <c r="AE390" s="150"/>
      <c r="AF390" s="150"/>
      <c r="AG390" s="150"/>
      <c r="AH390" s="153"/>
    </row>
    <row r="391" spans="1:34" ht="15.95" customHeight="1" x14ac:dyDescent="0.25">
      <c r="A391" s="131" t="s">
        <v>478</v>
      </c>
      <c r="B391" s="132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3"/>
      <c r="Q391" s="133"/>
      <c r="R391" s="133"/>
      <c r="S391" s="133"/>
      <c r="T391" s="133"/>
      <c r="U391" s="133"/>
      <c r="V391" s="134"/>
      <c r="Y391" s="133"/>
      <c r="Z391" s="133"/>
    </row>
    <row r="392" spans="1:34" ht="15.95" customHeight="1" x14ac:dyDescent="0.25">
      <c r="A392" s="135" t="s">
        <v>479</v>
      </c>
      <c r="B392" s="135"/>
      <c r="C392" s="135"/>
      <c r="D392" s="135"/>
      <c r="E392" s="135"/>
      <c r="F392" s="135"/>
      <c r="G392" s="135"/>
      <c r="H392" s="135"/>
      <c r="I392" s="135"/>
      <c r="J392" s="135"/>
      <c r="K392" s="135"/>
      <c r="L392" s="135"/>
      <c r="M392" s="135"/>
    </row>
    <row r="393" spans="1:34" ht="15.95" customHeight="1" x14ac:dyDescent="0.25">
      <c r="A393" s="136" t="s">
        <v>480</v>
      </c>
      <c r="B393" s="144" t="s">
        <v>481</v>
      </c>
      <c r="C393" s="144"/>
      <c r="D393" s="144" t="s">
        <v>482</v>
      </c>
      <c r="E393" s="144"/>
      <c r="F393" s="144"/>
      <c r="G393" s="144" t="s">
        <v>483</v>
      </c>
      <c r="H393" s="144"/>
      <c r="I393" s="144"/>
      <c r="J393" s="144" t="s">
        <v>484</v>
      </c>
      <c r="K393" s="144"/>
      <c r="L393" s="144"/>
      <c r="M393" s="144" t="s">
        <v>485</v>
      </c>
      <c r="N393" s="144"/>
      <c r="O393" s="144"/>
      <c r="P393" s="144" t="s">
        <v>486</v>
      </c>
      <c r="Q393" s="144"/>
      <c r="R393" s="144"/>
      <c r="S393" s="144" t="s">
        <v>487</v>
      </c>
      <c r="T393" s="144"/>
      <c r="U393" s="144"/>
      <c r="V393" s="137" t="s">
        <v>488</v>
      </c>
      <c r="Y393" s="138"/>
    </row>
    <row r="394" spans="1:34" ht="15.95" customHeight="1" x14ac:dyDescent="0.25">
      <c r="A394" s="136" t="s">
        <v>183</v>
      </c>
      <c r="B394" s="144" t="s">
        <v>56</v>
      </c>
      <c r="C394" s="144"/>
      <c r="D394" s="144" t="s">
        <v>48</v>
      </c>
      <c r="E394" s="144"/>
      <c r="F394" s="144"/>
      <c r="G394" s="144" t="s">
        <v>50</v>
      </c>
      <c r="H394" s="144"/>
      <c r="I394" s="144"/>
      <c r="J394" s="144" t="s">
        <v>14</v>
      </c>
      <c r="K394" s="144"/>
      <c r="L394" s="144"/>
      <c r="M394" s="144" t="s">
        <v>24</v>
      </c>
      <c r="N394" s="144"/>
      <c r="O394" s="144"/>
      <c r="P394" s="144" t="s">
        <v>68</v>
      </c>
      <c r="Q394" s="144"/>
      <c r="R394" s="144"/>
      <c r="S394" s="144" t="s">
        <v>29</v>
      </c>
      <c r="T394" s="144"/>
      <c r="U394" s="144"/>
      <c r="V394" s="137" t="s">
        <v>16</v>
      </c>
      <c r="W394" s="138"/>
      <c r="X394" s="138"/>
      <c r="Y394" s="138"/>
    </row>
    <row r="395" spans="1:34" ht="15.95" customHeight="1" x14ac:dyDescent="0.25">
      <c r="A395" s="136" t="s">
        <v>184</v>
      </c>
      <c r="B395" s="144">
        <v>10</v>
      </c>
      <c r="C395" s="144"/>
      <c r="D395" s="144">
        <v>9</v>
      </c>
      <c r="E395" s="144"/>
      <c r="F395" s="144"/>
      <c r="G395" s="144">
        <v>8</v>
      </c>
      <c r="H395" s="144"/>
      <c r="I395" s="144"/>
      <c r="J395" s="144">
        <v>7</v>
      </c>
      <c r="K395" s="144"/>
      <c r="L395" s="144"/>
      <c r="M395" s="144">
        <v>6</v>
      </c>
      <c r="N395" s="144"/>
      <c r="O395" s="144"/>
      <c r="P395" s="144">
        <v>5</v>
      </c>
      <c r="Q395" s="144"/>
      <c r="R395" s="144"/>
      <c r="S395" s="144">
        <v>4</v>
      </c>
      <c r="T395" s="144"/>
      <c r="U395" s="144"/>
      <c r="V395" s="137">
        <v>0</v>
      </c>
      <c r="W395" s="138"/>
      <c r="X395" s="138"/>
      <c r="Y395" s="138"/>
    </row>
    <row r="396" spans="1:34" ht="32.25" customHeight="1" x14ac:dyDescent="0.25">
      <c r="A396" s="139"/>
      <c r="B396" s="140"/>
      <c r="C396" s="141"/>
      <c r="D396" s="141"/>
      <c r="E396" s="141"/>
      <c r="F396" s="141"/>
      <c r="G396" s="141"/>
      <c r="H396" s="145"/>
      <c r="I396" s="145"/>
      <c r="J396" s="145"/>
      <c r="K396" s="145"/>
      <c r="L396" s="145"/>
      <c r="M396" s="145"/>
      <c r="N396" s="141"/>
      <c r="O396" s="141"/>
      <c r="P396" s="141"/>
      <c r="Q396" s="141"/>
      <c r="R396" s="141"/>
      <c r="S396" s="141"/>
      <c r="T396" s="141"/>
      <c r="U396" s="141"/>
      <c r="V396" s="141"/>
    </row>
    <row r="397" spans="1:34" ht="21" customHeight="1" x14ac:dyDescent="0.25">
      <c r="A397" s="139"/>
      <c r="B397" s="146" t="s">
        <v>489</v>
      </c>
      <c r="C397" s="146"/>
      <c r="D397" s="146"/>
      <c r="E397" s="146"/>
      <c r="F397" s="141"/>
      <c r="G397" s="141"/>
      <c r="K397" s="142" t="s">
        <v>490</v>
      </c>
      <c r="L397" s="143"/>
      <c r="M397" s="143"/>
      <c r="N397" s="143"/>
      <c r="O397" s="143"/>
      <c r="S397" s="142" t="s">
        <v>491</v>
      </c>
      <c r="T397" s="142"/>
      <c r="U397" s="142"/>
      <c r="V397" s="142"/>
      <c r="W397" s="142"/>
      <c r="Z397" s="141" t="s">
        <v>492</v>
      </c>
    </row>
    <row r="398" spans="1:34" ht="15.75" thickBot="1" x14ac:dyDescent="0.3">
      <c r="B398" s="147" t="s">
        <v>493</v>
      </c>
      <c r="C398" s="147"/>
      <c r="D398" s="147"/>
      <c r="E398" s="147"/>
      <c r="F398" s="135"/>
      <c r="G398" s="135"/>
      <c r="K398" s="138" t="s">
        <v>494</v>
      </c>
      <c r="L398" s="138"/>
      <c r="M398" s="138"/>
      <c r="N398" s="138"/>
      <c r="O398" s="138"/>
      <c r="S398" s="142" t="s">
        <v>495</v>
      </c>
      <c r="T398" s="142"/>
      <c r="U398" s="142"/>
      <c r="V398" s="142"/>
      <c r="W398" s="142"/>
      <c r="Z398" s="132" t="s">
        <v>743</v>
      </c>
    </row>
    <row r="399" spans="1:34" x14ac:dyDescent="0.25">
      <c r="A399" s="3">
        <v>15080</v>
      </c>
      <c r="B399" s="4" t="s">
        <v>12</v>
      </c>
      <c r="C399" s="71" t="s">
        <v>134</v>
      </c>
      <c r="D399" s="71" t="s">
        <v>15</v>
      </c>
      <c r="E399" s="72" t="s">
        <v>85</v>
      </c>
      <c r="F399" s="71" t="s">
        <v>26</v>
      </c>
      <c r="G399" s="71" t="s">
        <v>20</v>
      </c>
      <c r="H399" s="72" t="s">
        <v>101</v>
      </c>
      <c r="I399" s="71" t="s">
        <v>134</v>
      </c>
      <c r="J399" s="71" t="s">
        <v>33</v>
      </c>
      <c r="K399" s="72" t="s">
        <v>117</v>
      </c>
      <c r="L399" s="71" t="s">
        <v>59</v>
      </c>
      <c r="M399" s="71" t="s">
        <v>59</v>
      </c>
      <c r="N399" s="72" t="s">
        <v>46</v>
      </c>
      <c r="O399" s="71" t="s">
        <v>64</v>
      </c>
      <c r="P399" s="71" t="s">
        <v>107</v>
      </c>
      <c r="Q399" s="72" t="s">
        <v>40</v>
      </c>
      <c r="R399" s="71" t="s">
        <v>30</v>
      </c>
      <c r="S399" s="71" t="s">
        <v>97</v>
      </c>
      <c r="T399" s="71" t="s">
        <v>43</v>
      </c>
      <c r="U399" s="72" t="s">
        <v>76</v>
      </c>
      <c r="V399" s="71" t="s">
        <v>95</v>
      </c>
      <c r="W399" s="71" t="s">
        <v>71</v>
      </c>
      <c r="X399" s="71" t="s">
        <v>15</v>
      </c>
      <c r="Y399" s="72" t="s">
        <v>164</v>
      </c>
      <c r="Z399" s="71" t="s">
        <v>30</v>
      </c>
      <c r="AA399" s="71" t="s">
        <v>95</v>
      </c>
      <c r="AB399" s="72" t="s">
        <v>69</v>
      </c>
      <c r="AC399" s="71" t="s">
        <v>46</v>
      </c>
      <c r="AD399" s="71" t="s">
        <v>608</v>
      </c>
      <c r="AE399" s="148">
        <v>8</v>
      </c>
      <c r="AF399" s="148" t="s">
        <v>29</v>
      </c>
      <c r="AG399" s="148">
        <v>5.59</v>
      </c>
      <c r="AH399" s="151"/>
    </row>
    <row r="400" spans="1:34" x14ac:dyDescent="0.25">
      <c r="A400" s="154" t="s">
        <v>371</v>
      </c>
      <c r="B400" s="5" t="s">
        <v>13</v>
      </c>
      <c r="C400" s="73" t="s">
        <v>14</v>
      </c>
      <c r="D400" s="73" t="s">
        <v>56</v>
      </c>
      <c r="E400" s="74" t="s">
        <v>14</v>
      </c>
      <c r="F400" s="73" t="s">
        <v>50</v>
      </c>
      <c r="G400" s="73" t="s">
        <v>56</v>
      </c>
      <c r="H400" s="74" t="s">
        <v>48</v>
      </c>
      <c r="I400" s="73" t="s">
        <v>14</v>
      </c>
      <c r="J400" s="73" t="s">
        <v>56</v>
      </c>
      <c r="K400" s="74" t="s">
        <v>50</v>
      </c>
      <c r="L400" s="73" t="s">
        <v>56</v>
      </c>
      <c r="M400" s="73" t="s">
        <v>56</v>
      </c>
      <c r="N400" s="74" t="s">
        <v>56</v>
      </c>
      <c r="O400" s="73" t="s">
        <v>24</v>
      </c>
      <c r="P400" s="73" t="s">
        <v>14</v>
      </c>
      <c r="Q400" s="74" t="s">
        <v>24</v>
      </c>
      <c r="R400" s="73" t="s">
        <v>48</v>
      </c>
      <c r="S400" s="73" t="s">
        <v>24</v>
      </c>
      <c r="T400" s="73" t="s">
        <v>14</v>
      </c>
      <c r="U400" s="74" t="s">
        <v>24</v>
      </c>
      <c r="V400" s="73" t="s">
        <v>56</v>
      </c>
      <c r="W400" s="73" t="s">
        <v>56</v>
      </c>
      <c r="X400" s="73" t="s">
        <v>56</v>
      </c>
      <c r="Y400" s="74" t="s">
        <v>56</v>
      </c>
      <c r="Z400" s="73" t="s">
        <v>48</v>
      </c>
      <c r="AA400" s="73" t="s">
        <v>56</v>
      </c>
      <c r="AB400" s="74" t="s">
        <v>56</v>
      </c>
      <c r="AC400" s="73" t="s">
        <v>56</v>
      </c>
      <c r="AD400" s="73"/>
      <c r="AE400" s="149"/>
      <c r="AF400" s="149"/>
      <c r="AG400" s="149"/>
      <c r="AH400" s="152"/>
    </row>
    <row r="401" spans="1:34" x14ac:dyDescent="0.25">
      <c r="A401" s="154"/>
      <c r="B401" s="5" t="s">
        <v>14</v>
      </c>
      <c r="C401" s="127" t="s">
        <v>460</v>
      </c>
      <c r="D401" s="127" t="s">
        <v>460</v>
      </c>
      <c r="E401" s="128" t="s">
        <v>25</v>
      </c>
      <c r="F401" s="127" t="s">
        <v>460</v>
      </c>
      <c r="G401" s="127" t="s">
        <v>460</v>
      </c>
      <c r="H401" s="128" t="s">
        <v>32</v>
      </c>
      <c r="I401" s="127" t="s">
        <v>460</v>
      </c>
      <c r="J401" s="127" t="s">
        <v>460</v>
      </c>
      <c r="K401" s="128" t="s">
        <v>25</v>
      </c>
      <c r="L401" s="127" t="s">
        <v>460</v>
      </c>
      <c r="M401" s="127" t="s">
        <v>460</v>
      </c>
      <c r="N401" s="128" t="s">
        <v>32</v>
      </c>
      <c r="O401" s="127" t="s">
        <v>460</v>
      </c>
      <c r="P401" s="127" t="s">
        <v>460</v>
      </c>
      <c r="Q401" s="128" t="s">
        <v>25</v>
      </c>
      <c r="R401" s="127" t="s">
        <v>32</v>
      </c>
      <c r="S401" s="127" t="s">
        <v>460</v>
      </c>
      <c r="T401" s="127" t="s">
        <v>460</v>
      </c>
      <c r="U401" s="128" t="s">
        <v>25</v>
      </c>
      <c r="V401" s="127" t="s">
        <v>32</v>
      </c>
      <c r="W401" s="127" t="s">
        <v>460</v>
      </c>
      <c r="X401" s="127" t="s">
        <v>460</v>
      </c>
      <c r="Y401" s="128" t="s">
        <v>25</v>
      </c>
      <c r="Z401" s="127" t="s">
        <v>460</v>
      </c>
      <c r="AA401" s="127" t="s">
        <v>460</v>
      </c>
      <c r="AB401" s="128" t="s">
        <v>32</v>
      </c>
      <c r="AC401" s="127" t="s">
        <v>462</v>
      </c>
      <c r="AD401" s="127" t="s">
        <v>36</v>
      </c>
      <c r="AE401" s="149"/>
      <c r="AF401" s="149"/>
      <c r="AG401" s="149"/>
      <c r="AH401" s="152"/>
    </row>
    <row r="402" spans="1:34" ht="15.75" thickBot="1" x14ac:dyDescent="0.3">
      <c r="A402" s="155"/>
      <c r="B402" s="6" t="s">
        <v>463</v>
      </c>
      <c r="C402" s="129" t="s">
        <v>460</v>
      </c>
      <c r="D402" s="129" t="s">
        <v>460</v>
      </c>
      <c r="E402" s="130" t="s">
        <v>44</v>
      </c>
      <c r="F402" s="129" t="s">
        <v>460</v>
      </c>
      <c r="G402" s="129" t="s">
        <v>460</v>
      </c>
      <c r="H402" s="130" t="s">
        <v>161</v>
      </c>
      <c r="I402" s="129" t="s">
        <v>460</v>
      </c>
      <c r="J402" s="129" t="s">
        <v>460</v>
      </c>
      <c r="K402" s="130" t="s">
        <v>52</v>
      </c>
      <c r="L402" s="129" t="s">
        <v>460</v>
      </c>
      <c r="M402" s="129" t="s">
        <v>460</v>
      </c>
      <c r="N402" s="130" t="s">
        <v>22</v>
      </c>
      <c r="O402" s="129" t="s">
        <v>460</v>
      </c>
      <c r="P402" s="129" t="s">
        <v>460</v>
      </c>
      <c r="Q402" s="130" t="s">
        <v>66</v>
      </c>
      <c r="R402" s="129">
        <v>9</v>
      </c>
      <c r="S402" s="129" t="s">
        <v>460</v>
      </c>
      <c r="T402" s="129" t="s">
        <v>460</v>
      </c>
      <c r="U402" s="130" t="s">
        <v>66</v>
      </c>
      <c r="V402" s="129">
        <v>10</v>
      </c>
      <c r="W402" s="129" t="s">
        <v>460</v>
      </c>
      <c r="X402" s="129" t="s">
        <v>460</v>
      </c>
      <c r="Y402" s="130" t="s">
        <v>63</v>
      </c>
      <c r="Z402" s="129" t="s">
        <v>460</v>
      </c>
      <c r="AA402" s="129" t="s">
        <v>460</v>
      </c>
      <c r="AB402" s="130" t="s">
        <v>22</v>
      </c>
      <c r="AC402" s="129">
        <v>20</v>
      </c>
      <c r="AD402" s="129" t="s">
        <v>601</v>
      </c>
      <c r="AE402" s="150"/>
      <c r="AF402" s="150"/>
      <c r="AG402" s="150"/>
      <c r="AH402" s="153"/>
    </row>
    <row r="403" spans="1:34" x14ac:dyDescent="0.25">
      <c r="A403" s="3">
        <v>15081</v>
      </c>
      <c r="B403" s="4" t="s">
        <v>12</v>
      </c>
      <c r="C403" s="71" t="s">
        <v>78</v>
      </c>
      <c r="D403" s="71" t="s">
        <v>49</v>
      </c>
      <c r="E403" s="72" t="s">
        <v>134</v>
      </c>
      <c r="F403" s="71" t="s">
        <v>26</v>
      </c>
      <c r="G403" s="71" t="s">
        <v>30</v>
      </c>
      <c r="H403" s="72" t="s">
        <v>88</v>
      </c>
      <c r="I403" s="71" t="s">
        <v>74</v>
      </c>
      <c r="J403" s="71" t="s">
        <v>107</v>
      </c>
      <c r="K403" s="72" t="s">
        <v>76</v>
      </c>
      <c r="L403" s="71" t="s">
        <v>15</v>
      </c>
      <c r="M403" s="71" t="s">
        <v>30</v>
      </c>
      <c r="N403" s="72" t="s">
        <v>58</v>
      </c>
      <c r="O403" s="71" t="s">
        <v>64</v>
      </c>
      <c r="P403" s="71" t="s">
        <v>67</v>
      </c>
      <c r="Q403" s="72" t="s">
        <v>87</v>
      </c>
      <c r="R403" s="71" t="s">
        <v>53</v>
      </c>
      <c r="S403" s="71" t="s">
        <v>58</v>
      </c>
      <c r="T403" s="71" t="s">
        <v>67</v>
      </c>
      <c r="U403" s="72" t="s">
        <v>64</v>
      </c>
      <c r="V403" s="71" t="s">
        <v>30</v>
      </c>
      <c r="W403" s="71" t="s">
        <v>134</v>
      </c>
      <c r="X403" s="71" t="s">
        <v>27</v>
      </c>
      <c r="Y403" s="72" t="s">
        <v>131</v>
      </c>
      <c r="Z403" s="71" t="s">
        <v>30</v>
      </c>
      <c r="AA403" s="71" t="s">
        <v>30</v>
      </c>
      <c r="AB403" s="72" t="s">
        <v>78</v>
      </c>
      <c r="AC403" s="71" t="s">
        <v>46</v>
      </c>
      <c r="AD403" s="71" t="s">
        <v>613</v>
      </c>
      <c r="AE403" s="148">
        <v>6.7</v>
      </c>
      <c r="AF403" s="148" t="s">
        <v>29</v>
      </c>
      <c r="AG403" s="148">
        <v>6.82</v>
      </c>
      <c r="AH403" s="151"/>
    </row>
    <row r="404" spans="1:34" x14ac:dyDescent="0.25">
      <c r="A404" s="154" t="s">
        <v>370</v>
      </c>
      <c r="B404" s="5" t="s">
        <v>13</v>
      </c>
      <c r="C404" s="73" t="s">
        <v>68</v>
      </c>
      <c r="D404" s="73" t="s">
        <v>50</v>
      </c>
      <c r="E404" s="74" t="s">
        <v>24</v>
      </c>
      <c r="F404" s="73" t="s">
        <v>50</v>
      </c>
      <c r="G404" s="73" t="s">
        <v>48</v>
      </c>
      <c r="H404" s="74" t="s">
        <v>50</v>
      </c>
      <c r="I404" s="73" t="s">
        <v>24</v>
      </c>
      <c r="J404" s="73" t="s">
        <v>14</v>
      </c>
      <c r="K404" s="74" t="s">
        <v>24</v>
      </c>
      <c r="L404" s="73" t="s">
        <v>14</v>
      </c>
      <c r="M404" s="73" t="s">
        <v>48</v>
      </c>
      <c r="N404" s="74" t="s">
        <v>50</v>
      </c>
      <c r="O404" s="73" t="s">
        <v>24</v>
      </c>
      <c r="P404" s="73" t="s">
        <v>68</v>
      </c>
      <c r="Q404" s="74" t="s">
        <v>24</v>
      </c>
      <c r="R404" s="73" t="s">
        <v>14</v>
      </c>
      <c r="S404" s="73" t="s">
        <v>68</v>
      </c>
      <c r="T404" s="73" t="s">
        <v>68</v>
      </c>
      <c r="U404" s="74" t="s">
        <v>68</v>
      </c>
      <c r="V404" s="73" t="s">
        <v>48</v>
      </c>
      <c r="W404" s="73" t="s">
        <v>14</v>
      </c>
      <c r="X404" s="73" t="s">
        <v>24</v>
      </c>
      <c r="Y404" s="74" t="s">
        <v>14</v>
      </c>
      <c r="Z404" s="73" t="s">
        <v>48</v>
      </c>
      <c r="AA404" s="73" t="s">
        <v>48</v>
      </c>
      <c r="AB404" s="74" t="s">
        <v>48</v>
      </c>
      <c r="AC404" s="73" t="s">
        <v>56</v>
      </c>
      <c r="AD404" s="73"/>
      <c r="AE404" s="149"/>
      <c r="AF404" s="149"/>
      <c r="AG404" s="149"/>
      <c r="AH404" s="152"/>
    </row>
    <row r="405" spans="1:34" x14ac:dyDescent="0.25">
      <c r="A405" s="154"/>
      <c r="B405" s="5" t="s">
        <v>14</v>
      </c>
      <c r="C405" s="127" t="s">
        <v>460</v>
      </c>
      <c r="D405" s="127" t="s">
        <v>460</v>
      </c>
      <c r="E405" s="128" t="s">
        <v>25</v>
      </c>
      <c r="F405" s="127" t="s">
        <v>460</v>
      </c>
      <c r="G405" s="127" t="s">
        <v>460</v>
      </c>
      <c r="H405" s="128" t="s">
        <v>32</v>
      </c>
      <c r="I405" s="127" t="s">
        <v>460</v>
      </c>
      <c r="J405" s="127" t="s">
        <v>460</v>
      </c>
      <c r="K405" s="128" t="s">
        <v>25</v>
      </c>
      <c r="L405" s="127" t="s">
        <v>460</v>
      </c>
      <c r="M405" s="127" t="s">
        <v>460</v>
      </c>
      <c r="N405" s="128" t="s">
        <v>32</v>
      </c>
      <c r="O405" s="127" t="s">
        <v>460</v>
      </c>
      <c r="P405" s="127" t="s">
        <v>460</v>
      </c>
      <c r="Q405" s="128" t="s">
        <v>25</v>
      </c>
      <c r="R405" s="127" t="s">
        <v>32</v>
      </c>
      <c r="S405" s="127" t="s">
        <v>460</v>
      </c>
      <c r="T405" s="127" t="s">
        <v>460</v>
      </c>
      <c r="U405" s="128" t="s">
        <v>25</v>
      </c>
      <c r="V405" s="127" t="s">
        <v>32</v>
      </c>
      <c r="W405" s="127" t="s">
        <v>460</v>
      </c>
      <c r="X405" s="127" t="s">
        <v>460</v>
      </c>
      <c r="Y405" s="128" t="s">
        <v>25</v>
      </c>
      <c r="Z405" s="127" t="s">
        <v>460</v>
      </c>
      <c r="AA405" s="127" t="s">
        <v>460</v>
      </c>
      <c r="AB405" s="128" t="s">
        <v>32</v>
      </c>
      <c r="AC405" s="127" t="s">
        <v>462</v>
      </c>
      <c r="AD405" s="127" t="s">
        <v>36</v>
      </c>
      <c r="AE405" s="149"/>
      <c r="AF405" s="149"/>
      <c r="AG405" s="149"/>
      <c r="AH405" s="152"/>
    </row>
    <row r="406" spans="1:34" ht="15.75" thickBot="1" x14ac:dyDescent="0.3">
      <c r="A406" s="155"/>
      <c r="B406" s="6" t="s">
        <v>463</v>
      </c>
      <c r="C406" s="129" t="s">
        <v>460</v>
      </c>
      <c r="D406" s="129" t="s">
        <v>460</v>
      </c>
      <c r="E406" s="130" t="s">
        <v>66</v>
      </c>
      <c r="F406" s="129" t="s">
        <v>460</v>
      </c>
      <c r="G406" s="129" t="s">
        <v>460</v>
      </c>
      <c r="H406" s="130" t="s">
        <v>45</v>
      </c>
      <c r="I406" s="129" t="s">
        <v>460</v>
      </c>
      <c r="J406" s="129" t="s">
        <v>460</v>
      </c>
      <c r="K406" s="130" t="s">
        <v>66</v>
      </c>
      <c r="L406" s="129" t="s">
        <v>460</v>
      </c>
      <c r="M406" s="129" t="s">
        <v>460</v>
      </c>
      <c r="N406" s="130" t="s">
        <v>45</v>
      </c>
      <c r="O406" s="129" t="s">
        <v>460</v>
      </c>
      <c r="P406" s="129" t="s">
        <v>460</v>
      </c>
      <c r="Q406" s="130" t="s">
        <v>66</v>
      </c>
      <c r="R406" s="129">
        <v>7</v>
      </c>
      <c r="S406" s="129" t="s">
        <v>460</v>
      </c>
      <c r="T406" s="129" t="s">
        <v>460</v>
      </c>
      <c r="U406" s="130" t="s">
        <v>33</v>
      </c>
      <c r="V406" s="129">
        <v>9</v>
      </c>
      <c r="W406" s="129" t="s">
        <v>460</v>
      </c>
      <c r="X406" s="129" t="s">
        <v>460</v>
      </c>
      <c r="Y406" s="130" t="s">
        <v>44</v>
      </c>
      <c r="Z406" s="129" t="s">
        <v>460</v>
      </c>
      <c r="AA406" s="129" t="s">
        <v>460</v>
      </c>
      <c r="AB406" s="130" t="s">
        <v>161</v>
      </c>
      <c r="AC406" s="129">
        <v>20</v>
      </c>
      <c r="AD406" s="129" t="s">
        <v>614</v>
      </c>
      <c r="AE406" s="150"/>
      <c r="AF406" s="150"/>
      <c r="AG406" s="150"/>
      <c r="AH406" s="153"/>
    </row>
    <row r="407" spans="1:34" x14ac:dyDescent="0.25">
      <c r="A407" s="3">
        <v>15082</v>
      </c>
      <c r="B407" s="4" t="s">
        <v>12</v>
      </c>
      <c r="C407" s="71" t="s">
        <v>104</v>
      </c>
      <c r="D407" s="71" t="s">
        <v>124</v>
      </c>
      <c r="E407" s="72" t="s">
        <v>106</v>
      </c>
      <c r="F407" s="71" t="s">
        <v>86</v>
      </c>
      <c r="G407" s="71" t="s">
        <v>80</v>
      </c>
      <c r="H407" s="72" t="s">
        <v>88</v>
      </c>
      <c r="I407" s="71" t="s">
        <v>91</v>
      </c>
      <c r="J407" s="71" t="s">
        <v>23</v>
      </c>
      <c r="K407" s="72" t="s">
        <v>74</v>
      </c>
      <c r="L407" s="71" t="s">
        <v>114</v>
      </c>
      <c r="M407" s="71" t="s">
        <v>475</v>
      </c>
      <c r="N407" s="72" t="s">
        <v>106</v>
      </c>
      <c r="O407" s="71" t="s">
        <v>91</v>
      </c>
      <c r="P407" s="71" t="s">
        <v>136</v>
      </c>
      <c r="Q407" s="72" t="s">
        <v>78</v>
      </c>
      <c r="R407" s="71" t="s">
        <v>116</v>
      </c>
      <c r="S407" s="71" t="s">
        <v>128</v>
      </c>
      <c r="T407" s="71" t="s">
        <v>139</v>
      </c>
      <c r="U407" s="72" t="s">
        <v>33</v>
      </c>
      <c r="V407" s="71" t="s">
        <v>86</v>
      </c>
      <c r="W407" s="71" t="s">
        <v>149</v>
      </c>
      <c r="X407" s="71" t="s">
        <v>28</v>
      </c>
      <c r="Y407" s="72" t="s">
        <v>82</v>
      </c>
      <c r="Z407" s="71" t="s">
        <v>84</v>
      </c>
      <c r="AA407" s="71" t="s">
        <v>86</v>
      </c>
      <c r="AB407" s="72" t="s">
        <v>58</v>
      </c>
      <c r="AC407" s="71" t="s">
        <v>109</v>
      </c>
      <c r="AD407" s="71" t="s">
        <v>615</v>
      </c>
      <c r="AE407" s="148">
        <v>2.7</v>
      </c>
      <c r="AF407" s="148" t="s">
        <v>16</v>
      </c>
      <c r="AG407" s="148">
        <v>4.5599999999999996</v>
      </c>
      <c r="AH407" s="151"/>
    </row>
    <row r="408" spans="1:34" x14ac:dyDescent="0.25">
      <c r="A408" s="154" t="s">
        <v>369</v>
      </c>
      <c r="B408" s="5" t="s">
        <v>13</v>
      </c>
      <c r="C408" s="73" t="s">
        <v>16</v>
      </c>
      <c r="D408" s="73" t="s">
        <v>68</v>
      </c>
      <c r="E408" s="74" t="s">
        <v>16</v>
      </c>
      <c r="F408" s="73" t="s">
        <v>56</v>
      </c>
      <c r="G408" s="73" t="s">
        <v>14</v>
      </c>
      <c r="H408" s="74" t="s">
        <v>50</v>
      </c>
      <c r="I408" s="73" t="s">
        <v>29</v>
      </c>
      <c r="J408" s="73" t="s">
        <v>24</v>
      </c>
      <c r="K408" s="74" t="s">
        <v>29</v>
      </c>
      <c r="L408" s="73" t="s">
        <v>14</v>
      </c>
      <c r="M408" s="73" t="s">
        <v>48</v>
      </c>
      <c r="N408" s="74" t="s">
        <v>14</v>
      </c>
      <c r="O408" s="73" t="s">
        <v>29</v>
      </c>
      <c r="P408" s="73" t="s">
        <v>16</v>
      </c>
      <c r="Q408" s="74" t="s">
        <v>16</v>
      </c>
      <c r="R408" s="73" t="s">
        <v>24</v>
      </c>
      <c r="S408" s="73" t="s">
        <v>16</v>
      </c>
      <c r="T408" s="73" t="s">
        <v>16</v>
      </c>
      <c r="U408" s="74" t="s">
        <v>16</v>
      </c>
      <c r="V408" s="73" t="s">
        <v>56</v>
      </c>
      <c r="W408" s="73" t="s">
        <v>16</v>
      </c>
      <c r="X408" s="73" t="s">
        <v>29</v>
      </c>
      <c r="Y408" s="74" t="s">
        <v>16</v>
      </c>
      <c r="Z408" s="73" t="s">
        <v>14</v>
      </c>
      <c r="AA408" s="73" t="s">
        <v>56</v>
      </c>
      <c r="AB408" s="74" t="s">
        <v>50</v>
      </c>
      <c r="AC408" s="73" t="s">
        <v>48</v>
      </c>
      <c r="AD408" s="73"/>
      <c r="AE408" s="149"/>
      <c r="AF408" s="149"/>
      <c r="AG408" s="149"/>
      <c r="AH408" s="152"/>
    </row>
    <row r="409" spans="1:34" x14ac:dyDescent="0.25">
      <c r="A409" s="154"/>
      <c r="B409" s="5" t="s">
        <v>14</v>
      </c>
      <c r="C409" s="127" t="s">
        <v>460</v>
      </c>
      <c r="D409" s="127" t="s">
        <v>460</v>
      </c>
      <c r="E409" s="128" t="s">
        <v>461</v>
      </c>
      <c r="F409" s="127" t="s">
        <v>460</v>
      </c>
      <c r="G409" s="127" t="s">
        <v>460</v>
      </c>
      <c r="H409" s="128" t="s">
        <v>32</v>
      </c>
      <c r="I409" s="127" t="s">
        <v>460</v>
      </c>
      <c r="J409" s="127" t="s">
        <v>460</v>
      </c>
      <c r="K409" s="128" t="s">
        <v>25</v>
      </c>
      <c r="L409" s="127" t="s">
        <v>460</v>
      </c>
      <c r="M409" s="127" t="s">
        <v>460</v>
      </c>
      <c r="N409" s="128" t="s">
        <v>32</v>
      </c>
      <c r="O409" s="127" t="s">
        <v>460</v>
      </c>
      <c r="P409" s="127" t="s">
        <v>460</v>
      </c>
      <c r="Q409" s="128" t="s">
        <v>461</v>
      </c>
      <c r="R409" s="127" t="s">
        <v>32</v>
      </c>
      <c r="S409" s="127" t="s">
        <v>460</v>
      </c>
      <c r="T409" s="127" t="s">
        <v>460</v>
      </c>
      <c r="U409" s="128" t="s">
        <v>461</v>
      </c>
      <c r="V409" s="127" t="s">
        <v>32</v>
      </c>
      <c r="W409" s="127" t="s">
        <v>460</v>
      </c>
      <c r="X409" s="127" t="s">
        <v>460</v>
      </c>
      <c r="Y409" s="128" t="s">
        <v>461</v>
      </c>
      <c r="Z409" s="127" t="s">
        <v>460</v>
      </c>
      <c r="AA409" s="127" t="s">
        <v>460</v>
      </c>
      <c r="AB409" s="128" t="s">
        <v>32</v>
      </c>
      <c r="AC409" s="127" t="s">
        <v>462</v>
      </c>
      <c r="AD409" s="127" t="s">
        <v>27</v>
      </c>
      <c r="AE409" s="149"/>
      <c r="AF409" s="149"/>
      <c r="AG409" s="149"/>
      <c r="AH409" s="152"/>
    </row>
    <row r="410" spans="1:34" ht="15.75" thickBot="1" x14ac:dyDescent="0.3">
      <c r="A410" s="155"/>
      <c r="B410" s="6" t="s">
        <v>463</v>
      </c>
      <c r="C410" s="129" t="s">
        <v>460</v>
      </c>
      <c r="D410" s="129" t="s">
        <v>460</v>
      </c>
      <c r="E410" s="130" t="s">
        <v>17</v>
      </c>
      <c r="F410" s="129" t="s">
        <v>460</v>
      </c>
      <c r="G410" s="129" t="s">
        <v>460</v>
      </c>
      <c r="H410" s="130" t="s">
        <v>45</v>
      </c>
      <c r="I410" s="129" t="s">
        <v>460</v>
      </c>
      <c r="J410" s="129" t="s">
        <v>460</v>
      </c>
      <c r="K410" s="130" t="s">
        <v>55</v>
      </c>
      <c r="L410" s="129" t="s">
        <v>460</v>
      </c>
      <c r="M410" s="129" t="s">
        <v>460</v>
      </c>
      <c r="N410" s="130" t="s">
        <v>470</v>
      </c>
      <c r="O410" s="129" t="s">
        <v>460</v>
      </c>
      <c r="P410" s="129" t="s">
        <v>460</v>
      </c>
      <c r="Q410" s="130" t="s">
        <v>17</v>
      </c>
      <c r="R410" s="129">
        <v>6</v>
      </c>
      <c r="S410" s="129" t="s">
        <v>460</v>
      </c>
      <c r="T410" s="129" t="s">
        <v>460</v>
      </c>
      <c r="U410" s="130" t="s">
        <v>17</v>
      </c>
      <c r="V410" s="129">
        <v>10</v>
      </c>
      <c r="W410" s="129" t="s">
        <v>460</v>
      </c>
      <c r="X410" s="129" t="s">
        <v>460</v>
      </c>
      <c r="Y410" s="130" t="s">
        <v>17</v>
      </c>
      <c r="Z410" s="129" t="s">
        <v>460</v>
      </c>
      <c r="AA410" s="129" t="s">
        <v>460</v>
      </c>
      <c r="AB410" s="130" t="s">
        <v>45</v>
      </c>
      <c r="AC410" s="129">
        <v>18</v>
      </c>
      <c r="AD410" s="129" t="s">
        <v>135</v>
      </c>
      <c r="AE410" s="150"/>
      <c r="AF410" s="150"/>
      <c r="AG410" s="150"/>
      <c r="AH410" s="153"/>
    </row>
    <row r="411" spans="1:34" x14ac:dyDescent="0.25">
      <c r="A411" s="3">
        <v>15083</v>
      </c>
      <c r="B411" s="4" t="s">
        <v>12</v>
      </c>
      <c r="C411" s="71" t="s">
        <v>99</v>
      </c>
      <c r="D411" s="71" t="s">
        <v>107</v>
      </c>
      <c r="E411" s="72" t="s">
        <v>131</v>
      </c>
      <c r="F411" s="71" t="s">
        <v>30</v>
      </c>
      <c r="G411" s="71" t="s">
        <v>26</v>
      </c>
      <c r="H411" s="72" t="s">
        <v>88</v>
      </c>
      <c r="I411" s="71" t="s">
        <v>61</v>
      </c>
      <c r="J411" s="71" t="s">
        <v>53</v>
      </c>
      <c r="K411" s="72" t="s">
        <v>131</v>
      </c>
      <c r="L411" s="71" t="s">
        <v>30</v>
      </c>
      <c r="M411" s="71" t="s">
        <v>55</v>
      </c>
      <c r="N411" s="72" t="s">
        <v>70</v>
      </c>
      <c r="O411" s="71" t="s">
        <v>153</v>
      </c>
      <c r="P411" s="71" t="s">
        <v>22</v>
      </c>
      <c r="Q411" s="72" t="s">
        <v>54</v>
      </c>
      <c r="R411" s="71" t="s">
        <v>43</v>
      </c>
      <c r="S411" s="71" t="s">
        <v>42</v>
      </c>
      <c r="T411" s="71" t="s">
        <v>22</v>
      </c>
      <c r="U411" s="72" t="s">
        <v>71</v>
      </c>
      <c r="V411" s="71" t="s">
        <v>30</v>
      </c>
      <c r="W411" s="71" t="s">
        <v>75</v>
      </c>
      <c r="X411" s="71" t="s">
        <v>67</v>
      </c>
      <c r="Y411" s="72" t="s">
        <v>42</v>
      </c>
      <c r="Z411" s="71" t="s">
        <v>15</v>
      </c>
      <c r="AA411" s="71" t="s">
        <v>30</v>
      </c>
      <c r="AB411" s="72" t="s">
        <v>58</v>
      </c>
      <c r="AC411" s="71" t="s">
        <v>78</v>
      </c>
      <c r="AD411" s="71" t="s">
        <v>616</v>
      </c>
      <c r="AE411" s="148">
        <v>7.11</v>
      </c>
      <c r="AF411" s="148" t="s">
        <v>29</v>
      </c>
      <c r="AG411" s="148">
        <v>4.95</v>
      </c>
      <c r="AH411" s="151"/>
    </row>
    <row r="412" spans="1:34" x14ac:dyDescent="0.25">
      <c r="A412" s="154" t="s">
        <v>368</v>
      </c>
      <c r="B412" s="5" t="s">
        <v>13</v>
      </c>
      <c r="C412" s="73" t="s">
        <v>14</v>
      </c>
      <c r="D412" s="73" t="s">
        <v>14</v>
      </c>
      <c r="E412" s="74" t="s">
        <v>14</v>
      </c>
      <c r="F412" s="73" t="s">
        <v>48</v>
      </c>
      <c r="G412" s="73" t="s">
        <v>50</v>
      </c>
      <c r="H412" s="74" t="s">
        <v>50</v>
      </c>
      <c r="I412" s="73" t="s">
        <v>14</v>
      </c>
      <c r="J412" s="73" t="s">
        <v>48</v>
      </c>
      <c r="K412" s="74" t="s">
        <v>14</v>
      </c>
      <c r="L412" s="73" t="s">
        <v>48</v>
      </c>
      <c r="M412" s="73" t="s">
        <v>14</v>
      </c>
      <c r="N412" s="74" t="s">
        <v>50</v>
      </c>
      <c r="O412" s="73" t="s">
        <v>14</v>
      </c>
      <c r="P412" s="73" t="s">
        <v>24</v>
      </c>
      <c r="Q412" s="74" t="s">
        <v>14</v>
      </c>
      <c r="R412" s="73" t="s">
        <v>68</v>
      </c>
      <c r="S412" s="73" t="s">
        <v>50</v>
      </c>
      <c r="T412" s="73" t="s">
        <v>24</v>
      </c>
      <c r="U412" s="74" t="s">
        <v>14</v>
      </c>
      <c r="V412" s="73" t="s">
        <v>48</v>
      </c>
      <c r="W412" s="73" t="s">
        <v>24</v>
      </c>
      <c r="X412" s="73" t="s">
        <v>68</v>
      </c>
      <c r="Y412" s="74" t="s">
        <v>24</v>
      </c>
      <c r="Z412" s="73" t="s">
        <v>14</v>
      </c>
      <c r="AA412" s="73" t="s">
        <v>48</v>
      </c>
      <c r="AB412" s="74" t="s">
        <v>50</v>
      </c>
      <c r="AC412" s="73" t="s">
        <v>48</v>
      </c>
      <c r="AD412" s="73"/>
      <c r="AE412" s="149"/>
      <c r="AF412" s="149"/>
      <c r="AG412" s="149"/>
      <c r="AH412" s="152"/>
    </row>
    <row r="413" spans="1:34" x14ac:dyDescent="0.25">
      <c r="A413" s="154"/>
      <c r="B413" s="5" t="s">
        <v>14</v>
      </c>
      <c r="C413" s="127" t="s">
        <v>460</v>
      </c>
      <c r="D413" s="127" t="s">
        <v>460</v>
      </c>
      <c r="E413" s="128" t="s">
        <v>25</v>
      </c>
      <c r="F413" s="127" t="s">
        <v>460</v>
      </c>
      <c r="G413" s="127" t="s">
        <v>460</v>
      </c>
      <c r="H413" s="128" t="s">
        <v>32</v>
      </c>
      <c r="I413" s="127" t="s">
        <v>460</v>
      </c>
      <c r="J413" s="127" t="s">
        <v>460</v>
      </c>
      <c r="K413" s="128" t="s">
        <v>25</v>
      </c>
      <c r="L413" s="127" t="s">
        <v>460</v>
      </c>
      <c r="M413" s="127" t="s">
        <v>460</v>
      </c>
      <c r="N413" s="128" t="s">
        <v>32</v>
      </c>
      <c r="O413" s="127" t="s">
        <v>460</v>
      </c>
      <c r="P413" s="127" t="s">
        <v>460</v>
      </c>
      <c r="Q413" s="128" t="s">
        <v>25</v>
      </c>
      <c r="R413" s="127" t="s">
        <v>32</v>
      </c>
      <c r="S413" s="127" t="s">
        <v>460</v>
      </c>
      <c r="T413" s="127" t="s">
        <v>460</v>
      </c>
      <c r="U413" s="128" t="s">
        <v>25</v>
      </c>
      <c r="V413" s="127" t="s">
        <v>32</v>
      </c>
      <c r="W413" s="127" t="s">
        <v>460</v>
      </c>
      <c r="X413" s="127" t="s">
        <v>460</v>
      </c>
      <c r="Y413" s="128" t="s">
        <v>25</v>
      </c>
      <c r="Z413" s="127" t="s">
        <v>460</v>
      </c>
      <c r="AA413" s="127" t="s">
        <v>460</v>
      </c>
      <c r="AB413" s="128" t="s">
        <v>32</v>
      </c>
      <c r="AC413" s="127" t="s">
        <v>462</v>
      </c>
      <c r="AD413" s="127" t="s">
        <v>36</v>
      </c>
      <c r="AE413" s="149"/>
      <c r="AF413" s="149"/>
      <c r="AG413" s="149"/>
      <c r="AH413" s="152"/>
    </row>
    <row r="414" spans="1:34" ht="15.75" thickBot="1" x14ac:dyDescent="0.3">
      <c r="A414" s="155"/>
      <c r="B414" s="6" t="s">
        <v>463</v>
      </c>
      <c r="C414" s="129" t="s">
        <v>460</v>
      </c>
      <c r="D414" s="129" t="s">
        <v>460</v>
      </c>
      <c r="E414" s="130" t="s">
        <v>44</v>
      </c>
      <c r="F414" s="129" t="s">
        <v>460</v>
      </c>
      <c r="G414" s="129" t="s">
        <v>460</v>
      </c>
      <c r="H414" s="130" t="s">
        <v>45</v>
      </c>
      <c r="I414" s="129" t="s">
        <v>460</v>
      </c>
      <c r="J414" s="129" t="s">
        <v>460</v>
      </c>
      <c r="K414" s="130" t="s">
        <v>44</v>
      </c>
      <c r="L414" s="129" t="s">
        <v>460</v>
      </c>
      <c r="M414" s="129" t="s">
        <v>460</v>
      </c>
      <c r="N414" s="130" t="s">
        <v>45</v>
      </c>
      <c r="O414" s="129" t="s">
        <v>460</v>
      </c>
      <c r="P414" s="129" t="s">
        <v>460</v>
      </c>
      <c r="Q414" s="130" t="s">
        <v>44</v>
      </c>
      <c r="R414" s="129">
        <v>5</v>
      </c>
      <c r="S414" s="129" t="s">
        <v>460</v>
      </c>
      <c r="T414" s="129" t="s">
        <v>460</v>
      </c>
      <c r="U414" s="130" t="s">
        <v>44</v>
      </c>
      <c r="V414" s="129">
        <v>9</v>
      </c>
      <c r="W414" s="129" t="s">
        <v>460</v>
      </c>
      <c r="X414" s="129" t="s">
        <v>460</v>
      </c>
      <c r="Y414" s="130" t="s">
        <v>66</v>
      </c>
      <c r="Z414" s="129" t="s">
        <v>460</v>
      </c>
      <c r="AA414" s="129" t="s">
        <v>460</v>
      </c>
      <c r="AB414" s="130" t="s">
        <v>45</v>
      </c>
      <c r="AC414" s="129">
        <v>18</v>
      </c>
      <c r="AD414" s="129" t="s">
        <v>617</v>
      </c>
      <c r="AE414" s="150"/>
      <c r="AF414" s="150"/>
      <c r="AG414" s="150"/>
      <c r="AH414" s="153"/>
    </row>
    <row r="415" spans="1:34" x14ac:dyDescent="0.25">
      <c r="A415" s="3">
        <v>15084</v>
      </c>
      <c r="B415" s="4" t="s">
        <v>12</v>
      </c>
      <c r="C415" s="71" t="s">
        <v>94</v>
      </c>
      <c r="D415" s="71" t="s">
        <v>116</v>
      </c>
      <c r="E415" s="72" t="s">
        <v>100</v>
      </c>
      <c r="F415" s="71" t="s">
        <v>475</v>
      </c>
      <c r="G415" s="71" t="s">
        <v>84</v>
      </c>
      <c r="H415" s="72" t="s">
        <v>70</v>
      </c>
      <c r="I415" s="71" t="s">
        <v>94</v>
      </c>
      <c r="J415" s="71" t="s">
        <v>108</v>
      </c>
      <c r="K415" s="72" t="s">
        <v>61</v>
      </c>
      <c r="L415" s="71" t="s">
        <v>80</v>
      </c>
      <c r="M415" s="71" t="s">
        <v>80</v>
      </c>
      <c r="N415" s="72" t="s">
        <v>106</v>
      </c>
      <c r="O415" s="71" t="s">
        <v>89</v>
      </c>
      <c r="P415" s="71" t="s">
        <v>23</v>
      </c>
      <c r="Q415" s="72" t="s">
        <v>75</v>
      </c>
      <c r="R415" s="71" t="s">
        <v>80</v>
      </c>
      <c r="S415" s="71" t="s">
        <v>18</v>
      </c>
      <c r="T415" s="71" t="s">
        <v>81</v>
      </c>
      <c r="U415" s="72" t="s">
        <v>82</v>
      </c>
      <c r="V415" s="71" t="s">
        <v>475</v>
      </c>
      <c r="W415" s="71" t="s">
        <v>271</v>
      </c>
      <c r="X415" s="71" t="s">
        <v>81</v>
      </c>
      <c r="Y415" s="72" t="s">
        <v>85</v>
      </c>
      <c r="Z415" s="71" t="s">
        <v>114</v>
      </c>
      <c r="AA415" s="71" t="s">
        <v>497</v>
      </c>
      <c r="AB415" s="72" t="s">
        <v>58</v>
      </c>
      <c r="AC415" s="71" t="s">
        <v>93</v>
      </c>
      <c r="AD415" s="71" t="s">
        <v>618</v>
      </c>
      <c r="AE415" s="148">
        <v>5.44</v>
      </c>
      <c r="AF415" s="148" t="s">
        <v>16</v>
      </c>
      <c r="AG415" s="148">
        <v>4.53</v>
      </c>
      <c r="AH415" s="151"/>
    </row>
    <row r="416" spans="1:34" x14ac:dyDescent="0.25">
      <c r="A416" s="154" t="s">
        <v>367</v>
      </c>
      <c r="B416" s="5" t="s">
        <v>13</v>
      </c>
      <c r="C416" s="73" t="s">
        <v>29</v>
      </c>
      <c r="D416" s="73" t="s">
        <v>50</v>
      </c>
      <c r="E416" s="74" t="s">
        <v>68</v>
      </c>
      <c r="F416" s="73" t="s">
        <v>48</v>
      </c>
      <c r="G416" s="73" t="s">
        <v>14</v>
      </c>
      <c r="H416" s="74" t="s">
        <v>50</v>
      </c>
      <c r="I416" s="73" t="s">
        <v>29</v>
      </c>
      <c r="J416" s="73" t="s">
        <v>14</v>
      </c>
      <c r="K416" s="74" t="s">
        <v>68</v>
      </c>
      <c r="L416" s="73" t="s">
        <v>14</v>
      </c>
      <c r="M416" s="73" t="s">
        <v>14</v>
      </c>
      <c r="N416" s="74" t="s">
        <v>14</v>
      </c>
      <c r="O416" s="73" t="s">
        <v>68</v>
      </c>
      <c r="P416" s="73" t="s">
        <v>24</v>
      </c>
      <c r="Q416" s="74" t="s">
        <v>68</v>
      </c>
      <c r="R416" s="73" t="s">
        <v>14</v>
      </c>
      <c r="S416" s="73" t="s">
        <v>16</v>
      </c>
      <c r="T416" s="73" t="s">
        <v>14</v>
      </c>
      <c r="U416" s="74" t="s">
        <v>16</v>
      </c>
      <c r="V416" s="73" t="s">
        <v>48</v>
      </c>
      <c r="W416" s="73" t="s">
        <v>50</v>
      </c>
      <c r="X416" s="73" t="s">
        <v>14</v>
      </c>
      <c r="Y416" s="74" t="s">
        <v>14</v>
      </c>
      <c r="Z416" s="73" t="s">
        <v>14</v>
      </c>
      <c r="AA416" s="73" t="s">
        <v>56</v>
      </c>
      <c r="AB416" s="74" t="s">
        <v>50</v>
      </c>
      <c r="AC416" s="73" t="s">
        <v>56</v>
      </c>
      <c r="AD416" s="73"/>
      <c r="AE416" s="149"/>
      <c r="AF416" s="149"/>
      <c r="AG416" s="149"/>
      <c r="AH416" s="152"/>
    </row>
    <row r="417" spans="1:34" x14ac:dyDescent="0.25">
      <c r="A417" s="154"/>
      <c r="B417" s="5" t="s">
        <v>14</v>
      </c>
      <c r="C417" s="127" t="s">
        <v>460</v>
      </c>
      <c r="D417" s="127" t="s">
        <v>460</v>
      </c>
      <c r="E417" s="128" t="s">
        <v>25</v>
      </c>
      <c r="F417" s="127" t="s">
        <v>460</v>
      </c>
      <c r="G417" s="127" t="s">
        <v>460</v>
      </c>
      <c r="H417" s="128" t="s">
        <v>32</v>
      </c>
      <c r="I417" s="127" t="s">
        <v>460</v>
      </c>
      <c r="J417" s="127" t="s">
        <v>460</v>
      </c>
      <c r="K417" s="128" t="s">
        <v>25</v>
      </c>
      <c r="L417" s="127" t="s">
        <v>460</v>
      </c>
      <c r="M417" s="127" t="s">
        <v>460</v>
      </c>
      <c r="N417" s="128" t="s">
        <v>32</v>
      </c>
      <c r="O417" s="127" t="s">
        <v>460</v>
      </c>
      <c r="P417" s="127" t="s">
        <v>460</v>
      </c>
      <c r="Q417" s="128" t="s">
        <v>25</v>
      </c>
      <c r="R417" s="127" t="s">
        <v>32</v>
      </c>
      <c r="S417" s="127" t="s">
        <v>460</v>
      </c>
      <c r="T417" s="127" t="s">
        <v>460</v>
      </c>
      <c r="U417" s="128" t="s">
        <v>461</v>
      </c>
      <c r="V417" s="127" t="s">
        <v>32</v>
      </c>
      <c r="W417" s="127" t="s">
        <v>460</v>
      </c>
      <c r="X417" s="127" t="s">
        <v>460</v>
      </c>
      <c r="Y417" s="128" t="s">
        <v>25</v>
      </c>
      <c r="Z417" s="127" t="s">
        <v>460</v>
      </c>
      <c r="AA417" s="127" t="s">
        <v>460</v>
      </c>
      <c r="AB417" s="128" t="s">
        <v>32</v>
      </c>
      <c r="AC417" s="127" t="s">
        <v>462</v>
      </c>
      <c r="AD417" s="127" t="s">
        <v>59</v>
      </c>
      <c r="AE417" s="149"/>
      <c r="AF417" s="149"/>
      <c r="AG417" s="149"/>
      <c r="AH417" s="152"/>
    </row>
    <row r="418" spans="1:34" ht="15.75" thickBot="1" x14ac:dyDescent="0.3">
      <c r="A418" s="155"/>
      <c r="B418" s="6" t="s">
        <v>463</v>
      </c>
      <c r="C418" s="129" t="s">
        <v>460</v>
      </c>
      <c r="D418" s="129" t="s">
        <v>460</v>
      </c>
      <c r="E418" s="130" t="s">
        <v>33</v>
      </c>
      <c r="F418" s="129" t="s">
        <v>460</v>
      </c>
      <c r="G418" s="129" t="s">
        <v>460</v>
      </c>
      <c r="H418" s="130" t="s">
        <v>45</v>
      </c>
      <c r="I418" s="129" t="s">
        <v>460</v>
      </c>
      <c r="J418" s="129" t="s">
        <v>460</v>
      </c>
      <c r="K418" s="130" t="s">
        <v>33</v>
      </c>
      <c r="L418" s="129" t="s">
        <v>460</v>
      </c>
      <c r="M418" s="129" t="s">
        <v>460</v>
      </c>
      <c r="N418" s="130" t="s">
        <v>470</v>
      </c>
      <c r="O418" s="129" t="s">
        <v>460</v>
      </c>
      <c r="P418" s="129" t="s">
        <v>460</v>
      </c>
      <c r="Q418" s="130" t="s">
        <v>33</v>
      </c>
      <c r="R418" s="129">
        <v>7</v>
      </c>
      <c r="S418" s="129" t="s">
        <v>460</v>
      </c>
      <c r="T418" s="129" t="s">
        <v>460</v>
      </c>
      <c r="U418" s="130" t="s">
        <v>17</v>
      </c>
      <c r="V418" s="129">
        <v>9</v>
      </c>
      <c r="W418" s="129" t="s">
        <v>460</v>
      </c>
      <c r="X418" s="129" t="s">
        <v>460</v>
      </c>
      <c r="Y418" s="130" t="s">
        <v>44</v>
      </c>
      <c r="Z418" s="129" t="s">
        <v>460</v>
      </c>
      <c r="AA418" s="129" t="s">
        <v>460</v>
      </c>
      <c r="AB418" s="130" t="s">
        <v>45</v>
      </c>
      <c r="AC418" s="129">
        <v>20</v>
      </c>
      <c r="AD418" s="129" t="s">
        <v>588</v>
      </c>
      <c r="AE418" s="150"/>
      <c r="AF418" s="150"/>
      <c r="AG418" s="150"/>
      <c r="AH418" s="153"/>
    </row>
    <row r="419" spans="1:34" x14ac:dyDescent="0.25">
      <c r="A419" s="3">
        <v>15085</v>
      </c>
      <c r="B419" s="4" t="s">
        <v>12</v>
      </c>
      <c r="C419" s="71" t="s">
        <v>75</v>
      </c>
      <c r="D419" s="71" t="s">
        <v>43</v>
      </c>
      <c r="E419" s="72" t="s">
        <v>92</v>
      </c>
      <c r="F419" s="71" t="s">
        <v>15</v>
      </c>
      <c r="G419" s="71" t="s">
        <v>20</v>
      </c>
      <c r="H419" s="72" t="s">
        <v>78</v>
      </c>
      <c r="I419" s="71" t="s">
        <v>61</v>
      </c>
      <c r="J419" s="71" t="s">
        <v>30</v>
      </c>
      <c r="K419" s="72" t="s">
        <v>102</v>
      </c>
      <c r="L419" s="71" t="s">
        <v>33</v>
      </c>
      <c r="M419" s="71" t="s">
        <v>33</v>
      </c>
      <c r="N419" s="72" t="s">
        <v>63</v>
      </c>
      <c r="O419" s="71" t="s">
        <v>58</v>
      </c>
      <c r="P419" s="71" t="s">
        <v>43</v>
      </c>
      <c r="Q419" s="72" t="s">
        <v>61</v>
      </c>
      <c r="R419" s="71" t="s">
        <v>53</v>
      </c>
      <c r="S419" s="71" t="s">
        <v>64</v>
      </c>
      <c r="T419" s="71" t="s">
        <v>53</v>
      </c>
      <c r="U419" s="72" t="s">
        <v>47</v>
      </c>
      <c r="V419" s="71" t="s">
        <v>33</v>
      </c>
      <c r="W419" s="71" t="s">
        <v>99</v>
      </c>
      <c r="X419" s="71" t="s">
        <v>49</v>
      </c>
      <c r="Y419" s="72" t="s">
        <v>132</v>
      </c>
      <c r="Z419" s="71" t="s">
        <v>26</v>
      </c>
      <c r="AA419" s="71" t="s">
        <v>33</v>
      </c>
      <c r="AB419" s="72" t="s">
        <v>78</v>
      </c>
      <c r="AC419" s="71" t="s">
        <v>70</v>
      </c>
      <c r="AD419" s="71" t="s">
        <v>266</v>
      </c>
      <c r="AE419" s="148">
        <v>7</v>
      </c>
      <c r="AF419" s="148" t="s">
        <v>29</v>
      </c>
      <c r="AG419" s="148">
        <v>5.3</v>
      </c>
      <c r="AH419" s="151"/>
    </row>
    <row r="420" spans="1:34" x14ac:dyDescent="0.25">
      <c r="A420" s="154" t="s">
        <v>366</v>
      </c>
      <c r="B420" s="5" t="s">
        <v>13</v>
      </c>
      <c r="C420" s="73" t="s">
        <v>24</v>
      </c>
      <c r="D420" s="73" t="s">
        <v>14</v>
      </c>
      <c r="E420" s="74" t="s">
        <v>24</v>
      </c>
      <c r="F420" s="73" t="s">
        <v>14</v>
      </c>
      <c r="G420" s="73" t="s">
        <v>56</v>
      </c>
      <c r="H420" s="74" t="s">
        <v>48</v>
      </c>
      <c r="I420" s="73" t="s">
        <v>14</v>
      </c>
      <c r="J420" s="73" t="s">
        <v>56</v>
      </c>
      <c r="K420" s="74" t="s">
        <v>14</v>
      </c>
      <c r="L420" s="73" t="s">
        <v>56</v>
      </c>
      <c r="M420" s="73" t="s">
        <v>56</v>
      </c>
      <c r="N420" s="74" t="s">
        <v>56</v>
      </c>
      <c r="O420" s="73" t="s">
        <v>68</v>
      </c>
      <c r="P420" s="73" t="s">
        <v>14</v>
      </c>
      <c r="Q420" s="74" t="s">
        <v>68</v>
      </c>
      <c r="R420" s="73" t="s">
        <v>14</v>
      </c>
      <c r="S420" s="73" t="s">
        <v>24</v>
      </c>
      <c r="T420" s="73" t="s">
        <v>48</v>
      </c>
      <c r="U420" s="74" t="s">
        <v>14</v>
      </c>
      <c r="V420" s="73" t="s">
        <v>56</v>
      </c>
      <c r="W420" s="73" t="s">
        <v>14</v>
      </c>
      <c r="X420" s="73" t="s">
        <v>50</v>
      </c>
      <c r="Y420" s="74" t="s">
        <v>14</v>
      </c>
      <c r="Z420" s="73" t="s">
        <v>50</v>
      </c>
      <c r="AA420" s="73" t="s">
        <v>56</v>
      </c>
      <c r="AB420" s="74" t="s">
        <v>48</v>
      </c>
      <c r="AC420" s="73" t="s">
        <v>50</v>
      </c>
      <c r="AD420" s="73"/>
      <c r="AE420" s="149"/>
      <c r="AF420" s="149"/>
      <c r="AG420" s="149"/>
      <c r="AH420" s="152"/>
    </row>
    <row r="421" spans="1:34" x14ac:dyDescent="0.25">
      <c r="A421" s="154"/>
      <c r="B421" s="5" t="s">
        <v>14</v>
      </c>
      <c r="C421" s="127" t="s">
        <v>460</v>
      </c>
      <c r="D421" s="127" t="s">
        <v>460</v>
      </c>
      <c r="E421" s="128" t="s">
        <v>25</v>
      </c>
      <c r="F421" s="127" t="s">
        <v>460</v>
      </c>
      <c r="G421" s="127" t="s">
        <v>460</v>
      </c>
      <c r="H421" s="128" t="s">
        <v>32</v>
      </c>
      <c r="I421" s="127" t="s">
        <v>460</v>
      </c>
      <c r="J421" s="127" t="s">
        <v>460</v>
      </c>
      <c r="K421" s="128" t="s">
        <v>25</v>
      </c>
      <c r="L421" s="127" t="s">
        <v>460</v>
      </c>
      <c r="M421" s="127" t="s">
        <v>460</v>
      </c>
      <c r="N421" s="128" t="s">
        <v>32</v>
      </c>
      <c r="O421" s="127" t="s">
        <v>460</v>
      </c>
      <c r="P421" s="127" t="s">
        <v>460</v>
      </c>
      <c r="Q421" s="128" t="s">
        <v>25</v>
      </c>
      <c r="R421" s="127" t="s">
        <v>32</v>
      </c>
      <c r="S421" s="127" t="s">
        <v>460</v>
      </c>
      <c r="T421" s="127" t="s">
        <v>460</v>
      </c>
      <c r="U421" s="128" t="s">
        <v>25</v>
      </c>
      <c r="V421" s="127" t="s">
        <v>32</v>
      </c>
      <c r="W421" s="127" t="s">
        <v>460</v>
      </c>
      <c r="X421" s="127" t="s">
        <v>460</v>
      </c>
      <c r="Y421" s="128" t="s">
        <v>25</v>
      </c>
      <c r="Z421" s="127" t="s">
        <v>460</v>
      </c>
      <c r="AA421" s="127" t="s">
        <v>460</v>
      </c>
      <c r="AB421" s="128" t="s">
        <v>32</v>
      </c>
      <c r="AC421" s="127" t="s">
        <v>462</v>
      </c>
      <c r="AD421" s="127" t="s">
        <v>36</v>
      </c>
      <c r="AE421" s="149"/>
      <c r="AF421" s="149"/>
      <c r="AG421" s="149"/>
      <c r="AH421" s="152"/>
    </row>
    <row r="422" spans="1:34" ht="15.75" thickBot="1" x14ac:dyDescent="0.3">
      <c r="A422" s="155"/>
      <c r="B422" s="6" t="s">
        <v>463</v>
      </c>
      <c r="C422" s="129" t="s">
        <v>460</v>
      </c>
      <c r="D422" s="129" t="s">
        <v>460</v>
      </c>
      <c r="E422" s="130" t="s">
        <v>66</v>
      </c>
      <c r="F422" s="129" t="s">
        <v>460</v>
      </c>
      <c r="G422" s="129" t="s">
        <v>460</v>
      </c>
      <c r="H422" s="130" t="s">
        <v>161</v>
      </c>
      <c r="I422" s="129" t="s">
        <v>460</v>
      </c>
      <c r="J422" s="129" t="s">
        <v>460</v>
      </c>
      <c r="K422" s="130" t="s">
        <v>44</v>
      </c>
      <c r="L422" s="129" t="s">
        <v>460</v>
      </c>
      <c r="M422" s="129" t="s">
        <v>460</v>
      </c>
      <c r="N422" s="130" t="s">
        <v>22</v>
      </c>
      <c r="O422" s="129" t="s">
        <v>460</v>
      </c>
      <c r="P422" s="129" t="s">
        <v>460</v>
      </c>
      <c r="Q422" s="130" t="s">
        <v>33</v>
      </c>
      <c r="R422" s="129">
        <v>7</v>
      </c>
      <c r="S422" s="129" t="s">
        <v>460</v>
      </c>
      <c r="T422" s="129" t="s">
        <v>460</v>
      </c>
      <c r="U422" s="130" t="s">
        <v>44</v>
      </c>
      <c r="V422" s="129">
        <v>10</v>
      </c>
      <c r="W422" s="129" t="s">
        <v>460</v>
      </c>
      <c r="X422" s="129" t="s">
        <v>460</v>
      </c>
      <c r="Y422" s="130" t="s">
        <v>44</v>
      </c>
      <c r="Z422" s="129" t="s">
        <v>460</v>
      </c>
      <c r="AA422" s="129" t="s">
        <v>460</v>
      </c>
      <c r="AB422" s="130" t="s">
        <v>161</v>
      </c>
      <c r="AC422" s="129">
        <v>16</v>
      </c>
      <c r="AD422" s="129" t="s">
        <v>471</v>
      </c>
      <c r="AE422" s="150"/>
      <c r="AF422" s="150"/>
      <c r="AG422" s="150"/>
      <c r="AH422" s="153"/>
    </row>
    <row r="423" spans="1:34" x14ac:dyDescent="0.25">
      <c r="A423" s="3">
        <v>15086</v>
      </c>
      <c r="B423" s="4" t="s">
        <v>12</v>
      </c>
      <c r="C423" s="71" t="s">
        <v>78</v>
      </c>
      <c r="D423" s="71" t="s">
        <v>55</v>
      </c>
      <c r="E423" s="72" t="s">
        <v>87</v>
      </c>
      <c r="F423" s="71" t="s">
        <v>15</v>
      </c>
      <c r="G423" s="71" t="s">
        <v>95</v>
      </c>
      <c r="H423" s="72" t="s">
        <v>101</v>
      </c>
      <c r="I423" s="71" t="s">
        <v>118</v>
      </c>
      <c r="J423" s="71" t="s">
        <v>30</v>
      </c>
      <c r="K423" s="72" t="s">
        <v>131</v>
      </c>
      <c r="L423" s="71" t="s">
        <v>20</v>
      </c>
      <c r="M423" s="71" t="s">
        <v>59</v>
      </c>
      <c r="N423" s="72" t="s">
        <v>118</v>
      </c>
      <c r="O423" s="71" t="s">
        <v>40</v>
      </c>
      <c r="P423" s="71" t="s">
        <v>53</v>
      </c>
      <c r="Q423" s="72" t="s">
        <v>135</v>
      </c>
      <c r="R423" s="71" t="s">
        <v>26</v>
      </c>
      <c r="S423" s="71" t="s">
        <v>97</v>
      </c>
      <c r="T423" s="71" t="s">
        <v>49</v>
      </c>
      <c r="U423" s="72" t="s">
        <v>120</v>
      </c>
      <c r="V423" s="71" t="s">
        <v>20</v>
      </c>
      <c r="W423" s="71" t="s">
        <v>151</v>
      </c>
      <c r="X423" s="71" t="s">
        <v>53</v>
      </c>
      <c r="Y423" s="72" t="s">
        <v>133</v>
      </c>
      <c r="Z423" s="71" t="s">
        <v>15</v>
      </c>
      <c r="AA423" s="71" t="s">
        <v>95</v>
      </c>
      <c r="AB423" s="72" t="s">
        <v>101</v>
      </c>
      <c r="AC423" s="71" t="s">
        <v>88</v>
      </c>
      <c r="AD423" s="71" t="s">
        <v>619</v>
      </c>
      <c r="AE423" s="148">
        <v>7.78</v>
      </c>
      <c r="AF423" s="148" t="s">
        <v>29</v>
      </c>
      <c r="AG423" s="148">
        <v>5.67</v>
      </c>
      <c r="AH423" s="151"/>
    </row>
    <row r="424" spans="1:34" x14ac:dyDescent="0.25">
      <c r="A424" s="154" t="s">
        <v>365</v>
      </c>
      <c r="B424" s="5" t="s">
        <v>13</v>
      </c>
      <c r="C424" s="73" t="s">
        <v>68</v>
      </c>
      <c r="D424" s="73" t="s">
        <v>56</v>
      </c>
      <c r="E424" s="74" t="s">
        <v>24</v>
      </c>
      <c r="F424" s="73" t="s">
        <v>14</v>
      </c>
      <c r="G424" s="73" t="s">
        <v>56</v>
      </c>
      <c r="H424" s="74" t="s">
        <v>48</v>
      </c>
      <c r="I424" s="73" t="s">
        <v>24</v>
      </c>
      <c r="J424" s="73" t="s">
        <v>56</v>
      </c>
      <c r="K424" s="74" t="s">
        <v>14</v>
      </c>
      <c r="L424" s="73" t="s">
        <v>56</v>
      </c>
      <c r="M424" s="73" t="s">
        <v>56</v>
      </c>
      <c r="N424" s="74" t="s">
        <v>56</v>
      </c>
      <c r="O424" s="73" t="s">
        <v>50</v>
      </c>
      <c r="P424" s="73" t="s">
        <v>48</v>
      </c>
      <c r="Q424" s="74" t="s">
        <v>50</v>
      </c>
      <c r="R424" s="73" t="s">
        <v>50</v>
      </c>
      <c r="S424" s="73" t="s">
        <v>24</v>
      </c>
      <c r="T424" s="73" t="s">
        <v>50</v>
      </c>
      <c r="U424" s="74" t="s">
        <v>24</v>
      </c>
      <c r="V424" s="73" t="s">
        <v>56</v>
      </c>
      <c r="W424" s="73" t="s">
        <v>56</v>
      </c>
      <c r="X424" s="73" t="s">
        <v>48</v>
      </c>
      <c r="Y424" s="74" t="s">
        <v>56</v>
      </c>
      <c r="Z424" s="73" t="s">
        <v>14</v>
      </c>
      <c r="AA424" s="73" t="s">
        <v>56</v>
      </c>
      <c r="AB424" s="74" t="s">
        <v>48</v>
      </c>
      <c r="AC424" s="73" t="s">
        <v>50</v>
      </c>
      <c r="AD424" s="73"/>
      <c r="AE424" s="149"/>
      <c r="AF424" s="149"/>
      <c r="AG424" s="149"/>
      <c r="AH424" s="152"/>
    </row>
    <row r="425" spans="1:34" x14ac:dyDescent="0.25">
      <c r="A425" s="154"/>
      <c r="B425" s="5" t="s">
        <v>14</v>
      </c>
      <c r="C425" s="127" t="s">
        <v>460</v>
      </c>
      <c r="D425" s="127" t="s">
        <v>460</v>
      </c>
      <c r="E425" s="128" t="s">
        <v>25</v>
      </c>
      <c r="F425" s="127" t="s">
        <v>460</v>
      </c>
      <c r="G425" s="127" t="s">
        <v>460</v>
      </c>
      <c r="H425" s="128" t="s">
        <v>32</v>
      </c>
      <c r="I425" s="127" t="s">
        <v>460</v>
      </c>
      <c r="J425" s="127" t="s">
        <v>460</v>
      </c>
      <c r="K425" s="128" t="s">
        <v>25</v>
      </c>
      <c r="L425" s="127" t="s">
        <v>460</v>
      </c>
      <c r="M425" s="127" t="s">
        <v>460</v>
      </c>
      <c r="N425" s="128" t="s">
        <v>32</v>
      </c>
      <c r="O425" s="127" t="s">
        <v>460</v>
      </c>
      <c r="P425" s="127" t="s">
        <v>460</v>
      </c>
      <c r="Q425" s="128" t="s">
        <v>25</v>
      </c>
      <c r="R425" s="127" t="s">
        <v>32</v>
      </c>
      <c r="S425" s="127" t="s">
        <v>460</v>
      </c>
      <c r="T425" s="127" t="s">
        <v>460</v>
      </c>
      <c r="U425" s="128" t="s">
        <v>25</v>
      </c>
      <c r="V425" s="127" t="s">
        <v>32</v>
      </c>
      <c r="W425" s="127" t="s">
        <v>460</v>
      </c>
      <c r="X425" s="127" t="s">
        <v>460</v>
      </c>
      <c r="Y425" s="128" t="s">
        <v>25</v>
      </c>
      <c r="Z425" s="127" t="s">
        <v>460</v>
      </c>
      <c r="AA425" s="127" t="s">
        <v>460</v>
      </c>
      <c r="AB425" s="128" t="s">
        <v>32</v>
      </c>
      <c r="AC425" s="127" t="s">
        <v>462</v>
      </c>
      <c r="AD425" s="127" t="s">
        <v>36</v>
      </c>
      <c r="AE425" s="149"/>
      <c r="AF425" s="149"/>
      <c r="AG425" s="149"/>
      <c r="AH425" s="152"/>
    </row>
    <row r="426" spans="1:34" ht="15.75" thickBot="1" x14ac:dyDescent="0.3">
      <c r="A426" s="155"/>
      <c r="B426" s="6" t="s">
        <v>463</v>
      </c>
      <c r="C426" s="129" t="s">
        <v>460</v>
      </c>
      <c r="D426" s="129" t="s">
        <v>460</v>
      </c>
      <c r="E426" s="130" t="s">
        <v>66</v>
      </c>
      <c r="F426" s="129" t="s">
        <v>460</v>
      </c>
      <c r="G426" s="129" t="s">
        <v>460</v>
      </c>
      <c r="H426" s="130" t="s">
        <v>161</v>
      </c>
      <c r="I426" s="129" t="s">
        <v>460</v>
      </c>
      <c r="J426" s="129" t="s">
        <v>460</v>
      </c>
      <c r="K426" s="130" t="s">
        <v>44</v>
      </c>
      <c r="L426" s="129" t="s">
        <v>460</v>
      </c>
      <c r="M426" s="129" t="s">
        <v>460</v>
      </c>
      <c r="N426" s="130" t="s">
        <v>22</v>
      </c>
      <c r="O426" s="129" t="s">
        <v>460</v>
      </c>
      <c r="P426" s="129" t="s">
        <v>460</v>
      </c>
      <c r="Q426" s="130" t="s">
        <v>52</v>
      </c>
      <c r="R426" s="129">
        <v>8</v>
      </c>
      <c r="S426" s="129" t="s">
        <v>460</v>
      </c>
      <c r="T426" s="129" t="s">
        <v>460</v>
      </c>
      <c r="U426" s="130" t="s">
        <v>66</v>
      </c>
      <c r="V426" s="129">
        <v>10</v>
      </c>
      <c r="W426" s="129" t="s">
        <v>460</v>
      </c>
      <c r="X426" s="129" t="s">
        <v>460</v>
      </c>
      <c r="Y426" s="130" t="s">
        <v>63</v>
      </c>
      <c r="Z426" s="129" t="s">
        <v>460</v>
      </c>
      <c r="AA426" s="129" t="s">
        <v>460</v>
      </c>
      <c r="AB426" s="130" t="s">
        <v>161</v>
      </c>
      <c r="AC426" s="129">
        <v>16</v>
      </c>
      <c r="AD426" s="129" t="s">
        <v>590</v>
      </c>
      <c r="AE426" s="150"/>
      <c r="AF426" s="150"/>
      <c r="AG426" s="150"/>
      <c r="AH426" s="153"/>
    </row>
    <row r="427" spans="1:34" x14ac:dyDescent="0.25">
      <c r="A427" s="3">
        <v>15087</v>
      </c>
      <c r="B427" s="4" t="s">
        <v>12</v>
      </c>
      <c r="C427" s="71" t="s">
        <v>61</v>
      </c>
      <c r="D427" s="71" t="s">
        <v>55</v>
      </c>
      <c r="E427" s="72" t="s">
        <v>132</v>
      </c>
      <c r="F427" s="71" t="s">
        <v>15</v>
      </c>
      <c r="G427" s="71" t="s">
        <v>95</v>
      </c>
      <c r="H427" s="72" t="s">
        <v>101</v>
      </c>
      <c r="I427" s="71" t="s">
        <v>74</v>
      </c>
      <c r="J427" s="71" t="s">
        <v>15</v>
      </c>
      <c r="K427" s="72" t="s">
        <v>92</v>
      </c>
      <c r="L427" s="71" t="s">
        <v>33</v>
      </c>
      <c r="M427" s="71" t="s">
        <v>95</v>
      </c>
      <c r="N427" s="72" t="s">
        <v>74</v>
      </c>
      <c r="O427" s="71" t="s">
        <v>83</v>
      </c>
      <c r="P427" s="71" t="s">
        <v>49</v>
      </c>
      <c r="Q427" s="72" t="s">
        <v>102</v>
      </c>
      <c r="R427" s="71" t="s">
        <v>33</v>
      </c>
      <c r="S427" s="71" t="s">
        <v>118</v>
      </c>
      <c r="T427" s="71" t="s">
        <v>43</v>
      </c>
      <c r="U427" s="72" t="s">
        <v>42</v>
      </c>
      <c r="V427" s="71" t="s">
        <v>95</v>
      </c>
      <c r="W427" s="71" t="s">
        <v>54</v>
      </c>
      <c r="X427" s="71" t="s">
        <v>26</v>
      </c>
      <c r="Y427" s="72" t="s">
        <v>122</v>
      </c>
      <c r="Z427" s="71" t="s">
        <v>20</v>
      </c>
      <c r="AA427" s="71" t="s">
        <v>95</v>
      </c>
      <c r="AB427" s="72" t="s">
        <v>97</v>
      </c>
      <c r="AC427" s="71" t="s">
        <v>88</v>
      </c>
      <c r="AD427" s="71" t="s">
        <v>620</v>
      </c>
      <c r="AE427" s="148">
        <v>7.59</v>
      </c>
      <c r="AF427" s="148" t="s">
        <v>29</v>
      </c>
      <c r="AG427" s="148">
        <v>5.57</v>
      </c>
      <c r="AH427" s="151"/>
    </row>
    <row r="428" spans="1:34" x14ac:dyDescent="0.25">
      <c r="A428" s="154" t="s">
        <v>364</v>
      </c>
      <c r="B428" s="5" t="s">
        <v>13</v>
      </c>
      <c r="C428" s="73" t="s">
        <v>14</v>
      </c>
      <c r="D428" s="73" t="s">
        <v>56</v>
      </c>
      <c r="E428" s="74" t="s">
        <v>14</v>
      </c>
      <c r="F428" s="73" t="s">
        <v>14</v>
      </c>
      <c r="G428" s="73" t="s">
        <v>56</v>
      </c>
      <c r="H428" s="74" t="s">
        <v>48</v>
      </c>
      <c r="I428" s="73" t="s">
        <v>24</v>
      </c>
      <c r="J428" s="73" t="s">
        <v>56</v>
      </c>
      <c r="K428" s="74" t="s">
        <v>24</v>
      </c>
      <c r="L428" s="73" t="s">
        <v>56</v>
      </c>
      <c r="M428" s="73" t="s">
        <v>56</v>
      </c>
      <c r="N428" s="74" t="s">
        <v>56</v>
      </c>
      <c r="O428" s="73" t="s">
        <v>14</v>
      </c>
      <c r="P428" s="73" t="s">
        <v>50</v>
      </c>
      <c r="Q428" s="74" t="s">
        <v>14</v>
      </c>
      <c r="R428" s="73" t="s">
        <v>56</v>
      </c>
      <c r="S428" s="73" t="s">
        <v>24</v>
      </c>
      <c r="T428" s="73" t="s">
        <v>14</v>
      </c>
      <c r="U428" s="74" t="s">
        <v>24</v>
      </c>
      <c r="V428" s="73" t="s">
        <v>56</v>
      </c>
      <c r="W428" s="73" t="s">
        <v>48</v>
      </c>
      <c r="X428" s="73" t="s">
        <v>56</v>
      </c>
      <c r="Y428" s="74" t="s">
        <v>48</v>
      </c>
      <c r="Z428" s="73" t="s">
        <v>56</v>
      </c>
      <c r="AA428" s="73" t="s">
        <v>56</v>
      </c>
      <c r="AB428" s="74" t="s">
        <v>56</v>
      </c>
      <c r="AC428" s="73" t="s">
        <v>50</v>
      </c>
      <c r="AD428" s="73"/>
      <c r="AE428" s="149"/>
      <c r="AF428" s="149"/>
      <c r="AG428" s="149"/>
      <c r="AH428" s="152"/>
    </row>
    <row r="429" spans="1:34" x14ac:dyDescent="0.25">
      <c r="A429" s="154"/>
      <c r="B429" s="5" t="s">
        <v>14</v>
      </c>
      <c r="C429" s="127" t="s">
        <v>460</v>
      </c>
      <c r="D429" s="127" t="s">
        <v>460</v>
      </c>
      <c r="E429" s="128" t="s">
        <v>25</v>
      </c>
      <c r="F429" s="127" t="s">
        <v>460</v>
      </c>
      <c r="G429" s="127" t="s">
        <v>460</v>
      </c>
      <c r="H429" s="128" t="s">
        <v>32</v>
      </c>
      <c r="I429" s="127" t="s">
        <v>460</v>
      </c>
      <c r="J429" s="127" t="s">
        <v>460</v>
      </c>
      <c r="K429" s="128" t="s">
        <v>25</v>
      </c>
      <c r="L429" s="127" t="s">
        <v>460</v>
      </c>
      <c r="M429" s="127" t="s">
        <v>460</v>
      </c>
      <c r="N429" s="128" t="s">
        <v>32</v>
      </c>
      <c r="O429" s="127" t="s">
        <v>460</v>
      </c>
      <c r="P429" s="127" t="s">
        <v>460</v>
      </c>
      <c r="Q429" s="128" t="s">
        <v>25</v>
      </c>
      <c r="R429" s="127" t="s">
        <v>32</v>
      </c>
      <c r="S429" s="127" t="s">
        <v>460</v>
      </c>
      <c r="T429" s="127" t="s">
        <v>460</v>
      </c>
      <c r="U429" s="128" t="s">
        <v>25</v>
      </c>
      <c r="V429" s="127" t="s">
        <v>32</v>
      </c>
      <c r="W429" s="127" t="s">
        <v>460</v>
      </c>
      <c r="X429" s="127" t="s">
        <v>460</v>
      </c>
      <c r="Y429" s="128" t="s">
        <v>25</v>
      </c>
      <c r="Z429" s="127" t="s">
        <v>460</v>
      </c>
      <c r="AA429" s="127" t="s">
        <v>460</v>
      </c>
      <c r="AB429" s="128" t="s">
        <v>32</v>
      </c>
      <c r="AC429" s="127" t="s">
        <v>462</v>
      </c>
      <c r="AD429" s="127" t="s">
        <v>36</v>
      </c>
      <c r="AE429" s="149"/>
      <c r="AF429" s="149"/>
      <c r="AG429" s="149"/>
      <c r="AH429" s="152"/>
    </row>
    <row r="430" spans="1:34" ht="15.75" thickBot="1" x14ac:dyDescent="0.3">
      <c r="A430" s="155"/>
      <c r="B430" s="6" t="s">
        <v>463</v>
      </c>
      <c r="C430" s="129" t="s">
        <v>460</v>
      </c>
      <c r="D430" s="129" t="s">
        <v>460</v>
      </c>
      <c r="E430" s="130" t="s">
        <v>44</v>
      </c>
      <c r="F430" s="129" t="s">
        <v>460</v>
      </c>
      <c r="G430" s="129" t="s">
        <v>460</v>
      </c>
      <c r="H430" s="130" t="s">
        <v>161</v>
      </c>
      <c r="I430" s="129" t="s">
        <v>460</v>
      </c>
      <c r="J430" s="129" t="s">
        <v>460</v>
      </c>
      <c r="K430" s="130" t="s">
        <v>66</v>
      </c>
      <c r="L430" s="129" t="s">
        <v>460</v>
      </c>
      <c r="M430" s="129" t="s">
        <v>460</v>
      </c>
      <c r="N430" s="130" t="s">
        <v>22</v>
      </c>
      <c r="O430" s="129" t="s">
        <v>460</v>
      </c>
      <c r="P430" s="129" t="s">
        <v>460</v>
      </c>
      <c r="Q430" s="130" t="s">
        <v>44</v>
      </c>
      <c r="R430" s="129">
        <v>10</v>
      </c>
      <c r="S430" s="129" t="s">
        <v>460</v>
      </c>
      <c r="T430" s="129" t="s">
        <v>460</v>
      </c>
      <c r="U430" s="130" t="s">
        <v>66</v>
      </c>
      <c r="V430" s="129">
        <v>10</v>
      </c>
      <c r="W430" s="129" t="s">
        <v>460</v>
      </c>
      <c r="X430" s="129" t="s">
        <v>460</v>
      </c>
      <c r="Y430" s="130" t="s">
        <v>58</v>
      </c>
      <c r="Z430" s="129" t="s">
        <v>460</v>
      </c>
      <c r="AA430" s="129" t="s">
        <v>460</v>
      </c>
      <c r="AB430" s="130" t="s">
        <v>22</v>
      </c>
      <c r="AC430" s="129">
        <v>16</v>
      </c>
      <c r="AD430" s="129" t="s">
        <v>529</v>
      </c>
      <c r="AE430" s="150"/>
      <c r="AF430" s="150"/>
      <c r="AG430" s="150"/>
      <c r="AH430" s="153"/>
    </row>
    <row r="431" spans="1:34" x14ac:dyDescent="0.25">
      <c r="A431" s="3">
        <v>15088</v>
      </c>
      <c r="B431" s="4" t="s">
        <v>12</v>
      </c>
      <c r="C431" s="71" t="s">
        <v>91</v>
      </c>
      <c r="D431" s="71" t="s">
        <v>108</v>
      </c>
      <c r="E431" s="72" t="s">
        <v>64</v>
      </c>
      <c r="F431" s="71" t="s">
        <v>80</v>
      </c>
      <c r="G431" s="71" t="s">
        <v>497</v>
      </c>
      <c r="H431" s="72" t="s">
        <v>78</v>
      </c>
      <c r="I431" s="71" t="s">
        <v>91</v>
      </c>
      <c r="J431" s="71" t="s">
        <v>81</v>
      </c>
      <c r="K431" s="72" t="s">
        <v>118</v>
      </c>
      <c r="L431" s="71" t="s">
        <v>81</v>
      </c>
      <c r="M431" s="71" t="s">
        <v>497</v>
      </c>
      <c r="N431" s="72" t="s">
        <v>38</v>
      </c>
      <c r="O431" s="71" t="s">
        <v>169</v>
      </c>
      <c r="P431" s="71" t="s">
        <v>108</v>
      </c>
      <c r="Q431" s="72" t="s">
        <v>75</v>
      </c>
      <c r="R431" s="71" t="s">
        <v>475</v>
      </c>
      <c r="S431" s="71" t="s">
        <v>137</v>
      </c>
      <c r="T431" s="71" t="s">
        <v>28</v>
      </c>
      <c r="U431" s="72" t="s">
        <v>66</v>
      </c>
      <c r="V431" s="71" t="s">
        <v>475</v>
      </c>
      <c r="W431" s="71" t="s">
        <v>143</v>
      </c>
      <c r="X431" s="71" t="s">
        <v>28</v>
      </c>
      <c r="Y431" s="72" t="s">
        <v>99</v>
      </c>
      <c r="Z431" s="71" t="s">
        <v>81</v>
      </c>
      <c r="AA431" s="71" t="s">
        <v>86</v>
      </c>
      <c r="AB431" s="72" t="s">
        <v>52</v>
      </c>
      <c r="AC431" s="71" t="s">
        <v>113</v>
      </c>
      <c r="AD431" s="71" t="s">
        <v>621</v>
      </c>
      <c r="AE431" s="148">
        <v>5.22</v>
      </c>
      <c r="AF431" s="148" t="s">
        <v>16</v>
      </c>
      <c r="AG431" s="148">
        <v>5.54</v>
      </c>
      <c r="AH431" s="151"/>
    </row>
    <row r="432" spans="1:34" x14ac:dyDescent="0.25">
      <c r="A432" s="154" t="s">
        <v>363</v>
      </c>
      <c r="B432" s="5" t="s">
        <v>13</v>
      </c>
      <c r="C432" s="73" t="s">
        <v>29</v>
      </c>
      <c r="D432" s="73" t="s">
        <v>14</v>
      </c>
      <c r="E432" s="74" t="s">
        <v>68</v>
      </c>
      <c r="F432" s="73" t="s">
        <v>14</v>
      </c>
      <c r="G432" s="73" t="s">
        <v>56</v>
      </c>
      <c r="H432" s="74" t="s">
        <v>48</v>
      </c>
      <c r="I432" s="73" t="s">
        <v>29</v>
      </c>
      <c r="J432" s="73" t="s">
        <v>14</v>
      </c>
      <c r="K432" s="74" t="s">
        <v>29</v>
      </c>
      <c r="L432" s="73" t="s">
        <v>68</v>
      </c>
      <c r="M432" s="73" t="s">
        <v>56</v>
      </c>
      <c r="N432" s="74" t="s">
        <v>14</v>
      </c>
      <c r="O432" s="73" t="s">
        <v>29</v>
      </c>
      <c r="P432" s="73" t="s">
        <v>14</v>
      </c>
      <c r="Q432" s="74" t="s">
        <v>68</v>
      </c>
      <c r="R432" s="73" t="s">
        <v>48</v>
      </c>
      <c r="S432" s="73" t="s">
        <v>16</v>
      </c>
      <c r="T432" s="73" t="s">
        <v>29</v>
      </c>
      <c r="U432" s="74" t="s">
        <v>16</v>
      </c>
      <c r="V432" s="73" t="s">
        <v>48</v>
      </c>
      <c r="W432" s="73" t="s">
        <v>24</v>
      </c>
      <c r="X432" s="73" t="s">
        <v>29</v>
      </c>
      <c r="Y432" s="74" t="s">
        <v>24</v>
      </c>
      <c r="Z432" s="73" t="s">
        <v>68</v>
      </c>
      <c r="AA432" s="73" t="s">
        <v>56</v>
      </c>
      <c r="AB432" s="74" t="s">
        <v>14</v>
      </c>
      <c r="AC432" s="73" t="s">
        <v>56</v>
      </c>
      <c r="AD432" s="73"/>
      <c r="AE432" s="149"/>
      <c r="AF432" s="149"/>
      <c r="AG432" s="149"/>
      <c r="AH432" s="152"/>
    </row>
    <row r="433" spans="1:34" x14ac:dyDescent="0.25">
      <c r="A433" s="154"/>
      <c r="B433" s="5" t="s">
        <v>14</v>
      </c>
      <c r="C433" s="127" t="s">
        <v>460</v>
      </c>
      <c r="D433" s="127" t="s">
        <v>460</v>
      </c>
      <c r="E433" s="128" t="s">
        <v>25</v>
      </c>
      <c r="F433" s="127" t="s">
        <v>460</v>
      </c>
      <c r="G433" s="127" t="s">
        <v>460</v>
      </c>
      <c r="H433" s="128" t="s">
        <v>32</v>
      </c>
      <c r="I433" s="127" t="s">
        <v>460</v>
      </c>
      <c r="J433" s="127" t="s">
        <v>460</v>
      </c>
      <c r="K433" s="128" t="s">
        <v>25</v>
      </c>
      <c r="L433" s="127" t="s">
        <v>460</v>
      </c>
      <c r="M433" s="127" t="s">
        <v>460</v>
      </c>
      <c r="N433" s="128" t="s">
        <v>32</v>
      </c>
      <c r="O433" s="127" t="s">
        <v>460</v>
      </c>
      <c r="P433" s="127" t="s">
        <v>460</v>
      </c>
      <c r="Q433" s="128" t="s">
        <v>25</v>
      </c>
      <c r="R433" s="127" t="s">
        <v>32</v>
      </c>
      <c r="S433" s="127" t="s">
        <v>460</v>
      </c>
      <c r="T433" s="127" t="s">
        <v>460</v>
      </c>
      <c r="U433" s="128" t="s">
        <v>461</v>
      </c>
      <c r="V433" s="127" t="s">
        <v>32</v>
      </c>
      <c r="W433" s="127" t="s">
        <v>460</v>
      </c>
      <c r="X433" s="127" t="s">
        <v>460</v>
      </c>
      <c r="Y433" s="128" t="s">
        <v>25</v>
      </c>
      <c r="Z433" s="127" t="s">
        <v>460</v>
      </c>
      <c r="AA433" s="127" t="s">
        <v>460</v>
      </c>
      <c r="AB433" s="128" t="s">
        <v>32</v>
      </c>
      <c r="AC433" s="127" t="s">
        <v>462</v>
      </c>
      <c r="AD433" s="127" t="s">
        <v>59</v>
      </c>
      <c r="AE433" s="149"/>
      <c r="AF433" s="149"/>
      <c r="AG433" s="149"/>
      <c r="AH433" s="152"/>
    </row>
    <row r="434" spans="1:34" ht="15.75" thickBot="1" x14ac:dyDescent="0.3">
      <c r="A434" s="155"/>
      <c r="B434" s="6" t="s">
        <v>463</v>
      </c>
      <c r="C434" s="129" t="s">
        <v>460</v>
      </c>
      <c r="D434" s="129" t="s">
        <v>460</v>
      </c>
      <c r="E434" s="130" t="s">
        <v>33</v>
      </c>
      <c r="F434" s="129" t="s">
        <v>460</v>
      </c>
      <c r="G434" s="129" t="s">
        <v>460</v>
      </c>
      <c r="H434" s="130" t="s">
        <v>161</v>
      </c>
      <c r="I434" s="129" t="s">
        <v>460</v>
      </c>
      <c r="J434" s="129" t="s">
        <v>460</v>
      </c>
      <c r="K434" s="130" t="s">
        <v>55</v>
      </c>
      <c r="L434" s="129" t="s">
        <v>460</v>
      </c>
      <c r="M434" s="129" t="s">
        <v>460</v>
      </c>
      <c r="N434" s="130" t="s">
        <v>470</v>
      </c>
      <c r="O434" s="129" t="s">
        <v>460</v>
      </c>
      <c r="P434" s="129" t="s">
        <v>460</v>
      </c>
      <c r="Q434" s="130" t="s">
        <v>33</v>
      </c>
      <c r="R434" s="129">
        <v>9</v>
      </c>
      <c r="S434" s="129" t="s">
        <v>460</v>
      </c>
      <c r="T434" s="129" t="s">
        <v>460</v>
      </c>
      <c r="U434" s="130" t="s">
        <v>17</v>
      </c>
      <c r="V434" s="129">
        <v>9</v>
      </c>
      <c r="W434" s="129" t="s">
        <v>460</v>
      </c>
      <c r="X434" s="129" t="s">
        <v>460</v>
      </c>
      <c r="Y434" s="130" t="s">
        <v>66</v>
      </c>
      <c r="Z434" s="129" t="s">
        <v>460</v>
      </c>
      <c r="AA434" s="129" t="s">
        <v>460</v>
      </c>
      <c r="AB434" s="130" t="s">
        <v>470</v>
      </c>
      <c r="AC434" s="129">
        <v>20</v>
      </c>
      <c r="AD434" s="129" t="s">
        <v>622</v>
      </c>
      <c r="AE434" s="150"/>
      <c r="AF434" s="150"/>
      <c r="AG434" s="150"/>
      <c r="AH434" s="153"/>
    </row>
    <row r="435" spans="1:34" ht="15.95" customHeight="1" x14ac:dyDescent="0.25">
      <c r="A435" s="131" t="s">
        <v>478</v>
      </c>
      <c r="B435" s="132"/>
      <c r="C435" s="132"/>
      <c r="D435" s="132"/>
      <c r="E435" s="132"/>
      <c r="F435" s="132"/>
      <c r="G435" s="132"/>
      <c r="H435" s="132"/>
      <c r="I435" s="132"/>
      <c r="J435" s="132"/>
      <c r="K435" s="132"/>
      <c r="L435" s="132"/>
      <c r="M435" s="132"/>
      <c r="N435" s="132"/>
      <c r="O435" s="132"/>
      <c r="P435" s="133"/>
      <c r="Q435" s="133"/>
      <c r="R435" s="133"/>
      <c r="S435" s="133"/>
      <c r="T435" s="133"/>
      <c r="U435" s="133"/>
      <c r="V435" s="134"/>
      <c r="Y435" s="133"/>
      <c r="Z435" s="133"/>
    </row>
    <row r="436" spans="1:34" ht="15.95" customHeight="1" x14ac:dyDescent="0.25">
      <c r="A436" s="135" t="s">
        <v>479</v>
      </c>
      <c r="B436" s="135"/>
      <c r="C436" s="135"/>
      <c r="D436" s="135"/>
      <c r="E436" s="135"/>
      <c r="F436" s="135"/>
      <c r="G436" s="135"/>
      <c r="H436" s="135"/>
      <c r="I436" s="135"/>
      <c r="J436" s="135"/>
      <c r="K436" s="135"/>
      <c r="L436" s="135"/>
      <c r="M436" s="135"/>
    </row>
    <row r="437" spans="1:34" ht="15.95" customHeight="1" x14ac:dyDescent="0.25">
      <c r="A437" s="136" t="s">
        <v>480</v>
      </c>
      <c r="B437" s="144" t="s">
        <v>481</v>
      </c>
      <c r="C437" s="144"/>
      <c r="D437" s="144" t="s">
        <v>482</v>
      </c>
      <c r="E437" s="144"/>
      <c r="F437" s="144"/>
      <c r="G437" s="144" t="s">
        <v>483</v>
      </c>
      <c r="H437" s="144"/>
      <c r="I437" s="144"/>
      <c r="J437" s="144" t="s">
        <v>484</v>
      </c>
      <c r="K437" s="144"/>
      <c r="L437" s="144"/>
      <c r="M437" s="144" t="s">
        <v>485</v>
      </c>
      <c r="N437" s="144"/>
      <c r="O437" s="144"/>
      <c r="P437" s="144" t="s">
        <v>486</v>
      </c>
      <c r="Q437" s="144"/>
      <c r="R437" s="144"/>
      <c r="S437" s="144" t="s">
        <v>487</v>
      </c>
      <c r="T437" s="144"/>
      <c r="U437" s="144"/>
      <c r="V437" s="137" t="s">
        <v>488</v>
      </c>
      <c r="Y437" s="138"/>
    </row>
    <row r="438" spans="1:34" ht="15.95" customHeight="1" x14ac:dyDescent="0.25">
      <c r="A438" s="136" t="s">
        <v>183</v>
      </c>
      <c r="B438" s="144" t="s">
        <v>56</v>
      </c>
      <c r="C438" s="144"/>
      <c r="D438" s="144" t="s">
        <v>48</v>
      </c>
      <c r="E438" s="144"/>
      <c r="F438" s="144"/>
      <c r="G438" s="144" t="s">
        <v>50</v>
      </c>
      <c r="H438" s="144"/>
      <c r="I438" s="144"/>
      <c r="J438" s="144" t="s">
        <v>14</v>
      </c>
      <c r="K438" s="144"/>
      <c r="L438" s="144"/>
      <c r="M438" s="144" t="s">
        <v>24</v>
      </c>
      <c r="N438" s="144"/>
      <c r="O438" s="144"/>
      <c r="P438" s="144" t="s">
        <v>68</v>
      </c>
      <c r="Q438" s="144"/>
      <c r="R438" s="144"/>
      <c r="S438" s="144" t="s">
        <v>29</v>
      </c>
      <c r="T438" s="144"/>
      <c r="U438" s="144"/>
      <c r="V438" s="137" t="s">
        <v>16</v>
      </c>
      <c r="W438" s="138"/>
      <c r="X438" s="138"/>
      <c r="Y438" s="138"/>
    </row>
    <row r="439" spans="1:34" ht="15.95" customHeight="1" x14ac:dyDescent="0.25">
      <c r="A439" s="136" t="s">
        <v>184</v>
      </c>
      <c r="B439" s="144">
        <v>10</v>
      </c>
      <c r="C439" s="144"/>
      <c r="D439" s="144">
        <v>9</v>
      </c>
      <c r="E439" s="144"/>
      <c r="F439" s="144"/>
      <c r="G439" s="144">
        <v>8</v>
      </c>
      <c r="H439" s="144"/>
      <c r="I439" s="144"/>
      <c r="J439" s="144">
        <v>7</v>
      </c>
      <c r="K439" s="144"/>
      <c r="L439" s="144"/>
      <c r="M439" s="144">
        <v>6</v>
      </c>
      <c r="N439" s="144"/>
      <c r="O439" s="144"/>
      <c r="P439" s="144">
        <v>5</v>
      </c>
      <c r="Q439" s="144"/>
      <c r="R439" s="144"/>
      <c r="S439" s="144">
        <v>4</v>
      </c>
      <c r="T439" s="144"/>
      <c r="U439" s="144"/>
      <c r="V439" s="137">
        <v>0</v>
      </c>
      <c r="W439" s="138"/>
      <c r="X439" s="138"/>
      <c r="Y439" s="138"/>
    </row>
    <row r="440" spans="1:34" ht="42.75" customHeight="1" x14ac:dyDescent="0.25">
      <c r="A440" s="139"/>
      <c r="B440" s="140"/>
      <c r="C440" s="141"/>
      <c r="D440" s="141"/>
      <c r="E440" s="141"/>
      <c r="F440" s="141"/>
      <c r="G440" s="141"/>
      <c r="H440" s="145"/>
      <c r="I440" s="145"/>
      <c r="J440" s="145"/>
      <c r="K440" s="145"/>
      <c r="L440" s="145"/>
      <c r="M440" s="145"/>
      <c r="N440" s="141"/>
      <c r="O440" s="141"/>
      <c r="P440" s="141"/>
      <c r="Q440" s="141"/>
      <c r="R440" s="141"/>
      <c r="S440" s="141"/>
      <c r="T440" s="141"/>
      <c r="U440" s="141"/>
      <c r="V440" s="141"/>
    </row>
    <row r="441" spans="1:34" ht="21" customHeight="1" x14ac:dyDescent="0.25">
      <c r="A441" s="139"/>
      <c r="B441" s="146" t="s">
        <v>489</v>
      </c>
      <c r="C441" s="146"/>
      <c r="D441" s="146"/>
      <c r="E441" s="146"/>
      <c r="F441" s="141"/>
      <c r="G441" s="141"/>
      <c r="K441" s="142" t="s">
        <v>490</v>
      </c>
      <c r="L441" s="143"/>
      <c r="M441" s="143"/>
      <c r="N441" s="143"/>
      <c r="O441" s="143"/>
      <c r="S441" s="142" t="s">
        <v>491</v>
      </c>
      <c r="T441" s="142"/>
      <c r="U441" s="142"/>
      <c r="V441" s="142"/>
      <c r="W441" s="142"/>
      <c r="Z441" s="141" t="s">
        <v>492</v>
      </c>
    </row>
    <row r="442" spans="1:34" ht="15.75" thickBot="1" x14ac:dyDescent="0.3">
      <c r="B442" s="147" t="s">
        <v>493</v>
      </c>
      <c r="C442" s="147"/>
      <c r="D442" s="147"/>
      <c r="E442" s="147"/>
      <c r="F442" s="135"/>
      <c r="G442" s="135"/>
      <c r="K442" s="138" t="s">
        <v>494</v>
      </c>
      <c r="L442" s="138"/>
      <c r="M442" s="138"/>
      <c r="N442" s="138"/>
      <c r="O442" s="138"/>
      <c r="S442" s="142" t="s">
        <v>495</v>
      </c>
      <c r="T442" s="142"/>
      <c r="U442" s="142"/>
      <c r="V442" s="142"/>
      <c r="W442" s="142"/>
      <c r="Z442" s="132" t="s">
        <v>743</v>
      </c>
    </row>
    <row r="443" spans="1:34" x14ac:dyDescent="0.25">
      <c r="A443" s="3">
        <v>15089</v>
      </c>
      <c r="B443" s="4" t="s">
        <v>12</v>
      </c>
      <c r="C443" s="71" t="s">
        <v>92</v>
      </c>
      <c r="D443" s="71" t="s">
        <v>30</v>
      </c>
      <c r="E443" s="72" t="s">
        <v>62</v>
      </c>
      <c r="F443" s="71" t="s">
        <v>33</v>
      </c>
      <c r="G443" s="71" t="s">
        <v>20</v>
      </c>
      <c r="H443" s="72" t="s">
        <v>69</v>
      </c>
      <c r="I443" s="71" t="s">
        <v>131</v>
      </c>
      <c r="J443" s="71" t="s">
        <v>33</v>
      </c>
      <c r="K443" s="72" t="s">
        <v>164</v>
      </c>
      <c r="L443" s="71" t="s">
        <v>59</v>
      </c>
      <c r="M443" s="71" t="s">
        <v>66</v>
      </c>
      <c r="N443" s="72" t="s">
        <v>75</v>
      </c>
      <c r="O443" s="71" t="s">
        <v>134</v>
      </c>
      <c r="P443" s="71" t="s">
        <v>55</v>
      </c>
      <c r="Q443" s="72" t="s">
        <v>125</v>
      </c>
      <c r="R443" s="71" t="s">
        <v>20</v>
      </c>
      <c r="S443" s="71" t="s">
        <v>151</v>
      </c>
      <c r="T443" s="71" t="s">
        <v>33</v>
      </c>
      <c r="U443" s="72" t="s">
        <v>65</v>
      </c>
      <c r="V443" s="71" t="s">
        <v>95</v>
      </c>
      <c r="W443" s="71" t="s">
        <v>125</v>
      </c>
      <c r="X443" s="71" t="s">
        <v>26</v>
      </c>
      <c r="Y443" s="72" t="s">
        <v>112</v>
      </c>
      <c r="Z443" s="71" t="s">
        <v>95</v>
      </c>
      <c r="AA443" s="71" t="s">
        <v>59</v>
      </c>
      <c r="AB443" s="72" t="s">
        <v>64</v>
      </c>
      <c r="AC443" s="71" t="s">
        <v>64</v>
      </c>
      <c r="AD443" s="71" t="s">
        <v>623</v>
      </c>
      <c r="AE443" s="148">
        <v>9.41</v>
      </c>
      <c r="AF443" s="148" t="s">
        <v>29</v>
      </c>
      <c r="AG443" s="148">
        <v>6.65</v>
      </c>
      <c r="AH443" s="151"/>
    </row>
    <row r="444" spans="1:34" x14ac:dyDescent="0.25">
      <c r="A444" s="154" t="s">
        <v>362</v>
      </c>
      <c r="B444" s="5" t="s">
        <v>13</v>
      </c>
      <c r="C444" s="73" t="s">
        <v>50</v>
      </c>
      <c r="D444" s="73" t="s">
        <v>56</v>
      </c>
      <c r="E444" s="74" t="s">
        <v>48</v>
      </c>
      <c r="F444" s="73" t="s">
        <v>56</v>
      </c>
      <c r="G444" s="73" t="s">
        <v>56</v>
      </c>
      <c r="H444" s="74" t="s">
        <v>56</v>
      </c>
      <c r="I444" s="73" t="s">
        <v>48</v>
      </c>
      <c r="J444" s="73" t="s">
        <v>56</v>
      </c>
      <c r="K444" s="74" t="s">
        <v>56</v>
      </c>
      <c r="L444" s="73" t="s">
        <v>56</v>
      </c>
      <c r="M444" s="73" t="s">
        <v>56</v>
      </c>
      <c r="N444" s="74" t="s">
        <v>56</v>
      </c>
      <c r="O444" s="73" t="s">
        <v>14</v>
      </c>
      <c r="P444" s="73" t="s">
        <v>56</v>
      </c>
      <c r="Q444" s="74" t="s">
        <v>14</v>
      </c>
      <c r="R444" s="73" t="s">
        <v>56</v>
      </c>
      <c r="S444" s="73" t="s">
        <v>56</v>
      </c>
      <c r="T444" s="73" t="s">
        <v>56</v>
      </c>
      <c r="U444" s="74" t="s">
        <v>56</v>
      </c>
      <c r="V444" s="73" t="s">
        <v>56</v>
      </c>
      <c r="W444" s="73" t="s">
        <v>56</v>
      </c>
      <c r="X444" s="73" t="s">
        <v>56</v>
      </c>
      <c r="Y444" s="74" t="s">
        <v>56</v>
      </c>
      <c r="Z444" s="73" t="s">
        <v>56</v>
      </c>
      <c r="AA444" s="73" t="s">
        <v>56</v>
      </c>
      <c r="AB444" s="74" t="s">
        <v>56</v>
      </c>
      <c r="AC444" s="73" t="s">
        <v>56</v>
      </c>
      <c r="AD444" s="73"/>
      <c r="AE444" s="149"/>
      <c r="AF444" s="149"/>
      <c r="AG444" s="149"/>
      <c r="AH444" s="152"/>
    </row>
    <row r="445" spans="1:34" x14ac:dyDescent="0.25">
      <c r="A445" s="154"/>
      <c r="B445" s="5" t="s">
        <v>14</v>
      </c>
      <c r="C445" s="127" t="s">
        <v>460</v>
      </c>
      <c r="D445" s="127" t="s">
        <v>460</v>
      </c>
      <c r="E445" s="128" t="s">
        <v>25</v>
      </c>
      <c r="F445" s="127" t="s">
        <v>460</v>
      </c>
      <c r="G445" s="127" t="s">
        <v>460</v>
      </c>
      <c r="H445" s="128" t="s">
        <v>32</v>
      </c>
      <c r="I445" s="127" t="s">
        <v>460</v>
      </c>
      <c r="J445" s="127" t="s">
        <v>460</v>
      </c>
      <c r="K445" s="128" t="s">
        <v>25</v>
      </c>
      <c r="L445" s="127" t="s">
        <v>460</v>
      </c>
      <c r="M445" s="127" t="s">
        <v>460</v>
      </c>
      <c r="N445" s="128" t="s">
        <v>32</v>
      </c>
      <c r="O445" s="127" t="s">
        <v>460</v>
      </c>
      <c r="P445" s="127" t="s">
        <v>460</v>
      </c>
      <c r="Q445" s="128" t="s">
        <v>25</v>
      </c>
      <c r="R445" s="127" t="s">
        <v>32</v>
      </c>
      <c r="S445" s="127" t="s">
        <v>460</v>
      </c>
      <c r="T445" s="127" t="s">
        <v>460</v>
      </c>
      <c r="U445" s="128" t="s">
        <v>25</v>
      </c>
      <c r="V445" s="127" t="s">
        <v>32</v>
      </c>
      <c r="W445" s="127" t="s">
        <v>460</v>
      </c>
      <c r="X445" s="127" t="s">
        <v>460</v>
      </c>
      <c r="Y445" s="128" t="s">
        <v>25</v>
      </c>
      <c r="Z445" s="127" t="s">
        <v>460</v>
      </c>
      <c r="AA445" s="127" t="s">
        <v>460</v>
      </c>
      <c r="AB445" s="128" t="s">
        <v>32</v>
      </c>
      <c r="AC445" s="127" t="s">
        <v>462</v>
      </c>
      <c r="AD445" s="127" t="s">
        <v>36</v>
      </c>
      <c r="AE445" s="149"/>
      <c r="AF445" s="149"/>
      <c r="AG445" s="149"/>
      <c r="AH445" s="152"/>
    </row>
    <row r="446" spans="1:34" ht="15.75" thickBot="1" x14ac:dyDescent="0.3">
      <c r="A446" s="155"/>
      <c r="B446" s="6" t="s">
        <v>463</v>
      </c>
      <c r="C446" s="129" t="s">
        <v>460</v>
      </c>
      <c r="D446" s="129" t="s">
        <v>460</v>
      </c>
      <c r="E446" s="130" t="s">
        <v>58</v>
      </c>
      <c r="F446" s="129" t="s">
        <v>460</v>
      </c>
      <c r="G446" s="129" t="s">
        <v>460</v>
      </c>
      <c r="H446" s="130" t="s">
        <v>22</v>
      </c>
      <c r="I446" s="129" t="s">
        <v>460</v>
      </c>
      <c r="J446" s="129" t="s">
        <v>460</v>
      </c>
      <c r="K446" s="130" t="s">
        <v>63</v>
      </c>
      <c r="L446" s="129" t="s">
        <v>460</v>
      </c>
      <c r="M446" s="129" t="s">
        <v>460</v>
      </c>
      <c r="N446" s="130" t="s">
        <v>22</v>
      </c>
      <c r="O446" s="129" t="s">
        <v>460</v>
      </c>
      <c r="P446" s="129" t="s">
        <v>460</v>
      </c>
      <c r="Q446" s="130" t="s">
        <v>44</v>
      </c>
      <c r="R446" s="129">
        <v>10</v>
      </c>
      <c r="S446" s="129" t="s">
        <v>460</v>
      </c>
      <c r="T446" s="129" t="s">
        <v>460</v>
      </c>
      <c r="U446" s="130" t="s">
        <v>63</v>
      </c>
      <c r="V446" s="129">
        <v>10</v>
      </c>
      <c r="W446" s="129" t="s">
        <v>460</v>
      </c>
      <c r="X446" s="129" t="s">
        <v>460</v>
      </c>
      <c r="Y446" s="130" t="s">
        <v>63</v>
      </c>
      <c r="Z446" s="129" t="s">
        <v>460</v>
      </c>
      <c r="AA446" s="129" t="s">
        <v>460</v>
      </c>
      <c r="AB446" s="130" t="s">
        <v>22</v>
      </c>
      <c r="AC446" s="129">
        <v>20</v>
      </c>
      <c r="AD446" s="129" t="s">
        <v>624</v>
      </c>
      <c r="AE446" s="150"/>
      <c r="AF446" s="150"/>
      <c r="AG446" s="150"/>
      <c r="AH446" s="153"/>
    </row>
    <row r="447" spans="1:34" x14ac:dyDescent="0.25">
      <c r="A447" s="3">
        <v>15090</v>
      </c>
      <c r="B447" s="4" t="s">
        <v>12</v>
      </c>
      <c r="C447" s="71" t="s">
        <v>61</v>
      </c>
      <c r="D447" s="71" t="s">
        <v>53</v>
      </c>
      <c r="E447" s="72" t="s">
        <v>131</v>
      </c>
      <c r="F447" s="71" t="s">
        <v>33</v>
      </c>
      <c r="G447" s="71" t="s">
        <v>53</v>
      </c>
      <c r="H447" s="72" t="s">
        <v>70</v>
      </c>
      <c r="I447" s="71" t="s">
        <v>153</v>
      </c>
      <c r="J447" s="71" t="s">
        <v>43</v>
      </c>
      <c r="K447" s="72" t="s">
        <v>131</v>
      </c>
      <c r="L447" s="71" t="s">
        <v>107</v>
      </c>
      <c r="M447" s="71" t="s">
        <v>55</v>
      </c>
      <c r="N447" s="72" t="s">
        <v>82</v>
      </c>
      <c r="O447" s="71" t="s">
        <v>78</v>
      </c>
      <c r="P447" s="71" t="s">
        <v>22</v>
      </c>
      <c r="Q447" s="72" t="s">
        <v>61</v>
      </c>
      <c r="R447" s="71" t="s">
        <v>49</v>
      </c>
      <c r="S447" s="71" t="s">
        <v>58</v>
      </c>
      <c r="T447" s="71" t="s">
        <v>53</v>
      </c>
      <c r="U447" s="72" t="s">
        <v>153</v>
      </c>
      <c r="V447" s="71" t="s">
        <v>55</v>
      </c>
      <c r="W447" s="71" t="s">
        <v>92</v>
      </c>
      <c r="X447" s="71" t="s">
        <v>43</v>
      </c>
      <c r="Y447" s="72" t="s">
        <v>79</v>
      </c>
      <c r="Z447" s="71" t="s">
        <v>43</v>
      </c>
      <c r="AA447" s="71" t="s">
        <v>55</v>
      </c>
      <c r="AB447" s="72" t="s">
        <v>44</v>
      </c>
      <c r="AC447" s="71" t="s">
        <v>44</v>
      </c>
      <c r="AD447" s="71" t="s">
        <v>261</v>
      </c>
      <c r="AE447" s="148">
        <v>6.56</v>
      </c>
      <c r="AF447" s="148" t="s">
        <v>29</v>
      </c>
      <c r="AG447" s="148">
        <v>4.95</v>
      </c>
      <c r="AH447" s="151"/>
    </row>
    <row r="448" spans="1:34" x14ac:dyDescent="0.25">
      <c r="A448" s="154" t="s">
        <v>361</v>
      </c>
      <c r="B448" s="5" t="s">
        <v>13</v>
      </c>
      <c r="C448" s="73" t="s">
        <v>14</v>
      </c>
      <c r="D448" s="73" t="s">
        <v>48</v>
      </c>
      <c r="E448" s="74" t="s">
        <v>14</v>
      </c>
      <c r="F448" s="73" t="s">
        <v>56</v>
      </c>
      <c r="G448" s="73" t="s">
        <v>14</v>
      </c>
      <c r="H448" s="74" t="s">
        <v>50</v>
      </c>
      <c r="I448" s="73" t="s">
        <v>14</v>
      </c>
      <c r="J448" s="73" t="s">
        <v>14</v>
      </c>
      <c r="K448" s="74" t="s">
        <v>14</v>
      </c>
      <c r="L448" s="73" t="s">
        <v>24</v>
      </c>
      <c r="M448" s="73" t="s">
        <v>14</v>
      </c>
      <c r="N448" s="74" t="s">
        <v>24</v>
      </c>
      <c r="O448" s="73" t="s">
        <v>68</v>
      </c>
      <c r="P448" s="73" t="s">
        <v>24</v>
      </c>
      <c r="Q448" s="74" t="s">
        <v>68</v>
      </c>
      <c r="R448" s="73" t="s">
        <v>24</v>
      </c>
      <c r="S448" s="73" t="s">
        <v>68</v>
      </c>
      <c r="T448" s="73" t="s">
        <v>48</v>
      </c>
      <c r="U448" s="74" t="s">
        <v>24</v>
      </c>
      <c r="V448" s="73" t="s">
        <v>14</v>
      </c>
      <c r="W448" s="73" t="s">
        <v>50</v>
      </c>
      <c r="X448" s="73" t="s">
        <v>14</v>
      </c>
      <c r="Y448" s="74" t="s">
        <v>50</v>
      </c>
      <c r="Z448" s="73" t="s">
        <v>68</v>
      </c>
      <c r="AA448" s="73" t="s">
        <v>14</v>
      </c>
      <c r="AB448" s="74" t="s">
        <v>24</v>
      </c>
      <c r="AC448" s="73" t="s">
        <v>24</v>
      </c>
      <c r="AD448" s="73"/>
      <c r="AE448" s="149"/>
      <c r="AF448" s="149"/>
      <c r="AG448" s="149"/>
      <c r="AH448" s="152"/>
    </row>
    <row r="449" spans="1:34" x14ac:dyDescent="0.25">
      <c r="A449" s="154"/>
      <c r="B449" s="5" t="s">
        <v>14</v>
      </c>
      <c r="C449" s="127" t="s">
        <v>460</v>
      </c>
      <c r="D449" s="127" t="s">
        <v>460</v>
      </c>
      <c r="E449" s="128" t="s">
        <v>25</v>
      </c>
      <c r="F449" s="127" t="s">
        <v>460</v>
      </c>
      <c r="G449" s="127" t="s">
        <v>460</v>
      </c>
      <c r="H449" s="128" t="s">
        <v>32</v>
      </c>
      <c r="I449" s="127" t="s">
        <v>460</v>
      </c>
      <c r="J449" s="127" t="s">
        <v>460</v>
      </c>
      <c r="K449" s="128" t="s">
        <v>25</v>
      </c>
      <c r="L449" s="127" t="s">
        <v>460</v>
      </c>
      <c r="M449" s="127" t="s">
        <v>460</v>
      </c>
      <c r="N449" s="128" t="s">
        <v>32</v>
      </c>
      <c r="O449" s="127" t="s">
        <v>460</v>
      </c>
      <c r="P449" s="127" t="s">
        <v>460</v>
      </c>
      <c r="Q449" s="128" t="s">
        <v>25</v>
      </c>
      <c r="R449" s="127" t="s">
        <v>32</v>
      </c>
      <c r="S449" s="127" t="s">
        <v>460</v>
      </c>
      <c r="T449" s="127" t="s">
        <v>460</v>
      </c>
      <c r="U449" s="128" t="s">
        <v>25</v>
      </c>
      <c r="V449" s="127" t="s">
        <v>32</v>
      </c>
      <c r="W449" s="127" t="s">
        <v>460</v>
      </c>
      <c r="X449" s="127" t="s">
        <v>460</v>
      </c>
      <c r="Y449" s="128" t="s">
        <v>25</v>
      </c>
      <c r="Z449" s="127" t="s">
        <v>460</v>
      </c>
      <c r="AA449" s="127" t="s">
        <v>460</v>
      </c>
      <c r="AB449" s="128" t="s">
        <v>32</v>
      </c>
      <c r="AC449" s="127" t="s">
        <v>462</v>
      </c>
      <c r="AD449" s="127" t="s">
        <v>36</v>
      </c>
      <c r="AE449" s="149"/>
      <c r="AF449" s="149"/>
      <c r="AG449" s="149"/>
      <c r="AH449" s="152"/>
    </row>
    <row r="450" spans="1:34" ht="15.75" thickBot="1" x14ac:dyDescent="0.3">
      <c r="A450" s="155"/>
      <c r="B450" s="6" t="s">
        <v>463</v>
      </c>
      <c r="C450" s="129" t="s">
        <v>460</v>
      </c>
      <c r="D450" s="129" t="s">
        <v>460</v>
      </c>
      <c r="E450" s="130" t="s">
        <v>44</v>
      </c>
      <c r="F450" s="129" t="s">
        <v>460</v>
      </c>
      <c r="G450" s="129" t="s">
        <v>460</v>
      </c>
      <c r="H450" s="130" t="s">
        <v>45</v>
      </c>
      <c r="I450" s="129" t="s">
        <v>460</v>
      </c>
      <c r="J450" s="129" t="s">
        <v>460</v>
      </c>
      <c r="K450" s="130" t="s">
        <v>44</v>
      </c>
      <c r="L450" s="129" t="s">
        <v>460</v>
      </c>
      <c r="M450" s="129" t="s">
        <v>460</v>
      </c>
      <c r="N450" s="130" t="s">
        <v>501</v>
      </c>
      <c r="O450" s="129" t="s">
        <v>460</v>
      </c>
      <c r="P450" s="129" t="s">
        <v>460</v>
      </c>
      <c r="Q450" s="130" t="s">
        <v>33</v>
      </c>
      <c r="R450" s="129">
        <v>6</v>
      </c>
      <c r="S450" s="129" t="s">
        <v>460</v>
      </c>
      <c r="T450" s="129" t="s">
        <v>460</v>
      </c>
      <c r="U450" s="130" t="s">
        <v>66</v>
      </c>
      <c r="V450" s="129">
        <v>7</v>
      </c>
      <c r="W450" s="129" t="s">
        <v>460</v>
      </c>
      <c r="X450" s="129" t="s">
        <v>460</v>
      </c>
      <c r="Y450" s="130" t="s">
        <v>52</v>
      </c>
      <c r="Z450" s="129" t="s">
        <v>460</v>
      </c>
      <c r="AA450" s="129" t="s">
        <v>460</v>
      </c>
      <c r="AB450" s="130" t="s">
        <v>501</v>
      </c>
      <c r="AC450" s="129">
        <v>12</v>
      </c>
      <c r="AD450" s="129" t="s">
        <v>513</v>
      </c>
      <c r="AE450" s="150"/>
      <c r="AF450" s="150"/>
      <c r="AG450" s="150"/>
      <c r="AH450" s="153"/>
    </row>
    <row r="451" spans="1:34" x14ac:dyDescent="0.25">
      <c r="A451" s="3">
        <v>15091</v>
      </c>
      <c r="B451" s="4" t="s">
        <v>12</v>
      </c>
      <c r="C451" s="71" t="s">
        <v>93</v>
      </c>
      <c r="D451" s="71" t="s">
        <v>23</v>
      </c>
      <c r="E451" s="72" t="s">
        <v>76</v>
      </c>
      <c r="F451" s="71" t="s">
        <v>35</v>
      </c>
      <c r="G451" s="71" t="s">
        <v>114</v>
      </c>
      <c r="H451" s="72" t="s">
        <v>95</v>
      </c>
      <c r="I451" s="71" t="s">
        <v>39</v>
      </c>
      <c r="J451" s="71" t="s">
        <v>23</v>
      </c>
      <c r="K451" s="72" t="s">
        <v>97</v>
      </c>
      <c r="L451" s="71" t="s">
        <v>136</v>
      </c>
      <c r="M451" s="71" t="s">
        <v>23</v>
      </c>
      <c r="N451" s="72" t="s">
        <v>55</v>
      </c>
      <c r="O451" s="71" t="s">
        <v>165</v>
      </c>
      <c r="P451" s="71" t="s">
        <v>108</v>
      </c>
      <c r="Q451" s="72" t="s">
        <v>47</v>
      </c>
      <c r="R451" s="71" t="s">
        <v>31</v>
      </c>
      <c r="S451" s="71" t="s">
        <v>150</v>
      </c>
      <c r="T451" s="71" t="s">
        <v>35</v>
      </c>
      <c r="U451" s="72" t="s">
        <v>30</v>
      </c>
      <c r="V451" s="71" t="s">
        <v>114</v>
      </c>
      <c r="W451" s="71" t="s">
        <v>157</v>
      </c>
      <c r="X451" s="71" t="s">
        <v>23</v>
      </c>
      <c r="Y451" s="72" t="s">
        <v>151</v>
      </c>
      <c r="Z451" s="71" t="s">
        <v>35</v>
      </c>
      <c r="AA451" s="71" t="s">
        <v>114</v>
      </c>
      <c r="AB451" s="72" t="s">
        <v>95</v>
      </c>
      <c r="AC451" s="71" t="s">
        <v>119</v>
      </c>
      <c r="AD451" s="71" t="s">
        <v>510</v>
      </c>
      <c r="AE451" s="148">
        <v>4.7</v>
      </c>
      <c r="AF451" s="148" t="s">
        <v>16</v>
      </c>
      <c r="AG451" s="148">
        <v>3.73</v>
      </c>
      <c r="AH451" s="151"/>
    </row>
    <row r="452" spans="1:34" x14ac:dyDescent="0.25">
      <c r="A452" s="154" t="s">
        <v>360</v>
      </c>
      <c r="B452" s="5" t="s">
        <v>13</v>
      </c>
      <c r="C452" s="73" t="s">
        <v>24</v>
      </c>
      <c r="D452" s="73" t="s">
        <v>24</v>
      </c>
      <c r="E452" s="74" t="s">
        <v>24</v>
      </c>
      <c r="F452" s="73" t="s">
        <v>16</v>
      </c>
      <c r="G452" s="73" t="s">
        <v>14</v>
      </c>
      <c r="H452" s="74" t="s">
        <v>16</v>
      </c>
      <c r="I452" s="73" t="s">
        <v>29</v>
      </c>
      <c r="J452" s="73" t="s">
        <v>24</v>
      </c>
      <c r="K452" s="74" t="s">
        <v>29</v>
      </c>
      <c r="L452" s="73" t="s">
        <v>16</v>
      </c>
      <c r="M452" s="73" t="s">
        <v>29</v>
      </c>
      <c r="N452" s="74" t="s">
        <v>16</v>
      </c>
      <c r="O452" s="73" t="s">
        <v>24</v>
      </c>
      <c r="P452" s="73" t="s">
        <v>14</v>
      </c>
      <c r="Q452" s="74" t="s">
        <v>14</v>
      </c>
      <c r="R452" s="73" t="s">
        <v>29</v>
      </c>
      <c r="S452" s="73" t="s">
        <v>16</v>
      </c>
      <c r="T452" s="73" t="s">
        <v>16</v>
      </c>
      <c r="U452" s="74" t="s">
        <v>16</v>
      </c>
      <c r="V452" s="73" t="s">
        <v>14</v>
      </c>
      <c r="W452" s="73" t="s">
        <v>14</v>
      </c>
      <c r="X452" s="73" t="s">
        <v>24</v>
      </c>
      <c r="Y452" s="74" t="s">
        <v>14</v>
      </c>
      <c r="Z452" s="73" t="s">
        <v>16</v>
      </c>
      <c r="AA452" s="73" t="s">
        <v>14</v>
      </c>
      <c r="AB452" s="74" t="s">
        <v>16</v>
      </c>
      <c r="AC452" s="73" t="s">
        <v>56</v>
      </c>
      <c r="AD452" s="73"/>
      <c r="AE452" s="149"/>
      <c r="AF452" s="149"/>
      <c r="AG452" s="149"/>
      <c r="AH452" s="152"/>
    </row>
    <row r="453" spans="1:34" x14ac:dyDescent="0.25">
      <c r="A453" s="154"/>
      <c r="B453" s="5" t="s">
        <v>14</v>
      </c>
      <c r="C453" s="127" t="s">
        <v>460</v>
      </c>
      <c r="D453" s="127" t="s">
        <v>460</v>
      </c>
      <c r="E453" s="128" t="s">
        <v>25</v>
      </c>
      <c r="F453" s="127" t="s">
        <v>460</v>
      </c>
      <c r="G453" s="127" t="s">
        <v>460</v>
      </c>
      <c r="H453" s="128" t="s">
        <v>461</v>
      </c>
      <c r="I453" s="127" t="s">
        <v>460</v>
      </c>
      <c r="J453" s="127" t="s">
        <v>460</v>
      </c>
      <c r="K453" s="128" t="s">
        <v>25</v>
      </c>
      <c r="L453" s="127" t="s">
        <v>460</v>
      </c>
      <c r="M453" s="127" t="s">
        <v>460</v>
      </c>
      <c r="N453" s="128" t="s">
        <v>461</v>
      </c>
      <c r="O453" s="127" t="s">
        <v>460</v>
      </c>
      <c r="P453" s="127" t="s">
        <v>460</v>
      </c>
      <c r="Q453" s="128" t="s">
        <v>25</v>
      </c>
      <c r="R453" s="127" t="s">
        <v>32</v>
      </c>
      <c r="S453" s="127" t="s">
        <v>460</v>
      </c>
      <c r="T453" s="127" t="s">
        <v>460</v>
      </c>
      <c r="U453" s="128" t="s">
        <v>461</v>
      </c>
      <c r="V453" s="127" t="s">
        <v>32</v>
      </c>
      <c r="W453" s="127" t="s">
        <v>460</v>
      </c>
      <c r="X453" s="127" t="s">
        <v>460</v>
      </c>
      <c r="Y453" s="128" t="s">
        <v>25</v>
      </c>
      <c r="Z453" s="127" t="s">
        <v>460</v>
      </c>
      <c r="AA453" s="127" t="s">
        <v>460</v>
      </c>
      <c r="AB453" s="128" t="s">
        <v>461</v>
      </c>
      <c r="AC453" s="127" t="s">
        <v>462</v>
      </c>
      <c r="AD453" s="127" t="s">
        <v>33</v>
      </c>
      <c r="AE453" s="149"/>
      <c r="AF453" s="149"/>
      <c r="AG453" s="149"/>
      <c r="AH453" s="152"/>
    </row>
    <row r="454" spans="1:34" ht="15.75" thickBot="1" x14ac:dyDescent="0.3">
      <c r="A454" s="155"/>
      <c r="B454" s="6" t="s">
        <v>463</v>
      </c>
      <c r="C454" s="129" t="s">
        <v>460</v>
      </c>
      <c r="D454" s="129" t="s">
        <v>460</v>
      </c>
      <c r="E454" s="130" t="s">
        <v>66</v>
      </c>
      <c r="F454" s="129" t="s">
        <v>460</v>
      </c>
      <c r="G454" s="129" t="s">
        <v>460</v>
      </c>
      <c r="H454" s="130" t="s">
        <v>17</v>
      </c>
      <c r="I454" s="129" t="s">
        <v>460</v>
      </c>
      <c r="J454" s="129" t="s">
        <v>460</v>
      </c>
      <c r="K454" s="130" t="s">
        <v>55</v>
      </c>
      <c r="L454" s="129" t="s">
        <v>460</v>
      </c>
      <c r="M454" s="129" t="s">
        <v>460</v>
      </c>
      <c r="N454" s="130" t="s">
        <v>17</v>
      </c>
      <c r="O454" s="129" t="s">
        <v>460</v>
      </c>
      <c r="P454" s="129" t="s">
        <v>460</v>
      </c>
      <c r="Q454" s="130" t="s">
        <v>44</v>
      </c>
      <c r="R454" s="129">
        <v>4</v>
      </c>
      <c r="S454" s="129" t="s">
        <v>460</v>
      </c>
      <c r="T454" s="129" t="s">
        <v>460</v>
      </c>
      <c r="U454" s="130" t="s">
        <v>17</v>
      </c>
      <c r="V454" s="129">
        <v>7</v>
      </c>
      <c r="W454" s="129" t="s">
        <v>460</v>
      </c>
      <c r="X454" s="129" t="s">
        <v>460</v>
      </c>
      <c r="Y454" s="130" t="s">
        <v>44</v>
      </c>
      <c r="Z454" s="129" t="s">
        <v>460</v>
      </c>
      <c r="AA454" s="129" t="s">
        <v>460</v>
      </c>
      <c r="AB454" s="130" t="s">
        <v>17</v>
      </c>
      <c r="AC454" s="129">
        <v>20</v>
      </c>
      <c r="AD454" s="129" t="s">
        <v>625</v>
      </c>
      <c r="AE454" s="150"/>
      <c r="AF454" s="150"/>
      <c r="AG454" s="150"/>
      <c r="AH454" s="153"/>
    </row>
    <row r="455" spans="1:34" x14ac:dyDescent="0.25">
      <c r="A455" s="3">
        <v>15092</v>
      </c>
      <c r="B455" s="4" t="s">
        <v>12</v>
      </c>
      <c r="C455" s="71" t="s">
        <v>132</v>
      </c>
      <c r="D455" s="71" t="s">
        <v>53</v>
      </c>
      <c r="E455" s="72" t="s">
        <v>122</v>
      </c>
      <c r="F455" s="71" t="s">
        <v>30</v>
      </c>
      <c r="G455" s="71" t="s">
        <v>20</v>
      </c>
      <c r="H455" s="72" t="s">
        <v>63</v>
      </c>
      <c r="I455" s="71" t="s">
        <v>75</v>
      </c>
      <c r="J455" s="71" t="s">
        <v>26</v>
      </c>
      <c r="K455" s="72" t="s">
        <v>151</v>
      </c>
      <c r="L455" s="71" t="s">
        <v>33</v>
      </c>
      <c r="M455" s="71" t="s">
        <v>95</v>
      </c>
      <c r="N455" s="72" t="s">
        <v>74</v>
      </c>
      <c r="O455" s="71" t="s">
        <v>61</v>
      </c>
      <c r="P455" s="71" t="s">
        <v>49</v>
      </c>
      <c r="Q455" s="72" t="s">
        <v>73</v>
      </c>
      <c r="R455" s="71" t="s">
        <v>15</v>
      </c>
      <c r="S455" s="71" t="s">
        <v>52</v>
      </c>
      <c r="T455" s="71" t="s">
        <v>43</v>
      </c>
      <c r="U455" s="72" t="s">
        <v>118</v>
      </c>
      <c r="V455" s="71" t="s">
        <v>26</v>
      </c>
      <c r="W455" s="71" t="s">
        <v>151</v>
      </c>
      <c r="X455" s="71" t="s">
        <v>53</v>
      </c>
      <c r="Y455" s="72" t="s">
        <v>133</v>
      </c>
      <c r="Z455" s="71" t="s">
        <v>30</v>
      </c>
      <c r="AA455" s="71" t="s">
        <v>20</v>
      </c>
      <c r="AB455" s="72" t="s">
        <v>63</v>
      </c>
      <c r="AC455" s="71" t="s">
        <v>64</v>
      </c>
      <c r="AD455" s="71" t="s">
        <v>522</v>
      </c>
      <c r="AE455" s="148">
        <v>7.89</v>
      </c>
      <c r="AF455" s="148" t="s">
        <v>29</v>
      </c>
      <c r="AG455" s="148">
        <v>5.48</v>
      </c>
      <c r="AH455" s="151"/>
    </row>
    <row r="456" spans="1:34" x14ac:dyDescent="0.25">
      <c r="A456" s="154" t="s">
        <v>359</v>
      </c>
      <c r="B456" s="5" t="s">
        <v>13</v>
      </c>
      <c r="C456" s="73" t="s">
        <v>56</v>
      </c>
      <c r="D456" s="73" t="s">
        <v>48</v>
      </c>
      <c r="E456" s="74" t="s">
        <v>48</v>
      </c>
      <c r="F456" s="73" t="s">
        <v>48</v>
      </c>
      <c r="G456" s="73" t="s">
        <v>56</v>
      </c>
      <c r="H456" s="74" t="s">
        <v>56</v>
      </c>
      <c r="I456" s="73" t="s">
        <v>24</v>
      </c>
      <c r="J456" s="73" t="s">
        <v>56</v>
      </c>
      <c r="K456" s="74" t="s">
        <v>14</v>
      </c>
      <c r="L456" s="73" t="s">
        <v>56</v>
      </c>
      <c r="M456" s="73" t="s">
        <v>56</v>
      </c>
      <c r="N456" s="74" t="s">
        <v>56</v>
      </c>
      <c r="O456" s="73" t="s">
        <v>14</v>
      </c>
      <c r="P456" s="73" t="s">
        <v>50</v>
      </c>
      <c r="Q456" s="74" t="s">
        <v>14</v>
      </c>
      <c r="R456" s="73" t="s">
        <v>14</v>
      </c>
      <c r="S456" s="73" t="s">
        <v>29</v>
      </c>
      <c r="T456" s="73" t="s">
        <v>14</v>
      </c>
      <c r="U456" s="74" t="s">
        <v>29</v>
      </c>
      <c r="V456" s="73" t="s">
        <v>50</v>
      </c>
      <c r="W456" s="73" t="s">
        <v>56</v>
      </c>
      <c r="X456" s="73" t="s">
        <v>48</v>
      </c>
      <c r="Y456" s="74" t="s">
        <v>56</v>
      </c>
      <c r="Z456" s="73" t="s">
        <v>48</v>
      </c>
      <c r="AA456" s="73" t="s">
        <v>56</v>
      </c>
      <c r="AB456" s="74" t="s">
        <v>56</v>
      </c>
      <c r="AC456" s="73" t="s">
        <v>56</v>
      </c>
      <c r="AD456" s="73"/>
      <c r="AE456" s="149"/>
      <c r="AF456" s="149"/>
      <c r="AG456" s="149"/>
      <c r="AH456" s="152"/>
    </row>
    <row r="457" spans="1:34" x14ac:dyDescent="0.25">
      <c r="A457" s="154"/>
      <c r="B457" s="5" t="s">
        <v>14</v>
      </c>
      <c r="C457" s="127" t="s">
        <v>460</v>
      </c>
      <c r="D457" s="127" t="s">
        <v>460</v>
      </c>
      <c r="E457" s="128" t="s">
        <v>25</v>
      </c>
      <c r="F457" s="127" t="s">
        <v>460</v>
      </c>
      <c r="G457" s="127" t="s">
        <v>460</v>
      </c>
      <c r="H457" s="128" t="s">
        <v>32</v>
      </c>
      <c r="I457" s="127" t="s">
        <v>460</v>
      </c>
      <c r="J457" s="127" t="s">
        <v>460</v>
      </c>
      <c r="K457" s="128" t="s">
        <v>25</v>
      </c>
      <c r="L457" s="127" t="s">
        <v>460</v>
      </c>
      <c r="M457" s="127" t="s">
        <v>460</v>
      </c>
      <c r="N457" s="128" t="s">
        <v>32</v>
      </c>
      <c r="O457" s="127" t="s">
        <v>460</v>
      </c>
      <c r="P457" s="127" t="s">
        <v>460</v>
      </c>
      <c r="Q457" s="128" t="s">
        <v>25</v>
      </c>
      <c r="R457" s="127" t="s">
        <v>32</v>
      </c>
      <c r="S457" s="127" t="s">
        <v>460</v>
      </c>
      <c r="T457" s="127" t="s">
        <v>460</v>
      </c>
      <c r="U457" s="128" t="s">
        <v>25</v>
      </c>
      <c r="V457" s="127" t="s">
        <v>32</v>
      </c>
      <c r="W457" s="127" t="s">
        <v>460</v>
      </c>
      <c r="X457" s="127" t="s">
        <v>460</v>
      </c>
      <c r="Y457" s="128" t="s">
        <v>25</v>
      </c>
      <c r="Z457" s="127" t="s">
        <v>460</v>
      </c>
      <c r="AA457" s="127" t="s">
        <v>460</v>
      </c>
      <c r="AB457" s="128" t="s">
        <v>32</v>
      </c>
      <c r="AC457" s="127" t="s">
        <v>462</v>
      </c>
      <c r="AD457" s="127" t="s">
        <v>36</v>
      </c>
      <c r="AE457" s="149"/>
      <c r="AF457" s="149"/>
      <c r="AG457" s="149"/>
      <c r="AH457" s="152"/>
    </row>
    <row r="458" spans="1:34" ht="15.75" thickBot="1" x14ac:dyDescent="0.3">
      <c r="A458" s="155"/>
      <c r="B458" s="6" t="s">
        <v>463</v>
      </c>
      <c r="C458" s="129" t="s">
        <v>460</v>
      </c>
      <c r="D458" s="129" t="s">
        <v>460</v>
      </c>
      <c r="E458" s="130" t="s">
        <v>58</v>
      </c>
      <c r="F458" s="129" t="s">
        <v>460</v>
      </c>
      <c r="G458" s="129" t="s">
        <v>460</v>
      </c>
      <c r="H458" s="130" t="s">
        <v>22</v>
      </c>
      <c r="I458" s="129" t="s">
        <v>460</v>
      </c>
      <c r="J458" s="129" t="s">
        <v>460</v>
      </c>
      <c r="K458" s="130" t="s">
        <v>44</v>
      </c>
      <c r="L458" s="129" t="s">
        <v>460</v>
      </c>
      <c r="M458" s="129" t="s">
        <v>460</v>
      </c>
      <c r="N458" s="130" t="s">
        <v>22</v>
      </c>
      <c r="O458" s="129" t="s">
        <v>460</v>
      </c>
      <c r="P458" s="129" t="s">
        <v>460</v>
      </c>
      <c r="Q458" s="130" t="s">
        <v>44</v>
      </c>
      <c r="R458" s="129">
        <v>7</v>
      </c>
      <c r="S458" s="129" t="s">
        <v>460</v>
      </c>
      <c r="T458" s="129" t="s">
        <v>460</v>
      </c>
      <c r="U458" s="130" t="s">
        <v>55</v>
      </c>
      <c r="V458" s="129">
        <v>8</v>
      </c>
      <c r="W458" s="129" t="s">
        <v>460</v>
      </c>
      <c r="X458" s="129" t="s">
        <v>460</v>
      </c>
      <c r="Y458" s="130" t="s">
        <v>63</v>
      </c>
      <c r="Z458" s="129" t="s">
        <v>460</v>
      </c>
      <c r="AA458" s="129" t="s">
        <v>460</v>
      </c>
      <c r="AB458" s="130" t="s">
        <v>22</v>
      </c>
      <c r="AC458" s="129">
        <v>20</v>
      </c>
      <c r="AD458" s="129" t="s">
        <v>523</v>
      </c>
      <c r="AE458" s="150"/>
      <c r="AF458" s="150"/>
      <c r="AG458" s="150"/>
      <c r="AH458" s="153"/>
    </row>
    <row r="459" spans="1:34" x14ac:dyDescent="0.25">
      <c r="A459" s="3">
        <v>15093</v>
      </c>
      <c r="B459" s="4" t="s">
        <v>12</v>
      </c>
      <c r="C459" s="71" t="s">
        <v>61</v>
      </c>
      <c r="D459" s="71" t="s">
        <v>30</v>
      </c>
      <c r="E459" s="72" t="s">
        <v>102</v>
      </c>
      <c r="F459" s="71" t="s">
        <v>30</v>
      </c>
      <c r="G459" s="71" t="s">
        <v>95</v>
      </c>
      <c r="H459" s="72" t="s">
        <v>69</v>
      </c>
      <c r="I459" s="71" t="s">
        <v>42</v>
      </c>
      <c r="J459" s="71" t="s">
        <v>15</v>
      </c>
      <c r="K459" s="72" t="s">
        <v>135</v>
      </c>
      <c r="L459" s="71" t="s">
        <v>33</v>
      </c>
      <c r="M459" s="71" t="s">
        <v>59</v>
      </c>
      <c r="N459" s="72" t="s">
        <v>97</v>
      </c>
      <c r="O459" s="71" t="s">
        <v>73</v>
      </c>
      <c r="P459" s="71" t="s">
        <v>15</v>
      </c>
      <c r="Q459" s="72" t="s">
        <v>122</v>
      </c>
      <c r="R459" s="71" t="s">
        <v>59</v>
      </c>
      <c r="S459" s="71" t="s">
        <v>97</v>
      </c>
      <c r="T459" s="71" t="s">
        <v>27</v>
      </c>
      <c r="U459" s="72" t="s">
        <v>87</v>
      </c>
      <c r="V459" s="71" t="s">
        <v>95</v>
      </c>
      <c r="W459" s="71" t="s">
        <v>85</v>
      </c>
      <c r="X459" s="71" t="s">
        <v>55</v>
      </c>
      <c r="Y459" s="72" t="s">
        <v>65</v>
      </c>
      <c r="Z459" s="71" t="s">
        <v>20</v>
      </c>
      <c r="AA459" s="71" t="s">
        <v>95</v>
      </c>
      <c r="AB459" s="72" t="s">
        <v>97</v>
      </c>
      <c r="AC459" s="71" t="s">
        <v>64</v>
      </c>
      <c r="AD459" s="71" t="s">
        <v>626</v>
      </c>
      <c r="AE459" s="148">
        <v>8.52</v>
      </c>
      <c r="AF459" s="148" t="s">
        <v>29</v>
      </c>
      <c r="AG459" s="148">
        <v>6</v>
      </c>
      <c r="AH459" s="151"/>
    </row>
    <row r="460" spans="1:34" x14ac:dyDescent="0.25">
      <c r="A460" s="154" t="s">
        <v>358</v>
      </c>
      <c r="B460" s="5" t="s">
        <v>13</v>
      </c>
      <c r="C460" s="73" t="s">
        <v>14</v>
      </c>
      <c r="D460" s="73" t="s">
        <v>56</v>
      </c>
      <c r="E460" s="74" t="s">
        <v>14</v>
      </c>
      <c r="F460" s="73" t="s">
        <v>48</v>
      </c>
      <c r="G460" s="73" t="s">
        <v>56</v>
      </c>
      <c r="H460" s="74" t="s">
        <v>56</v>
      </c>
      <c r="I460" s="73" t="s">
        <v>50</v>
      </c>
      <c r="J460" s="73" t="s">
        <v>56</v>
      </c>
      <c r="K460" s="74" t="s">
        <v>50</v>
      </c>
      <c r="L460" s="73" t="s">
        <v>56</v>
      </c>
      <c r="M460" s="73" t="s">
        <v>56</v>
      </c>
      <c r="N460" s="74" t="s">
        <v>56</v>
      </c>
      <c r="O460" s="73" t="s">
        <v>48</v>
      </c>
      <c r="P460" s="73" t="s">
        <v>56</v>
      </c>
      <c r="Q460" s="74" t="s">
        <v>48</v>
      </c>
      <c r="R460" s="73" t="s">
        <v>56</v>
      </c>
      <c r="S460" s="73" t="s">
        <v>24</v>
      </c>
      <c r="T460" s="73" t="s">
        <v>24</v>
      </c>
      <c r="U460" s="74" t="s">
        <v>24</v>
      </c>
      <c r="V460" s="73" t="s">
        <v>56</v>
      </c>
      <c r="W460" s="73" t="s">
        <v>56</v>
      </c>
      <c r="X460" s="73" t="s">
        <v>56</v>
      </c>
      <c r="Y460" s="74" t="s">
        <v>56</v>
      </c>
      <c r="Z460" s="73" t="s">
        <v>56</v>
      </c>
      <c r="AA460" s="73" t="s">
        <v>56</v>
      </c>
      <c r="AB460" s="74" t="s">
        <v>56</v>
      </c>
      <c r="AC460" s="73" t="s">
        <v>56</v>
      </c>
      <c r="AD460" s="73"/>
      <c r="AE460" s="149"/>
      <c r="AF460" s="149"/>
      <c r="AG460" s="149"/>
      <c r="AH460" s="152"/>
    </row>
    <row r="461" spans="1:34" x14ac:dyDescent="0.25">
      <c r="A461" s="154"/>
      <c r="B461" s="5" t="s">
        <v>14</v>
      </c>
      <c r="C461" s="127" t="s">
        <v>460</v>
      </c>
      <c r="D461" s="127" t="s">
        <v>460</v>
      </c>
      <c r="E461" s="128" t="s">
        <v>25</v>
      </c>
      <c r="F461" s="127" t="s">
        <v>460</v>
      </c>
      <c r="G461" s="127" t="s">
        <v>460</v>
      </c>
      <c r="H461" s="128" t="s">
        <v>32</v>
      </c>
      <c r="I461" s="127" t="s">
        <v>460</v>
      </c>
      <c r="J461" s="127" t="s">
        <v>460</v>
      </c>
      <c r="K461" s="128" t="s">
        <v>25</v>
      </c>
      <c r="L461" s="127" t="s">
        <v>460</v>
      </c>
      <c r="M461" s="127" t="s">
        <v>460</v>
      </c>
      <c r="N461" s="128" t="s">
        <v>32</v>
      </c>
      <c r="O461" s="127" t="s">
        <v>460</v>
      </c>
      <c r="P461" s="127" t="s">
        <v>460</v>
      </c>
      <c r="Q461" s="128" t="s">
        <v>25</v>
      </c>
      <c r="R461" s="127" t="s">
        <v>32</v>
      </c>
      <c r="S461" s="127" t="s">
        <v>460</v>
      </c>
      <c r="T461" s="127" t="s">
        <v>460</v>
      </c>
      <c r="U461" s="128" t="s">
        <v>25</v>
      </c>
      <c r="V461" s="127" t="s">
        <v>32</v>
      </c>
      <c r="W461" s="127" t="s">
        <v>460</v>
      </c>
      <c r="X461" s="127" t="s">
        <v>460</v>
      </c>
      <c r="Y461" s="128" t="s">
        <v>25</v>
      </c>
      <c r="Z461" s="127" t="s">
        <v>460</v>
      </c>
      <c r="AA461" s="127" t="s">
        <v>460</v>
      </c>
      <c r="AB461" s="128" t="s">
        <v>32</v>
      </c>
      <c r="AC461" s="127" t="s">
        <v>462</v>
      </c>
      <c r="AD461" s="127" t="s">
        <v>36</v>
      </c>
      <c r="AE461" s="149"/>
      <c r="AF461" s="149"/>
      <c r="AG461" s="149"/>
      <c r="AH461" s="152"/>
    </row>
    <row r="462" spans="1:34" ht="15.75" thickBot="1" x14ac:dyDescent="0.3">
      <c r="A462" s="155"/>
      <c r="B462" s="6" t="s">
        <v>463</v>
      </c>
      <c r="C462" s="129" t="s">
        <v>460</v>
      </c>
      <c r="D462" s="129" t="s">
        <v>460</v>
      </c>
      <c r="E462" s="130" t="s">
        <v>44</v>
      </c>
      <c r="F462" s="129" t="s">
        <v>460</v>
      </c>
      <c r="G462" s="129" t="s">
        <v>460</v>
      </c>
      <c r="H462" s="130" t="s">
        <v>22</v>
      </c>
      <c r="I462" s="129" t="s">
        <v>460</v>
      </c>
      <c r="J462" s="129" t="s">
        <v>460</v>
      </c>
      <c r="K462" s="130" t="s">
        <v>52</v>
      </c>
      <c r="L462" s="129" t="s">
        <v>460</v>
      </c>
      <c r="M462" s="129" t="s">
        <v>460</v>
      </c>
      <c r="N462" s="130" t="s">
        <v>22</v>
      </c>
      <c r="O462" s="129" t="s">
        <v>460</v>
      </c>
      <c r="P462" s="129" t="s">
        <v>460</v>
      </c>
      <c r="Q462" s="130" t="s">
        <v>58</v>
      </c>
      <c r="R462" s="129">
        <v>10</v>
      </c>
      <c r="S462" s="129" t="s">
        <v>460</v>
      </c>
      <c r="T462" s="129" t="s">
        <v>460</v>
      </c>
      <c r="U462" s="130" t="s">
        <v>66</v>
      </c>
      <c r="V462" s="129">
        <v>10</v>
      </c>
      <c r="W462" s="129" t="s">
        <v>460</v>
      </c>
      <c r="X462" s="129" t="s">
        <v>460</v>
      </c>
      <c r="Y462" s="130" t="s">
        <v>63</v>
      </c>
      <c r="Z462" s="129" t="s">
        <v>460</v>
      </c>
      <c r="AA462" s="129" t="s">
        <v>460</v>
      </c>
      <c r="AB462" s="130" t="s">
        <v>22</v>
      </c>
      <c r="AC462" s="129">
        <v>20</v>
      </c>
      <c r="AD462" s="129" t="s">
        <v>556</v>
      </c>
      <c r="AE462" s="150"/>
      <c r="AF462" s="150"/>
      <c r="AG462" s="150"/>
      <c r="AH462" s="153"/>
    </row>
    <row r="463" spans="1:34" x14ac:dyDescent="0.25">
      <c r="A463" s="3">
        <v>15094</v>
      </c>
      <c r="B463" s="4" t="s">
        <v>12</v>
      </c>
      <c r="C463" s="71" t="s">
        <v>120</v>
      </c>
      <c r="D463" s="71" t="s">
        <v>15</v>
      </c>
      <c r="E463" s="72" t="s">
        <v>51</v>
      </c>
      <c r="F463" s="71" t="s">
        <v>30</v>
      </c>
      <c r="G463" s="71" t="s">
        <v>59</v>
      </c>
      <c r="H463" s="72" t="s">
        <v>74</v>
      </c>
      <c r="I463" s="71" t="s">
        <v>76</v>
      </c>
      <c r="J463" s="71" t="s">
        <v>33</v>
      </c>
      <c r="K463" s="72" t="s">
        <v>72</v>
      </c>
      <c r="L463" s="71" t="s">
        <v>95</v>
      </c>
      <c r="M463" s="71" t="s">
        <v>95</v>
      </c>
      <c r="N463" s="72" t="s">
        <v>118</v>
      </c>
      <c r="O463" s="71" t="s">
        <v>54</v>
      </c>
      <c r="P463" s="71" t="s">
        <v>15</v>
      </c>
      <c r="Q463" s="72" t="s">
        <v>62</v>
      </c>
      <c r="R463" s="71" t="s">
        <v>59</v>
      </c>
      <c r="S463" s="71" t="s">
        <v>100</v>
      </c>
      <c r="T463" s="71" t="s">
        <v>107</v>
      </c>
      <c r="U463" s="72" t="s">
        <v>73</v>
      </c>
      <c r="V463" s="71" t="s">
        <v>95</v>
      </c>
      <c r="W463" s="71" t="s">
        <v>132</v>
      </c>
      <c r="X463" s="71" t="s">
        <v>49</v>
      </c>
      <c r="Y463" s="72" t="s">
        <v>62</v>
      </c>
      <c r="Z463" s="71" t="s">
        <v>33</v>
      </c>
      <c r="AA463" s="71" t="s">
        <v>95</v>
      </c>
      <c r="AB463" s="72" t="s">
        <v>74</v>
      </c>
      <c r="AC463" s="71" t="s">
        <v>118</v>
      </c>
      <c r="AD463" s="71" t="s">
        <v>627</v>
      </c>
      <c r="AE463" s="148">
        <v>8.81</v>
      </c>
      <c r="AF463" s="148" t="s">
        <v>29</v>
      </c>
      <c r="AG463" s="148">
        <v>8.77</v>
      </c>
      <c r="AH463" s="151"/>
    </row>
    <row r="464" spans="1:34" x14ac:dyDescent="0.25">
      <c r="A464" s="154" t="s">
        <v>357</v>
      </c>
      <c r="B464" s="5" t="s">
        <v>13</v>
      </c>
      <c r="C464" s="73" t="s">
        <v>50</v>
      </c>
      <c r="D464" s="73" t="s">
        <v>56</v>
      </c>
      <c r="E464" s="74" t="s">
        <v>50</v>
      </c>
      <c r="F464" s="73" t="s">
        <v>48</v>
      </c>
      <c r="G464" s="73" t="s">
        <v>56</v>
      </c>
      <c r="H464" s="74" t="s">
        <v>56</v>
      </c>
      <c r="I464" s="73" t="s">
        <v>14</v>
      </c>
      <c r="J464" s="73" t="s">
        <v>56</v>
      </c>
      <c r="K464" s="74" t="s">
        <v>48</v>
      </c>
      <c r="L464" s="73" t="s">
        <v>56</v>
      </c>
      <c r="M464" s="73" t="s">
        <v>56</v>
      </c>
      <c r="N464" s="74" t="s">
        <v>56</v>
      </c>
      <c r="O464" s="73" t="s">
        <v>48</v>
      </c>
      <c r="P464" s="73" t="s">
        <v>56</v>
      </c>
      <c r="Q464" s="74" t="s">
        <v>48</v>
      </c>
      <c r="R464" s="73" t="s">
        <v>56</v>
      </c>
      <c r="S464" s="73" t="s">
        <v>14</v>
      </c>
      <c r="T464" s="73" t="s">
        <v>14</v>
      </c>
      <c r="U464" s="74" t="s">
        <v>14</v>
      </c>
      <c r="V464" s="73" t="s">
        <v>56</v>
      </c>
      <c r="W464" s="73" t="s">
        <v>56</v>
      </c>
      <c r="X464" s="73" t="s">
        <v>50</v>
      </c>
      <c r="Y464" s="74" t="s">
        <v>48</v>
      </c>
      <c r="Z464" s="73" t="s">
        <v>56</v>
      </c>
      <c r="AA464" s="73" t="s">
        <v>56</v>
      </c>
      <c r="AB464" s="74" t="s">
        <v>56</v>
      </c>
      <c r="AC464" s="73" t="s">
        <v>56</v>
      </c>
      <c r="AD464" s="73"/>
      <c r="AE464" s="149"/>
      <c r="AF464" s="149"/>
      <c r="AG464" s="149"/>
      <c r="AH464" s="152"/>
    </row>
    <row r="465" spans="1:34" x14ac:dyDescent="0.25">
      <c r="A465" s="154"/>
      <c r="B465" s="5" t="s">
        <v>14</v>
      </c>
      <c r="C465" s="127" t="s">
        <v>460</v>
      </c>
      <c r="D465" s="127" t="s">
        <v>460</v>
      </c>
      <c r="E465" s="128" t="s">
        <v>25</v>
      </c>
      <c r="F465" s="127" t="s">
        <v>460</v>
      </c>
      <c r="G465" s="127" t="s">
        <v>460</v>
      </c>
      <c r="H465" s="128" t="s">
        <v>32</v>
      </c>
      <c r="I465" s="127" t="s">
        <v>460</v>
      </c>
      <c r="J465" s="127" t="s">
        <v>460</v>
      </c>
      <c r="K465" s="128" t="s">
        <v>25</v>
      </c>
      <c r="L465" s="127" t="s">
        <v>460</v>
      </c>
      <c r="M465" s="127" t="s">
        <v>460</v>
      </c>
      <c r="N465" s="128" t="s">
        <v>32</v>
      </c>
      <c r="O465" s="127" t="s">
        <v>460</v>
      </c>
      <c r="P465" s="127" t="s">
        <v>460</v>
      </c>
      <c r="Q465" s="128" t="s">
        <v>25</v>
      </c>
      <c r="R465" s="127" t="s">
        <v>32</v>
      </c>
      <c r="S465" s="127" t="s">
        <v>460</v>
      </c>
      <c r="T465" s="127" t="s">
        <v>460</v>
      </c>
      <c r="U465" s="128" t="s">
        <v>25</v>
      </c>
      <c r="V465" s="127" t="s">
        <v>32</v>
      </c>
      <c r="W465" s="127" t="s">
        <v>460</v>
      </c>
      <c r="X465" s="127" t="s">
        <v>460</v>
      </c>
      <c r="Y465" s="128" t="s">
        <v>25</v>
      </c>
      <c r="Z465" s="127" t="s">
        <v>460</v>
      </c>
      <c r="AA465" s="127" t="s">
        <v>460</v>
      </c>
      <c r="AB465" s="128" t="s">
        <v>32</v>
      </c>
      <c r="AC465" s="127" t="s">
        <v>462</v>
      </c>
      <c r="AD465" s="127" t="s">
        <v>36</v>
      </c>
      <c r="AE465" s="149"/>
      <c r="AF465" s="149"/>
      <c r="AG465" s="149"/>
      <c r="AH465" s="152"/>
    </row>
    <row r="466" spans="1:34" ht="15.75" thickBot="1" x14ac:dyDescent="0.3">
      <c r="A466" s="155"/>
      <c r="B466" s="6" t="s">
        <v>463</v>
      </c>
      <c r="C466" s="129" t="s">
        <v>460</v>
      </c>
      <c r="D466" s="129" t="s">
        <v>460</v>
      </c>
      <c r="E466" s="130" t="s">
        <v>52</v>
      </c>
      <c r="F466" s="129" t="s">
        <v>460</v>
      </c>
      <c r="G466" s="129" t="s">
        <v>460</v>
      </c>
      <c r="H466" s="130" t="s">
        <v>22</v>
      </c>
      <c r="I466" s="129" t="s">
        <v>460</v>
      </c>
      <c r="J466" s="129" t="s">
        <v>460</v>
      </c>
      <c r="K466" s="130" t="s">
        <v>58</v>
      </c>
      <c r="L466" s="129" t="s">
        <v>460</v>
      </c>
      <c r="M466" s="129" t="s">
        <v>460</v>
      </c>
      <c r="N466" s="130" t="s">
        <v>22</v>
      </c>
      <c r="O466" s="129" t="s">
        <v>460</v>
      </c>
      <c r="P466" s="129" t="s">
        <v>460</v>
      </c>
      <c r="Q466" s="130" t="s">
        <v>58</v>
      </c>
      <c r="R466" s="129">
        <v>10</v>
      </c>
      <c r="S466" s="129" t="s">
        <v>460</v>
      </c>
      <c r="T466" s="129" t="s">
        <v>460</v>
      </c>
      <c r="U466" s="130" t="s">
        <v>44</v>
      </c>
      <c r="V466" s="129">
        <v>10</v>
      </c>
      <c r="W466" s="129" t="s">
        <v>460</v>
      </c>
      <c r="X466" s="129" t="s">
        <v>460</v>
      </c>
      <c r="Y466" s="130" t="s">
        <v>58</v>
      </c>
      <c r="Z466" s="129" t="s">
        <v>460</v>
      </c>
      <c r="AA466" s="129" t="s">
        <v>460</v>
      </c>
      <c r="AB466" s="130" t="s">
        <v>22</v>
      </c>
      <c r="AC466" s="129">
        <v>20</v>
      </c>
      <c r="AD466" s="129" t="s">
        <v>628</v>
      </c>
      <c r="AE466" s="150"/>
      <c r="AF466" s="150"/>
      <c r="AG466" s="150"/>
      <c r="AH466" s="153"/>
    </row>
    <row r="467" spans="1:34" x14ac:dyDescent="0.25">
      <c r="A467" s="3">
        <v>15095</v>
      </c>
      <c r="B467" s="4" t="s">
        <v>12</v>
      </c>
      <c r="C467" s="71" t="s">
        <v>171</v>
      </c>
      <c r="D467" s="71" t="s">
        <v>84</v>
      </c>
      <c r="E467" s="72" t="s">
        <v>151</v>
      </c>
      <c r="F467" s="71" t="s">
        <v>475</v>
      </c>
      <c r="G467" s="71" t="s">
        <v>497</v>
      </c>
      <c r="H467" s="72" t="s">
        <v>63</v>
      </c>
      <c r="I467" s="71" t="s">
        <v>284</v>
      </c>
      <c r="J467" s="71" t="s">
        <v>86</v>
      </c>
      <c r="K467" s="72" t="s">
        <v>117</v>
      </c>
      <c r="L467" s="71" t="s">
        <v>504</v>
      </c>
      <c r="M467" s="71" t="s">
        <v>629</v>
      </c>
      <c r="N467" s="72" t="s">
        <v>46</v>
      </c>
      <c r="O467" s="71" t="s">
        <v>119</v>
      </c>
      <c r="P467" s="71" t="s">
        <v>116</v>
      </c>
      <c r="Q467" s="72" t="s">
        <v>40</v>
      </c>
      <c r="R467" s="71" t="s">
        <v>504</v>
      </c>
      <c r="S467" s="71" t="s">
        <v>127</v>
      </c>
      <c r="T467" s="71" t="s">
        <v>124</v>
      </c>
      <c r="U467" s="72" t="s">
        <v>44</v>
      </c>
      <c r="V467" s="71" t="s">
        <v>497</v>
      </c>
      <c r="W467" s="71" t="s">
        <v>167</v>
      </c>
      <c r="X467" s="71" t="s">
        <v>23</v>
      </c>
      <c r="Y467" s="72" t="s">
        <v>47</v>
      </c>
      <c r="Z467" s="71" t="s">
        <v>80</v>
      </c>
      <c r="AA467" s="71" t="s">
        <v>606</v>
      </c>
      <c r="AB467" s="72" t="s">
        <v>63</v>
      </c>
      <c r="AC467" s="71" t="s">
        <v>119</v>
      </c>
      <c r="AD467" s="71" t="s">
        <v>630</v>
      </c>
      <c r="AE467" s="148">
        <v>6.74</v>
      </c>
      <c r="AF467" s="148" t="s">
        <v>16</v>
      </c>
      <c r="AG467" s="148">
        <v>4.75</v>
      </c>
      <c r="AH467" s="151"/>
    </row>
    <row r="468" spans="1:34" x14ac:dyDescent="0.25">
      <c r="A468" s="154" t="s">
        <v>356</v>
      </c>
      <c r="B468" s="5" t="s">
        <v>13</v>
      </c>
      <c r="C468" s="73" t="s">
        <v>14</v>
      </c>
      <c r="D468" s="73" t="s">
        <v>56</v>
      </c>
      <c r="E468" s="74" t="s">
        <v>14</v>
      </c>
      <c r="F468" s="73" t="s">
        <v>48</v>
      </c>
      <c r="G468" s="73" t="s">
        <v>56</v>
      </c>
      <c r="H468" s="74" t="s">
        <v>56</v>
      </c>
      <c r="I468" s="73" t="s">
        <v>14</v>
      </c>
      <c r="J468" s="73" t="s">
        <v>56</v>
      </c>
      <c r="K468" s="74" t="s">
        <v>50</v>
      </c>
      <c r="L468" s="73" t="s">
        <v>56</v>
      </c>
      <c r="M468" s="73" t="s">
        <v>56</v>
      </c>
      <c r="N468" s="74" t="s">
        <v>56</v>
      </c>
      <c r="O468" s="73" t="s">
        <v>24</v>
      </c>
      <c r="P468" s="73" t="s">
        <v>50</v>
      </c>
      <c r="Q468" s="74" t="s">
        <v>24</v>
      </c>
      <c r="R468" s="73" t="s">
        <v>56</v>
      </c>
      <c r="S468" s="73" t="s">
        <v>16</v>
      </c>
      <c r="T468" s="73" t="s">
        <v>68</v>
      </c>
      <c r="U468" s="74" t="s">
        <v>16</v>
      </c>
      <c r="V468" s="73" t="s">
        <v>56</v>
      </c>
      <c r="W468" s="73" t="s">
        <v>14</v>
      </c>
      <c r="X468" s="73" t="s">
        <v>24</v>
      </c>
      <c r="Y468" s="74" t="s">
        <v>14</v>
      </c>
      <c r="Z468" s="73" t="s">
        <v>14</v>
      </c>
      <c r="AA468" s="73" t="s">
        <v>56</v>
      </c>
      <c r="AB468" s="74" t="s">
        <v>56</v>
      </c>
      <c r="AC468" s="73" t="s">
        <v>56</v>
      </c>
      <c r="AD468" s="73"/>
      <c r="AE468" s="149"/>
      <c r="AF468" s="149"/>
      <c r="AG468" s="149"/>
      <c r="AH468" s="152"/>
    </row>
    <row r="469" spans="1:34" x14ac:dyDescent="0.25">
      <c r="A469" s="154"/>
      <c r="B469" s="5" t="s">
        <v>14</v>
      </c>
      <c r="C469" s="127" t="s">
        <v>460</v>
      </c>
      <c r="D469" s="127" t="s">
        <v>460</v>
      </c>
      <c r="E469" s="128" t="s">
        <v>25</v>
      </c>
      <c r="F469" s="127" t="s">
        <v>460</v>
      </c>
      <c r="G469" s="127" t="s">
        <v>460</v>
      </c>
      <c r="H469" s="128" t="s">
        <v>32</v>
      </c>
      <c r="I469" s="127" t="s">
        <v>460</v>
      </c>
      <c r="J469" s="127" t="s">
        <v>460</v>
      </c>
      <c r="K469" s="128" t="s">
        <v>25</v>
      </c>
      <c r="L469" s="127" t="s">
        <v>460</v>
      </c>
      <c r="M469" s="127" t="s">
        <v>460</v>
      </c>
      <c r="N469" s="128" t="s">
        <v>32</v>
      </c>
      <c r="O469" s="127" t="s">
        <v>460</v>
      </c>
      <c r="P469" s="127" t="s">
        <v>460</v>
      </c>
      <c r="Q469" s="128" t="s">
        <v>25</v>
      </c>
      <c r="R469" s="127" t="s">
        <v>32</v>
      </c>
      <c r="S469" s="127" t="s">
        <v>460</v>
      </c>
      <c r="T469" s="127" t="s">
        <v>460</v>
      </c>
      <c r="U469" s="128" t="s">
        <v>461</v>
      </c>
      <c r="V469" s="127" t="s">
        <v>32</v>
      </c>
      <c r="W469" s="127" t="s">
        <v>460</v>
      </c>
      <c r="X469" s="127" t="s">
        <v>460</v>
      </c>
      <c r="Y469" s="128" t="s">
        <v>25</v>
      </c>
      <c r="Z469" s="127" t="s">
        <v>460</v>
      </c>
      <c r="AA469" s="127" t="s">
        <v>460</v>
      </c>
      <c r="AB469" s="128" t="s">
        <v>32</v>
      </c>
      <c r="AC469" s="127" t="s">
        <v>462</v>
      </c>
      <c r="AD469" s="127" t="s">
        <v>59</v>
      </c>
      <c r="AE469" s="149"/>
      <c r="AF469" s="149"/>
      <c r="AG469" s="149"/>
      <c r="AH469" s="152"/>
    </row>
    <row r="470" spans="1:34" ht="15.75" thickBot="1" x14ac:dyDescent="0.3">
      <c r="A470" s="155"/>
      <c r="B470" s="6" t="s">
        <v>463</v>
      </c>
      <c r="C470" s="129" t="s">
        <v>460</v>
      </c>
      <c r="D470" s="129" t="s">
        <v>460</v>
      </c>
      <c r="E470" s="130" t="s">
        <v>44</v>
      </c>
      <c r="F470" s="129" t="s">
        <v>460</v>
      </c>
      <c r="G470" s="129" t="s">
        <v>460</v>
      </c>
      <c r="H470" s="130" t="s">
        <v>22</v>
      </c>
      <c r="I470" s="129" t="s">
        <v>460</v>
      </c>
      <c r="J470" s="129" t="s">
        <v>460</v>
      </c>
      <c r="K470" s="130" t="s">
        <v>52</v>
      </c>
      <c r="L470" s="129" t="s">
        <v>460</v>
      </c>
      <c r="M470" s="129" t="s">
        <v>460</v>
      </c>
      <c r="N470" s="130" t="s">
        <v>22</v>
      </c>
      <c r="O470" s="129" t="s">
        <v>460</v>
      </c>
      <c r="P470" s="129" t="s">
        <v>460</v>
      </c>
      <c r="Q470" s="130" t="s">
        <v>66</v>
      </c>
      <c r="R470" s="129">
        <v>10</v>
      </c>
      <c r="S470" s="129" t="s">
        <v>460</v>
      </c>
      <c r="T470" s="129" t="s">
        <v>460</v>
      </c>
      <c r="U470" s="130" t="s">
        <v>17</v>
      </c>
      <c r="V470" s="129">
        <v>10</v>
      </c>
      <c r="W470" s="129" t="s">
        <v>460</v>
      </c>
      <c r="X470" s="129" t="s">
        <v>460</v>
      </c>
      <c r="Y470" s="130" t="s">
        <v>44</v>
      </c>
      <c r="Z470" s="129" t="s">
        <v>460</v>
      </c>
      <c r="AA470" s="129" t="s">
        <v>460</v>
      </c>
      <c r="AB470" s="130" t="s">
        <v>22</v>
      </c>
      <c r="AC470" s="129">
        <v>20</v>
      </c>
      <c r="AD470" s="129" t="s">
        <v>631</v>
      </c>
      <c r="AE470" s="150"/>
      <c r="AF470" s="150"/>
      <c r="AG470" s="150"/>
      <c r="AH470" s="153"/>
    </row>
    <row r="471" spans="1:34" x14ac:dyDescent="0.25">
      <c r="A471" s="3">
        <v>15096</v>
      </c>
      <c r="B471" s="4" t="s">
        <v>12</v>
      </c>
      <c r="C471" s="71" t="s">
        <v>83</v>
      </c>
      <c r="D471" s="71" t="s">
        <v>55</v>
      </c>
      <c r="E471" s="72" t="s">
        <v>85</v>
      </c>
      <c r="F471" s="71" t="s">
        <v>20</v>
      </c>
      <c r="G471" s="71" t="s">
        <v>55</v>
      </c>
      <c r="H471" s="72" t="s">
        <v>88</v>
      </c>
      <c r="I471" s="71" t="s">
        <v>78</v>
      </c>
      <c r="J471" s="71" t="s">
        <v>53</v>
      </c>
      <c r="K471" s="72" t="s">
        <v>83</v>
      </c>
      <c r="L471" s="71" t="s">
        <v>53</v>
      </c>
      <c r="M471" s="71" t="s">
        <v>15</v>
      </c>
      <c r="N471" s="72" t="s">
        <v>52</v>
      </c>
      <c r="O471" s="71" t="s">
        <v>100</v>
      </c>
      <c r="P471" s="71" t="s">
        <v>22</v>
      </c>
      <c r="Q471" s="72" t="s">
        <v>92</v>
      </c>
      <c r="R471" s="71" t="s">
        <v>15</v>
      </c>
      <c r="S471" s="71" t="s">
        <v>64</v>
      </c>
      <c r="T471" s="71" t="s">
        <v>43</v>
      </c>
      <c r="U471" s="72" t="s">
        <v>120</v>
      </c>
      <c r="V471" s="71" t="s">
        <v>15</v>
      </c>
      <c r="W471" s="71" t="s">
        <v>73</v>
      </c>
      <c r="X471" s="71" t="s">
        <v>43</v>
      </c>
      <c r="Y471" s="72" t="s">
        <v>51</v>
      </c>
      <c r="Z471" s="71" t="s">
        <v>53</v>
      </c>
      <c r="AA471" s="71" t="s">
        <v>20</v>
      </c>
      <c r="AB471" s="72" t="s">
        <v>58</v>
      </c>
      <c r="AC471" s="71" t="s">
        <v>118</v>
      </c>
      <c r="AD471" s="71" t="s">
        <v>465</v>
      </c>
      <c r="AE471" s="148">
        <v>7</v>
      </c>
      <c r="AF471" s="148" t="s">
        <v>29</v>
      </c>
      <c r="AG471" s="148">
        <v>5.01</v>
      </c>
      <c r="AH471" s="151"/>
    </row>
    <row r="472" spans="1:34" x14ac:dyDescent="0.25">
      <c r="A472" s="154" t="s">
        <v>355</v>
      </c>
      <c r="B472" s="5" t="s">
        <v>13</v>
      </c>
      <c r="C472" s="73" t="s">
        <v>14</v>
      </c>
      <c r="D472" s="73" t="s">
        <v>56</v>
      </c>
      <c r="E472" s="74" t="s">
        <v>14</v>
      </c>
      <c r="F472" s="73" t="s">
        <v>56</v>
      </c>
      <c r="G472" s="73" t="s">
        <v>14</v>
      </c>
      <c r="H472" s="74" t="s">
        <v>50</v>
      </c>
      <c r="I472" s="73" t="s">
        <v>68</v>
      </c>
      <c r="J472" s="73" t="s">
        <v>48</v>
      </c>
      <c r="K472" s="74" t="s">
        <v>24</v>
      </c>
      <c r="L472" s="73" t="s">
        <v>14</v>
      </c>
      <c r="M472" s="73" t="s">
        <v>14</v>
      </c>
      <c r="N472" s="74" t="s">
        <v>14</v>
      </c>
      <c r="O472" s="73" t="s">
        <v>14</v>
      </c>
      <c r="P472" s="73" t="s">
        <v>24</v>
      </c>
      <c r="Q472" s="74" t="s">
        <v>24</v>
      </c>
      <c r="R472" s="73" t="s">
        <v>14</v>
      </c>
      <c r="S472" s="73" t="s">
        <v>24</v>
      </c>
      <c r="T472" s="73" t="s">
        <v>14</v>
      </c>
      <c r="U472" s="74" t="s">
        <v>24</v>
      </c>
      <c r="V472" s="73" t="s">
        <v>14</v>
      </c>
      <c r="W472" s="73" t="s">
        <v>48</v>
      </c>
      <c r="X472" s="73" t="s">
        <v>14</v>
      </c>
      <c r="Y472" s="74" t="s">
        <v>50</v>
      </c>
      <c r="Z472" s="73" t="s">
        <v>14</v>
      </c>
      <c r="AA472" s="73" t="s">
        <v>56</v>
      </c>
      <c r="AB472" s="74" t="s">
        <v>50</v>
      </c>
      <c r="AC472" s="73" t="s">
        <v>56</v>
      </c>
      <c r="AD472" s="73"/>
      <c r="AE472" s="149"/>
      <c r="AF472" s="149"/>
      <c r="AG472" s="149"/>
      <c r="AH472" s="152"/>
    </row>
    <row r="473" spans="1:34" x14ac:dyDescent="0.25">
      <c r="A473" s="154"/>
      <c r="B473" s="5" t="s">
        <v>14</v>
      </c>
      <c r="C473" s="127" t="s">
        <v>460</v>
      </c>
      <c r="D473" s="127" t="s">
        <v>460</v>
      </c>
      <c r="E473" s="128" t="s">
        <v>25</v>
      </c>
      <c r="F473" s="127" t="s">
        <v>460</v>
      </c>
      <c r="G473" s="127" t="s">
        <v>460</v>
      </c>
      <c r="H473" s="128" t="s">
        <v>32</v>
      </c>
      <c r="I473" s="127" t="s">
        <v>460</v>
      </c>
      <c r="J473" s="127" t="s">
        <v>460</v>
      </c>
      <c r="K473" s="128" t="s">
        <v>25</v>
      </c>
      <c r="L473" s="127" t="s">
        <v>460</v>
      </c>
      <c r="M473" s="127" t="s">
        <v>460</v>
      </c>
      <c r="N473" s="128" t="s">
        <v>32</v>
      </c>
      <c r="O473" s="127" t="s">
        <v>460</v>
      </c>
      <c r="P473" s="127" t="s">
        <v>460</v>
      </c>
      <c r="Q473" s="128" t="s">
        <v>25</v>
      </c>
      <c r="R473" s="127" t="s">
        <v>32</v>
      </c>
      <c r="S473" s="127" t="s">
        <v>460</v>
      </c>
      <c r="T473" s="127" t="s">
        <v>460</v>
      </c>
      <c r="U473" s="128" t="s">
        <v>25</v>
      </c>
      <c r="V473" s="127" t="s">
        <v>32</v>
      </c>
      <c r="W473" s="127" t="s">
        <v>460</v>
      </c>
      <c r="X473" s="127" t="s">
        <v>460</v>
      </c>
      <c r="Y473" s="128" t="s">
        <v>25</v>
      </c>
      <c r="Z473" s="127" t="s">
        <v>460</v>
      </c>
      <c r="AA473" s="127" t="s">
        <v>460</v>
      </c>
      <c r="AB473" s="128" t="s">
        <v>32</v>
      </c>
      <c r="AC473" s="127" t="s">
        <v>462</v>
      </c>
      <c r="AD473" s="127" t="s">
        <v>36</v>
      </c>
      <c r="AE473" s="149"/>
      <c r="AF473" s="149"/>
      <c r="AG473" s="149"/>
      <c r="AH473" s="152"/>
    </row>
    <row r="474" spans="1:34" ht="15.75" thickBot="1" x14ac:dyDescent="0.3">
      <c r="A474" s="155"/>
      <c r="B474" s="6" t="s">
        <v>463</v>
      </c>
      <c r="C474" s="129" t="s">
        <v>460</v>
      </c>
      <c r="D474" s="129" t="s">
        <v>460</v>
      </c>
      <c r="E474" s="130" t="s">
        <v>44</v>
      </c>
      <c r="F474" s="129" t="s">
        <v>460</v>
      </c>
      <c r="G474" s="129" t="s">
        <v>460</v>
      </c>
      <c r="H474" s="130" t="s">
        <v>45</v>
      </c>
      <c r="I474" s="129" t="s">
        <v>460</v>
      </c>
      <c r="J474" s="129" t="s">
        <v>460</v>
      </c>
      <c r="K474" s="130" t="s">
        <v>66</v>
      </c>
      <c r="L474" s="129" t="s">
        <v>460</v>
      </c>
      <c r="M474" s="129" t="s">
        <v>460</v>
      </c>
      <c r="N474" s="130" t="s">
        <v>470</v>
      </c>
      <c r="O474" s="129" t="s">
        <v>460</v>
      </c>
      <c r="P474" s="129" t="s">
        <v>460</v>
      </c>
      <c r="Q474" s="130" t="s">
        <v>66</v>
      </c>
      <c r="R474" s="129">
        <v>7</v>
      </c>
      <c r="S474" s="129" t="s">
        <v>460</v>
      </c>
      <c r="T474" s="129" t="s">
        <v>460</v>
      </c>
      <c r="U474" s="130" t="s">
        <v>66</v>
      </c>
      <c r="V474" s="129">
        <v>7</v>
      </c>
      <c r="W474" s="129" t="s">
        <v>460</v>
      </c>
      <c r="X474" s="129" t="s">
        <v>460</v>
      </c>
      <c r="Y474" s="130" t="s">
        <v>52</v>
      </c>
      <c r="Z474" s="129" t="s">
        <v>460</v>
      </c>
      <c r="AA474" s="129" t="s">
        <v>460</v>
      </c>
      <c r="AB474" s="130" t="s">
        <v>45</v>
      </c>
      <c r="AC474" s="129">
        <v>20</v>
      </c>
      <c r="AD474" s="129" t="s">
        <v>471</v>
      </c>
      <c r="AE474" s="150"/>
      <c r="AF474" s="150"/>
      <c r="AG474" s="150"/>
      <c r="AH474" s="153"/>
    </row>
    <row r="475" spans="1:34" x14ac:dyDescent="0.25">
      <c r="A475" s="3">
        <v>15097</v>
      </c>
      <c r="B475" s="4" t="s">
        <v>12</v>
      </c>
      <c r="C475" s="71" t="s">
        <v>317</v>
      </c>
      <c r="D475" s="71" t="s">
        <v>114</v>
      </c>
      <c r="E475" s="72" t="s">
        <v>54</v>
      </c>
      <c r="F475" s="71" t="s">
        <v>497</v>
      </c>
      <c r="G475" s="71" t="s">
        <v>84</v>
      </c>
      <c r="H475" s="72" t="s">
        <v>88</v>
      </c>
      <c r="I475" s="71" t="s">
        <v>354</v>
      </c>
      <c r="J475" s="71" t="s">
        <v>114</v>
      </c>
      <c r="K475" s="72" t="s">
        <v>85</v>
      </c>
      <c r="L475" s="71" t="s">
        <v>114</v>
      </c>
      <c r="M475" s="71" t="s">
        <v>114</v>
      </c>
      <c r="N475" s="72" t="s">
        <v>60</v>
      </c>
      <c r="O475" s="71" t="s">
        <v>123</v>
      </c>
      <c r="P475" s="71" t="s">
        <v>114</v>
      </c>
      <c r="Q475" s="72" t="s">
        <v>51</v>
      </c>
      <c r="R475" s="71" t="s">
        <v>96</v>
      </c>
      <c r="S475" s="71" t="s">
        <v>130</v>
      </c>
      <c r="T475" s="71" t="s">
        <v>23</v>
      </c>
      <c r="U475" s="72" t="s">
        <v>44</v>
      </c>
      <c r="V475" s="71" t="s">
        <v>475</v>
      </c>
      <c r="W475" s="71" t="s">
        <v>353</v>
      </c>
      <c r="X475" s="71" t="s">
        <v>31</v>
      </c>
      <c r="Y475" s="72" t="s">
        <v>85</v>
      </c>
      <c r="Z475" s="71" t="s">
        <v>84</v>
      </c>
      <c r="AA475" s="71" t="s">
        <v>497</v>
      </c>
      <c r="AB475" s="72" t="s">
        <v>88</v>
      </c>
      <c r="AC475" s="71" t="s">
        <v>93</v>
      </c>
      <c r="AD475" s="71" t="s">
        <v>611</v>
      </c>
      <c r="AE475" s="148">
        <v>6.52</v>
      </c>
      <c r="AF475" s="148" t="s">
        <v>16</v>
      </c>
      <c r="AG475" s="148">
        <v>6.86</v>
      </c>
      <c r="AH475" s="151"/>
    </row>
    <row r="476" spans="1:34" x14ac:dyDescent="0.25">
      <c r="A476" s="154" t="s">
        <v>352</v>
      </c>
      <c r="B476" s="5" t="s">
        <v>13</v>
      </c>
      <c r="C476" s="73" t="s">
        <v>24</v>
      </c>
      <c r="D476" s="73" t="s">
        <v>48</v>
      </c>
      <c r="E476" s="74" t="s">
        <v>14</v>
      </c>
      <c r="F476" s="73" t="s">
        <v>56</v>
      </c>
      <c r="G476" s="73" t="s">
        <v>14</v>
      </c>
      <c r="H476" s="74" t="s">
        <v>50</v>
      </c>
      <c r="I476" s="73" t="s">
        <v>14</v>
      </c>
      <c r="J476" s="73" t="s">
        <v>48</v>
      </c>
      <c r="K476" s="74" t="s">
        <v>14</v>
      </c>
      <c r="L476" s="73" t="s">
        <v>14</v>
      </c>
      <c r="M476" s="73" t="s">
        <v>14</v>
      </c>
      <c r="N476" s="74" t="s">
        <v>14</v>
      </c>
      <c r="O476" s="73" t="s">
        <v>50</v>
      </c>
      <c r="P476" s="73" t="s">
        <v>48</v>
      </c>
      <c r="Q476" s="74" t="s">
        <v>50</v>
      </c>
      <c r="R476" s="73" t="s">
        <v>50</v>
      </c>
      <c r="S476" s="73" t="s">
        <v>16</v>
      </c>
      <c r="T476" s="73" t="s">
        <v>24</v>
      </c>
      <c r="U476" s="74" t="s">
        <v>16</v>
      </c>
      <c r="V476" s="73" t="s">
        <v>48</v>
      </c>
      <c r="W476" s="73" t="s">
        <v>50</v>
      </c>
      <c r="X476" s="73" t="s">
        <v>24</v>
      </c>
      <c r="Y476" s="74" t="s">
        <v>14</v>
      </c>
      <c r="Z476" s="73" t="s">
        <v>14</v>
      </c>
      <c r="AA476" s="73" t="s">
        <v>56</v>
      </c>
      <c r="AB476" s="74" t="s">
        <v>50</v>
      </c>
      <c r="AC476" s="73" t="s">
        <v>56</v>
      </c>
      <c r="AD476" s="73"/>
      <c r="AE476" s="149"/>
      <c r="AF476" s="149"/>
      <c r="AG476" s="149"/>
      <c r="AH476" s="152"/>
    </row>
    <row r="477" spans="1:34" x14ac:dyDescent="0.25">
      <c r="A477" s="154"/>
      <c r="B477" s="5" t="s">
        <v>14</v>
      </c>
      <c r="C477" s="127" t="s">
        <v>460</v>
      </c>
      <c r="D477" s="127" t="s">
        <v>460</v>
      </c>
      <c r="E477" s="128" t="s">
        <v>25</v>
      </c>
      <c r="F477" s="127" t="s">
        <v>460</v>
      </c>
      <c r="G477" s="127" t="s">
        <v>460</v>
      </c>
      <c r="H477" s="128" t="s">
        <v>32</v>
      </c>
      <c r="I477" s="127" t="s">
        <v>460</v>
      </c>
      <c r="J477" s="127" t="s">
        <v>460</v>
      </c>
      <c r="K477" s="128" t="s">
        <v>25</v>
      </c>
      <c r="L477" s="127" t="s">
        <v>460</v>
      </c>
      <c r="M477" s="127" t="s">
        <v>460</v>
      </c>
      <c r="N477" s="128" t="s">
        <v>32</v>
      </c>
      <c r="O477" s="127" t="s">
        <v>460</v>
      </c>
      <c r="P477" s="127" t="s">
        <v>460</v>
      </c>
      <c r="Q477" s="128" t="s">
        <v>25</v>
      </c>
      <c r="R477" s="127" t="s">
        <v>32</v>
      </c>
      <c r="S477" s="127" t="s">
        <v>460</v>
      </c>
      <c r="T477" s="127" t="s">
        <v>460</v>
      </c>
      <c r="U477" s="128" t="s">
        <v>461</v>
      </c>
      <c r="V477" s="127" t="s">
        <v>32</v>
      </c>
      <c r="W477" s="127" t="s">
        <v>460</v>
      </c>
      <c r="X477" s="127" t="s">
        <v>460</v>
      </c>
      <c r="Y477" s="128" t="s">
        <v>25</v>
      </c>
      <c r="Z477" s="127" t="s">
        <v>460</v>
      </c>
      <c r="AA477" s="127" t="s">
        <v>460</v>
      </c>
      <c r="AB477" s="128" t="s">
        <v>32</v>
      </c>
      <c r="AC477" s="127" t="s">
        <v>462</v>
      </c>
      <c r="AD477" s="127" t="s">
        <v>59</v>
      </c>
      <c r="AE477" s="149"/>
      <c r="AF477" s="149"/>
      <c r="AG477" s="149"/>
      <c r="AH477" s="152"/>
    </row>
    <row r="478" spans="1:34" ht="15.75" thickBot="1" x14ac:dyDescent="0.3">
      <c r="A478" s="155"/>
      <c r="B478" s="6" t="s">
        <v>463</v>
      </c>
      <c r="C478" s="129" t="s">
        <v>460</v>
      </c>
      <c r="D478" s="129" t="s">
        <v>460</v>
      </c>
      <c r="E478" s="130" t="s">
        <v>44</v>
      </c>
      <c r="F478" s="129" t="s">
        <v>460</v>
      </c>
      <c r="G478" s="129" t="s">
        <v>460</v>
      </c>
      <c r="H478" s="130" t="s">
        <v>45</v>
      </c>
      <c r="I478" s="129" t="s">
        <v>460</v>
      </c>
      <c r="J478" s="129" t="s">
        <v>460</v>
      </c>
      <c r="K478" s="130" t="s">
        <v>44</v>
      </c>
      <c r="L478" s="129" t="s">
        <v>460</v>
      </c>
      <c r="M478" s="129" t="s">
        <v>460</v>
      </c>
      <c r="N478" s="130" t="s">
        <v>470</v>
      </c>
      <c r="O478" s="129" t="s">
        <v>460</v>
      </c>
      <c r="P478" s="129" t="s">
        <v>460</v>
      </c>
      <c r="Q478" s="130" t="s">
        <v>52</v>
      </c>
      <c r="R478" s="129">
        <v>8</v>
      </c>
      <c r="S478" s="129" t="s">
        <v>460</v>
      </c>
      <c r="T478" s="129" t="s">
        <v>460</v>
      </c>
      <c r="U478" s="130" t="s">
        <v>17</v>
      </c>
      <c r="V478" s="129">
        <v>9</v>
      </c>
      <c r="W478" s="129" t="s">
        <v>460</v>
      </c>
      <c r="X478" s="129" t="s">
        <v>460</v>
      </c>
      <c r="Y478" s="130" t="s">
        <v>44</v>
      </c>
      <c r="Z478" s="129" t="s">
        <v>460</v>
      </c>
      <c r="AA478" s="129" t="s">
        <v>460</v>
      </c>
      <c r="AB478" s="130" t="s">
        <v>45</v>
      </c>
      <c r="AC478" s="129">
        <v>20</v>
      </c>
      <c r="AD478" s="129" t="s">
        <v>550</v>
      </c>
      <c r="AE478" s="150"/>
      <c r="AF478" s="150"/>
      <c r="AG478" s="150"/>
      <c r="AH478" s="153"/>
    </row>
    <row r="479" spans="1:34" ht="15.95" customHeight="1" x14ac:dyDescent="0.25">
      <c r="A479" s="131" t="s">
        <v>478</v>
      </c>
      <c r="B479" s="132"/>
      <c r="C479" s="132"/>
      <c r="D479" s="132"/>
      <c r="E479" s="132"/>
      <c r="F479" s="132"/>
      <c r="G479" s="132"/>
      <c r="H479" s="132"/>
      <c r="I479" s="132"/>
      <c r="J479" s="132"/>
      <c r="K479" s="132"/>
      <c r="L479" s="132"/>
      <c r="M479" s="132"/>
      <c r="N479" s="132"/>
      <c r="O479" s="132"/>
      <c r="P479" s="133"/>
      <c r="Q479" s="133"/>
      <c r="R479" s="133"/>
      <c r="S479" s="133"/>
      <c r="T479" s="133"/>
      <c r="U479" s="133"/>
      <c r="V479" s="134"/>
      <c r="Y479" s="133"/>
      <c r="Z479" s="133"/>
    </row>
    <row r="480" spans="1:34" ht="15.95" customHeight="1" x14ac:dyDescent="0.25">
      <c r="A480" s="135" t="s">
        <v>479</v>
      </c>
      <c r="B480" s="135"/>
      <c r="C480" s="135"/>
      <c r="D480" s="135"/>
      <c r="E480" s="135"/>
      <c r="F480" s="135"/>
      <c r="G480" s="135"/>
      <c r="H480" s="135"/>
      <c r="I480" s="135"/>
      <c r="J480" s="135"/>
      <c r="K480" s="135"/>
      <c r="L480" s="135"/>
      <c r="M480" s="135"/>
    </row>
    <row r="481" spans="1:34" ht="15.95" customHeight="1" x14ac:dyDescent="0.25">
      <c r="A481" s="136" t="s">
        <v>480</v>
      </c>
      <c r="B481" s="144" t="s">
        <v>481</v>
      </c>
      <c r="C481" s="144"/>
      <c r="D481" s="144" t="s">
        <v>482</v>
      </c>
      <c r="E481" s="144"/>
      <c r="F481" s="144"/>
      <c r="G481" s="144" t="s">
        <v>483</v>
      </c>
      <c r="H481" s="144"/>
      <c r="I481" s="144"/>
      <c r="J481" s="144" t="s">
        <v>484</v>
      </c>
      <c r="K481" s="144"/>
      <c r="L481" s="144"/>
      <c r="M481" s="144" t="s">
        <v>485</v>
      </c>
      <c r="N481" s="144"/>
      <c r="O481" s="144"/>
      <c r="P481" s="144" t="s">
        <v>486</v>
      </c>
      <c r="Q481" s="144"/>
      <c r="R481" s="144"/>
      <c r="S481" s="144" t="s">
        <v>487</v>
      </c>
      <c r="T481" s="144"/>
      <c r="U481" s="144"/>
      <c r="V481" s="137" t="s">
        <v>488</v>
      </c>
      <c r="Y481" s="138"/>
    </row>
    <row r="482" spans="1:34" ht="15.95" customHeight="1" x14ac:dyDescent="0.25">
      <c r="A482" s="136" t="s">
        <v>183</v>
      </c>
      <c r="B482" s="144" t="s">
        <v>56</v>
      </c>
      <c r="C482" s="144"/>
      <c r="D482" s="144" t="s">
        <v>48</v>
      </c>
      <c r="E482" s="144"/>
      <c r="F482" s="144"/>
      <c r="G482" s="144" t="s">
        <v>50</v>
      </c>
      <c r="H482" s="144"/>
      <c r="I482" s="144"/>
      <c r="J482" s="144" t="s">
        <v>14</v>
      </c>
      <c r="K482" s="144"/>
      <c r="L482" s="144"/>
      <c r="M482" s="144" t="s">
        <v>24</v>
      </c>
      <c r="N482" s="144"/>
      <c r="O482" s="144"/>
      <c r="P482" s="144" t="s">
        <v>68</v>
      </c>
      <c r="Q482" s="144"/>
      <c r="R482" s="144"/>
      <c r="S482" s="144" t="s">
        <v>29</v>
      </c>
      <c r="T482" s="144"/>
      <c r="U482" s="144"/>
      <c r="V482" s="137" t="s">
        <v>16</v>
      </c>
      <c r="W482" s="138"/>
      <c r="X482" s="138"/>
      <c r="Y482" s="138"/>
    </row>
    <row r="483" spans="1:34" ht="15.95" customHeight="1" x14ac:dyDescent="0.25">
      <c r="A483" s="136" t="s">
        <v>184</v>
      </c>
      <c r="B483" s="144">
        <v>10</v>
      </c>
      <c r="C483" s="144"/>
      <c r="D483" s="144">
        <v>9</v>
      </c>
      <c r="E483" s="144"/>
      <c r="F483" s="144"/>
      <c r="G483" s="144">
        <v>8</v>
      </c>
      <c r="H483" s="144"/>
      <c r="I483" s="144"/>
      <c r="J483" s="144">
        <v>7</v>
      </c>
      <c r="K483" s="144"/>
      <c r="L483" s="144"/>
      <c r="M483" s="144">
        <v>6</v>
      </c>
      <c r="N483" s="144"/>
      <c r="O483" s="144"/>
      <c r="P483" s="144">
        <v>5</v>
      </c>
      <c r="Q483" s="144"/>
      <c r="R483" s="144"/>
      <c r="S483" s="144">
        <v>4</v>
      </c>
      <c r="T483" s="144"/>
      <c r="U483" s="144"/>
      <c r="V483" s="137">
        <v>0</v>
      </c>
      <c r="W483" s="138"/>
      <c r="X483" s="138"/>
      <c r="Y483" s="138"/>
    </row>
    <row r="484" spans="1:34" ht="42.75" customHeight="1" x14ac:dyDescent="0.25">
      <c r="A484" s="139"/>
      <c r="B484" s="140"/>
      <c r="C484" s="141"/>
      <c r="D484" s="141"/>
      <c r="E484" s="141"/>
      <c r="F484" s="141"/>
      <c r="G484" s="141"/>
      <c r="H484" s="145"/>
      <c r="I484" s="145"/>
      <c r="J484" s="145"/>
      <c r="K484" s="145"/>
      <c r="L484" s="145"/>
      <c r="M484" s="145"/>
      <c r="N484" s="141"/>
      <c r="O484" s="141"/>
      <c r="P484" s="141"/>
      <c r="Q484" s="141"/>
      <c r="R484" s="141"/>
      <c r="S484" s="141"/>
      <c r="T484" s="141"/>
      <c r="U484" s="141"/>
      <c r="V484" s="141"/>
    </row>
    <row r="485" spans="1:34" ht="21" customHeight="1" x14ac:dyDescent="0.25">
      <c r="A485" s="139"/>
      <c r="B485" s="146" t="s">
        <v>489</v>
      </c>
      <c r="C485" s="146"/>
      <c r="D485" s="146"/>
      <c r="E485" s="146"/>
      <c r="F485" s="141"/>
      <c r="G485" s="141"/>
      <c r="K485" s="142" t="s">
        <v>490</v>
      </c>
      <c r="L485" s="143"/>
      <c r="M485" s="143"/>
      <c r="N485" s="143"/>
      <c r="O485" s="143"/>
      <c r="S485" s="142" t="s">
        <v>491</v>
      </c>
      <c r="T485" s="142"/>
      <c r="U485" s="142"/>
      <c r="V485" s="142"/>
      <c r="W485" s="142"/>
      <c r="Z485" s="141" t="s">
        <v>492</v>
      </c>
    </row>
    <row r="486" spans="1:34" ht="15.75" thickBot="1" x14ac:dyDescent="0.3">
      <c r="B486" s="147" t="s">
        <v>493</v>
      </c>
      <c r="C486" s="147"/>
      <c r="D486" s="147"/>
      <c r="E486" s="147"/>
      <c r="F486" s="135"/>
      <c r="G486" s="135"/>
      <c r="K486" s="138" t="s">
        <v>494</v>
      </c>
      <c r="L486" s="138"/>
      <c r="M486" s="138"/>
      <c r="N486" s="138"/>
      <c r="O486" s="138"/>
      <c r="S486" s="142" t="s">
        <v>495</v>
      </c>
      <c r="T486" s="142"/>
      <c r="U486" s="142"/>
      <c r="V486" s="142"/>
      <c r="W486" s="142"/>
      <c r="Z486" s="132" t="s">
        <v>743</v>
      </c>
    </row>
    <row r="487" spans="1:34" x14ac:dyDescent="0.25">
      <c r="A487" s="3">
        <v>15098</v>
      </c>
      <c r="B487" s="4" t="s">
        <v>12</v>
      </c>
      <c r="C487" s="71" t="s">
        <v>91</v>
      </c>
      <c r="D487" s="71" t="s">
        <v>116</v>
      </c>
      <c r="E487" s="72" t="s">
        <v>46</v>
      </c>
      <c r="F487" s="71" t="s">
        <v>80</v>
      </c>
      <c r="G487" s="71" t="s">
        <v>84</v>
      </c>
      <c r="H487" s="72" t="s">
        <v>38</v>
      </c>
      <c r="I487" s="71" t="s">
        <v>165</v>
      </c>
      <c r="J487" s="71" t="s">
        <v>31</v>
      </c>
      <c r="K487" s="72" t="s">
        <v>40</v>
      </c>
      <c r="L487" s="71" t="s">
        <v>116</v>
      </c>
      <c r="M487" s="71" t="s">
        <v>96</v>
      </c>
      <c r="N487" s="72" t="s">
        <v>52</v>
      </c>
      <c r="O487" s="71" t="s">
        <v>169</v>
      </c>
      <c r="P487" s="71" t="s">
        <v>28</v>
      </c>
      <c r="Q487" s="72" t="s">
        <v>74</v>
      </c>
      <c r="R487" s="71" t="s">
        <v>116</v>
      </c>
      <c r="S487" s="71" t="s">
        <v>130</v>
      </c>
      <c r="T487" s="71" t="s">
        <v>28</v>
      </c>
      <c r="U487" s="72" t="s">
        <v>129</v>
      </c>
      <c r="V487" s="71" t="s">
        <v>96</v>
      </c>
      <c r="W487" s="71" t="s">
        <v>119</v>
      </c>
      <c r="X487" s="71" t="s">
        <v>23</v>
      </c>
      <c r="Y487" s="72" t="s">
        <v>87</v>
      </c>
      <c r="Z487" s="71" t="s">
        <v>108</v>
      </c>
      <c r="AA487" s="71" t="s">
        <v>475</v>
      </c>
      <c r="AB487" s="72" t="s">
        <v>52</v>
      </c>
      <c r="AC487" s="71" t="s">
        <v>119</v>
      </c>
      <c r="AD487" s="71" t="s">
        <v>264</v>
      </c>
      <c r="AE487" s="148">
        <v>5.15</v>
      </c>
      <c r="AF487" s="148" t="s">
        <v>16</v>
      </c>
      <c r="AG487" s="148">
        <v>3.97</v>
      </c>
      <c r="AH487" s="151"/>
    </row>
    <row r="488" spans="1:34" x14ac:dyDescent="0.25">
      <c r="A488" s="154" t="s">
        <v>351</v>
      </c>
      <c r="B488" s="5" t="s">
        <v>13</v>
      </c>
      <c r="C488" s="73" t="s">
        <v>29</v>
      </c>
      <c r="D488" s="73" t="s">
        <v>50</v>
      </c>
      <c r="E488" s="74" t="s">
        <v>68</v>
      </c>
      <c r="F488" s="73" t="s">
        <v>14</v>
      </c>
      <c r="G488" s="73" t="s">
        <v>14</v>
      </c>
      <c r="H488" s="74" t="s">
        <v>14</v>
      </c>
      <c r="I488" s="73" t="s">
        <v>24</v>
      </c>
      <c r="J488" s="73" t="s">
        <v>24</v>
      </c>
      <c r="K488" s="74" t="s">
        <v>24</v>
      </c>
      <c r="L488" s="73" t="s">
        <v>24</v>
      </c>
      <c r="M488" s="73" t="s">
        <v>50</v>
      </c>
      <c r="N488" s="74" t="s">
        <v>14</v>
      </c>
      <c r="O488" s="73" t="s">
        <v>29</v>
      </c>
      <c r="P488" s="73" t="s">
        <v>29</v>
      </c>
      <c r="Q488" s="74" t="s">
        <v>29</v>
      </c>
      <c r="R488" s="73" t="s">
        <v>24</v>
      </c>
      <c r="S488" s="73" t="s">
        <v>16</v>
      </c>
      <c r="T488" s="73" t="s">
        <v>29</v>
      </c>
      <c r="U488" s="74" t="s">
        <v>16</v>
      </c>
      <c r="V488" s="73" t="s">
        <v>50</v>
      </c>
      <c r="W488" s="73" t="s">
        <v>24</v>
      </c>
      <c r="X488" s="73" t="s">
        <v>24</v>
      </c>
      <c r="Y488" s="74" t="s">
        <v>24</v>
      </c>
      <c r="Z488" s="73" t="s">
        <v>24</v>
      </c>
      <c r="AA488" s="73" t="s">
        <v>48</v>
      </c>
      <c r="AB488" s="74" t="s">
        <v>14</v>
      </c>
      <c r="AC488" s="73" t="s">
        <v>56</v>
      </c>
      <c r="AD488" s="73"/>
      <c r="AE488" s="149"/>
      <c r="AF488" s="149"/>
      <c r="AG488" s="149"/>
      <c r="AH488" s="152"/>
    </row>
    <row r="489" spans="1:34" x14ac:dyDescent="0.25">
      <c r="A489" s="154"/>
      <c r="B489" s="5" t="s">
        <v>14</v>
      </c>
      <c r="C489" s="127" t="s">
        <v>460</v>
      </c>
      <c r="D489" s="127" t="s">
        <v>460</v>
      </c>
      <c r="E489" s="128" t="s">
        <v>25</v>
      </c>
      <c r="F489" s="127" t="s">
        <v>460</v>
      </c>
      <c r="G489" s="127" t="s">
        <v>460</v>
      </c>
      <c r="H489" s="128" t="s">
        <v>32</v>
      </c>
      <c r="I489" s="127" t="s">
        <v>460</v>
      </c>
      <c r="J489" s="127" t="s">
        <v>460</v>
      </c>
      <c r="K489" s="128" t="s">
        <v>25</v>
      </c>
      <c r="L489" s="127" t="s">
        <v>460</v>
      </c>
      <c r="M489" s="127" t="s">
        <v>460</v>
      </c>
      <c r="N489" s="128" t="s">
        <v>32</v>
      </c>
      <c r="O489" s="127" t="s">
        <v>460</v>
      </c>
      <c r="P489" s="127" t="s">
        <v>460</v>
      </c>
      <c r="Q489" s="128" t="s">
        <v>25</v>
      </c>
      <c r="R489" s="127" t="s">
        <v>32</v>
      </c>
      <c r="S489" s="127" t="s">
        <v>460</v>
      </c>
      <c r="T489" s="127" t="s">
        <v>460</v>
      </c>
      <c r="U489" s="128" t="s">
        <v>461</v>
      </c>
      <c r="V489" s="127" t="s">
        <v>32</v>
      </c>
      <c r="W489" s="127" t="s">
        <v>460</v>
      </c>
      <c r="X489" s="127" t="s">
        <v>460</v>
      </c>
      <c r="Y489" s="128" t="s">
        <v>25</v>
      </c>
      <c r="Z489" s="127" t="s">
        <v>460</v>
      </c>
      <c r="AA489" s="127" t="s">
        <v>460</v>
      </c>
      <c r="AB489" s="128" t="s">
        <v>32</v>
      </c>
      <c r="AC489" s="127" t="s">
        <v>462</v>
      </c>
      <c r="AD489" s="127" t="s">
        <v>59</v>
      </c>
      <c r="AE489" s="149"/>
      <c r="AF489" s="149"/>
      <c r="AG489" s="149"/>
      <c r="AH489" s="152"/>
    </row>
    <row r="490" spans="1:34" ht="15.75" thickBot="1" x14ac:dyDescent="0.3">
      <c r="A490" s="155"/>
      <c r="B490" s="6" t="s">
        <v>463</v>
      </c>
      <c r="C490" s="129" t="s">
        <v>460</v>
      </c>
      <c r="D490" s="129" t="s">
        <v>460</v>
      </c>
      <c r="E490" s="130" t="s">
        <v>33</v>
      </c>
      <c r="F490" s="129" t="s">
        <v>460</v>
      </c>
      <c r="G490" s="129" t="s">
        <v>460</v>
      </c>
      <c r="H490" s="130" t="s">
        <v>470</v>
      </c>
      <c r="I490" s="129" t="s">
        <v>460</v>
      </c>
      <c r="J490" s="129" t="s">
        <v>460</v>
      </c>
      <c r="K490" s="130" t="s">
        <v>66</v>
      </c>
      <c r="L490" s="129" t="s">
        <v>460</v>
      </c>
      <c r="M490" s="129" t="s">
        <v>460</v>
      </c>
      <c r="N490" s="130" t="s">
        <v>470</v>
      </c>
      <c r="O490" s="129" t="s">
        <v>460</v>
      </c>
      <c r="P490" s="129" t="s">
        <v>460</v>
      </c>
      <c r="Q490" s="130" t="s">
        <v>55</v>
      </c>
      <c r="R490" s="129">
        <v>6</v>
      </c>
      <c r="S490" s="129" t="s">
        <v>460</v>
      </c>
      <c r="T490" s="129" t="s">
        <v>460</v>
      </c>
      <c r="U490" s="130" t="s">
        <v>17</v>
      </c>
      <c r="V490" s="129">
        <v>8</v>
      </c>
      <c r="W490" s="129" t="s">
        <v>460</v>
      </c>
      <c r="X490" s="129" t="s">
        <v>460</v>
      </c>
      <c r="Y490" s="130" t="s">
        <v>66</v>
      </c>
      <c r="Z490" s="129" t="s">
        <v>460</v>
      </c>
      <c r="AA490" s="129" t="s">
        <v>460</v>
      </c>
      <c r="AB490" s="130" t="s">
        <v>470</v>
      </c>
      <c r="AC490" s="129">
        <v>20</v>
      </c>
      <c r="AD490" s="129" t="s">
        <v>477</v>
      </c>
      <c r="AE490" s="150"/>
      <c r="AF490" s="150"/>
      <c r="AG490" s="150"/>
      <c r="AH490" s="153"/>
    </row>
    <row r="491" spans="1:34" x14ac:dyDescent="0.25">
      <c r="A491" s="3">
        <v>15099</v>
      </c>
      <c r="B491" s="4" t="s">
        <v>12</v>
      </c>
      <c r="C491" s="71" t="s">
        <v>97</v>
      </c>
      <c r="D491" s="71" t="s">
        <v>15</v>
      </c>
      <c r="E491" s="72" t="s">
        <v>47</v>
      </c>
      <c r="F491" s="71" t="s">
        <v>20</v>
      </c>
      <c r="G491" s="71" t="s">
        <v>95</v>
      </c>
      <c r="H491" s="72" t="s">
        <v>97</v>
      </c>
      <c r="I491" s="71" t="s">
        <v>153</v>
      </c>
      <c r="J491" s="71" t="s">
        <v>53</v>
      </c>
      <c r="K491" s="72" t="s">
        <v>71</v>
      </c>
      <c r="L491" s="71" t="s">
        <v>26</v>
      </c>
      <c r="M491" s="71" t="s">
        <v>33</v>
      </c>
      <c r="N491" s="72" t="s">
        <v>78</v>
      </c>
      <c r="O491" s="71" t="s">
        <v>153</v>
      </c>
      <c r="P491" s="71" t="s">
        <v>43</v>
      </c>
      <c r="Q491" s="72" t="s">
        <v>131</v>
      </c>
      <c r="R491" s="71" t="s">
        <v>20</v>
      </c>
      <c r="S491" s="71" t="s">
        <v>38</v>
      </c>
      <c r="T491" s="71" t="s">
        <v>49</v>
      </c>
      <c r="U491" s="72" t="s">
        <v>75</v>
      </c>
      <c r="V491" s="71" t="s">
        <v>59</v>
      </c>
      <c r="W491" s="71" t="s">
        <v>85</v>
      </c>
      <c r="X491" s="71" t="s">
        <v>55</v>
      </c>
      <c r="Y491" s="72" t="s">
        <v>65</v>
      </c>
      <c r="Z491" s="71" t="s">
        <v>20</v>
      </c>
      <c r="AA491" s="71" t="s">
        <v>20</v>
      </c>
      <c r="AB491" s="72" t="s">
        <v>74</v>
      </c>
      <c r="AC491" s="71" t="s">
        <v>46</v>
      </c>
      <c r="AD491" s="71" t="s">
        <v>632</v>
      </c>
      <c r="AE491" s="148">
        <v>7.89</v>
      </c>
      <c r="AF491" s="148" t="s">
        <v>29</v>
      </c>
      <c r="AG491" s="148">
        <v>5.39</v>
      </c>
      <c r="AH491" s="151"/>
    </row>
    <row r="492" spans="1:34" x14ac:dyDescent="0.25">
      <c r="A492" s="154" t="s">
        <v>350</v>
      </c>
      <c r="B492" s="5" t="s">
        <v>13</v>
      </c>
      <c r="C492" s="73" t="s">
        <v>24</v>
      </c>
      <c r="D492" s="73" t="s">
        <v>56</v>
      </c>
      <c r="E492" s="74" t="s">
        <v>14</v>
      </c>
      <c r="F492" s="73" t="s">
        <v>56</v>
      </c>
      <c r="G492" s="73" t="s">
        <v>56</v>
      </c>
      <c r="H492" s="74" t="s">
        <v>56</v>
      </c>
      <c r="I492" s="73" t="s">
        <v>14</v>
      </c>
      <c r="J492" s="73" t="s">
        <v>48</v>
      </c>
      <c r="K492" s="74" t="s">
        <v>14</v>
      </c>
      <c r="L492" s="73" t="s">
        <v>50</v>
      </c>
      <c r="M492" s="73" t="s">
        <v>56</v>
      </c>
      <c r="N492" s="74" t="s">
        <v>48</v>
      </c>
      <c r="O492" s="73" t="s">
        <v>14</v>
      </c>
      <c r="P492" s="73" t="s">
        <v>14</v>
      </c>
      <c r="Q492" s="74" t="s">
        <v>14</v>
      </c>
      <c r="R492" s="73" t="s">
        <v>56</v>
      </c>
      <c r="S492" s="73" t="s">
        <v>29</v>
      </c>
      <c r="T492" s="73" t="s">
        <v>50</v>
      </c>
      <c r="U492" s="74" t="s">
        <v>68</v>
      </c>
      <c r="V492" s="73" t="s">
        <v>56</v>
      </c>
      <c r="W492" s="73" t="s">
        <v>56</v>
      </c>
      <c r="X492" s="73" t="s">
        <v>56</v>
      </c>
      <c r="Y492" s="74" t="s">
        <v>56</v>
      </c>
      <c r="Z492" s="73" t="s">
        <v>56</v>
      </c>
      <c r="AA492" s="73" t="s">
        <v>56</v>
      </c>
      <c r="AB492" s="74" t="s">
        <v>56</v>
      </c>
      <c r="AC492" s="73" t="s">
        <v>56</v>
      </c>
      <c r="AD492" s="73"/>
      <c r="AE492" s="149"/>
      <c r="AF492" s="149"/>
      <c r="AG492" s="149"/>
      <c r="AH492" s="152"/>
    </row>
    <row r="493" spans="1:34" x14ac:dyDescent="0.25">
      <c r="A493" s="154"/>
      <c r="B493" s="5" t="s">
        <v>14</v>
      </c>
      <c r="C493" s="127" t="s">
        <v>460</v>
      </c>
      <c r="D493" s="127" t="s">
        <v>460</v>
      </c>
      <c r="E493" s="128" t="s">
        <v>25</v>
      </c>
      <c r="F493" s="127" t="s">
        <v>460</v>
      </c>
      <c r="G493" s="127" t="s">
        <v>460</v>
      </c>
      <c r="H493" s="128" t="s">
        <v>32</v>
      </c>
      <c r="I493" s="127" t="s">
        <v>460</v>
      </c>
      <c r="J493" s="127" t="s">
        <v>460</v>
      </c>
      <c r="K493" s="128" t="s">
        <v>25</v>
      </c>
      <c r="L493" s="127" t="s">
        <v>460</v>
      </c>
      <c r="M493" s="127" t="s">
        <v>460</v>
      </c>
      <c r="N493" s="128" t="s">
        <v>32</v>
      </c>
      <c r="O493" s="127" t="s">
        <v>460</v>
      </c>
      <c r="P493" s="127" t="s">
        <v>460</v>
      </c>
      <c r="Q493" s="128" t="s">
        <v>25</v>
      </c>
      <c r="R493" s="127" t="s">
        <v>32</v>
      </c>
      <c r="S493" s="127" t="s">
        <v>460</v>
      </c>
      <c r="T493" s="127" t="s">
        <v>460</v>
      </c>
      <c r="U493" s="128" t="s">
        <v>25</v>
      </c>
      <c r="V493" s="127" t="s">
        <v>32</v>
      </c>
      <c r="W493" s="127" t="s">
        <v>460</v>
      </c>
      <c r="X493" s="127" t="s">
        <v>460</v>
      </c>
      <c r="Y493" s="128" t="s">
        <v>25</v>
      </c>
      <c r="Z493" s="127" t="s">
        <v>460</v>
      </c>
      <c r="AA493" s="127" t="s">
        <v>460</v>
      </c>
      <c r="AB493" s="128" t="s">
        <v>32</v>
      </c>
      <c r="AC493" s="127" t="s">
        <v>462</v>
      </c>
      <c r="AD493" s="127" t="s">
        <v>36</v>
      </c>
      <c r="AE493" s="149"/>
      <c r="AF493" s="149"/>
      <c r="AG493" s="149"/>
      <c r="AH493" s="152"/>
    </row>
    <row r="494" spans="1:34" ht="15.75" thickBot="1" x14ac:dyDescent="0.3">
      <c r="A494" s="155"/>
      <c r="B494" s="6" t="s">
        <v>463</v>
      </c>
      <c r="C494" s="129" t="s">
        <v>460</v>
      </c>
      <c r="D494" s="129" t="s">
        <v>460</v>
      </c>
      <c r="E494" s="130" t="s">
        <v>44</v>
      </c>
      <c r="F494" s="129" t="s">
        <v>460</v>
      </c>
      <c r="G494" s="129" t="s">
        <v>460</v>
      </c>
      <c r="H494" s="130" t="s">
        <v>22</v>
      </c>
      <c r="I494" s="129" t="s">
        <v>460</v>
      </c>
      <c r="J494" s="129" t="s">
        <v>460</v>
      </c>
      <c r="K494" s="130" t="s">
        <v>44</v>
      </c>
      <c r="L494" s="129" t="s">
        <v>460</v>
      </c>
      <c r="M494" s="129" t="s">
        <v>460</v>
      </c>
      <c r="N494" s="130" t="s">
        <v>161</v>
      </c>
      <c r="O494" s="129" t="s">
        <v>460</v>
      </c>
      <c r="P494" s="129" t="s">
        <v>460</v>
      </c>
      <c r="Q494" s="130" t="s">
        <v>44</v>
      </c>
      <c r="R494" s="129">
        <v>10</v>
      </c>
      <c r="S494" s="129" t="s">
        <v>460</v>
      </c>
      <c r="T494" s="129" t="s">
        <v>460</v>
      </c>
      <c r="U494" s="130" t="s">
        <v>33</v>
      </c>
      <c r="V494" s="129">
        <v>10</v>
      </c>
      <c r="W494" s="129" t="s">
        <v>460</v>
      </c>
      <c r="X494" s="129" t="s">
        <v>460</v>
      </c>
      <c r="Y494" s="130" t="s">
        <v>63</v>
      </c>
      <c r="Z494" s="129" t="s">
        <v>460</v>
      </c>
      <c r="AA494" s="129" t="s">
        <v>460</v>
      </c>
      <c r="AB494" s="130" t="s">
        <v>22</v>
      </c>
      <c r="AC494" s="129">
        <v>20</v>
      </c>
      <c r="AD494" s="129" t="s">
        <v>523</v>
      </c>
      <c r="AE494" s="150"/>
      <c r="AF494" s="150"/>
      <c r="AG494" s="150"/>
      <c r="AH494" s="153"/>
    </row>
    <row r="495" spans="1:34" x14ac:dyDescent="0.25">
      <c r="A495" s="3">
        <v>15100</v>
      </c>
      <c r="B495" s="4" t="s">
        <v>12</v>
      </c>
      <c r="C495" s="71" t="s">
        <v>75</v>
      </c>
      <c r="D495" s="71" t="s">
        <v>49</v>
      </c>
      <c r="E495" s="72" t="s">
        <v>54</v>
      </c>
      <c r="F495" s="71" t="s">
        <v>55</v>
      </c>
      <c r="G495" s="71" t="s">
        <v>95</v>
      </c>
      <c r="H495" s="72" t="s">
        <v>78</v>
      </c>
      <c r="I495" s="71" t="s">
        <v>83</v>
      </c>
      <c r="J495" s="71" t="s">
        <v>30</v>
      </c>
      <c r="K495" s="72" t="s">
        <v>117</v>
      </c>
      <c r="L495" s="71" t="s">
        <v>20</v>
      </c>
      <c r="M495" s="71" t="s">
        <v>95</v>
      </c>
      <c r="N495" s="72" t="s">
        <v>97</v>
      </c>
      <c r="O495" s="71" t="s">
        <v>134</v>
      </c>
      <c r="P495" s="71" t="s">
        <v>43</v>
      </c>
      <c r="Q495" s="72" t="s">
        <v>132</v>
      </c>
      <c r="R495" s="71" t="s">
        <v>53</v>
      </c>
      <c r="S495" s="71" t="s">
        <v>52</v>
      </c>
      <c r="T495" s="71" t="s">
        <v>67</v>
      </c>
      <c r="U495" s="72" t="s">
        <v>69</v>
      </c>
      <c r="V495" s="71" t="s">
        <v>30</v>
      </c>
      <c r="W495" s="71" t="s">
        <v>100</v>
      </c>
      <c r="X495" s="71" t="s">
        <v>43</v>
      </c>
      <c r="Y495" s="72" t="s">
        <v>54</v>
      </c>
      <c r="Z495" s="71" t="s">
        <v>30</v>
      </c>
      <c r="AA495" s="71" t="s">
        <v>20</v>
      </c>
      <c r="AB495" s="72" t="s">
        <v>63</v>
      </c>
      <c r="AC495" s="71" t="s">
        <v>75</v>
      </c>
      <c r="AD495" s="71" t="s">
        <v>633</v>
      </c>
      <c r="AE495" s="148">
        <v>7.3</v>
      </c>
      <c r="AF495" s="148" t="s">
        <v>29</v>
      </c>
      <c r="AG495" s="148">
        <v>5.13</v>
      </c>
      <c r="AH495" s="151"/>
    </row>
    <row r="496" spans="1:34" x14ac:dyDescent="0.25">
      <c r="A496" s="154" t="s">
        <v>349</v>
      </c>
      <c r="B496" s="5" t="s">
        <v>13</v>
      </c>
      <c r="C496" s="73" t="s">
        <v>24</v>
      </c>
      <c r="D496" s="73" t="s">
        <v>50</v>
      </c>
      <c r="E496" s="74" t="s">
        <v>14</v>
      </c>
      <c r="F496" s="73" t="s">
        <v>14</v>
      </c>
      <c r="G496" s="73" t="s">
        <v>56</v>
      </c>
      <c r="H496" s="74" t="s">
        <v>48</v>
      </c>
      <c r="I496" s="73" t="s">
        <v>14</v>
      </c>
      <c r="J496" s="73" t="s">
        <v>56</v>
      </c>
      <c r="K496" s="74" t="s">
        <v>50</v>
      </c>
      <c r="L496" s="73" t="s">
        <v>56</v>
      </c>
      <c r="M496" s="73" t="s">
        <v>56</v>
      </c>
      <c r="N496" s="74" t="s">
        <v>56</v>
      </c>
      <c r="O496" s="73" t="s">
        <v>14</v>
      </c>
      <c r="P496" s="73" t="s">
        <v>14</v>
      </c>
      <c r="Q496" s="74" t="s">
        <v>14</v>
      </c>
      <c r="R496" s="73" t="s">
        <v>14</v>
      </c>
      <c r="S496" s="73" t="s">
        <v>29</v>
      </c>
      <c r="T496" s="73" t="s">
        <v>68</v>
      </c>
      <c r="U496" s="74" t="s">
        <v>29</v>
      </c>
      <c r="V496" s="73" t="s">
        <v>48</v>
      </c>
      <c r="W496" s="73" t="s">
        <v>14</v>
      </c>
      <c r="X496" s="73" t="s">
        <v>14</v>
      </c>
      <c r="Y496" s="74" t="s">
        <v>14</v>
      </c>
      <c r="Z496" s="73" t="s">
        <v>48</v>
      </c>
      <c r="AA496" s="73" t="s">
        <v>56</v>
      </c>
      <c r="AB496" s="74" t="s">
        <v>56</v>
      </c>
      <c r="AC496" s="73" t="s">
        <v>56</v>
      </c>
      <c r="AD496" s="73"/>
      <c r="AE496" s="149"/>
      <c r="AF496" s="149"/>
      <c r="AG496" s="149"/>
      <c r="AH496" s="152"/>
    </row>
    <row r="497" spans="1:34" x14ac:dyDescent="0.25">
      <c r="A497" s="154"/>
      <c r="B497" s="5" t="s">
        <v>14</v>
      </c>
      <c r="C497" s="127" t="s">
        <v>460</v>
      </c>
      <c r="D497" s="127" t="s">
        <v>460</v>
      </c>
      <c r="E497" s="128" t="s">
        <v>25</v>
      </c>
      <c r="F497" s="127" t="s">
        <v>460</v>
      </c>
      <c r="G497" s="127" t="s">
        <v>460</v>
      </c>
      <c r="H497" s="128" t="s">
        <v>32</v>
      </c>
      <c r="I497" s="127" t="s">
        <v>460</v>
      </c>
      <c r="J497" s="127" t="s">
        <v>460</v>
      </c>
      <c r="K497" s="128" t="s">
        <v>25</v>
      </c>
      <c r="L497" s="127" t="s">
        <v>460</v>
      </c>
      <c r="M497" s="127" t="s">
        <v>460</v>
      </c>
      <c r="N497" s="128" t="s">
        <v>32</v>
      </c>
      <c r="O497" s="127" t="s">
        <v>460</v>
      </c>
      <c r="P497" s="127" t="s">
        <v>460</v>
      </c>
      <c r="Q497" s="128" t="s">
        <v>25</v>
      </c>
      <c r="R497" s="127" t="s">
        <v>32</v>
      </c>
      <c r="S497" s="127" t="s">
        <v>460</v>
      </c>
      <c r="T497" s="127" t="s">
        <v>460</v>
      </c>
      <c r="U497" s="128" t="s">
        <v>25</v>
      </c>
      <c r="V497" s="127" t="s">
        <v>32</v>
      </c>
      <c r="W497" s="127" t="s">
        <v>460</v>
      </c>
      <c r="X497" s="127" t="s">
        <v>460</v>
      </c>
      <c r="Y497" s="128" t="s">
        <v>25</v>
      </c>
      <c r="Z497" s="127" t="s">
        <v>460</v>
      </c>
      <c r="AA497" s="127" t="s">
        <v>460</v>
      </c>
      <c r="AB497" s="128" t="s">
        <v>32</v>
      </c>
      <c r="AC497" s="127" t="s">
        <v>462</v>
      </c>
      <c r="AD497" s="127" t="s">
        <v>36</v>
      </c>
      <c r="AE497" s="149"/>
      <c r="AF497" s="149"/>
      <c r="AG497" s="149"/>
      <c r="AH497" s="152"/>
    </row>
    <row r="498" spans="1:34" ht="15.75" thickBot="1" x14ac:dyDescent="0.3">
      <c r="A498" s="155"/>
      <c r="B498" s="6" t="s">
        <v>463</v>
      </c>
      <c r="C498" s="129" t="s">
        <v>460</v>
      </c>
      <c r="D498" s="129" t="s">
        <v>460</v>
      </c>
      <c r="E498" s="130" t="s">
        <v>44</v>
      </c>
      <c r="F498" s="129" t="s">
        <v>460</v>
      </c>
      <c r="G498" s="129" t="s">
        <v>460</v>
      </c>
      <c r="H498" s="130" t="s">
        <v>161</v>
      </c>
      <c r="I498" s="129" t="s">
        <v>460</v>
      </c>
      <c r="J498" s="129" t="s">
        <v>460</v>
      </c>
      <c r="K498" s="130" t="s">
        <v>52</v>
      </c>
      <c r="L498" s="129" t="s">
        <v>460</v>
      </c>
      <c r="M498" s="129" t="s">
        <v>460</v>
      </c>
      <c r="N498" s="130" t="s">
        <v>22</v>
      </c>
      <c r="O498" s="129" t="s">
        <v>460</v>
      </c>
      <c r="P498" s="129" t="s">
        <v>460</v>
      </c>
      <c r="Q498" s="130" t="s">
        <v>44</v>
      </c>
      <c r="R498" s="129">
        <v>7</v>
      </c>
      <c r="S498" s="129" t="s">
        <v>460</v>
      </c>
      <c r="T498" s="129" t="s">
        <v>460</v>
      </c>
      <c r="U498" s="130" t="s">
        <v>55</v>
      </c>
      <c r="V498" s="129">
        <v>9</v>
      </c>
      <c r="W498" s="129" t="s">
        <v>460</v>
      </c>
      <c r="X498" s="129" t="s">
        <v>460</v>
      </c>
      <c r="Y498" s="130" t="s">
        <v>44</v>
      </c>
      <c r="Z498" s="129" t="s">
        <v>460</v>
      </c>
      <c r="AA498" s="129" t="s">
        <v>460</v>
      </c>
      <c r="AB498" s="130" t="s">
        <v>22</v>
      </c>
      <c r="AC498" s="129">
        <v>20</v>
      </c>
      <c r="AD498" s="129" t="s">
        <v>555</v>
      </c>
      <c r="AE498" s="150"/>
      <c r="AF498" s="150"/>
      <c r="AG498" s="150"/>
      <c r="AH498" s="153"/>
    </row>
    <row r="499" spans="1:34" x14ac:dyDescent="0.25">
      <c r="A499" s="3">
        <v>15101</v>
      </c>
      <c r="B499" s="4" t="s">
        <v>12</v>
      </c>
      <c r="C499" s="71" t="s">
        <v>134</v>
      </c>
      <c r="D499" s="71" t="s">
        <v>26</v>
      </c>
      <c r="E499" s="72" t="s">
        <v>90</v>
      </c>
      <c r="F499" s="71" t="s">
        <v>26</v>
      </c>
      <c r="G499" s="71" t="s">
        <v>95</v>
      </c>
      <c r="H499" s="72" t="s">
        <v>63</v>
      </c>
      <c r="I499" s="71" t="s">
        <v>74</v>
      </c>
      <c r="J499" s="71" t="s">
        <v>22</v>
      </c>
      <c r="K499" s="72" t="s">
        <v>134</v>
      </c>
      <c r="L499" s="71" t="s">
        <v>30</v>
      </c>
      <c r="M499" s="71" t="s">
        <v>20</v>
      </c>
      <c r="N499" s="72" t="s">
        <v>63</v>
      </c>
      <c r="O499" s="71" t="s">
        <v>97</v>
      </c>
      <c r="P499" s="71" t="s">
        <v>43</v>
      </c>
      <c r="Q499" s="72" t="s">
        <v>76</v>
      </c>
      <c r="R499" s="71" t="s">
        <v>49</v>
      </c>
      <c r="S499" s="71" t="s">
        <v>69</v>
      </c>
      <c r="T499" s="71" t="s">
        <v>67</v>
      </c>
      <c r="U499" s="72" t="s">
        <v>99</v>
      </c>
      <c r="V499" s="71" t="s">
        <v>33</v>
      </c>
      <c r="W499" s="71" t="s">
        <v>83</v>
      </c>
      <c r="X499" s="71" t="s">
        <v>53</v>
      </c>
      <c r="Y499" s="72" t="s">
        <v>125</v>
      </c>
      <c r="Z499" s="71" t="s">
        <v>33</v>
      </c>
      <c r="AA499" s="71" t="s">
        <v>20</v>
      </c>
      <c r="AB499" s="72" t="s">
        <v>69</v>
      </c>
      <c r="AC499" s="71" t="s">
        <v>75</v>
      </c>
      <c r="AD499" s="71" t="s">
        <v>634</v>
      </c>
      <c r="AE499" s="148">
        <v>7.33</v>
      </c>
      <c r="AF499" s="148" t="s">
        <v>29</v>
      </c>
      <c r="AG499" s="148">
        <v>7.52</v>
      </c>
      <c r="AH499" s="151"/>
    </row>
    <row r="500" spans="1:34" x14ac:dyDescent="0.25">
      <c r="A500" s="154" t="s">
        <v>348</v>
      </c>
      <c r="B500" s="5" t="s">
        <v>13</v>
      </c>
      <c r="C500" s="73" t="s">
        <v>14</v>
      </c>
      <c r="D500" s="73" t="s">
        <v>56</v>
      </c>
      <c r="E500" s="74" t="s">
        <v>50</v>
      </c>
      <c r="F500" s="73" t="s">
        <v>50</v>
      </c>
      <c r="G500" s="73" t="s">
        <v>56</v>
      </c>
      <c r="H500" s="74" t="s">
        <v>56</v>
      </c>
      <c r="I500" s="73" t="s">
        <v>24</v>
      </c>
      <c r="J500" s="73" t="s">
        <v>24</v>
      </c>
      <c r="K500" s="74" t="s">
        <v>24</v>
      </c>
      <c r="L500" s="73" t="s">
        <v>48</v>
      </c>
      <c r="M500" s="73" t="s">
        <v>56</v>
      </c>
      <c r="N500" s="74" t="s">
        <v>56</v>
      </c>
      <c r="O500" s="73" t="s">
        <v>24</v>
      </c>
      <c r="P500" s="73" t="s">
        <v>14</v>
      </c>
      <c r="Q500" s="74" t="s">
        <v>24</v>
      </c>
      <c r="R500" s="73" t="s">
        <v>24</v>
      </c>
      <c r="S500" s="73" t="s">
        <v>24</v>
      </c>
      <c r="T500" s="73" t="s">
        <v>68</v>
      </c>
      <c r="U500" s="74" t="s">
        <v>24</v>
      </c>
      <c r="V500" s="73" t="s">
        <v>56</v>
      </c>
      <c r="W500" s="73" t="s">
        <v>14</v>
      </c>
      <c r="X500" s="73" t="s">
        <v>48</v>
      </c>
      <c r="Y500" s="74" t="s">
        <v>14</v>
      </c>
      <c r="Z500" s="73" t="s">
        <v>56</v>
      </c>
      <c r="AA500" s="73" t="s">
        <v>56</v>
      </c>
      <c r="AB500" s="74" t="s">
        <v>56</v>
      </c>
      <c r="AC500" s="73" t="s">
        <v>56</v>
      </c>
      <c r="AD500" s="73"/>
      <c r="AE500" s="149"/>
      <c r="AF500" s="149"/>
      <c r="AG500" s="149"/>
      <c r="AH500" s="152"/>
    </row>
    <row r="501" spans="1:34" x14ac:dyDescent="0.25">
      <c r="A501" s="154"/>
      <c r="B501" s="5" t="s">
        <v>14</v>
      </c>
      <c r="C501" s="127" t="s">
        <v>460</v>
      </c>
      <c r="D501" s="127" t="s">
        <v>460</v>
      </c>
      <c r="E501" s="128" t="s">
        <v>25</v>
      </c>
      <c r="F501" s="127" t="s">
        <v>460</v>
      </c>
      <c r="G501" s="127" t="s">
        <v>460</v>
      </c>
      <c r="H501" s="128" t="s">
        <v>32</v>
      </c>
      <c r="I501" s="127" t="s">
        <v>460</v>
      </c>
      <c r="J501" s="127" t="s">
        <v>460</v>
      </c>
      <c r="K501" s="128" t="s">
        <v>25</v>
      </c>
      <c r="L501" s="127" t="s">
        <v>460</v>
      </c>
      <c r="M501" s="127" t="s">
        <v>460</v>
      </c>
      <c r="N501" s="128" t="s">
        <v>32</v>
      </c>
      <c r="O501" s="127" t="s">
        <v>460</v>
      </c>
      <c r="P501" s="127" t="s">
        <v>460</v>
      </c>
      <c r="Q501" s="128" t="s">
        <v>25</v>
      </c>
      <c r="R501" s="127" t="s">
        <v>32</v>
      </c>
      <c r="S501" s="127" t="s">
        <v>460</v>
      </c>
      <c r="T501" s="127" t="s">
        <v>460</v>
      </c>
      <c r="U501" s="128" t="s">
        <v>25</v>
      </c>
      <c r="V501" s="127" t="s">
        <v>32</v>
      </c>
      <c r="W501" s="127" t="s">
        <v>460</v>
      </c>
      <c r="X501" s="127" t="s">
        <v>460</v>
      </c>
      <c r="Y501" s="128" t="s">
        <v>25</v>
      </c>
      <c r="Z501" s="127" t="s">
        <v>460</v>
      </c>
      <c r="AA501" s="127" t="s">
        <v>460</v>
      </c>
      <c r="AB501" s="128" t="s">
        <v>32</v>
      </c>
      <c r="AC501" s="127" t="s">
        <v>462</v>
      </c>
      <c r="AD501" s="127" t="s">
        <v>36</v>
      </c>
      <c r="AE501" s="149"/>
      <c r="AF501" s="149"/>
      <c r="AG501" s="149"/>
      <c r="AH501" s="152"/>
    </row>
    <row r="502" spans="1:34" ht="15.75" thickBot="1" x14ac:dyDescent="0.3">
      <c r="A502" s="155"/>
      <c r="B502" s="6" t="s">
        <v>463</v>
      </c>
      <c r="C502" s="129" t="s">
        <v>460</v>
      </c>
      <c r="D502" s="129" t="s">
        <v>460</v>
      </c>
      <c r="E502" s="130" t="s">
        <v>52</v>
      </c>
      <c r="F502" s="129" t="s">
        <v>460</v>
      </c>
      <c r="G502" s="129" t="s">
        <v>460</v>
      </c>
      <c r="H502" s="130" t="s">
        <v>22</v>
      </c>
      <c r="I502" s="129" t="s">
        <v>460</v>
      </c>
      <c r="J502" s="129" t="s">
        <v>460</v>
      </c>
      <c r="K502" s="130" t="s">
        <v>66</v>
      </c>
      <c r="L502" s="129" t="s">
        <v>460</v>
      </c>
      <c r="M502" s="129" t="s">
        <v>460</v>
      </c>
      <c r="N502" s="130" t="s">
        <v>22</v>
      </c>
      <c r="O502" s="129" t="s">
        <v>460</v>
      </c>
      <c r="P502" s="129" t="s">
        <v>460</v>
      </c>
      <c r="Q502" s="130" t="s">
        <v>66</v>
      </c>
      <c r="R502" s="129">
        <v>6</v>
      </c>
      <c r="S502" s="129" t="s">
        <v>460</v>
      </c>
      <c r="T502" s="129" t="s">
        <v>460</v>
      </c>
      <c r="U502" s="130" t="s">
        <v>66</v>
      </c>
      <c r="V502" s="129">
        <v>10</v>
      </c>
      <c r="W502" s="129" t="s">
        <v>460</v>
      </c>
      <c r="X502" s="129" t="s">
        <v>460</v>
      </c>
      <c r="Y502" s="130" t="s">
        <v>44</v>
      </c>
      <c r="Z502" s="129" t="s">
        <v>460</v>
      </c>
      <c r="AA502" s="129" t="s">
        <v>460</v>
      </c>
      <c r="AB502" s="130" t="s">
        <v>22</v>
      </c>
      <c r="AC502" s="129">
        <v>20</v>
      </c>
      <c r="AD502" s="129" t="s">
        <v>635</v>
      </c>
      <c r="AE502" s="150"/>
      <c r="AF502" s="150"/>
      <c r="AG502" s="150"/>
      <c r="AH502" s="153"/>
    </row>
    <row r="503" spans="1:34" x14ac:dyDescent="0.25">
      <c r="A503" s="3">
        <v>15102</v>
      </c>
      <c r="B503" s="4" t="s">
        <v>12</v>
      </c>
      <c r="C503" s="71" t="s">
        <v>87</v>
      </c>
      <c r="D503" s="71" t="s">
        <v>15</v>
      </c>
      <c r="E503" s="72" t="s">
        <v>79</v>
      </c>
      <c r="F503" s="71" t="s">
        <v>33</v>
      </c>
      <c r="G503" s="71" t="s">
        <v>59</v>
      </c>
      <c r="H503" s="72" t="s">
        <v>97</v>
      </c>
      <c r="I503" s="71" t="s">
        <v>73</v>
      </c>
      <c r="J503" s="71" t="s">
        <v>30</v>
      </c>
      <c r="K503" s="72" t="s">
        <v>154</v>
      </c>
      <c r="L503" s="71" t="s">
        <v>20</v>
      </c>
      <c r="M503" s="71" t="s">
        <v>59</v>
      </c>
      <c r="N503" s="72" t="s">
        <v>118</v>
      </c>
      <c r="O503" s="71" t="s">
        <v>99</v>
      </c>
      <c r="P503" s="71" t="s">
        <v>53</v>
      </c>
      <c r="Q503" s="72" t="s">
        <v>151</v>
      </c>
      <c r="R503" s="71" t="s">
        <v>20</v>
      </c>
      <c r="S503" s="71" t="s">
        <v>78</v>
      </c>
      <c r="T503" s="71" t="s">
        <v>49</v>
      </c>
      <c r="U503" s="72" t="s">
        <v>134</v>
      </c>
      <c r="V503" s="71" t="s">
        <v>95</v>
      </c>
      <c r="W503" s="71" t="s">
        <v>71</v>
      </c>
      <c r="X503" s="71" t="s">
        <v>55</v>
      </c>
      <c r="Y503" s="72" t="s">
        <v>173</v>
      </c>
      <c r="Z503" s="71" t="s">
        <v>26</v>
      </c>
      <c r="AA503" s="71" t="s">
        <v>95</v>
      </c>
      <c r="AB503" s="72" t="s">
        <v>63</v>
      </c>
      <c r="AC503" s="71" t="s">
        <v>46</v>
      </c>
      <c r="AD503" s="71" t="s">
        <v>272</v>
      </c>
      <c r="AE503" s="148">
        <v>8.67</v>
      </c>
      <c r="AF503" s="148" t="s">
        <v>29</v>
      </c>
      <c r="AG503" s="148">
        <v>8.82</v>
      </c>
      <c r="AH503" s="151"/>
    </row>
    <row r="504" spans="1:34" x14ac:dyDescent="0.25">
      <c r="A504" s="154" t="s">
        <v>347</v>
      </c>
      <c r="B504" s="5" t="s">
        <v>13</v>
      </c>
      <c r="C504" s="73" t="s">
        <v>14</v>
      </c>
      <c r="D504" s="73" t="s">
        <v>56</v>
      </c>
      <c r="E504" s="74" t="s">
        <v>50</v>
      </c>
      <c r="F504" s="73" t="s">
        <v>56</v>
      </c>
      <c r="G504" s="73" t="s">
        <v>56</v>
      </c>
      <c r="H504" s="74" t="s">
        <v>56</v>
      </c>
      <c r="I504" s="73" t="s">
        <v>48</v>
      </c>
      <c r="J504" s="73" t="s">
        <v>56</v>
      </c>
      <c r="K504" s="74" t="s">
        <v>56</v>
      </c>
      <c r="L504" s="73" t="s">
        <v>56</v>
      </c>
      <c r="M504" s="73" t="s">
        <v>56</v>
      </c>
      <c r="N504" s="74" t="s">
        <v>56</v>
      </c>
      <c r="O504" s="73" t="s">
        <v>14</v>
      </c>
      <c r="P504" s="73" t="s">
        <v>48</v>
      </c>
      <c r="Q504" s="74" t="s">
        <v>14</v>
      </c>
      <c r="R504" s="73" t="s">
        <v>56</v>
      </c>
      <c r="S504" s="73" t="s">
        <v>68</v>
      </c>
      <c r="T504" s="73" t="s">
        <v>50</v>
      </c>
      <c r="U504" s="74" t="s">
        <v>24</v>
      </c>
      <c r="V504" s="73" t="s">
        <v>56</v>
      </c>
      <c r="W504" s="73" t="s">
        <v>56</v>
      </c>
      <c r="X504" s="73" t="s">
        <v>56</v>
      </c>
      <c r="Y504" s="74" t="s">
        <v>56</v>
      </c>
      <c r="Z504" s="73" t="s">
        <v>50</v>
      </c>
      <c r="AA504" s="73" t="s">
        <v>56</v>
      </c>
      <c r="AB504" s="74" t="s">
        <v>56</v>
      </c>
      <c r="AC504" s="73" t="s">
        <v>56</v>
      </c>
      <c r="AD504" s="73"/>
      <c r="AE504" s="149"/>
      <c r="AF504" s="149"/>
      <c r="AG504" s="149"/>
      <c r="AH504" s="152"/>
    </row>
    <row r="505" spans="1:34" x14ac:dyDescent="0.25">
      <c r="A505" s="154"/>
      <c r="B505" s="5" t="s">
        <v>14</v>
      </c>
      <c r="C505" s="127" t="s">
        <v>460</v>
      </c>
      <c r="D505" s="127" t="s">
        <v>460</v>
      </c>
      <c r="E505" s="128" t="s">
        <v>25</v>
      </c>
      <c r="F505" s="127" t="s">
        <v>460</v>
      </c>
      <c r="G505" s="127" t="s">
        <v>460</v>
      </c>
      <c r="H505" s="128" t="s">
        <v>32</v>
      </c>
      <c r="I505" s="127" t="s">
        <v>460</v>
      </c>
      <c r="J505" s="127" t="s">
        <v>460</v>
      </c>
      <c r="K505" s="128" t="s">
        <v>25</v>
      </c>
      <c r="L505" s="127" t="s">
        <v>460</v>
      </c>
      <c r="M505" s="127" t="s">
        <v>460</v>
      </c>
      <c r="N505" s="128" t="s">
        <v>32</v>
      </c>
      <c r="O505" s="127" t="s">
        <v>460</v>
      </c>
      <c r="P505" s="127" t="s">
        <v>460</v>
      </c>
      <c r="Q505" s="128" t="s">
        <v>25</v>
      </c>
      <c r="R505" s="127" t="s">
        <v>32</v>
      </c>
      <c r="S505" s="127" t="s">
        <v>460</v>
      </c>
      <c r="T505" s="127" t="s">
        <v>460</v>
      </c>
      <c r="U505" s="128" t="s">
        <v>25</v>
      </c>
      <c r="V505" s="127" t="s">
        <v>32</v>
      </c>
      <c r="W505" s="127" t="s">
        <v>460</v>
      </c>
      <c r="X505" s="127" t="s">
        <v>460</v>
      </c>
      <c r="Y505" s="128" t="s">
        <v>25</v>
      </c>
      <c r="Z505" s="127" t="s">
        <v>460</v>
      </c>
      <c r="AA505" s="127" t="s">
        <v>460</v>
      </c>
      <c r="AB505" s="128" t="s">
        <v>32</v>
      </c>
      <c r="AC505" s="127" t="s">
        <v>462</v>
      </c>
      <c r="AD505" s="127" t="s">
        <v>36</v>
      </c>
      <c r="AE505" s="149"/>
      <c r="AF505" s="149"/>
      <c r="AG505" s="149"/>
      <c r="AH505" s="152"/>
    </row>
    <row r="506" spans="1:34" ht="15.75" thickBot="1" x14ac:dyDescent="0.3">
      <c r="A506" s="155"/>
      <c r="B506" s="6" t="s">
        <v>463</v>
      </c>
      <c r="C506" s="129" t="s">
        <v>460</v>
      </c>
      <c r="D506" s="129" t="s">
        <v>460</v>
      </c>
      <c r="E506" s="130" t="s">
        <v>52</v>
      </c>
      <c r="F506" s="129" t="s">
        <v>460</v>
      </c>
      <c r="G506" s="129" t="s">
        <v>460</v>
      </c>
      <c r="H506" s="130" t="s">
        <v>22</v>
      </c>
      <c r="I506" s="129" t="s">
        <v>460</v>
      </c>
      <c r="J506" s="129" t="s">
        <v>460</v>
      </c>
      <c r="K506" s="130" t="s">
        <v>63</v>
      </c>
      <c r="L506" s="129" t="s">
        <v>460</v>
      </c>
      <c r="M506" s="129" t="s">
        <v>460</v>
      </c>
      <c r="N506" s="130" t="s">
        <v>22</v>
      </c>
      <c r="O506" s="129" t="s">
        <v>460</v>
      </c>
      <c r="P506" s="129" t="s">
        <v>460</v>
      </c>
      <c r="Q506" s="130" t="s">
        <v>44</v>
      </c>
      <c r="R506" s="129">
        <v>10</v>
      </c>
      <c r="S506" s="129" t="s">
        <v>460</v>
      </c>
      <c r="T506" s="129" t="s">
        <v>460</v>
      </c>
      <c r="U506" s="130" t="s">
        <v>66</v>
      </c>
      <c r="V506" s="129">
        <v>10</v>
      </c>
      <c r="W506" s="129" t="s">
        <v>460</v>
      </c>
      <c r="X506" s="129" t="s">
        <v>460</v>
      </c>
      <c r="Y506" s="130" t="s">
        <v>63</v>
      </c>
      <c r="Z506" s="129" t="s">
        <v>460</v>
      </c>
      <c r="AA506" s="129" t="s">
        <v>460</v>
      </c>
      <c r="AB506" s="130" t="s">
        <v>22</v>
      </c>
      <c r="AC506" s="129">
        <v>20</v>
      </c>
      <c r="AD506" s="129" t="s">
        <v>636</v>
      </c>
      <c r="AE506" s="150"/>
      <c r="AF506" s="150"/>
      <c r="AG506" s="150"/>
      <c r="AH506" s="153"/>
    </row>
    <row r="507" spans="1:34" x14ac:dyDescent="0.25">
      <c r="A507" s="3">
        <v>15103</v>
      </c>
      <c r="B507" s="4" t="s">
        <v>12</v>
      </c>
      <c r="C507" s="71" t="s">
        <v>110</v>
      </c>
      <c r="D507" s="71" t="s">
        <v>84</v>
      </c>
      <c r="E507" s="72" t="s">
        <v>42</v>
      </c>
      <c r="F507" s="71" t="s">
        <v>80</v>
      </c>
      <c r="G507" s="71" t="s">
        <v>497</v>
      </c>
      <c r="H507" s="72" t="s">
        <v>78</v>
      </c>
      <c r="I507" s="71" t="s">
        <v>165</v>
      </c>
      <c r="J507" s="71" t="s">
        <v>114</v>
      </c>
      <c r="K507" s="72" t="s">
        <v>73</v>
      </c>
      <c r="L507" s="71" t="s">
        <v>96</v>
      </c>
      <c r="M507" s="71" t="s">
        <v>86</v>
      </c>
      <c r="N507" s="72" t="s">
        <v>78</v>
      </c>
      <c r="O507" s="71" t="s">
        <v>163</v>
      </c>
      <c r="P507" s="71" t="s">
        <v>80</v>
      </c>
      <c r="Q507" s="72" t="s">
        <v>151</v>
      </c>
      <c r="R507" s="71" t="s">
        <v>86</v>
      </c>
      <c r="S507" s="71" t="s">
        <v>128</v>
      </c>
      <c r="T507" s="71" t="s">
        <v>28</v>
      </c>
      <c r="U507" s="72" t="s">
        <v>59</v>
      </c>
      <c r="V507" s="71" t="s">
        <v>86</v>
      </c>
      <c r="W507" s="71" t="s">
        <v>163</v>
      </c>
      <c r="X507" s="71" t="s">
        <v>31</v>
      </c>
      <c r="Y507" s="72" t="s">
        <v>92</v>
      </c>
      <c r="Z507" s="71" t="s">
        <v>114</v>
      </c>
      <c r="AA507" s="71" t="s">
        <v>86</v>
      </c>
      <c r="AB507" s="72" t="s">
        <v>70</v>
      </c>
      <c r="AC507" s="71" t="s">
        <v>142</v>
      </c>
      <c r="AD507" s="71" t="s">
        <v>637</v>
      </c>
      <c r="AE507" s="148">
        <v>6.3</v>
      </c>
      <c r="AF507" s="148" t="s">
        <v>16</v>
      </c>
      <c r="AG507" s="148">
        <v>7.04</v>
      </c>
      <c r="AH507" s="151"/>
    </row>
    <row r="508" spans="1:34" x14ac:dyDescent="0.25">
      <c r="A508" s="154" t="s">
        <v>346</v>
      </c>
      <c r="B508" s="5" t="s">
        <v>13</v>
      </c>
      <c r="C508" s="73" t="s">
        <v>24</v>
      </c>
      <c r="D508" s="73" t="s">
        <v>56</v>
      </c>
      <c r="E508" s="74" t="s">
        <v>24</v>
      </c>
      <c r="F508" s="73" t="s">
        <v>14</v>
      </c>
      <c r="G508" s="73" t="s">
        <v>56</v>
      </c>
      <c r="H508" s="74" t="s">
        <v>48</v>
      </c>
      <c r="I508" s="73" t="s">
        <v>24</v>
      </c>
      <c r="J508" s="73" t="s">
        <v>48</v>
      </c>
      <c r="K508" s="74" t="s">
        <v>14</v>
      </c>
      <c r="L508" s="73" t="s">
        <v>50</v>
      </c>
      <c r="M508" s="73" t="s">
        <v>56</v>
      </c>
      <c r="N508" s="74" t="s">
        <v>48</v>
      </c>
      <c r="O508" s="73" t="s">
        <v>14</v>
      </c>
      <c r="P508" s="73" t="s">
        <v>56</v>
      </c>
      <c r="Q508" s="74" t="s">
        <v>14</v>
      </c>
      <c r="R508" s="73" t="s">
        <v>56</v>
      </c>
      <c r="S508" s="73" t="s">
        <v>16</v>
      </c>
      <c r="T508" s="73" t="s">
        <v>29</v>
      </c>
      <c r="U508" s="74" t="s">
        <v>16</v>
      </c>
      <c r="V508" s="73" t="s">
        <v>56</v>
      </c>
      <c r="W508" s="73" t="s">
        <v>14</v>
      </c>
      <c r="X508" s="73" t="s">
        <v>24</v>
      </c>
      <c r="Y508" s="74" t="s">
        <v>24</v>
      </c>
      <c r="Z508" s="73" t="s">
        <v>14</v>
      </c>
      <c r="AA508" s="73" t="s">
        <v>56</v>
      </c>
      <c r="AB508" s="74" t="s">
        <v>50</v>
      </c>
      <c r="AC508" s="73" t="s">
        <v>56</v>
      </c>
      <c r="AD508" s="73"/>
      <c r="AE508" s="149"/>
      <c r="AF508" s="149"/>
      <c r="AG508" s="149"/>
      <c r="AH508" s="152"/>
    </row>
    <row r="509" spans="1:34" x14ac:dyDescent="0.25">
      <c r="A509" s="154"/>
      <c r="B509" s="5" t="s">
        <v>14</v>
      </c>
      <c r="C509" s="127" t="s">
        <v>460</v>
      </c>
      <c r="D509" s="127" t="s">
        <v>460</v>
      </c>
      <c r="E509" s="128" t="s">
        <v>25</v>
      </c>
      <c r="F509" s="127" t="s">
        <v>460</v>
      </c>
      <c r="G509" s="127" t="s">
        <v>460</v>
      </c>
      <c r="H509" s="128" t="s">
        <v>32</v>
      </c>
      <c r="I509" s="127" t="s">
        <v>460</v>
      </c>
      <c r="J509" s="127" t="s">
        <v>460</v>
      </c>
      <c r="K509" s="128" t="s">
        <v>25</v>
      </c>
      <c r="L509" s="127" t="s">
        <v>460</v>
      </c>
      <c r="M509" s="127" t="s">
        <v>460</v>
      </c>
      <c r="N509" s="128" t="s">
        <v>32</v>
      </c>
      <c r="O509" s="127" t="s">
        <v>460</v>
      </c>
      <c r="P509" s="127" t="s">
        <v>460</v>
      </c>
      <c r="Q509" s="128" t="s">
        <v>25</v>
      </c>
      <c r="R509" s="127" t="s">
        <v>32</v>
      </c>
      <c r="S509" s="127" t="s">
        <v>460</v>
      </c>
      <c r="T509" s="127" t="s">
        <v>460</v>
      </c>
      <c r="U509" s="128" t="s">
        <v>461</v>
      </c>
      <c r="V509" s="127" t="s">
        <v>32</v>
      </c>
      <c r="W509" s="127" t="s">
        <v>460</v>
      </c>
      <c r="X509" s="127" t="s">
        <v>460</v>
      </c>
      <c r="Y509" s="128" t="s">
        <v>25</v>
      </c>
      <c r="Z509" s="127" t="s">
        <v>460</v>
      </c>
      <c r="AA509" s="127" t="s">
        <v>460</v>
      </c>
      <c r="AB509" s="128" t="s">
        <v>32</v>
      </c>
      <c r="AC509" s="127" t="s">
        <v>462</v>
      </c>
      <c r="AD509" s="127" t="s">
        <v>59</v>
      </c>
      <c r="AE509" s="149"/>
      <c r="AF509" s="149"/>
      <c r="AG509" s="149"/>
      <c r="AH509" s="152"/>
    </row>
    <row r="510" spans="1:34" ht="15.75" thickBot="1" x14ac:dyDescent="0.3">
      <c r="A510" s="155"/>
      <c r="B510" s="6" t="s">
        <v>463</v>
      </c>
      <c r="C510" s="129" t="s">
        <v>460</v>
      </c>
      <c r="D510" s="129" t="s">
        <v>460</v>
      </c>
      <c r="E510" s="130" t="s">
        <v>66</v>
      </c>
      <c r="F510" s="129" t="s">
        <v>460</v>
      </c>
      <c r="G510" s="129" t="s">
        <v>460</v>
      </c>
      <c r="H510" s="130" t="s">
        <v>161</v>
      </c>
      <c r="I510" s="129" t="s">
        <v>460</v>
      </c>
      <c r="J510" s="129" t="s">
        <v>460</v>
      </c>
      <c r="K510" s="130" t="s">
        <v>44</v>
      </c>
      <c r="L510" s="129" t="s">
        <v>460</v>
      </c>
      <c r="M510" s="129" t="s">
        <v>460</v>
      </c>
      <c r="N510" s="130" t="s">
        <v>161</v>
      </c>
      <c r="O510" s="129" t="s">
        <v>460</v>
      </c>
      <c r="P510" s="129" t="s">
        <v>460</v>
      </c>
      <c r="Q510" s="130" t="s">
        <v>44</v>
      </c>
      <c r="R510" s="129">
        <v>10</v>
      </c>
      <c r="S510" s="129" t="s">
        <v>460</v>
      </c>
      <c r="T510" s="129" t="s">
        <v>460</v>
      </c>
      <c r="U510" s="130" t="s">
        <v>17</v>
      </c>
      <c r="V510" s="129">
        <v>10</v>
      </c>
      <c r="W510" s="129" t="s">
        <v>460</v>
      </c>
      <c r="X510" s="129" t="s">
        <v>460</v>
      </c>
      <c r="Y510" s="130" t="s">
        <v>66</v>
      </c>
      <c r="Z510" s="129" t="s">
        <v>460</v>
      </c>
      <c r="AA510" s="129" t="s">
        <v>460</v>
      </c>
      <c r="AB510" s="130" t="s">
        <v>45</v>
      </c>
      <c r="AC510" s="129">
        <v>20</v>
      </c>
      <c r="AD510" s="129" t="s">
        <v>638</v>
      </c>
      <c r="AE510" s="150"/>
      <c r="AF510" s="150"/>
      <c r="AG510" s="150"/>
      <c r="AH510" s="153"/>
    </row>
    <row r="511" spans="1:34" x14ac:dyDescent="0.25">
      <c r="A511" s="3">
        <v>15104</v>
      </c>
      <c r="B511" s="4" t="s">
        <v>12</v>
      </c>
      <c r="C511" s="71" t="s">
        <v>61</v>
      </c>
      <c r="D511" s="71" t="s">
        <v>43</v>
      </c>
      <c r="E511" s="72" t="s">
        <v>47</v>
      </c>
      <c r="F511" s="71" t="s">
        <v>26</v>
      </c>
      <c r="G511" s="71" t="s">
        <v>33</v>
      </c>
      <c r="H511" s="72" t="s">
        <v>78</v>
      </c>
      <c r="I511" s="71" t="s">
        <v>118</v>
      </c>
      <c r="J511" s="71" t="s">
        <v>33</v>
      </c>
      <c r="K511" s="72" t="s">
        <v>132</v>
      </c>
      <c r="L511" s="71" t="s">
        <v>20</v>
      </c>
      <c r="M511" s="71" t="s">
        <v>59</v>
      </c>
      <c r="N511" s="72" t="s">
        <v>118</v>
      </c>
      <c r="O511" s="71" t="s">
        <v>64</v>
      </c>
      <c r="P511" s="71" t="s">
        <v>53</v>
      </c>
      <c r="Q511" s="72" t="s">
        <v>47</v>
      </c>
      <c r="R511" s="71" t="s">
        <v>107</v>
      </c>
      <c r="S511" s="71" t="s">
        <v>88</v>
      </c>
      <c r="T511" s="71" t="s">
        <v>27</v>
      </c>
      <c r="U511" s="72" t="s">
        <v>61</v>
      </c>
      <c r="V511" s="71" t="s">
        <v>59</v>
      </c>
      <c r="W511" s="71" t="s">
        <v>132</v>
      </c>
      <c r="X511" s="71" t="s">
        <v>55</v>
      </c>
      <c r="Y511" s="72" t="s">
        <v>133</v>
      </c>
      <c r="Z511" s="71" t="s">
        <v>95</v>
      </c>
      <c r="AA511" s="71" t="s">
        <v>59</v>
      </c>
      <c r="AB511" s="72" t="s">
        <v>64</v>
      </c>
      <c r="AC511" s="71" t="s">
        <v>46</v>
      </c>
      <c r="AD511" s="71" t="s">
        <v>275</v>
      </c>
      <c r="AE511" s="148">
        <v>7.74</v>
      </c>
      <c r="AF511" s="148" t="s">
        <v>29</v>
      </c>
      <c r="AG511" s="148">
        <v>5.62</v>
      </c>
      <c r="AH511" s="151"/>
    </row>
    <row r="512" spans="1:34" x14ac:dyDescent="0.25">
      <c r="A512" s="154" t="s">
        <v>345</v>
      </c>
      <c r="B512" s="5" t="s">
        <v>13</v>
      </c>
      <c r="C512" s="73" t="s">
        <v>14</v>
      </c>
      <c r="D512" s="73" t="s">
        <v>14</v>
      </c>
      <c r="E512" s="74" t="s">
        <v>14</v>
      </c>
      <c r="F512" s="73" t="s">
        <v>50</v>
      </c>
      <c r="G512" s="73" t="s">
        <v>56</v>
      </c>
      <c r="H512" s="74" t="s">
        <v>48</v>
      </c>
      <c r="I512" s="73" t="s">
        <v>24</v>
      </c>
      <c r="J512" s="73" t="s">
        <v>56</v>
      </c>
      <c r="K512" s="74" t="s">
        <v>14</v>
      </c>
      <c r="L512" s="73" t="s">
        <v>56</v>
      </c>
      <c r="M512" s="73" t="s">
        <v>56</v>
      </c>
      <c r="N512" s="74" t="s">
        <v>56</v>
      </c>
      <c r="O512" s="73" t="s">
        <v>24</v>
      </c>
      <c r="P512" s="73" t="s">
        <v>48</v>
      </c>
      <c r="Q512" s="74" t="s">
        <v>14</v>
      </c>
      <c r="R512" s="73" t="s">
        <v>24</v>
      </c>
      <c r="S512" s="73" t="s">
        <v>68</v>
      </c>
      <c r="T512" s="73" t="s">
        <v>24</v>
      </c>
      <c r="U512" s="74" t="s">
        <v>68</v>
      </c>
      <c r="V512" s="73" t="s">
        <v>56</v>
      </c>
      <c r="W512" s="73" t="s">
        <v>56</v>
      </c>
      <c r="X512" s="73" t="s">
        <v>56</v>
      </c>
      <c r="Y512" s="74" t="s">
        <v>56</v>
      </c>
      <c r="Z512" s="73" t="s">
        <v>56</v>
      </c>
      <c r="AA512" s="73" t="s">
        <v>56</v>
      </c>
      <c r="AB512" s="74" t="s">
        <v>56</v>
      </c>
      <c r="AC512" s="73" t="s">
        <v>56</v>
      </c>
      <c r="AD512" s="73"/>
      <c r="AE512" s="149"/>
      <c r="AF512" s="149"/>
      <c r="AG512" s="149"/>
      <c r="AH512" s="152"/>
    </row>
    <row r="513" spans="1:34" x14ac:dyDescent="0.25">
      <c r="A513" s="154"/>
      <c r="B513" s="5" t="s">
        <v>14</v>
      </c>
      <c r="C513" s="127" t="s">
        <v>460</v>
      </c>
      <c r="D513" s="127" t="s">
        <v>460</v>
      </c>
      <c r="E513" s="128" t="s">
        <v>25</v>
      </c>
      <c r="F513" s="127" t="s">
        <v>460</v>
      </c>
      <c r="G513" s="127" t="s">
        <v>460</v>
      </c>
      <c r="H513" s="128" t="s">
        <v>32</v>
      </c>
      <c r="I513" s="127" t="s">
        <v>460</v>
      </c>
      <c r="J513" s="127" t="s">
        <v>460</v>
      </c>
      <c r="K513" s="128" t="s">
        <v>25</v>
      </c>
      <c r="L513" s="127" t="s">
        <v>460</v>
      </c>
      <c r="M513" s="127" t="s">
        <v>460</v>
      </c>
      <c r="N513" s="128" t="s">
        <v>32</v>
      </c>
      <c r="O513" s="127" t="s">
        <v>460</v>
      </c>
      <c r="P513" s="127" t="s">
        <v>460</v>
      </c>
      <c r="Q513" s="128" t="s">
        <v>25</v>
      </c>
      <c r="R513" s="127" t="s">
        <v>32</v>
      </c>
      <c r="S513" s="127" t="s">
        <v>460</v>
      </c>
      <c r="T513" s="127" t="s">
        <v>460</v>
      </c>
      <c r="U513" s="128" t="s">
        <v>25</v>
      </c>
      <c r="V513" s="127" t="s">
        <v>32</v>
      </c>
      <c r="W513" s="127" t="s">
        <v>460</v>
      </c>
      <c r="X513" s="127" t="s">
        <v>460</v>
      </c>
      <c r="Y513" s="128" t="s">
        <v>25</v>
      </c>
      <c r="Z513" s="127" t="s">
        <v>460</v>
      </c>
      <c r="AA513" s="127" t="s">
        <v>460</v>
      </c>
      <c r="AB513" s="128" t="s">
        <v>32</v>
      </c>
      <c r="AC513" s="127" t="s">
        <v>462</v>
      </c>
      <c r="AD513" s="127" t="s">
        <v>36</v>
      </c>
      <c r="AE513" s="149"/>
      <c r="AF513" s="149"/>
      <c r="AG513" s="149"/>
      <c r="AH513" s="152"/>
    </row>
    <row r="514" spans="1:34" ht="15.75" thickBot="1" x14ac:dyDescent="0.3">
      <c r="A514" s="155"/>
      <c r="B514" s="6" t="s">
        <v>463</v>
      </c>
      <c r="C514" s="129" t="s">
        <v>460</v>
      </c>
      <c r="D514" s="129" t="s">
        <v>460</v>
      </c>
      <c r="E514" s="130" t="s">
        <v>44</v>
      </c>
      <c r="F514" s="129" t="s">
        <v>460</v>
      </c>
      <c r="G514" s="129" t="s">
        <v>460</v>
      </c>
      <c r="H514" s="130" t="s">
        <v>161</v>
      </c>
      <c r="I514" s="129" t="s">
        <v>460</v>
      </c>
      <c r="J514" s="129" t="s">
        <v>460</v>
      </c>
      <c r="K514" s="130" t="s">
        <v>44</v>
      </c>
      <c r="L514" s="129" t="s">
        <v>460</v>
      </c>
      <c r="M514" s="129" t="s">
        <v>460</v>
      </c>
      <c r="N514" s="130" t="s">
        <v>22</v>
      </c>
      <c r="O514" s="129" t="s">
        <v>460</v>
      </c>
      <c r="P514" s="129" t="s">
        <v>460</v>
      </c>
      <c r="Q514" s="130" t="s">
        <v>44</v>
      </c>
      <c r="R514" s="129">
        <v>6</v>
      </c>
      <c r="S514" s="129" t="s">
        <v>460</v>
      </c>
      <c r="T514" s="129" t="s">
        <v>460</v>
      </c>
      <c r="U514" s="130" t="s">
        <v>33</v>
      </c>
      <c r="V514" s="129">
        <v>10</v>
      </c>
      <c r="W514" s="129" t="s">
        <v>460</v>
      </c>
      <c r="X514" s="129" t="s">
        <v>460</v>
      </c>
      <c r="Y514" s="130" t="s">
        <v>63</v>
      </c>
      <c r="Z514" s="129" t="s">
        <v>460</v>
      </c>
      <c r="AA514" s="129" t="s">
        <v>460</v>
      </c>
      <c r="AB514" s="130" t="s">
        <v>22</v>
      </c>
      <c r="AC514" s="129">
        <v>20</v>
      </c>
      <c r="AD514" s="129" t="s">
        <v>639</v>
      </c>
      <c r="AE514" s="150"/>
      <c r="AF514" s="150"/>
      <c r="AG514" s="150"/>
      <c r="AH514" s="153"/>
    </row>
    <row r="515" spans="1:34" x14ac:dyDescent="0.25">
      <c r="A515" s="3">
        <v>15105</v>
      </c>
      <c r="B515" s="4" t="s">
        <v>12</v>
      </c>
      <c r="C515" s="71" t="s">
        <v>42</v>
      </c>
      <c r="D515" s="71" t="s">
        <v>30</v>
      </c>
      <c r="E515" s="72" t="s">
        <v>72</v>
      </c>
      <c r="F515" s="71" t="s">
        <v>30</v>
      </c>
      <c r="G515" s="71" t="s">
        <v>59</v>
      </c>
      <c r="H515" s="72" t="s">
        <v>74</v>
      </c>
      <c r="I515" s="71" t="s">
        <v>64</v>
      </c>
      <c r="J515" s="71" t="s">
        <v>33</v>
      </c>
      <c r="K515" s="72" t="s">
        <v>151</v>
      </c>
      <c r="L515" s="71" t="s">
        <v>20</v>
      </c>
      <c r="M515" s="71" t="s">
        <v>95</v>
      </c>
      <c r="N515" s="72" t="s">
        <v>97</v>
      </c>
      <c r="O515" s="71" t="s">
        <v>151</v>
      </c>
      <c r="P515" s="71" t="s">
        <v>49</v>
      </c>
      <c r="Q515" s="72" t="s">
        <v>122</v>
      </c>
      <c r="R515" s="71" t="s">
        <v>95</v>
      </c>
      <c r="S515" s="71" t="s">
        <v>131</v>
      </c>
      <c r="T515" s="71" t="s">
        <v>43</v>
      </c>
      <c r="U515" s="72" t="s">
        <v>72</v>
      </c>
      <c r="V515" s="71" t="s">
        <v>20</v>
      </c>
      <c r="W515" s="71" t="s">
        <v>47</v>
      </c>
      <c r="X515" s="71" t="s">
        <v>53</v>
      </c>
      <c r="Y515" s="72" t="s">
        <v>72</v>
      </c>
      <c r="Z515" s="71" t="s">
        <v>33</v>
      </c>
      <c r="AA515" s="71" t="s">
        <v>20</v>
      </c>
      <c r="AB515" s="72" t="s">
        <v>69</v>
      </c>
      <c r="AC515" s="71" t="s">
        <v>46</v>
      </c>
      <c r="AD515" s="71" t="s">
        <v>627</v>
      </c>
      <c r="AE515" s="148">
        <v>8.9600000000000009</v>
      </c>
      <c r="AF515" s="148" t="s">
        <v>29</v>
      </c>
      <c r="AG515" s="148">
        <v>9.01</v>
      </c>
      <c r="AH515" s="151"/>
    </row>
    <row r="516" spans="1:34" x14ac:dyDescent="0.25">
      <c r="A516" s="154" t="s">
        <v>344</v>
      </c>
      <c r="B516" s="5" t="s">
        <v>13</v>
      </c>
      <c r="C516" s="73" t="s">
        <v>50</v>
      </c>
      <c r="D516" s="73" t="s">
        <v>56</v>
      </c>
      <c r="E516" s="74" t="s">
        <v>48</v>
      </c>
      <c r="F516" s="73" t="s">
        <v>48</v>
      </c>
      <c r="G516" s="73" t="s">
        <v>56</v>
      </c>
      <c r="H516" s="74" t="s">
        <v>56</v>
      </c>
      <c r="I516" s="73" t="s">
        <v>24</v>
      </c>
      <c r="J516" s="73" t="s">
        <v>56</v>
      </c>
      <c r="K516" s="74" t="s">
        <v>14</v>
      </c>
      <c r="L516" s="73" t="s">
        <v>56</v>
      </c>
      <c r="M516" s="73" t="s">
        <v>56</v>
      </c>
      <c r="N516" s="74" t="s">
        <v>56</v>
      </c>
      <c r="O516" s="73" t="s">
        <v>56</v>
      </c>
      <c r="P516" s="73" t="s">
        <v>50</v>
      </c>
      <c r="Q516" s="74" t="s">
        <v>48</v>
      </c>
      <c r="R516" s="73" t="s">
        <v>56</v>
      </c>
      <c r="S516" s="73" t="s">
        <v>48</v>
      </c>
      <c r="T516" s="73" t="s">
        <v>14</v>
      </c>
      <c r="U516" s="74" t="s">
        <v>48</v>
      </c>
      <c r="V516" s="73" t="s">
        <v>56</v>
      </c>
      <c r="W516" s="73" t="s">
        <v>48</v>
      </c>
      <c r="X516" s="73" t="s">
        <v>48</v>
      </c>
      <c r="Y516" s="74" t="s">
        <v>48</v>
      </c>
      <c r="Z516" s="73" t="s">
        <v>56</v>
      </c>
      <c r="AA516" s="73" t="s">
        <v>56</v>
      </c>
      <c r="AB516" s="74" t="s">
        <v>56</v>
      </c>
      <c r="AC516" s="73" t="s">
        <v>56</v>
      </c>
      <c r="AD516" s="73"/>
      <c r="AE516" s="149"/>
      <c r="AF516" s="149"/>
      <c r="AG516" s="149"/>
      <c r="AH516" s="152"/>
    </row>
    <row r="517" spans="1:34" x14ac:dyDescent="0.25">
      <c r="A517" s="154"/>
      <c r="B517" s="5" t="s">
        <v>14</v>
      </c>
      <c r="C517" s="127" t="s">
        <v>460</v>
      </c>
      <c r="D517" s="127" t="s">
        <v>460</v>
      </c>
      <c r="E517" s="128" t="s">
        <v>25</v>
      </c>
      <c r="F517" s="127" t="s">
        <v>460</v>
      </c>
      <c r="G517" s="127" t="s">
        <v>460</v>
      </c>
      <c r="H517" s="128" t="s">
        <v>32</v>
      </c>
      <c r="I517" s="127" t="s">
        <v>460</v>
      </c>
      <c r="J517" s="127" t="s">
        <v>460</v>
      </c>
      <c r="K517" s="128" t="s">
        <v>25</v>
      </c>
      <c r="L517" s="127" t="s">
        <v>460</v>
      </c>
      <c r="M517" s="127" t="s">
        <v>460</v>
      </c>
      <c r="N517" s="128" t="s">
        <v>32</v>
      </c>
      <c r="O517" s="127" t="s">
        <v>460</v>
      </c>
      <c r="P517" s="127" t="s">
        <v>460</v>
      </c>
      <c r="Q517" s="128" t="s">
        <v>25</v>
      </c>
      <c r="R517" s="127" t="s">
        <v>32</v>
      </c>
      <c r="S517" s="127" t="s">
        <v>460</v>
      </c>
      <c r="T517" s="127" t="s">
        <v>460</v>
      </c>
      <c r="U517" s="128" t="s">
        <v>25</v>
      </c>
      <c r="V517" s="127" t="s">
        <v>32</v>
      </c>
      <c r="W517" s="127" t="s">
        <v>460</v>
      </c>
      <c r="X517" s="127" t="s">
        <v>460</v>
      </c>
      <c r="Y517" s="128" t="s">
        <v>25</v>
      </c>
      <c r="Z517" s="127" t="s">
        <v>460</v>
      </c>
      <c r="AA517" s="127" t="s">
        <v>460</v>
      </c>
      <c r="AB517" s="128" t="s">
        <v>32</v>
      </c>
      <c r="AC517" s="127" t="s">
        <v>462</v>
      </c>
      <c r="AD517" s="127" t="s">
        <v>36</v>
      </c>
      <c r="AE517" s="149"/>
      <c r="AF517" s="149"/>
      <c r="AG517" s="149"/>
      <c r="AH517" s="152"/>
    </row>
    <row r="518" spans="1:34" ht="15.75" thickBot="1" x14ac:dyDescent="0.3">
      <c r="A518" s="155"/>
      <c r="B518" s="6" t="s">
        <v>463</v>
      </c>
      <c r="C518" s="129" t="s">
        <v>460</v>
      </c>
      <c r="D518" s="129" t="s">
        <v>460</v>
      </c>
      <c r="E518" s="130" t="s">
        <v>58</v>
      </c>
      <c r="F518" s="129" t="s">
        <v>460</v>
      </c>
      <c r="G518" s="129" t="s">
        <v>460</v>
      </c>
      <c r="H518" s="130" t="s">
        <v>22</v>
      </c>
      <c r="I518" s="129" t="s">
        <v>460</v>
      </c>
      <c r="J518" s="129" t="s">
        <v>460</v>
      </c>
      <c r="K518" s="130" t="s">
        <v>44</v>
      </c>
      <c r="L518" s="129" t="s">
        <v>460</v>
      </c>
      <c r="M518" s="129" t="s">
        <v>460</v>
      </c>
      <c r="N518" s="130" t="s">
        <v>22</v>
      </c>
      <c r="O518" s="129" t="s">
        <v>460</v>
      </c>
      <c r="P518" s="129" t="s">
        <v>460</v>
      </c>
      <c r="Q518" s="130" t="s">
        <v>58</v>
      </c>
      <c r="R518" s="129">
        <v>10</v>
      </c>
      <c r="S518" s="129" t="s">
        <v>460</v>
      </c>
      <c r="T518" s="129" t="s">
        <v>460</v>
      </c>
      <c r="U518" s="130" t="s">
        <v>58</v>
      </c>
      <c r="V518" s="129">
        <v>10</v>
      </c>
      <c r="W518" s="129" t="s">
        <v>460</v>
      </c>
      <c r="X518" s="129" t="s">
        <v>460</v>
      </c>
      <c r="Y518" s="130" t="s">
        <v>58</v>
      </c>
      <c r="Z518" s="129" t="s">
        <v>460</v>
      </c>
      <c r="AA518" s="129" t="s">
        <v>460</v>
      </c>
      <c r="AB518" s="130" t="s">
        <v>22</v>
      </c>
      <c r="AC518" s="129">
        <v>20</v>
      </c>
      <c r="AD518" s="129" t="s">
        <v>640</v>
      </c>
      <c r="AE518" s="150"/>
      <c r="AF518" s="150"/>
      <c r="AG518" s="150"/>
      <c r="AH518" s="153"/>
    </row>
    <row r="519" spans="1:34" x14ac:dyDescent="0.25">
      <c r="A519" s="3">
        <v>15106</v>
      </c>
      <c r="B519" s="4" t="s">
        <v>12</v>
      </c>
      <c r="C519" s="71" t="s">
        <v>103</v>
      </c>
      <c r="D519" s="71" t="s">
        <v>124</v>
      </c>
      <c r="E519" s="72" t="s">
        <v>161</v>
      </c>
      <c r="F519" s="71" t="s">
        <v>35</v>
      </c>
      <c r="G519" s="71" t="s">
        <v>84</v>
      </c>
      <c r="H519" s="72" t="s">
        <v>59</v>
      </c>
      <c r="I519" s="71" t="s">
        <v>103</v>
      </c>
      <c r="J519" s="71" t="s">
        <v>139</v>
      </c>
      <c r="K519" s="72" t="s">
        <v>521</v>
      </c>
      <c r="L519" s="71" t="s">
        <v>23</v>
      </c>
      <c r="M519" s="71" t="s">
        <v>96</v>
      </c>
      <c r="N519" s="72" t="s">
        <v>44</v>
      </c>
      <c r="O519" s="71" t="s">
        <v>136</v>
      </c>
      <c r="P519" s="71" t="s">
        <v>28</v>
      </c>
      <c r="Q519" s="72" t="s">
        <v>49</v>
      </c>
      <c r="R519" s="71" t="s">
        <v>23</v>
      </c>
      <c r="S519" s="71" t="s">
        <v>103</v>
      </c>
      <c r="T519" s="71" t="s">
        <v>160</v>
      </c>
      <c r="U519" s="72" t="s">
        <v>32</v>
      </c>
      <c r="V519" s="71" t="s">
        <v>84</v>
      </c>
      <c r="W519" s="71" t="s">
        <v>103</v>
      </c>
      <c r="X519" s="71" t="s">
        <v>140</v>
      </c>
      <c r="Y519" s="72" t="s">
        <v>641</v>
      </c>
      <c r="Z519" s="71" t="s">
        <v>35</v>
      </c>
      <c r="AA519" s="71" t="s">
        <v>80</v>
      </c>
      <c r="AB519" s="72" t="s">
        <v>66</v>
      </c>
      <c r="AC519" s="71" t="s">
        <v>121</v>
      </c>
      <c r="AD519" s="71" t="s">
        <v>530</v>
      </c>
      <c r="AE519" s="148">
        <v>1.3</v>
      </c>
      <c r="AF519" s="148" t="s">
        <v>16</v>
      </c>
      <c r="AG519" s="148">
        <v>1.3</v>
      </c>
      <c r="AH519" s="151"/>
    </row>
    <row r="520" spans="1:34" x14ac:dyDescent="0.25">
      <c r="A520" s="154" t="s">
        <v>343</v>
      </c>
      <c r="B520" s="5" t="s">
        <v>13</v>
      </c>
      <c r="C520" s="73" t="s">
        <v>16</v>
      </c>
      <c r="D520" s="73" t="s">
        <v>68</v>
      </c>
      <c r="E520" s="74" t="s">
        <v>16</v>
      </c>
      <c r="F520" s="73" t="s">
        <v>16</v>
      </c>
      <c r="G520" s="73" t="s">
        <v>14</v>
      </c>
      <c r="H520" s="74" t="s">
        <v>16</v>
      </c>
      <c r="I520" s="73" t="s">
        <v>16</v>
      </c>
      <c r="J520" s="73" t="s">
        <v>16</v>
      </c>
      <c r="K520" s="74" t="s">
        <v>16</v>
      </c>
      <c r="L520" s="73" t="s">
        <v>29</v>
      </c>
      <c r="M520" s="73" t="s">
        <v>50</v>
      </c>
      <c r="N520" s="74" t="s">
        <v>24</v>
      </c>
      <c r="O520" s="73" t="s">
        <v>16</v>
      </c>
      <c r="P520" s="73" t="s">
        <v>29</v>
      </c>
      <c r="Q520" s="74" t="s">
        <v>16</v>
      </c>
      <c r="R520" s="73" t="s">
        <v>29</v>
      </c>
      <c r="S520" s="73" t="s">
        <v>16</v>
      </c>
      <c r="T520" s="73" t="s">
        <v>16</v>
      </c>
      <c r="U520" s="74" t="s">
        <v>16</v>
      </c>
      <c r="V520" s="73" t="s">
        <v>14</v>
      </c>
      <c r="W520" s="73" t="s">
        <v>16</v>
      </c>
      <c r="X520" s="73" t="s">
        <v>16</v>
      </c>
      <c r="Y520" s="74" t="s">
        <v>16</v>
      </c>
      <c r="Z520" s="73" t="s">
        <v>16</v>
      </c>
      <c r="AA520" s="73" t="s">
        <v>14</v>
      </c>
      <c r="AB520" s="74" t="s">
        <v>16</v>
      </c>
      <c r="AC520" s="73" t="s">
        <v>48</v>
      </c>
      <c r="AD520" s="73"/>
      <c r="AE520" s="149"/>
      <c r="AF520" s="149"/>
      <c r="AG520" s="149"/>
      <c r="AH520" s="152"/>
    </row>
    <row r="521" spans="1:34" x14ac:dyDescent="0.25">
      <c r="A521" s="154"/>
      <c r="B521" s="5" t="s">
        <v>14</v>
      </c>
      <c r="C521" s="127" t="s">
        <v>460</v>
      </c>
      <c r="D521" s="127" t="s">
        <v>460</v>
      </c>
      <c r="E521" s="128" t="s">
        <v>17</v>
      </c>
      <c r="F521" s="127" t="s">
        <v>460</v>
      </c>
      <c r="G521" s="127" t="s">
        <v>460</v>
      </c>
      <c r="H521" s="128" t="s">
        <v>461</v>
      </c>
      <c r="I521" s="127" t="s">
        <v>460</v>
      </c>
      <c r="J521" s="127" t="s">
        <v>460</v>
      </c>
      <c r="K521" s="128" t="s">
        <v>17</v>
      </c>
      <c r="L521" s="127" t="s">
        <v>460</v>
      </c>
      <c r="M521" s="127" t="s">
        <v>460</v>
      </c>
      <c r="N521" s="128" t="s">
        <v>32</v>
      </c>
      <c r="O521" s="127" t="s">
        <v>460</v>
      </c>
      <c r="P521" s="127" t="s">
        <v>460</v>
      </c>
      <c r="Q521" s="128" t="s">
        <v>461</v>
      </c>
      <c r="R521" s="127" t="s">
        <v>32</v>
      </c>
      <c r="S521" s="127" t="s">
        <v>460</v>
      </c>
      <c r="T521" s="127" t="s">
        <v>460</v>
      </c>
      <c r="U521" s="128" t="s">
        <v>17</v>
      </c>
      <c r="V521" s="127" t="s">
        <v>32</v>
      </c>
      <c r="W521" s="127" t="s">
        <v>460</v>
      </c>
      <c r="X521" s="127" t="s">
        <v>460</v>
      </c>
      <c r="Y521" s="128" t="s">
        <v>17</v>
      </c>
      <c r="Z521" s="127" t="s">
        <v>460</v>
      </c>
      <c r="AA521" s="127" t="s">
        <v>460</v>
      </c>
      <c r="AB521" s="128" t="s">
        <v>461</v>
      </c>
      <c r="AC521" s="127" t="s">
        <v>462</v>
      </c>
      <c r="AD521" s="127" t="s">
        <v>521</v>
      </c>
      <c r="AE521" s="149"/>
      <c r="AF521" s="149"/>
      <c r="AG521" s="149"/>
      <c r="AH521" s="152"/>
    </row>
    <row r="522" spans="1:34" ht="15.75" thickBot="1" x14ac:dyDescent="0.3">
      <c r="A522" s="155"/>
      <c r="B522" s="6" t="s">
        <v>463</v>
      </c>
      <c r="C522" s="129" t="s">
        <v>460</v>
      </c>
      <c r="D522" s="129" t="s">
        <v>460</v>
      </c>
      <c r="E522" s="130" t="s">
        <v>17</v>
      </c>
      <c r="F522" s="129" t="s">
        <v>460</v>
      </c>
      <c r="G522" s="129" t="s">
        <v>460</v>
      </c>
      <c r="H522" s="130" t="s">
        <v>17</v>
      </c>
      <c r="I522" s="129" t="s">
        <v>460</v>
      </c>
      <c r="J522" s="129" t="s">
        <v>460</v>
      </c>
      <c r="K522" s="130" t="s">
        <v>17</v>
      </c>
      <c r="L522" s="129" t="s">
        <v>460</v>
      </c>
      <c r="M522" s="129" t="s">
        <v>460</v>
      </c>
      <c r="N522" s="130" t="s">
        <v>501</v>
      </c>
      <c r="O522" s="129" t="s">
        <v>460</v>
      </c>
      <c r="P522" s="129" t="s">
        <v>460</v>
      </c>
      <c r="Q522" s="130" t="s">
        <v>17</v>
      </c>
      <c r="R522" s="129">
        <v>4</v>
      </c>
      <c r="S522" s="129" t="s">
        <v>460</v>
      </c>
      <c r="T522" s="129" t="s">
        <v>460</v>
      </c>
      <c r="U522" s="130" t="s">
        <v>17</v>
      </c>
      <c r="V522" s="129">
        <v>7</v>
      </c>
      <c r="W522" s="129" t="s">
        <v>460</v>
      </c>
      <c r="X522" s="129" t="s">
        <v>460</v>
      </c>
      <c r="Y522" s="130" t="s">
        <v>17</v>
      </c>
      <c r="Z522" s="129" t="s">
        <v>460</v>
      </c>
      <c r="AA522" s="129" t="s">
        <v>460</v>
      </c>
      <c r="AB522" s="130" t="s">
        <v>17</v>
      </c>
      <c r="AC522" s="129">
        <v>18</v>
      </c>
      <c r="AD522" s="129" t="s">
        <v>70</v>
      </c>
      <c r="AE522" s="150"/>
      <c r="AF522" s="150"/>
      <c r="AG522" s="150"/>
      <c r="AH522" s="153"/>
    </row>
    <row r="523" spans="1:34" ht="15.95" customHeight="1" x14ac:dyDescent="0.25">
      <c r="A523" s="131" t="s">
        <v>478</v>
      </c>
      <c r="B523" s="132"/>
      <c r="C523" s="132"/>
      <c r="D523" s="132"/>
      <c r="E523" s="132"/>
      <c r="F523" s="132"/>
      <c r="G523" s="132"/>
      <c r="H523" s="132"/>
      <c r="I523" s="132"/>
      <c r="J523" s="132"/>
      <c r="K523" s="132"/>
      <c r="L523" s="132"/>
      <c r="M523" s="132"/>
      <c r="N523" s="132"/>
      <c r="O523" s="132"/>
      <c r="P523" s="133"/>
      <c r="Q523" s="133"/>
      <c r="R523" s="133"/>
      <c r="S523" s="133"/>
      <c r="T523" s="133"/>
      <c r="U523" s="133"/>
      <c r="V523" s="134"/>
      <c r="Y523" s="133"/>
      <c r="Z523" s="133"/>
    </row>
    <row r="524" spans="1:34" ht="15.95" customHeight="1" x14ac:dyDescent="0.25">
      <c r="A524" s="135" t="s">
        <v>479</v>
      </c>
      <c r="B524" s="135"/>
      <c r="C524" s="135"/>
      <c r="D524" s="135"/>
      <c r="E524" s="135"/>
      <c r="F524" s="135"/>
      <c r="G524" s="135"/>
      <c r="H524" s="135"/>
      <c r="I524" s="135"/>
      <c r="J524" s="135"/>
      <c r="K524" s="135"/>
      <c r="L524" s="135"/>
      <c r="M524" s="135"/>
    </row>
    <row r="525" spans="1:34" ht="15.95" customHeight="1" x14ac:dyDescent="0.25">
      <c r="A525" s="136" t="s">
        <v>480</v>
      </c>
      <c r="B525" s="144" t="s">
        <v>481</v>
      </c>
      <c r="C525" s="144"/>
      <c r="D525" s="144" t="s">
        <v>482</v>
      </c>
      <c r="E525" s="144"/>
      <c r="F525" s="144"/>
      <c r="G525" s="144" t="s">
        <v>483</v>
      </c>
      <c r="H525" s="144"/>
      <c r="I525" s="144"/>
      <c r="J525" s="144" t="s">
        <v>484</v>
      </c>
      <c r="K525" s="144"/>
      <c r="L525" s="144"/>
      <c r="M525" s="144" t="s">
        <v>485</v>
      </c>
      <c r="N525" s="144"/>
      <c r="O525" s="144"/>
      <c r="P525" s="144" t="s">
        <v>486</v>
      </c>
      <c r="Q525" s="144"/>
      <c r="R525" s="144"/>
      <c r="S525" s="144" t="s">
        <v>487</v>
      </c>
      <c r="T525" s="144"/>
      <c r="U525" s="144"/>
      <c r="V525" s="137" t="s">
        <v>488</v>
      </c>
      <c r="Y525" s="138"/>
    </row>
    <row r="526" spans="1:34" ht="15.95" customHeight="1" x14ac:dyDescent="0.25">
      <c r="A526" s="136" t="s">
        <v>183</v>
      </c>
      <c r="B526" s="144" t="s">
        <v>56</v>
      </c>
      <c r="C526" s="144"/>
      <c r="D526" s="144" t="s">
        <v>48</v>
      </c>
      <c r="E526" s="144"/>
      <c r="F526" s="144"/>
      <c r="G526" s="144" t="s">
        <v>50</v>
      </c>
      <c r="H526" s="144"/>
      <c r="I526" s="144"/>
      <c r="J526" s="144" t="s">
        <v>14</v>
      </c>
      <c r="K526" s="144"/>
      <c r="L526" s="144"/>
      <c r="M526" s="144" t="s">
        <v>24</v>
      </c>
      <c r="N526" s="144"/>
      <c r="O526" s="144"/>
      <c r="P526" s="144" t="s">
        <v>68</v>
      </c>
      <c r="Q526" s="144"/>
      <c r="R526" s="144"/>
      <c r="S526" s="144" t="s">
        <v>29</v>
      </c>
      <c r="T526" s="144"/>
      <c r="U526" s="144"/>
      <c r="V526" s="137" t="s">
        <v>16</v>
      </c>
      <c r="W526" s="138"/>
      <c r="X526" s="138"/>
      <c r="Y526" s="138"/>
    </row>
    <row r="527" spans="1:34" ht="15.95" customHeight="1" x14ac:dyDescent="0.25">
      <c r="A527" s="136" t="s">
        <v>184</v>
      </c>
      <c r="B527" s="144">
        <v>10</v>
      </c>
      <c r="C527" s="144"/>
      <c r="D527" s="144">
        <v>9</v>
      </c>
      <c r="E527" s="144"/>
      <c r="F527" s="144"/>
      <c r="G527" s="144">
        <v>8</v>
      </c>
      <c r="H527" s="144"/>
      <c r="I527" s="144"/>
      <c r="J527" s="144">
        <v>7</v>
      </c>
      <c r="K527" s="144"/>
      <c r="L527" s="144"/>
      <c r="M527" s="144">
        <v>6</v>
      </c>
      <c r="N527" s="144"/>
      <c r="O527" s="144"/>
      <c r="P527" s="144">
        <v>5</v>
      </c>
      <c r="Q527" s="144"/>
      <c r="R527" s="144"/>
      <c r="S527" s="144">
        <v>4</v>
      </c>
      <c r="T527" s="144"/>
      <c r="U527" s="144"/>
      <c r="V527" s="137">
        <v>0</v>
      </c>
      <c r="W527" s="138"/>
      <c r="X527" s="138"/>
      <c r="Y527" s="138"/>
    </row>
    <row r="528" spans="1:34" ht="42.75" customHeight="1" x14ac:dyDescent="0.25">
      <c r="A528" s="139"/>
      <c r="B528" s="140"/>
      <c r="C528" s="141"/>
      <c r="D528" s="141"/>
      <c r="E528" s="141"/>
      <c r="F528" s="141"/>
      <c r="G528" s="141"/>
      <c r="H528" s="145"/>
      <c r="I528" s="145"/>
      <c r="J528" s="145"/>
      <c r="K528" s="145"/>
      <c r="L528" s="145"/>
      <c r="M528" s="145"/>
      <c r="N528" s="141"/>
      <c r="O528" s="141"/>
      <c r="P528" s="141"/>
      <c r="Q528" s="141"/>
      <c r="R528" s="141"/>
      <c r="S528" s="141"/>
      <c r="T528" s="141"/>
      <c r="U528" s="141"/>
      <c r="V528" s="141"/>
    </row>
    <row r="529" spans="1:34" ht="21" customHeight="1" x14ac:dyDescent="0.25">
      <c r="A529" s="139"/>
      <c r="B529" s="146" t="s">
        <v>489</v>
      </c>
      <c r="C529" s="146"/>
      <c r="D529" s="146"/>
      <c r="E529" s="146"/>
      <c r="F529" s="141"/>
      <c r="G529" s="141"/>
      <c r="K529" s="142" t="s">
        <v>490</v>
      </c>
      <c r="L529" s="143"/>
      <c r="M529" s="143"/>
      <c r="N529" s="143"/>
      <c r="O529" s="143"/>
      <c r="S529" s="142" t="s">
        <v>491</v>
      </c>
      <c r="T529" s="142"/>
      <c r="U529" s="142"/>
      <c r="V529" s="142"/>
      <c r="W529" s="142"/>
      <c r="Z529" s="141" t="s">
        <v>492</v>
      </c>
    </row>
    <row r="530" spans="1:34" ht="15.75" thickBot="1" x14ac:dyDescent="0.3">
      <c r="B530" s="147" t="s">
        <v>493</v>
      </c>
      <c r="C530" s="147"/>
      <c r="D530" s="147"/>
      <c r="E530" s="147"/>
      <c r="F530" s="135"/>
      <c r="G530" s="135"/>
      <c r="K530" s="138" t="s">
        <v>494</v>
      </c>
      <c r="L530" s="138"/>
      <c r="M530" s="138"/>
      <c r="N530" s="138"/>
      <c r="O530" s="138"/>
      <c r="S530" s="142" t="s">
        <v>495</v>
      </c>
      <c r="T530" s="142"/>
      <c r="U530" s="142"/>
      <c r="V530" s="142"/>
      <c r="W530" s="142"/>
      <c r="Z530" s="132" t="s">
        <v>743</v>
      </c>
    </row>
    <row r="531" spans="1:34" x14ac:dyDescent="0.25">
      <c r="A531" s="3">
        <v>15107</v>
      </c>
      <c r="B531" s="4" t="s">
        <v>12</v>
      </c>
      <c r="C531" s="71" t="s">
        <v>83</v>
      </c>
      <c r="D531" s="71" t="s">
        <v>26</v>
      </c>
      <c r="E531" s="72" t="s">
        <v>79</v>
      </c>
      <c r="F531" s="71" t="s">
        <v>15</v>
      </c>
      <c r="G531" s="71" t="s">
        <v>95</v>
      </c>
      <c r="H531" s="72" t="s">
        <v>101</v>
      </c>
      <c r="I531" s="71" t="s">
        <v>64</v>
      </c>
      <c r="J531" s="71" t="s">
        <v>26</v>
      </c>
      <c r="K531" s="72" t="s">
        <v>131</v>
      </c>
      <c r="L531" s="71" t="s">
        <v>33</v>
      </c>
      <c r="M531" s="71" t="s">
        <v>30</v>
      </c>
      <c r="N531" s="72" t="s">
        <v>101</v>
      </c>
      <c r="O531" s="71" t="s">
        <v>46</v>
      </c>
      <c r="P531" s="71" t="s">
        <v>107</v>
      </c>
      <c r="Q531" s="72" t="s">
        <v>92</v>
      </c>
      <c r="R531" s="71" t="s">
        <v>95</v>
      </c>
      <c r="S531" s="71" t="s">
        <v>78</v>
      </c>
      <c r="T531" s="71" t="s">
        <v>67</v>
      </c>
      <c r="U531" s="72" t="s">
        <v>75</v>
      </c>
      <c r="V531" s="71" t="s">
        <v>30</v>
      </c>
      <c r="W531" s="71" t="s">
        <v>151</v>
      </c>
      <c r="X531" s="71" t="s">
        <v>53</v>
      </c>
      <c r="Y531" s="72" t="s">
        <v>133</v>
      </c>
      <c r="Z531" s="71" t="s">
        <v>43</v>
      </c>
      <c r="AA531" s="71" t="s">
        <v>33</v>
      </c>
      <c r="AB531" s="72" t="s">
        <v>52</v>
      </c>
      <c r="AC531" s="71" t="s">
        <v>75</v>
      </c>
      <c r="AD531" s="71" t="s">
        <v>642</v>
      </c>
      <c r="AE531" s="148">
        <v>7.7</v>
      </c>
      <c r="AF531" s="148" t="s">
        <v>29</v>
      </c>
      <c r="AG531" s="148">
        <v>5.38</v>
      </c>
      <c r="AH531" s="151"/>
    </row>
    <row r="532" spans="1:34" x14ac:dyDescent="0.25">
      <c r="A532" s="154" t="s">
        <v>342</v>
      </c>
      <c r="B532" s="5" t="s">
        <v>13</v>
      </c>
      <c r="C532" s="73" t="s">
        <v>14</v>
      </c>
      <c r="D532" s="73" t="s">
        <v>56</v>
      </c>
      <c r="E532" s="74" t="s">
        <v>50</v>
      </c>
      <c r="F532" s="73" t="s">
        <v>14</v>
      </c>
      <c r="G532" s="73" t="s">
        <v>56</v>
      </c>
      <c r="H532" s="74" t="s">
        <v>48</v>
      </c>
      <c r="I532" s="73" t="s">
        <v>24</v>
      </c>
      <c r="J532" s="73" t="s">
        <v>56</v>
      </c>
      <c r="K532" s="74" t="s">
        <v>14</v>
      </c>
      <c r="L532" s="73" t="s">
        <v>56</v>
      </c>
      <c r="M532" s="73" t="s">
        <v>48</v>
      </c>
      <c r="N532" s="74" t="s">
        <v>48</v>
      </c>
      <c r="O532" s="73" t="s">
        <v>24</v>
      </c>
      <c r="P532" s="73" t="s">
        <v>14</v>
      </c>
      <c r="Q532" s="74" t="s">
        <v>24</v>
      </c>
      <c r="R532" s="73" t="s">
        <v>56</v>
      </c>
      <c r="S532" s="73" t="s">
        <v>68</v>
      </c>
      <c r="T532" s="73" t="s">
        <v>68</v>
      </c>
      <c r="U532" s="74" t="s">
        <v>68</v>
      </c>
      <c r="V532" s="73" t="s">
        <v>48</v>
      </c>
      <c r="W532" s="73" t="s">
        <v>56</v>
      </c>
      <c r="X532" s="73" t="s">
        <v>48</v>
      </c>
      <c r="Y532" s="74" t="s">
        <v>56</v>
      </c>
      <c r="Z532" s="73" t="s">
        <v>68</v>
      </c>
      <c r="AA532" s="73" t="s">
        <v>56</v>
      </c>
      <c r="AB532" s="74" t="s">
        <v>14</v>
      </c>
      <c r="AC532" s="73" t="s">
        <v>56</v>
      </c>
      <c r="AD532" s="73"/>
      <c r="AE532" s="149"/>
      <c r="AF532" s="149"/>
      <c r="AG532" s="149"/>
      <c r="AH532" s="152"/>
    </row>
    <row r="533" spans="1:34" x14ac:dyDescent="0.25">
      <c r="A533" s="154"/>
      <c r="B533" s="5" t="s">
        <v>14</v>
      </c>
      <c r="C533" s="127" t="s">
        <v>460</v>
      </c>
      <c r="D533" s="127" t="s">
        <v>460</v>
      </c>
      <c r="E533" s="128" t="s">
        <v>25</v>
      </c>
      <c r="F533" s="127" t="s">
        <v>460</v>
      </c>
      <c r="G533" s="127" t="s">
        <v>460</v>
      </c>
      <c r="H533" s="128" t="s">
        <v>32</v>
      </c>
      <c r="I533" s="127" t="s">
        <v>460</v>
      </c>
      <c r="J533" s="127" t="s">
        <v>460</v>
      </c>
      <c r="K533" s="128" t="s">
        <v>25</v>
      </c>
      <c r="L533" s="127" t="s">
        <v>460</v>
      </c>
      <c r="M533" s="127" t="s">
        <v>460</v>
      </c>
      <c r="N533" s="128" t="s">
        <v>32</v>
      </c>
      <c r="O533" s="127" t="s">
        <v>460</v>
      </c>
      <c r="P533" s="127" t="s">
        <v>460</v>
      </c>
      <c r="Q533" s="128" t="s">
        <v>25</v>
      </c>
      <c r="R533" s="127" t="s">
        <v>32</v>
      </c>
      <c r="S533" s="127" t="s">
        <v>460</v>
      </c>
      <c r="T533" s="127" t="s">
        <v>460</v>
      </c>
      <c r="U533" s="128" t="s">
        <v>25</v>
      </c>
      <c r="V533" s="127" t="s">
        <v>32</v>
      </c>
      <c r="W533" s="127" t="s">
        <v>460</v>
      </c>
      <c r="X533" s="127" t="s">
        <v>460</v>
      </c>
      <c r="Y533" s="128" t="s">
        <v>25</v>
      </c>
      <c r="Z533" s="127" t="s">
        <v>460</v>
      </c>
      <c r="AA533" s="127" t="s">
        <v>460</v>
      </c>
      <c r="AB533" s="128" t="s">
        <v>32</v>
      </c>
      <c r="AC533" s="127" t="s">
        <v>462</v>
      </c>
      <c r="AD533" s="127" t="s">
        <v>36</v>
      </c>
      <c r="AE533" s="149"/>
      <c r="AF533" s="149"/>
      <c r="AG533" s="149"/>
      <c r="AH533" s="152"/>
    </row>
    <row r="534" spans="1:34" ht="15.75" thickBot="1" x14ac:dyDescent="0.3">
      <c r="A534" s="155"/>
      <c r="B534" s="6" t="s">
        <v>463</v>
      </c>
      <c r="C534" s="129" t="s">
        <v>460</v>
      </c>
      <c r="D534" s="129" t="s">
        <v>460</v>
      </c>
      <c r="E534" s="130" t="s">
        <v>52</v>
      </c>
      <c r="F534" s="129" t="s">
        <v>460</v>
      </c>
      <c r="G534" s="129" t="s">
        <v>460</v>
      </c>
      <c r="H534" s="130" t="s">
        <v>161</v>
      </c>
      <c r="I534" s="129" t="s">
        <v>460</v>
      </c>
      <c r="J534" s="129" t="s">
        <v>460</v>
      </c>
      <c r="K534" s="130" t="s">
        <v>44</v>
      </c>
      <c r="L534" s="129" t="s">
        <v>460</v>
      </c>
      <c r="M534" s="129" t="s">
        <v>460</v>
      </c>
      <c r="N534" s="130" t="s">
        <v>161</v>
      </c>
      <c r="O534" s="129" t="s">
        <v>460</v>
      </c>
      <c r="P534" s="129" t="s">
        <v>460</v>
      </c>
      <c r="Q534" s="130" t="s">
        <v>66</v>
      </c>
      <c r="R534" s="129">
        <v>10</v>
      </c>
      <c r="S534" s="129" t="s">
        <v>460</v>
      </c>
      <c r="T534" s="129" t="s">
        <v>460</v>
      </c>
      <c r="U534" s="130" t="s">
        <v>33</v>
      </c>
      <c r="V534" s="129">
        <v>9</v>
      </c>
      <c r="W534" s="129" t="s">
        <v>460</v>
      </c>
      <c r="X534" s="129" t="s">
        <v>460</v>
      </c>
      <c r="Y534" s="130" t="s">
        <v>63</v>
      </c>
      <c r="Z534" s="129" t="s">
        <v>460</v>
      </c>
      <c r="AA534" s="129" t="s">
        <v>460</v>
      </c>
      <c r="AB534" s="130" t="s">
        <v>470</v>
      </c>
      <c r="AC534" s="129">
        <v>20</v>
      </c>
      <c r="AD534" s="129" t="s">
        <v>643</v>
      </c>
      <c r="AE534" s="150"/>
      <c r="AF534" s="150"/>
      <c r="AG534" s="150"/>
      <c r="AH534" s="153"/>
    </row>
    <row r="535" spans="1:34" x14ac:dyDescent="0.25">
      <c r="A535" s="3">
        <v>15108</v>
      </c>
      <c r="B535" s="4" t="s">
        <v>12</v>
      </c>
      <c r="C535" s="71" t="s">
        <v>91</v>
      </c>
      <c r="D535" s="71" t="s">
        <v>114</v>
      </c>
      <c r="E535" s="72" t="s">
        <v>75</v>
      </c>
      <c r="F535" s="71" t="s">
        <v>84</v>
      </c>
      <c r="G535" s="71" t="s">
        <v>84</v>
      </c>
      <c r="H535" s="72" t="s">
        <v>52</v>
      </c>
      <c r="I535" s="71" t="s">
        <v>115</v>
      </c>
      <c r="J535" s="71" t="s">
        <v>23</v>
      </c>
      <c r="K535" s="72" t="s">
        <v>52</v>
      </c>
      <c r="L535" s="71" t="s">
        <v>313</v>
      </c>
      <c r="M535" s="71" t="s">
        <v>84</v>
      </c>
      <c r="N535" s="72" t="s">
        <v>66</v>
      </c>
      <c r="O535" s="71" t="s">
        <v>39</v>
      </c>
      <c r="P535" s="71" t="s">
        <v>23</v>
      </c>
      <c r="Q535" s="72" t="s">
        <v>97</v>
      </c>
      <c r="R535" s="71" t="s">
        <v>84</v>
      </c>
      <c r="S535" s="71" t="s">
        <v>39</v>
      </c>
      <c r="T535" s="71" t="s">
        <v>23</v>
      </c>
      <c r="U535" s="72" t="s">
        <v>97</v>
      </c>
      <c r="V535" s="71" t="s">
        <v>114</v>
      </c>
      <c r="W535" s="71" t="s">
        <v>167</v>
      </c>
      <c r="X535" s="71" t="s">
        <v>31</v>
      </c>
      <c r="Y535" s="72" t="s">
        <v>54</v>
      </c>
      <c r="Z535" s="71" t="s">
        <v>108</v>
      </c>
      <c r="AA535" s="71" t="s">
        <v>96</v>
      </c>
      <c r="AB535" s="72" t="s">
        <v>41</v>
      </c>
      <c r="AC535" s="71" t="s">
        <v>142</v>
      </c>
      <c r="AD535" s="71" t="s">
        <v>644</v>
      </c>
      <c r="AE535" s="148">
        <v>4.74</v>
      </c>
      <c r="AF535" s="148" t="s">
        <v>16</v>
      </c>
      <c r="AG535" s="148">
        <v>5.46</v>
      </c>
      <c r="AH535" s="151"/>
    </row>
    <row r="536" spans="1:34" x14ac:dyDescent="0.25">
      <c r="A536" s="154" t="s">
        <v>341</v>
      </c>
      <c r="B536" s="5" t="s">
        <v>13</v>
      </c>
      <c r="C536" s="73" t="s">
        <v>29</v>
      </c>
      <c r="D536" s="73" t="s">
        <v>48</v>
      </c>
      <c r="E536" s="74" t="s">
        <v>68</v>
      </c>
      <c r="F536" s="73" t="s">
        <v>14</v>
      </c>
      <c r="G536" s="73" t="s">
        <v>14</v>
      </c>
      <c r="H536" s="74" t="s">
        <v>14</v>
      </c>
      <c r="I536" s="73" t="s">
        <v>16</v>
      </c>
      <c r="J536" s="73" t="s">
        <v>24</v>
      </c>
      <c r="K536" s="74" t="s">
        <v>16</v>
      </c>
      <c r="L536" s="73" t="s">
        <v>16</v>
      </c>
      <c r="M536" s="73" t="s">
        <v>14</v>
      </c>
      <c r="N536" s="74" t="s">
        <v>16</v>
      </c>
      <c r="O536" s="73" t="s">
        <v>29</v>
      </c>
      <c r="P536" s="73" t="s">
        <v>24</v>
      </c>
      <c r="Q536" s="74" t="s">
        <v>29</v>
      </c>
      <c r="R536" s="73" t="s">
        <v>14</v>
      </c>
      <c r="S536" s="73" t="s">
        <v>29</v>
      </c>
      <c r="T536" s="73" t="s">
        <v>24</v>
      </c>
      <c r="U536" s="74" t="s">
        <v>29</v>
      </c>
      <c r="V536" s="73" t="s">
        <v>14</v>
      </c>
      <c r="W536" s="73" t="s">
        <v>14</v>
      </c>
      <c r="X536" s="73" t="s">
        <v>24</v>
      </c>
      <c r="Y536" s="74" t="s">
        <v>14</v>
      </c>
      <c r="Z536" s="73" t="s">
        <v>24</v>
      </c>
      <c r="AA536" s="73" t="s">
        <v>50</v>
      </c>
      <c r="AB536" s="74" t="s">
        <v>14</v>
      </c>
      <c r="AC536" s="73" t="s">
        <v>56</v>
      </c>
      <c r="AD536" s="73"/>
      <c r="AE536" s="149"/>
      <c r="AF536" s="149"/>
      <c r="AG536" s="149"/>
      <c r="AH536" s="152"/>
    </row>
    <row r="537" spans="1:34" x14ac:dyDescent="0.25">
      <c r="A537" s="154"/>
      <c r="B537" s="5" t="s">
        <v>14</v>
      </c>
      <c r="C537" s="127" t="s">
        <v>460</v>
      </c>
      <c r="D537" s="127" t="s">
        <v>460</v>
      </c>
      <c r="E537" s="128" t="s">
        <v>25</v>
      </c>
      <c r="F537" s="127" t="s">
        <v>460</v>
      </c>
      <c r="G537" s="127" t="s">
        <v>460</v>
      </c>
      <c r="H537" s="128" t="s">
        <v>32</v>
      </c>
      <c r="I537" s="127" t="s">
        <v>460</v>
      </c>
      <c r="J537" s="127" t="s">
        <v>460</v>
      </c>
      <c r="K537" s="128" t="s">
        <v>461</v>
      </c>
      <c r="L537" s="127" t="s">
        <v>460</v>
      </c>
      <c r="M537" s="127" t="s">
        <v>460</v>
      </c>
      <c r="N537" s="128" t="s">
        <v>461</v>
      </c>
      <c r="O537" s="127" t="s">
        <v>460</v>
      </c>
      <c r="P537" s="127" t="s">
        <v>460</v>
      </c>
      <c r="Q537" s="128" t="s">
        <v>25</v>
      </c>
      <c r="R537" s="127" t="s">
        <v>32</v>
      </c>
      <c r="S537" s="127" t="s">
        <v>460</v>
      </c>
      <c r="T537" s="127" t="s">
        <v>460</v>
      </c>
      <c r="U537" s="128" t="s">
        <v>25</v>
      </c>
      <c r="V537" s="127" t="s">
        <v>32</v>
      </c>
      <c r="W537" s="127" t="s">
        <v>460</v>
      </c>
      <c r="X537" s="127" t="s">
        <v>460</v>
      </c>
      <c r="Y537" s="128" t="s">
        <v>25</v>
      </c>
      <c r="Z537" s="127" t="s">
        <v>460</v>
      </c>
      <c r="AA537" s="127" t="s">
        <v>460</v>
      </c>
      <c r="AB537" s="128" t="s">
        <v>32</v>
      </c>
      <c r="AC537" s="127" t="s">
        <v>462</v>
      </c>
      <c r="AD537" s="127" t="s">
        <v>95</v>
      </c>
      <c r="AE537" s="149"/>
      <c r="AF537" s="149"/>
      <c r="AG537" s="149"/>
      <c r="AH537" s="152"/>
    </row>
    <row r="538" spans="1:34" ht="15.75" thickBot="1" x14ac:dyDescent="0.3">
      <c r="A538" s="155"/>
      <c r="B538" s="6" t="s">
        <v>463</v>
      </c>
      <c r="C538" s="129" t="s">
        <v>460</v>
      </c>
      <c r="D538" s="129" t="s">
        <v>460</v>
      </c>
      <c r="E538" s="130" t="s">
        <v>33</v>
      </c>
      <c r="F538" s="129" t="s">
        <v>460</v>
      </c>
      <c r="G538" s="129" t="s">
        <v>460</v>
      </c>
      <c r="H538" s="130" t="s">
        <v>470</v>
      </c>
      <c r="I538" s="129" t="s">
        <v>460</v>
      </c>
      <c r="J538" s="129" t="s">
        <v>460</v>
      </c>
      <c r="K538" s="130" t="s">
        <v>17</v>
      </c>
      <c r="L538" s="129" t="s">
        <v>460</v>
      </c>
      <c r="M538" s="129" t="s">
        <v>460</v>
      </c>
      <c r="N538" s="130" t="s">
        <v>17</v>
      </c>
      <c r="O538" s="129" t="s">
        <v>460</v>
      </c>
      <c r="P538" s="129" t="s">
        <v>460</v>
      </c>
      <c r="Q538" s="130" t="s">
        <v>55</v>
      </c>
      <c r="R538" s="129">
        <v>7</v>
      </c>
      <c r="S538" s="129" t="s">
        <v>460</v>
      </c>
      <c r="T538" s="129" t="s">
        <v>460</v>
      </c>
      <c r="U538" s="130" t="s">
        <v>55</v>
      </c>
      <c r="V538" s="129">
        <v>7</v>
      </c>
      <c r="W538" s="129" t="s">
        <v>460</v>
      </c>
      <c r="X538" s="129" t="s">
        <v>460</v>
      </c>
      <c r="Y538" s="130" t="s">
        <v>44</v>
      </c>
      <c r="Z538" s="129" t="s">
        <v>460</v>
      </c>
      <c r="AA538" s="129" t="s">
        <v>460</v>
      </c>
      <c r="AB538" s="130" t="s">
        <v>470</v>
      </c>
      <c r="AC538" s="129">
        <v>20</v>
      </c>
      <c r="AD538" s="129" t="s">
        <v>645</v>
      </c>
      <c r="AE538" s="150"/>
      <c r="AF538" s="150"/>
      <c r="AG538" s="150"/>
      <c r="AH538" s="153"/>
    </row>
    <row r="539" spans="1:34" x14ac:dyDescent="0.25">
      <c r="A539" s="3">
        <v>15109</v>
      </c>
      <c r="B539" s="4" t="s">
        <v>12</v>
      </c>
      <c r="C539" s="71" t="s">
        <v>131</v>
      </c>
      <c r="D539" s="71" t="s">
        <v>15</v>
      </c>
      <c r="E539" s="72" t="s">
        <v>133</v>
      </c>
      <c r="F539" s="71" t="s">
        <v>30</v>
      </c>
      <c r="G539" s="71" t="s">
        <v>30</v>
      </c>
      <c r="H539" s="72" t="s">
        <v>78</v>
      </c>
      <c r="I539" s="71" t="s">
        <v>78</v>
      </c>
      <c r="J539" s="71" t="s">
        <v>49</v>
      </c>
      <c r="K539" s="72" t="s">
        <v>134</v>
      </c>
      <c r="L539" s="71" t="s">
        <v>26</v>
      </c>
      <c r="M539" s="71" t="s">
        <v>15</v>
      </c>
      <c r="N539" s="72" t="s">
        <v>70</v>
      </c>
      <c r="O539" s="71" t="s">
        <v>76</v>
      </c>
      <c r="P539" s="71" t="s">
        <v>22</v>
      </c>
      <c r="Q539" s="72" t="s">
        <v>151</v>
      </c>
      <c r="R539" s="71" t="s">
        <v>55</v>
      </c>
      <c r="S539" s="71" t="s">
        <v>97</v>
      </c>
      <c r="T539" s="71" t="s">
        <v>55</v>
      </c>
      <c r="U539" s="72" t="s">
        <v>92</v>
      </c>
      <c r="V539" s="71" t="s">
        <v>26</v>
      </c>
      <c r="W539" s="71" t="s">
        <v>132</v>
      </c>
      <c r="X539" s="71" t="s">
        <v>53</v>
      </c>
      <c r="Y539" s="72" t="s">
        <v>122</v>
      </c>
      <c r="Z539" s="71" t="s">
        <v>43</v>
      </c>
      <c r="AA539" s="71" t="s">
        <v>30</v>
      </c>
      <c r="AB539" s="72" t="s">
        <v>41</v>
      </c>
      <c r="AC539" s="71" t="s">
        <v>101</v>
      </c>
      <c r="AD539" s="71" t="s">
        <v>646</v>
      </c>
      <c r="AE539" s="148">
        <v>7.74</v>
      </c>
      <c r="AF539" s="148" t="s">
        <v>29</v>
      </c>
      <c r="AG539" s="148">
        <v>5.51</v>
      </c>
      <c r="AH539" s="151"/>
    </row>
    <row r="540" spans="1:34" x14ac:dyDescent="0.25">
      <c r="A540" s="154" t="s">
        <v>340</v>
      </c>
      <c r="B540" s="5" t="s">
        <v>13</v>
      </c>
      <c r="C540" s="73" t="s">
        <v>48</v>
      </c>
      <c r="D540" s="73" t="s">
        <v>56</v>
      </c>
      <c r="E540" s="74" t="s">
        <v>56</v>
      </c>
      <c r="F540" s="73" t="s">
        <v>48</v>
      </c>
      <c r="G540" s="73" t="s">
        <v>48</v>
      </c>
      <c r="H540" s="74" t="s">
        <v>48</v>
      </c>
      <c r="I540" s="73" t="s">
        <v>68</v>
      </c>
      <c r="J540" s="73" t="s">
        <v>50</v>
      </c>
      <c r="K540" s="74" t="s">
        <v>24</v>
      </c>
      <c r="L540" s="73" t="s">
        <v>50</v>
      </c>
      <c r="M540" s="73" t="s">
        <v>14</v>
      </c>
      <c r="N540" s="74" t="s">
        <v>50</v>
      </c>
      <c r="O540" s="73" t="s">
        <v>14</v>
      </c>
      <c r="P540" s="73" t="s">
        <v>24</v>
      </c>
      <c r="Q540" s="74" t="s">
        <v>14</v>
      </c>
      <c r="R540" s="73" t="s">
        <v>14</v>
      </c>
      <c r="S540" s="73" t="s">
        <v>24</v>
      </c>
      <c r="T540" s="73" t="s">
        <v>56</v>
      </c>
      <c r="U540" s="74" t="s">
        <v>24</v>
      </c>
      <c r="V540" s="73" t="s">
        <v>50</v>
      </c>
      <c r="W540" s="73" t="s">
        <v>56</v>
      </c>
      <c r="X540" s="73" t="s">
        <v>48</v>
      </c>
      <c r="Y540" s="74" t="s">
        <v>48</v>
      </c>
      <c r="Z540" s="73" t="s">
        <v>68</v>
      </c>
      <c r="AA540" s="73" t="s">
        <v>48</v>
      </c>
      <c r="AB540" s="74" t="s">
        <v>14</v>
      </c>
      <c r="AC540" s="73" t="s">
        <v>48</v>
      </c>
      <c r="AD540" s="73"/>
      <c r="AE540" s="149"/>
      <c r="AF540" s="149"/>
      <c r="AG540" s="149"/>
      <c r="AH540" s="152"/>
    </row>
    <row r="541" spans="1:34" x14ac:dyDescent="0.25">
      <c r="A541" s="154"/>
      <c r="B541" s="5" t="s">
        <v>14</v>
      </c>
      <c r="C541" s="127" t="s">
        <v>460</v>
      </c>
      <c r="D541" s="127" t="s">
        <v>460</v>
      </c>
      <c r="E541" s="128" t="s">
        <v>25</v>
      </c>
      <c r="F541" s="127" t="s">
        <v>460</v>
      </c>
      <c r="G541" s="127" t="s">
        <v>460</v>
      </c>
      <c r="H541" s="128" t="s">
        <v>32</v>
      </c>
      <c r="I541" s="127" t="s">
        <v>460</v>
      </c>
      <c r="J541" s="127" t="s">
        <v>460</v>
      </c>
      <c r="K541" s="128" t="s">
        <v>25</v>
      </c>
      <c r="L541" s="127" t="s">
        <v>460</v>
      </c>
      <c r="M541" s="127" t="s">
        <v>460</v>
      </c>
      <c r="N541" s="128" t="s">
        <v>32</v>
      </c>
      <c r="O541" s="127" t="s">
        <v>460</v>
      </c>
      <c r="P541" s="127" t="s">
        <v>460</v>
      </c>
      <c r="Q541" s="128" t="s">
        <v>25</v>
      </c>
      <c r="R541" s="127" t="s">
        <v>32</v>
      </c>
      <c r="S541" s="127" t="s">
        <v>460</v>
      </c>
      <c r="T541" s="127" t="s">
        <v>460</v>
      </c>
      <c r="U541" s="128" t="s">
        <v>25</v>
      </c>
      <c r="V541" s="127" t="s">
        <v>32</v>
      </c>
      <c r="W541" s="127" t="s">
        <v>460</v>
      </c>
      <c r="X541" s="127" t="s">
        <v>460</v>
      </c>
      <c r="Y541" s="128" t="s">
        <v>25</v>
      </c>
      <c r="Z541" s="127" t="s">
        <v>460</v>
      </c>
      <c r="AA541" s="127" t="s">
        <v>460</v>
      </c>
      <c r="AB541" s="128" t="s">
        <v>32</v>
      </c>
      <c r="AC541" s="127" t="s">
        <v>462</v>
      </c>
      <c r="AD541" s="127" t="s">
        <v>36</v>
      </c>
      <c r="AE541" s="149"/>
      <c r="AF541" s="149"/>
      <c r="AG541" s="149"/>
      <c r="AH541" s="152"/>
    </row>
    <row r="542" spans="1:34" ht="15.75" thickBot="1" x14ac:dyDescent="0.3">
      <c r="A542" s="155"/>
      <c r="B542" s="6" t="s">
        <v>463</v>
      </c>
      <c r="C542" s="129" t="s">
        <v>460</v>
      </c>
      <c r="D542" s="129" t="s">
        <v>460</v>
      </c>
      <c r="E542" s="130" t="s">
        <v>63</v>
      </c>
      <c r="F542" s="129" t="s">
        <v>460</v>
      </c>
      <c r="G542" s="129" t="s">
        <v>460</v>
      </c>
      <c r="H542" s="130" t="s">
        <v>161</v>
      </c>
      <c r="I542" s="129" t="s">
        <v>460</v>
      </c>
      <c r="J542" s="129" t="s">
        <v>460</v>
      </c>
      <c r="K542" s="130" t="s">
        <v>66</v>
      </c>
      <c r="L542" s="129" t="s">
        <v>460</v>
      </c>
      <c r="M542" s="129" t="s">
        <v>460</v>
      </c>
      <c r="N542" s="130" t="s">
        <v>45</v>
      </c>
      <c r="O542" s="129" t="s">
        <v>460</v>
      </c>
      <c r="P542" s="129" t="s">
        <v>460</v>
      </c>
      <c r="Q542" s="130" t="s">
        <v>44</v>
      </c>
      <c r="R542" s="129">
        <v>7</v>
      </c>
      <c r="S542" s="129" t="s">
        <v>460</v>
      </c>
      <c r="T542" s="129" t="s">
        <v>460</v>
      </c>
      <c r="U542" s="130" t="s">
        <v>66</v>
      </c>
      <c r="V542" s="129">
        <v>8</v>
      </c>
      <c r="W542" s="129" t="s">
        <v>460</v>
      </c>
      <c r="X542" s="129" t="s">
        <v>460</v>
      </c>
      <c r="Y542" s="130" t="s">
        <v>58</v>
      </c>
      <c r="Z542" s="129" t="s">
        <v>460</v>
      </c>
      <c r="AA542" s="129" t="s">
        <v>460</v>
      </c>
      <c r="AB542" s="130" t="s">
        <v>470</v>
      </c>
      <c r="AC542" s="129">
        <v>18</v>
      </c>
      <c r="AD542" s="129" t="s">
        <v>639</v>
      </c>
      <c r="AE542" s="150"/>
      <c r="AF542" s="150"/>
      <c r="AG542" s="150"/>
      <c r="AH542" s="153"/>
    </row>
    <row r="543" spans="1:34" x14ac:dyDescent="0.25">
      <c r="A543" s="3">
        <v>15110</v>
      </c>
      <c r="B543" s="4" t="s">
        <v>12</v>
      </c>
      <c r="C543" s="71" t="s">
        <v>334</v>
      </c>
      <c r="D543" s="71" t="s">
        <v>114</v>
      </c>
      <c r="E543" s="72" t="s">
        <v>125</v>
      </c>
      <c r="F543" s="71" t="s">
        <v>80</v>
      </c>
      <c r="G543" s="71" t="s">
        <v>84</v>
      </c>
      <c r="H543" s="72" t="s">
        <v>38</v>
      </c>
      <c r="I543" s="71" t="s">
        <v>110</v>
      </c>
      <c r="J543" s="71" t="s">
        <v>81</v>
      </c>
      <c r="K543" s="72" t="s">
        <v>134</v>
      </c>
      <c r="L543" s="71" t="s">
        <v>84</v>
      </c>
      <c r="M543" s="71" t="s">
        <v>80</v>
      </c>
      <c r="N543" s="72" t="s">
        <v>38</v>
      </c>
      <c r="O543" s="71" t="s">
        <v>98</v>
      </c>
      <c r="P543" s="71" t="s">
        <v>124</v>
      </c>
      <c r="Q543" s="72" t="s">
        <v>64</v>
      </c>
      <c r="R543" s="71" t="s">
        <v>80</v>
      </c>
      <c r="S543" s="71" t="s">
        <v>130</v>
      </c>
      <c r="T543" s="71" t="s">
        <v>28</v>
      </c>
      <c r="U543" s="72" t="s">
        <v>129</v>
      </c>
      <c r="V543" s="71" t="s">
        <v>84</v>
      </c>
      <c r="W543" s="71" t="s">
        <v>89</v>
      </c>
      <c r="X543" s="71" t="s">
        <v>28</v>
      </c>
      <c r="Y543" s="72" t="s">
        <v>64</v>
      </c>
      <c r="Z543" s="71" t="s">
        <v>116</v>
      </c>
      <c r="AA543" s="71" t="s">
        <v>96</v>
      </c>
      <c r="AB543" s="72" t="s">
        <v>52</v>
      </c>
      <c r="AC543" s="71" t="s">
        <v>113</v>
      </c>
      <c r="AD543" s="71" t="s">
        <v>647</v>
      </c>
      <c r="AE543" s="148">
        <v>5.44</v>
      </c>
      <c r="AF543" s="148" t="s">
        <v>16</v>
      </c>
      <c r="AG543" s="148">
        <v>6.34</v>
      </c>
      <c r="AH543" s="151"/>
    </row>
    <row r="544" spans="1:34" x14ac:dyDescent="0.25">
      <c r="A544" s="154" t="s">
        <v>339</v>
      </c>
      <c r="B544" s="5" t="s">
        <v>13</v>
      </c>
      <c r="C544" s="73" t="s">
        <v>14</v>
      </c>
      <c r="D544" s="73" t="s">
        <v>48</v>
      </c>
      <c r="E544" s="74" t="s">
        <v>14</v>
      </c>
      <c r="F544" s="73" t="s">
        <v>14</v>
      </c>
      <c r="G544" s="73" t="s">
        <v>14</v>
      </c>
      <c r="H544" s="74" t="s">
        <v>14</v>
      </c>
      <c r="I544" s="73" t="s">
        <v>24</v>
      </c>
      <c r="J544" s="73" t="s">
        <v>14</v>
      </c>
      <c r="K544" s="74" t="s">
        <v>24</v>
      </c>
      <c r="L544" s="73" t="s">
        <v>14</v>
      </c>
      <c r="M544" s="73" t="s">
        <v>14</v>
      </c>
      <c r="N544" s="74" t="s">
        <v>14</v>
      </c>
      <c r="O544" s="73" t="s">
        <v>68</v>
      </c>
      <c r="P544" s="73" t="s">
        <v>68</v>
      </c>
      <c r="Q544" s="74" t="s">
        <v>68</v>
      </c>
      <c r="R544" s="73" t="s">
        <v>14</v>
      </c>
      <c r="S544" s="73" t="s">
        <v>16</v>
      </c>
      <c r="T544" s="73" t="s">
        <v>29</v>
      </c>
      <c r="U544" s="74" t="s">
        <v>16</v>
      </c>
      <c r="V544" s="73" t="s">
        <v>14</v>
      </c>
      <c r="W544" s="73" t="s">
        <v>68</v>
      </c>
      <c r="X544" s="73" t="s">
        <v>29</v>
      </c>
      <c r="Y544" s="74" t="s">
        <v>68</v>
      </c>
      <c r="Z544" s="73" t="s">
        <v>24</v>
      </c>
      <c r="AA544" s="73" t="s">
        <v>50</v>
      </c>
      <c r="AB544" s="74" t="s">
        <v>14</v>
      </c>
      <c r="AC544" s="73" t="s">
        <v>56</v>
      </c>
      <c r="AD544" s="73"/>
      <c r="AE544" s="149"/>
      <c r="AF544" s="149"/>
      <c r="AG544" s="149"/>
      <c r="AH544" s="152"/>
    </row>
    <row r="545" spans="1:34" x14ac:dyDescent="0.25">
      <c r="A545" s="154"/>
      <c r="B545" s="5" t="s">
        <v>14</v>
      </c>
      <c r="C545" s="127" t="s">
        <v>460</v>
      </c>
      <c r="D545" s="127" t="s">
        <v>460</v>
      </c>
      <c r="E545" s="128" t="s">
        <v>25</v>
      </c>
      <c r="F545" s="127" t="s">
        <v>460</v>
      </c>
      <c r="G545" s="127" t="s">
        <v>460</v>
      </c>
      <c r="H545" s="128" t="s">
        <v>32</v>
      </c>
      <c r="I545" s="127" t="s">
        <v>460</v>
      </c>
      <c r="J545" s="127" t="s">
        <v>460</v>
      </c>
      <c r="K545" s="128" t="s">
        <v>25</v>
      </c>
      <c r="L545" s="127" t="s">
        <v>460</v>
      </c>
      <c r="M545" s="127" t="s">
        <v>460</v>
      </c>
      <c r="N545" s="128" t="s">
        <v>32</v>
      </c>
      <c r="O545" s="127" t="s">
        <v>460</v>
      </c>
      <c r="P545" s="127" t="s">
        <v>460</v>
      </c>
      <c r="Q545" s="128" t="s">
        <v>25</v>
      </c>
      <c r="R545" s="127" t="s">
        <v>32</v>
      </c>
      <c r="S545" s="127" t="s">
        <v>460</v>
      </c>
      <c r="T545" s="127" t="s">
        <v>460</v>
      </c>
      <c r="U545" s="128" t="s">
        <v>461</v>
      </c>
      <c r="V545" s="127" t="s">
        <v>32</v>
      </c>
      <c r="W545" s="127" t="s">
        <v>460</v>
      </c>
      <c r="X545" s="127" t="s">
        <v>460</v>
      </c>
      <c r="Y545" s="128" t="s">
        <v>25</v>
      </c>
      <c r="Z545" s="127" t="s">
        <v>460</v>
      </c>
      <c r="AA545" s="127" t="s">
        <v>460</v>
      </c>
      <c r="AB545" s="128" t="s">
        <v>32</v>
      </c>
      <c r="AC545" s="127" t="s">
        <v>462</v>
      </c>
      <c r="AD545" s="127" t="s">
        <v>59</v>
      </c>
      <c r="AE545" s="149"/>
      <c r="AF545" s="149"/>
      <c r="AG545" s="149"/>
      <c r="AH545" s="152"/>
    </row>
    <row r="546" spans="1:34" ht="15.75" thickBot="1" x14ac:dyDescent="0.3">
      <c r="A546" s="155"/>
      <c r="B546" s="6" t="s">
        <v>463</v>
      </c>
      <c r="C546" s="129" t="s">
        <v>460</v>
      </c>
      <c r="D546" s="129" t="s">
        <v>460</v>
      </c>
      <c r="E546" s="130" t="s">
        <v>44</v>
      </c>
      <c r="F546" s="129" t="s">
        <v>460</v>
      </c>
      <c r="G546" s="129" t="s">
        <v>460</v>
      </c>
      <c r="H546" s="130" t="s">
        <v>470</v>
      </c>
      <c r="I546" s="129" t="s">
        <v>460</v>
      </c>
      <c r="J546" s="129" t="s">
        <v>460</v>
      </c>
      <c r="K546" s="130" t="s">
        <v>66</v>
      </c>
      <c r="L546" s="129" t="s">
        <v>460</v>
      </c>
      <c r="M546" s="129" t="s">
        <v>460</v>
      </c>
      <c r="N546" s="130" t="s">
        <v>470</v>
      </c>
      <c r="O546" s="129" t="s">
        <v>460</v>
      </c>
      <c r="P546" s="129" t="s">
        <v>460</v>
      </c>
      <c r="Q546" s="130" t="s">
        <v>33</v>
      </c>
      <c r="R546" s="129">
        <v>7</v>
      </c>
      <c r="S546" s="129" t="s">
        <v>460</v>
      </c>
      <c r="T546" s="129" t="s">
        <v>460</v>
      </c>
      <c r="U546" s="130" t="s">
        <v>17</v>
      </c>
      <c r="V546" s="129">
        <v>7</v>
      </c>
      <c r="W546" s="129" t="s">
        <v>460</v>
      </c>
      <c r="X546" s="129" t="s">
        <v>460</v>
      </c>
      <c r="Y546" s="130" t="s">
        <v>33</v>
      </c>
      <c r="Z546" s="129" t="s">
        <v>460</v>
      </c>
      <c r="AA546" s="129" t="s">
        <v>460</v>
      </c>
      <c r="AB546" s="130" t="s">
        <v>470</v>
      </c>
      <c r="AC546" s="129">
        <v>20</v>
      </c>
      <c r="AD546" s="129" t="s">
        <v>588</v>
      </c>
      <c r="AE546" s="150"/>
      <c r="AF546" s="150"/>
      <c r="AG546" s="150"/>
      <c r="AH546" s="153"/>
    </row>
    <row r="547" spans="1:34" ht="26.25" x14ac:dyDescent="0.25">
      <c r="A547" s="3">
        <v>15111</v>
      </c>
      <c r="B547" s="4" t="s">
        <v>12</v>
      </c>
      <c r="C547" s="71" t="s">
        <v>69</v>
      </c>
      <c r="D547" s="71" t="s">
        <v>49</v>
      </c>
      <c r="E547" s="72" t="s">
        <v>76</v>
      </c>
      <c r="F547" s="71" t="s">
        <v>30</v>
      </c>
      <c r="G547" s="71" t="s">
        <v>55</v>
      </c>
      <c r="H547" s="72" t="s">
        <v>70</v>
      </c>
      <c r="I547" s="71" t="s">
        <v>74</v>
      </c>
      <c r="J547" s="71" t="s">
        <v>27</v>
      </c>
      <c r="K547" s="72" t="s">
        <v>83</v>
      </c>
      <c r="L547" s="71" t="s">
        <v>15</v>
      </c>
      <c r="M547" s="71" t="s">
        <v>26</v>
      </c>
      <c r="N547" s="72" t="s">
        <v>70</v>
      </c>
      <c r="O547" s="71" t="s">
        <v>75</v>
      </c>
      <c r="P547" s="71" t="s">
        <v>27</v>
      </c>
      <c r="Q547" s="72" t="s">
        <v>40</v>
      </c>
      <c r="R547" s="71" t="s">
        <v>26</v>
      </c>
      <c r="S547" s="71" t="s">
        <v>106</v>
      </c>
      <c r="T547" s="106" t="s">
        <v>547</v>
      </c>
      <c r="U547" s="107" t="s">
        <v>648</v>
      </c>
      <c r="V547" s="71" t="s">
        <v>30</v>
      </c>
      <c r="W547" s="71" t="s">
        <v>73</v>
      </c>
      <c r="X547" s="71" t="s">
        <v>43</v>
      </c>
      <c r="Y547" s="72" t="s">
        <v>51</v>
      </c>
      <c r="Z547" s="71" t="s">
        <v>26</v>
      </c>
      <c r="AA547" s="71" t="s">
        <v>20</v>
      </c>
      <c r="AB547" s="72" t="s">
        <v>101</v>
      </c>
      <c r="AC547" s="71" t="s">
        <v>46</v>
      </c>
      <c r="AD547" s="106" t="s">
        <v>649</v>
      </c>
      <c r="AE547" s="148">
        <v>6.74</v>
      </c>
      <c r="AF547" s="148" t="s">
        <v>29</v>
      </c>
      <c r="AG547" s="148">
        <v>4.8</v>
      </c>
      <c r="AH547" s="151"/>
    </row>
    <row r="548" spans="1:34" x14ac:dyDescent="0.25">
      <c r="A548" s="154" t="s">
        <v>338</v>
      </c>
      <c r="B548" s="5" t="s">
        <v>13</v>
      </c>
      <c r="C548" s="73" t="s">
        <v>24</v>
      </c>
      <c r="D548" s="73" t="s">
        <v>50</v>
      </c>
      <c r="E548" s="74" t="s">
        <v>24</v>
      </c>
      <c r="F548" s="73" t="s">
        <v>48</v>
      </c>
      <c r="G548" s="73" t="s">
        <v>14</v>
      </c>
      <c r="H548" s="74" t="s">
        <v>50</v>
      </c>
      <c r="I548" s="73" t="s">
        <v>24</v>
      </c>
      <c r="J548" s="73" t="s">
        <v>24</v>
      </c>
      <c r="K548" s="74" t="s">
        <v>24</v>
      </c>
      <c r="L548" s="73" t="s">
        <v>14</v>
      </c>
      <c r="M548" s="73" t="s">
        <v>50</v>
      </c>
      <c r="N548" s="74" t="s">
        <v>50</v>
      </c>
      <c r="O548" s="73" t="s">
        <v>24</v>
      </c>
      <c r="P548" s="73" t="s">
        <v>24</v>
      </c>
      <c r="Q548" s="74" t="s">
        <v>24</v>
      </c>
      <c r="R548" s="73" t="s">
        <v>50</v>
      </c>
      <c r="S548" s="73" t="s">
        <v>29</v>
      </c>
      <c r="T548" s="73" t="s">
        <v>29</v>
      </c>
      <c r="U548" s="74" t="s">
        <v>29</v>
      </c>
      <c r="V548" s="73" t="s">
        <v>48</v>
      </c>
      <c r="W548" s="73" t="s">
        <v>48</v>
      </c>
      <c r="X548" s="73" t="s">
        <v>14</v>
      </c>
      <c r="Y548" s="74" t="s">
        <v>50</v>
      </c>
      <c r="Z548" s="73" t="s">
        <v>50</v>
      </c>
      <c r="AA548" s="73" t="s">
        <v>56</v>
      </c>
      <c r="AB548" s="74" t="s">
        <v>48</v>
      </c>
      <c r="AC548" s="73" t="s">
        <v>56</v>
      </c>
      <c r="AD548" s="73"/>
      <c r="AE548" s="149"/>
      <c r="AF548" s="149"/>
      <c r="AG548" s="149"/>
      <c r="AH548" s="152"/>
    </row>
    <row r="549" spans="1:34" x14ac:dyDescent="0.25">
      <c r="A549" s="154"/>
      <c r="B549" s="5" t="s">
        <v>14</v>
      </c>
      <c r="C549" s="127" t="s">
        <v>460</v>
      </c>
      <c r="D549" s="127" t="s">
        <v>460</v>
      </c>
      <c r="E549" s="128" t="s">
        <v>25</v>
      </c>
      <c r="F549" s="127" t="s">
        <v>460</v>
      </c>
      <c r="G549" s="127" t="s">
        <v>460</v>
      </c>
      <c r="H549" s="128" t="s">
        <v>32</v>
      </c>
      <c r="I549" s="127" t="s">
        <v>460</v>
      </c>
      <c r="J549" s="127" t="s">
        <v>460</v>
      </c>
      <c r="K549" s="128" t="s">
        <v>25</v>
      </c>
      <c r="L549" s="127" t="s">
        <v>460</v>
      </c>
      <c r="M549" s="127" t="s">
        <v>460</v>
      </c>
      <c r="N549" s="128" t="s">
        <v>32</v>
      </c>
      <c r="O549" s="127" t="s">
        <v>460</v>
      </c>
      <c r="P549" s="127" t="s">
        <v>460</v>
      </c>
      <c r="Q549" s="128" t="s">
        <v>25</v>
      </c>
      <c r="R549" s="127" t="s">
        <v>32</v>
      </c>
      <c r="S549" s="127" t="s">
        <v>460</v>
      </c>
      <c r="T549" s="127" t="s">
        <v>460</v>
      </c>
      <c r="U549" s="128" t="s">
        <v>25</v>
      </c>
      <c r="V549" s="127" t="s">
        <v>32</v>
      </c>
      <c r="W549" s="127" t="s">
        <v>460</v>
      </c>
      <c r="X549" s="127" t="s">
        <v>460</v>
      </c>
      <c r="Y549" s="128" t="s">
        <v>25</v>
      </c>
      <c r="Z549" s="127" t="s">
        <v>460</v>
      </c>
      <c r="AA549" s="127" t="s">
        <v>460</v>
      </c>
      <c r="AB549" s="128" t="s">
        <v>32</v>
      </c>
      <c r="AC549" s="127" t="s">
        <v>462</v>
      </c>
      <c r="AD549" s="127" t="s">
        <v>36</v>
      </c>
      <c r="AE549" s="149"/>
      <c r="AF549" s="149"/>
      <c r="AG549" s="149"/>
      <c r="AH549" s="152"/>
    </row>
    <row r="550" spans="1:34" ht="15.75" thickBot="1" x14ac:dyDescent="0.3">
      <c r="A550" s="155"/>
      <c r="B550" s="6" t="s">
        <v>463</v>
      </c>
      <c r="C550" s="129" t="s">
        <v>460</v>
      </c>
      <c r="D550" s="129" t="s">
        <v>460</v>
      </c>
      <c r="E550" s="130" t="s">
        <v>66</v>
      </c>
      <c r="F550" s="129" t="s">
        <v>460</v>
      </c>
      <c r="G550" s="129" t="s">
        <v>460</v>
      </c>
      <c r="H550" s="130" t="s">
        <v>45</v>
      </c>
      <c r="I550" s="129" t="s">
        <v>460</v>
      </c>
      <c r="J550" s="129" t="s">
        <v>460</v>
      </c>
      <c r="K550" s="130" t="s">
        <v>66</v>
      </c>
      <c r="L550" s="129" t="s">
        <v>460</v>
      </c>
      <c r="M550" s="129" t="s">
        <v>460</v>
      </c>
      <c r="N550" s="130" t="s">
        <v>45</v>
      </c>
      <c r="O550" s="129" t="s">
        <v>460</v>
      </c>
      <c r="P550" s="129" t="s">
        <v>460</v>
      </c>
      <c r="Q550" s="130" t="s">
        <v>66</v>
      </c>
      <c r="R550" s="129">
        <v>8</v>
      </c>
      <c r="S550" s="129" t="s">
        <v>460</v>
      </c>
      <c r="T550" s="129" t="s">
        <v>460</v>
      </c>
      <c r="U550" s="130" t="s">
        <v>55</v>
      </c>
      <c r="V550" s="129">
        <v>9</v>
      </c>
      <c r="W550" s="129" t="s">
        <v>460</v>
      </c>
      <c r="X550" s="129" t="s">
        <v>460</v>
      </c>
      <c r="Y550" s="130" t="s">
        <v>52</v>
      </c>
      <c r="Z550" s="129" t="s">
        <v>460</v>
      </c>
      <c r="AA550" s="129" t="s">
        <v>460</v>
      </c>
      <c r="AB550" s="130" t="s">
        <v>161</v>
      </c>
      <c r="AC550" s="129">
        <v>20</v>
      </c>
      <c r="AD550" s="129" t="s">
        <v>631</v>
      </c>
      <c r="AE550" s="150"/>
      <c r="AF550" s="150"/>
      <c r="AG550" s="150"/>
      <c r="AH550" s="153"/>
    </row>
    <row r="551" spans="1:34" ht="26.25" x14ac:dyDescent="0.25">
      <c r="A551" s="3">
        <v>15112</v>
      </c>
      <c r="B551" s="4" t="s">
        <v>12</v>
      </c>
      <c r="C551" s="71" t="s">
        <v>101</v>
      </c>
      <c r="D551" s="71" t="s">
        <v>107</v>
      </c>
      <c r="E551" s="72" t="s">
        <v>134</v>
      </c>
      <c r="F551" s="71" t="s">
        <v>15</v>
      </c>
      <c r="G551" s="71" t="s">
        <v>33</v>
      </c>
      <c r="H551" s="72" t="s">
        <v>88</v>
      </c>
      <c r="I551" s="71" t="s">
        <v>78</v>
      </c>
      <c r="J551" s="71" t="s">
        <v>53</v>
      </c>
      <c r="K551" s="72" t="s">
        <v>83</v>
      </c>
      <c r="L551" s="71" t="s">
        <v>30</v>
      </c>
      <c r="M551" s="71" t="s">
        <v>33</v>
      </c>
      <c r="N551" s="72" t="s">
        <v>101</v>
      </c>
      <c r="O551" s="71" t="s">
        <v>74</v>
      </c>
      <c r="P551" s="71" t="s">
        <v>22</v>
      </c>
      <c r="Q551" s="72" t="s">
        <v>134</v>
      </c>
      <c r="R551" s="71" t="s">
        <v>49</v>
      </c>
      <c r="S551" s="106" t="s">
        <v>609</v>
      </c>
      <c r="T551" s="71" t="s">
        <v>21</v>
      </c>
      <c r="U551" s="107" t="s">
        <v>545</v>
      </c>
      <c r="V551" s="71" t="s">
        <v>30</v>
      </c>
      <c r="W551" s="71" t="s">
        <v>99</v>
      </c>
      <c r="X551" s="71" t="s">
        <v>43</v>
      </c>
      <c r="Y551" s="72" t="s">
        <v>73</v>
      </c>
      <c r="Z551" s="71" t="s">
        <v>30</v>
      </c>
      <c r="AA551" s="71" t="s">
        <v>20</v>
      </c>
      <c r="AB551" s="72" t="s">
        <v>63</v>
      </c>
      <c r="AC551" s="71" t="s">
        <v>64</v>
      </c>
      <c r="AD551" s="71" t="s">
        <v>282</v>
      </c>
      <c r="AE551" s="148">
        <v>6.59</v>
      </c>
      <c r="AF551" s="148" t="s">
        <v>29</v>
      </c>
      <c r="AG551" s="148">
        <v>6.84</v>
      </c>
      <c r="AH551" s="151"/>
    </row>
    <row r="552" spans="1:34" x14ac:dyDescent="0.25">
      <c r="A552" s="154" t="s">
        <v>337</v>
      </c>
      <c r="B552" s="5" t="s">
        <v>13</v>
      </c>
      <c r="C552" s="73" t="s">
        <v>68</v>
      </c>
      <c r="D552" s="73" t="s">
        <v>14</v>
      </c>
      <c r="E552" s="74" t="s">
        <v>24</v>
      </c>
      <c r="F552" s="73" t="s">
        <v>14</v>
      </c>
      <c r="G552" s="73" t="s">
        <v>56</v>
      </c>
      <c r="H552" s="74" t="s">
        <v>50</v>
      </c>
      <c r="I552" s="73" t="s">
        <v>68</v>
      </c>
      <c r="J552" s="73" t="s">
        <v>48</v>
      </c>
      <c r="K552" s="74" t="s">
        <v>24</v>
      </c>
      <c r="L552" s="73" t="s">
        <v>48</v>
      </c>
      <c r="M552" s="73" t="s">
        <v>56</v>
      </c>
      <c r="N552" s="74" t="s">
        <v>48</v>
      </c>
      <c r="O552" s="73" t="s">
        <v>24</v>
      </c>
      <c r="P552" s="73" t="s">
        <v>24</v>
      </c>
      <c r="Q552" s="74" t="s">
        <v>24</v>
      </c>
      <c r="R552" s="73" t="s">
        <v>24</v>
      </c>
      <c r="S552" s="73" t="s">
        <v>29</v>
      </c>
      <c r="T552" s="73" t="s">
        <v>29</v>
      </c>
      <c r="U552" s="74" t="s">
        <v>29</v>
      </c>
      <c r="V552" s="73" t="s">
        <v>48</v>
      </c>
      <c r="W552" s="73" t="s">
        <v>14</v>
      </c>
      <c r="X552" s="73" t="s">
        <v>14</v>
      </c>
      <c r="Y552" s="74" t="s">
        <v>14</v>
      </c>
      <c r="Z552" s="73" t="s">
        <v>48</v>
      </c>
      <c r="AA552" s="73" t="s">
        <v>56</v>
      </c>
      <c r="AB552" s="74" t="s">
        <v>56</v>
      </c>
      <c r="AC552" s="73" t="s">
        <v>56</v>
      </c>
      <c r="AD552" s="73"/>
      <c r="AE552" s="149"/>
      <c r="AF552" s="149"/>
      <c r="AG552" s="149"/>
      <c r="AH552" s="152"/>
    </row>
    <row r="553" spans="1:34" x14ac:dyDescent="0.25">
      <c r="A553" s="154"/>
      <c r="B553" s="5" t="s">
        <v>14</v>
      </c>
      <c r="C553" s="127" t="s">
        <v>460</v>
      </c>
      <c r="D553" s="127" t="s">
        <v>460</v>
      </c>
      <c r="E553" s="128" t="s">
        <v>25</v>
      </c>
      <c r="F553" s="127" t="s">
        <v>460</v>
      </c>
      <c r="G553" s="127" t="s">
        <v>460</v>
      </c>
      <c r="H553" s="128" t="s">
        <v>32</v>
      </c>
      <c r="I553" s="127" t="s">
        <v>460</v>
      </c>
      <c r="J553" s="127" t="s">
        <v>460</v>
      </c>
      <c r="K553" s="128" t="s">
        <v>25</v>
      </c>
      <c r="L553" s="127" t="s">
        <v>460</v>
      </c>
      <c r="M553" s="127" t="s">
        <v>460</v>
      </c>
      <c r="N553" s="128" t="s">
        <v>32</v>
      </c>
      <c r="O553" s="127" t="s">
        <v>460</v>
      </c>
      <c r="P553" s="127" t="s">
        <v>460</v>
      </c>
      <c r="Q553" s="128" t="s">
        <v>25</v>
      </c>
      <c r="R553" s="127" t="s">
        <v>32</v>
      </c>
      <c r="S553" s="127" t="s">
        <v>460</v>
      </c>
      <c r="T553" s="127" t="s">
        <v>460</v>
      </c>
      <c r="U553" s="128" t="s">
        <v>25</v>
      </c>
      <c r="V553" s="127" t="s">
        <v>32</v>
      </c>
      <c r="W553" s="127" t="s">
        <v>460</v>
      </c>
      <c r="X553" s="127" t="s">
        <v>460</v>
      </c>
      <c r="Y553" s="128" t="s">
        <v>25</v>
      </c>
      <c r="Z553" s="127" t="s">
        <v>460</v>
      </c>
      <c r="AA553" s="127" t="s">
        <v>460</v>
      </c>
      <c r="AB553" s="128" t="s">
        <v>32</v>
      </c>
      <c r="AC553" s="127" t="s">
        <v>462</v>
      </c>
      <c r="AD553" s="127" t="s">
        <v>36</v>
      </c>
      <c r="AE553" s="149"/>
      <c r="AF553" s="149"/>
      <c r="AG553" s="149"/>
      <c r="AH553" s="152"/>
    </row>
    <row r="554" spans="1:34" ht="15.75" thickBot="1" x14ac:dyDescent="0.3">
      <c r="A554" s="155"/>
      <c r="B554" s="6" t="s">
        <v>463</v>
      </c>
      <c r="C554" s="129" t="s">
        <v>460</v>
      </c>
      <c r="D554" s="129" t="s">
        <v>460</v>
      </c>
      <c r="E554" s="130" t="s">
        <v>66</v>
      </c>
      <c r="F554" s="129" t="s">
        <v>460</v>
      </c>
      <c r="G554" s="129" t="s">
        <v>460</v>
      </c>
      <c r="H554" s="130" t="s">
        <v>45</v>
      </c>
      <c r="I554" s="129" t="s">
        <v>460</v>
      </c>
      <c r="J554" s="129" t="s">
        <v>460</v>
      </c>
      <c r="K554" s="130" t="s">
        <v>66</v>
      </c>
      <c r="L554" s="129" t="s">
        <v>460</v>
      </c>
      <c r="M554" s="129" t="s">
        <v>460</v>
      </c>
      <c r="N554" s="130" t="s">
        <v>161</v>
      </c>
      <c r="O554" s="129" t="s">
        <v>460</v>
      </c>
      <c r="P554" s="129" t="s">
        <v>460</v>
      </c>
      <c r="Q554" s="130" t="s">
        <v>66</v>
      </c>
      <c r="R554" s="129">
        <v>6</v>
      </c>
      <c r="S554" s="129" t="s">
        <v>460</v>
      </c>
      <c r="T554" s="129" t="s">
        <v>460</v>
      </c>
      <c r="U554" s="130" t="s">
        <v>55</v>
      </c>
      <c r="V554" s="129">
        <v>9</v>
      </c>
      <c r="W554" s="129" t="s">
        <v>460</v>
      </c>
      <c r="X554" s="129" t="s">
        <v>460</v>
      </c>
      <c r="Y554" s="130" t="s">
        <v>44</v>
      </c>
      <c r="Z554" s="129" t="s">
        <v>460</v>
      </c>
      <c r="AA554" s="129" t="s">
        <v>460</v>
      </c>
      <c r="AB554" s="130" t="s">
        <v>22</v>
      </c>
      <c r="AC554" s="129">
        <v>20</v>
      </c>
      <c r="AD554" s="129" t="s">
        <v>515</v>
      </c>
      <c r="AE554" s="150"/>
      <c r="AF554" s="150"/>
      <c r="AG554" s="150"/>
      <c r="AH554" s="153"/>
    </row>
    <row r="555" spans="1:34" x14ac:dyDescent="0.25">
      <c r="A555" s="3">
        <v>15113</v>
      </c>
      <c r="B555" s="4" t="s">
        <v>12</v>
      </c>
      <c r="C555" s="71" t="s">
        <v>92</v>
      </c>
      <c r="D555" s="71" t="s">
        <v>15</v>
      </c>
      <c r="E555" s="72" t="s">
        <v>77</v>
      </c>
      <c r="F555" s="71" t="s">
        <v>26</v>
      </c>
      <c r="G555" s="71" t="s">
        <v>55</v>
      </c>
      <c r="H555" s="72" t="s">
        <v>106</v>
      </c>
      <c r="I555" s="71" t="s">
        <v>118</v>
      </c>
      <c r="J555" s="71" t="s">
        <v>107</v>
      </c>
      <c r="K555" s="72" t="s">
        <v>120</v>
      </c>
      <c r="L555" s="71" t="s">
        <v>43</v>
      </c>
      <c r="M555" s="71" t="s">
        <v>53</v>
      </c>
      <c r="N555" s="72" t="s">
        <v>36</v>
      </c>
      <c r="O555" s="71" t="s">
        <v>134</v>
      </c>
      <c r="P555" s="71" t="s">
        <v>55</v>
      </c>
      <c r="Q555" s="72" t="s">
        <v>125</v>
      </c>
      <c r="R555" s="71" t="s">
        <v>107</v>
      </c>
      <c r="S555" s="71" t="s">
        <v>118</v>
      </c>
      <c r="T555" s="71" t="s">
        <v>53</v>
      </c>
      <c r="U555" s="72" t="s">
        <v>92</v>
      </c>
      <c r="V555" s="71" t="s">
        <v>53</v>
      </c>
      <c r="W555" s="71" t="s">
        <v>125</v>
      </c>
      <c r="X555" s="71" t="s">
        <v>53</v>
      </c>
      <c r="Y555" s="72" t="s">
        <v>164</v>
      </c>
      <c r="Z555" s="71" t="s">
        <v>26</v>
      </c>
      <c r="AA555" s="71" t="s">
        <v>15</v>
      </c>
      <c r="AB555" s="72" t="s">
        <v>70</v>
      </c>
      <c r="AC555" s="71" t="s">
        <v>74</v>
      </c>
      <c r="AD555" s="71" t="s">
        <v>570</v>
      </c>
      <c r="AE555" s="148">
        <v>7.63</v>
      </c>
      <c r="AF555" s="148" t="s">
        <v>29</v>
      </c>
      <c r="AG555" s="148">
        <v>7.53</v>
      </c>
      <c r="AH555" s="151"/>
    </row>
    <row r="556" spans="1:34" x14ac:dyDescent="0.25">
      <c r="A556" s="154" t="s">
        <v>336</v>
      </c>
      <c r="B556" s="5" t="s">
        <v>13</v>
      </c>
      <c r="C556" s="73" t="s">
        <v>50</v>
      </c>
      <c r="D556" s="73" t="s">
        <v>56</v>
      </c>
      <c r="E556" s="74" t="s">
        <v>48</v>
      </c>
      <c r="F556" s="73" t="s">
        <v>50</v>
      </c>
      <c r="G556" s="73" t="s">
        <v>14</v>
      </c>
      <c r="H556" s="74" t="s">
        <v>14</v>
      </c>
      <c r="I556" s="73" t="s">
        <v>24</v>
      </c>
      <c r="J556" s="73" t="s">
        <v>14</v>
      </c>
      <c r="K556" s="74" t="s">
        <v>24</v>
      </c>
      <c r="L556" s="73" t="s">
        <v>68</v>
      </c>
      <c r="M556" s="73" t="s">
        <v>14</v>
      </c>
      <c r="N556" s="74" t="s">
        <v>24</v>
      </c>
      <c r="O556" s="73" t="s">
        <v>14</v>
      </c>
      <c r="P556" s="73" t="s">
        <v>56</v>
      </c>
      <c r="Q556" s="74" t="s">
        <v>14</v>
      </c>
      <c r="R556" s="73" t="s">
        <v>24</v>
      </c>
      <c r="S556" s="73" t="s">
        <v>24</v>
      </c>
      <c r="T556" s="73" t="s">
        <v>48</v>
      </c>
      <c r="U556" s="74" t="s">
        <v>24</v>
      </c>
      <c r="V556" s="73" t="s">
        <v>14</v>
      </c>
      <c r="W556" s="73" t="s">
        <v>56</v>
      </c>
      <c r="X556" s="73" t="s">
        <v>48</v>
      </c>
      <c r="Y556" s="74" t="s">
        <v>56</v>
      </c>
      <c r="Z556" s="73" t="s">
        <v>50</v>
      </c>
      <c r="AA556" s="73" t="s">
        <v>14</v>
      </c>
      <c r="AB556" s="74" t="s">
        <v>50</v>
      </c>
      <c r="AC556" s="73" t="s">
        <v>56</v>
      </c>
      <c r="AD556" s="73"/>
      <c r="AE556" s="149"/>
      <c r="AF556" s="149"/>
      <c r="AG556" s="149"/>
      <c r="AH556" s="152"/>
    </row>
    <row r="557" spans="1:34" x14ac:dyDescent="0.25">
      <c r="A557" s="154"/>
      <c r="B557" s="5" t="s">
        <v>14</v>
      </c>
      <c r="C557" s="127" t="s">
        <v>460</v>
      </c>
      <c r="D557" s="127" t="s">
        <v>460</v>
      </c>
      <c r="E557" s="128" t="s">
        <v>25</v>
      </c>
      <c r="F557" s="127" t="s">
        <v>460</v>
      </c>
      <c r="G557" s="127" t="s">
        <v>460</v>
      </c>
      <c r="H557" s="128" t="s">
        <v>32</v>
      </c>
      <c r="I557" s="127" t="s">
        <v>460</v>
      </c>
      <c r="J557" s="127" t="s">
        <v>460</v>
      </c>
      <c r="K557" s="128" t="s">
        <v>25</v>
      </c>
      <c r="L557" s="127" t="s">
        <v>460</v>
      </c>
      <c r="M557" s="127" t="s">
        <v>460</v>
      </c>
      <c r="N557" s="128" t="s">
        <v>32</v>
      </c>
      <c r="O557" s="127" t="s">
        <v>460</v>
      </c>
      <c r="P557" s="127" t="s">
        <v>460</v>
      </c>
      <c r="Q557" s="128" t="s">
        <v>25</v>
      </c>
      <c r="R557" s="127" t="s">
        <v>32</v>
      </c>
      <c r="S557" s="127" t="s">
        <v>460</v>
      </c>
      <c r="T557" s="127" t="s">
        <v>460</v>
      </c>
      <c r="U557" s="128" t="s">
        <v>25</v>
      </c>
      <c r="V557" s="127" t="s">
        <v>32</v>
      </c>
      <c r="W557" s="127" t="s">
        <v>460</v>
      </c>
      <c r="X557" s="127" t="s">
        <v>460</v>
      </c>
      <c r="Y557" s="128" t="s">
        <v>25</v>
      </c>
      <c r="Z557" s="127" t="s">
        <v>460</v>
      </c>
      <c r="AA557" s="127" t="s">
        <v>460</v>
      </c>
      <c r="AB557" s="128" t="s">
        <v>32</v>
      </c>
      <c r="AC557" s="127" t="s">
        <v>462</v>
      </c>
      <c r="AD557" s="127" t="s">
        <v>36</v>
      </c>
      <c r="AE557" s="149"/>
      <c r="AF557" s="149"/>
      <c r="AG557" s="149"/>
      <c r="AH557" s="152"/>
    </row>
    <row r="558" spans="1:34" ht="15.75" thickBot="1" x14ac:dyDescent="0.3">
      <c r="A558" s="155"/>
      <c r="B558" s="6" t="s">
        <v>463</v>
      </c>
      <c r="C558" s="129" t="s">
        <v>460</v>
      </c>
      <c r="D558" s="129" t="s">
        <v>460</v>
      </c>
      <c r="E558" s="130" t="s">
        <v>58</v>
      </c>
      <c r="F558" s="129" t="s">
        <v>460</v>
      </c>
      <c r="G558" s="129" t="s">
        <v>460</v>
      </c>
      <c r="H558" s="130" t="s">
        <v>470</v>
      </c>
      <c r="I558" s="129" t="s">
        <v>460</v>
      </c>
      <c r="J558" s="129" t="s">
        <v>460</v>
      </c>
      <c r="K558" s="130" t="s">
        <v>66</v>
      </c>
      <c r="L558" s="129" t="s">
        <v>460</v>
      </c>
      <c r="M558" s="129" t="s">
        <v>460</v>
      </c>
      <c r="N558" s="130" t="s">
        <v>501</v>
      </c>
      <c r="O558" s="129" t="s">
        <v>460</v>
      </c>
      <c r="P558" s="129" t="s">
        <v>460</v>
      </c>
      <c r="Q558" s="130" t="s">
        <v>44</v>
      </c>
      <c r="R558" s="129">
        <v>6</v>
      </c>
      <c r="S558" s="129" t="s">
        <v>460</v>
      </c>
      <c r="T558" s="129" t="s">
        <v>460</v>
      </c>
      <c r="U558" s="130" t="s">
        <v>66</v>
      </c>
      <c r="V558" s="129">
        <v>7</v>
      </c>
      <c r="W558" s="129" t="s">
        <v>460</v>
      </c>
      <c r="X558" s="129" t="s">
        <v>460</v>
      </c>
      <c r="Y558" s="130" t="s">
        <v>63</v>
      </c>
      <c r="Z558" s="129" t="s">
        <v>460</v>
      </c>
      <c r="AA558" s="129" t="s">
        <v>460</v>
      </c>
      <c r="AB558" s="130" t="s">
        <v>45</v>
      </c>
      <c r="AC558" s="129">
        <v>20</v>
      </c>
      <c r="AD558" s="129" t="s">
        <v>650</v>
      </c>
      <c r="AE558" s="150"/>
      <c r="AF558" s="150"/>
      <c r="AG558" s="150"/>
      <c r="AH558" s="153"/>
    </row>
    <row r="559" spans="1:34" x14ac:dyDescent="0.25">
      <c r="A559" s="3">
        <v>15114</v>
      </c>
      <c r="B559" s="4" t="s">
        <v>12</v>
      </c>
      <c r="C559" s="71" t="s">
        <v>153</v>
      </c>
      <c r="D559" s="71" t="s">
        <v>55</v>
      </c>
      <c r="E559" s="72" t="s">
        <v>102</v>
      </c>
      <c r="F559" s="71" t="s">
        <v>26</v>
      </c>
      <c r="G559" s="71" t="s">
        <v>30</v>
      </c>
      <c r="H559" s="72" t="s">
        <v>88</v>
      </c>
      <c r="I559" s="71" t="s">
        <v>97</v>
      </c>
      <c r="J559" s="71" t="s">
        <v>49</v>
      </c>
      <c r="K559" s="72" t="s">
        <v>120</v>
      </c>
      <c r="L559" s="71" t="s">
        <v>26</v>
      </c>
      <c r="M559" s="71" t="s">
        <v>30</v>
      </c>
      <c r="N559" s="72" t="s">
        <v>88</v>
      </c>
      <c r="O559" s="71" t="s">
        <v>97</v>
      </c>
      <c r="P559" s="71" t="s">
        <v>107</v>
      </c>
      <c r="Q559" s="72" t="s">
        <v>42</v>
      </c>
      <c r="R559" s="71" t="s">
        <v>26</v>
      </c>
      <c r="S559" s="71" t="s">
        <v>153</v>
      </c>
      <c r="T559" s="71" t="s">
        <v>27</v>
      </c>
      <c r="U559" s="72" t="s">
        <v>73</v>
      </c>
      <c r="V559" s="71" t="s">
        <v>20</v>
      </c>
      <c r="W559" s="71" t="s">
        <v>47</v>
      </c>
      <c r="X559" s="71" t="s">
        <v>27</v>
      </c>
      <c r="Y559" s="72" t="s">
        <v>79</v>
      </c>
      <c r="Z559" s="71" t="s">
        <v>15</v>
      </c>
      <c r="AA559" s="71" t="s">
        <v>20</v>
      </c>
      <c r="AB559" s="72" t="s">
        <v>78</v>
      </c>
      <c r="AC559" s="71" t="s">
        <v>46</v>
      </c>
      <c r="AD559" s="71" t="s">
        <v>651</v>
      </c>
      <c r="AE559" s="148">
        <v>7.37</v>
      </c>
      <c r="AF559" s="148" t="s">
        <v>29</v>
      </c>
      <c r="AG559" s="148">
        <v>5.24</v>
      </c>
      <c r="AH559" s="151"/>
    </row>
    <row r="560" spans="1:34" x14ac:dyDescent="0.25">
      <c r="A560" s="154" t="s">
        <v>335</v>
      </c>
      <c r="B560" s="5" t="s">
        <v>13</v>
      </c>
      <c r="C560" s="73" t="s">
        <v>14</v>
      </c>
      <c r="D560" s="73" t="s">
        <v>56</v>
      </c>
      <c r="E560" s="74" t="s">
        <v>14</v>
      </c>
      <c r="F560" s="73" t="s">
        <v>50</v>
      </c>
      <c r="G560" s="73" t="s">
        <v>48</v>
      </c>
      <c r="H560" s="74" t="s">
        <v>50</v>
      </c>
      <c r="I560" s="73" t="s">
        <v>24</v>
      </c>
      <c r="J560" s="73" t="s">
        <v>50</v>
      </c>
      <c r="K560" s="74" t="s">
        <v>24</v>
      </c>
      <c r="L560" s="73" t="s">
        <v>50</v>
      </c>
      <c r="M560" s="73" t="s">
        <v>48</v>
      </c>
      <c r="N560" s="74" t="s">
        <v>50</v>
      </c>
      <c r="O560" s="73" t="s">
        <v>24</v>
      </c>
      <c r="P560" s="73" t="s">
        <v>14</v>
      </c>
      <c r="Q560" s="74" t="s">
        <v>24</v>
      </c>
      <c r="R560" s="73" t="s">
        <v>50</v>
      </c>
      <c r="S560" s="73" t="s">
        <v>14</v>
      </c>
      <c r="T560" s="73" t="s">
        <v>24</v>
      </c>
      <c r="U560" s="74" t="s">
        <v>14</v>
      </c>
      <c r="V560" s="73" t="s">
        <v>56</v>
      </c>
      <c r="W560" s="73" t="s">
        <v>48</v>
      </c>
      <c r="X560" s="73" t="s">
        <v>24</v>
      </c>
      <c r="Y560" s="74" t="s">
        <v>50</v>
      </c>
      <c r="Z560" s="73" t="s">
        <v>14</v>
      </c>
      <c r="AA560" s="73" t="s">
        <v>56</v>
      </c>
      <c r="AB560" s="74" t="s">
        <v>48</v>
      </c>
      <c r="AC560" s="73" t="s">
        <v>56</v>
      </c>
      <c r="AD560" s="73"/>
      <c r="AE560" s="149"/>
      <c r="AF560" s="149"/>
      <c r="AG560" s="149"/>
      <c r="AH560" s="152"/>
    </row>
    <row r="561" spans="1:34" x14ac:dyDescent="0.25">
      <c r="A561" s="154"/>
      <c r="B561" s="5" t="s">
        <v>14</v>
      </c>
      <c r="C561" s="127" t="s">
        <v>460</v>
      </c>
      <c r="D561" s="127" t="s">
        <v>460</v>
      </c>
      <c r="E561" s="128" t="s">
        <v>25</v>
      </c>
      <c r="F561" s="127" t="s">
        <v>460</v>
      </c>
      <c r="G561" s="127" t="s">
        <v>460</v>
      </c>
      <c r="H561" s="128" t="s">
        <v>32</v>
      </c>
      <c r="I561" s="127" t="s">
        <v>460</v>
      </c>
      <c r="J561" s="127" t="s">
        <v>460</v>
      </c>
      <c r="K561" s="128" t="s">
        <v>25</v>
      </c>
      <c r="L561" s="127" t="s">
        <v>460</v>
      </c>
      <c r="M561" s="127" t="s">
        <v>460</v>
      </c>
      <c r="N561" s="128" t="s">
        <v>32</v>
      </c>
      <c r="O561" s="127" t="s">
        <v>460</v>
      </c>
      <c r="P561" s="127" t="s">
        <v>460</v>
      </c>
      <c r="Q561" s="128" t="s">
        <v>25</v>
      </c>
      <c r="R561" s="127" t="s">
        <v>32</v>
      </c>
      <c r="S561" s="127" t="s">
        <v>460</v>
      </c>
      <c r="T561" s="127" t="s">
        <v>460</v>
      </c>
      <c r="U561" s="128" t="s">
        <v>25</v>
      </c>
      <c r="V561" s="127" t="s">
        <v>32</v>
      </c>
      <c r="W561" s="127" t="s">
        <v>460</v>
      </c>
      <c r="X561" s="127" t="s">
        <v>460</v>
      </c>
      <c r="Y561" s="128" t="s">
        <v>25</v>
      </c>
      <c r="Z561" s="127" t="s">
        <v>460</v>
      </c>
      <c r="AA561" s="127" t="s">
        <v>460</v>
      </c>
      <c r="AB561" s="128" t="s">
        <v>32</v>
      </c>
      <c r="AC561" s="127" t="s">
        <v>462</v>
      </c>
      <c r="AD561" s="127" t="s">
        <v>36</v>
      </c>
      <c r="AE561" s="149"/>
      <c r="AF561" s="149"/>
      <c r="AG561" s="149"/>
      <c r="AH561" s="152"/>
    </row>
    <row r="562" spans="1:34" ht="15.75" thickBot="1" x14ac:dyDescent="0.3">
      <c r="A562" s="155"/>
      <c r="B562" s="6" t="s">
        <v>463</v>
      </c>
      <c r="C562" s="129" t="s">
        <v>460</v>
      </c>
      <c r="D562" s="129" t="s">
        <v>460</v>
      </c>
      <c r="E562" s="130" t="s">
        <v>44</v>
      </c>
      <c r="F562" s="129" t="s">
        <v>460</v>
      </c>
      <c r="G562" s="129" t="s">
        <v>460</v>
      </c>
      <c r="H562" s="130" t="s">
        <v>45</v>
      </c>
      <c r="I562" s="129" t="s">
        <v>460</v>
      </c>
      <c r="J562" s="129" t="s">
        <v>460</v>
      </c>
      <c r="K562" s="130" t="s">
        <v>66</v>
      </c>
      <c r="L562" s="129" t="s">
        <v>460</v>
      </c>
      <c r="M562" s="129" t="s">
        <v>460</v>
      </c>
      <c r="N562" s="130" t="s">
        <v>45</v>
      </c>
      <c r="O562" s="129" t="s">
        <v>460</v>
      </c>
      <c r="P562" s="129" t="s">
        <v>460</v>
      </c>
      <c r="Q562" s="130" t="s">
        <v>66</v>
      </c>
      <c r="R562" s="129">
        <v>8</v>
      </c>
      <c r="S562" s="129" t="s">
        <v>460</v>
      </c>
      <c r="T562" s="129" t="s">
        <v>460</v>
      </c>
      <c r="U562" s="130" t="s">
        <v>44</v>
      </c>
      <c r="V562" s="129">
        <v>10</v>
      </c>
      <c r="W562" s="129" t="s">
        <v>460</v>
      </c>
      <c r="X562" s="129" t="s">
        <v>460</v>
      </c>
      <c r="Y562" s="130" t="s">
        <v>52</v>
      </c>
      <c r="Z562" s="129" t="s">
        <v>460</v>
      </c>
      <c r="AA562" s="129" t="s">
        <v>460</v>
      </c>
      <c r="AB562" s="130" t="s">
        <v>161</v>
      </c>
      <c r="AC562" s="129">
        <v>20</v>
      </c>
      <c r="AD562" s="129" t="s">
        <v>538</v>
      </c>
      <c r="AE562" s="150"/>
      <c r="AF562" s="150"/>
      <c r="AG562" s="150"/>
      <c r="AH562" s="153"/>
    </row>
    <row r="563" spans="1:34" x14ac:dyDescent="0.25">
      <c r="A563" s="3">
        <v>15115</v>
      </c>
      <c r="B563" s="4" t="s">
        <v>12</v>
      </c>
      <c r="C563" s="71" t="s">
        <v>18</v>
      </c>
      <c r="D563" s="71" t="s">
        <v>28</v>
      </c>
      <c r="E563" s="72" t="s">
        <v>37</v>
      </c>
      <c r="F563" s="71" t="s">
        <v>80</v>
      </c>
      <c r="G563" s="71" t="s">
        <v>114</v>
      </c>
      <c r="H563" s="72" t="s">
        <v>52</v>
      </c>
      <c r="I563" s="71" t="s">
        <v>121</v>
      </c>
      <c r="J563" s="71" t="s">
        <v>23</v>
      </c>
      <c r="K563" s="72" t="s">
        <v>100</v>
      </c>
      <c r="L563" s="71" t="s">
        <v>31</v>
      </c>
      <c r="M563" s="71" t="s">
        <v>80</v>
      </c>
      <c r="N563" s="72" t="s">
        <v>44</v>
      </c>
      <c r="O563" s="71" t="s">
        <v>91</v>
      </c>
      <c r="P563" s="71" t="s">
        <v>23</v>
      </c>
      <c r="Q563" s="72" t="s">
        <v>74</v>
      </c>
      <c r="R563" s="71" t="s">
        <v>108</v>
      </c>
      <c r="S563" s="71" t="s">
        <v>130</v>
      </c>
      <c r="T563" s="71" t="s">
        <v>138</v>
      </c>
      <c r="U563" s="72" t="s">
        <v>33</v>
      </c>
      <c r="V563" s="71" t="s">
        <v>96</v>
      </c>
      <c r="W563" s="71" t="s">
        <v>334</v>
      </c>
      <c r="X563" s="71" t="s">
        <v>124</v>
      </c>
      <c r="Y563" s="72" t="s">
        <v>73</v>
      </c>
      <c r="Z563" s="71" t="s">
        <v>81</v>
      </c>
      <c r="AA563" s="71" t="s">
        <v>96</v>
      </c>
      <c r="AB563" s="72" t="s">
        <v>60</v>
      </c>
      <c r="AC563" s="71" t="s">
        <v>113</v>
      </c>
      <c r="AD563" s="71" t="s">
        <v>652</v>
      </c>
      <c r="AE563" s="148">
        <v>4.37</v>
      </c>
      <c r="AF563" s="148" t="s">
        <v>16</v>
      </c>
      <c r="AG563" s="148">
        <v>1.49</v>
      </c>
      <c r="AH563" s="151"/>
    </row>
    <row r="564" spans="1:34" x14ac:dyDescent="0.25">
      <c r="A564" s="154" t="s">
        <v>333</v>
      </c>
      <c r="B564" s="5" t="s">
        <v>13</v>
      </c>
      <c r="C564" s="73" t="s">
        <v>16</v>
      </c>
      <c r="D564" s="73" t="s">
        <v>29</v>
      </c>
      <c r="E564" s="74" t="s">
        <v>16</v>
      </c>
      <c r="F564" s="73" t="s">
        <v>14</v>
      </c>
      <c r="G564" s="73" t="s">
        <v>14</v>
      </c>
      <c r="H564" s="74" t="s">
        <v>14</v>
      </c>
      <c r="I564" s="73" t="s">
        <v>68</v>
      </c>
      <c r="J564" s="73" t="s">
        <v>24</v>
      </c>
      <c r="K564" s="74" t="s">
        <v>68</v>
      </c>
      <c r="L564" s="73" t="s">
        <v>29</v>
      </c>
      <c r="M564" s="73" t="s">
        <v>14</v>
      </c>
      <c r="N564" s="74" t="s">
        <v>24</v>
      </c>
      <c r="O564" s="73" t="s">
        <v>29</v>
      </c>
      <c r="P564" s="73" t="s">
        <v>24</v>
      </c>
      <c r="Q564" s="74" t="s">
        <v>29</v>
      </c>
      <c r="R564" s="73" t="s">
        <v>24</v>
      </c>
      <c r="S564" s="73" t="s">
        <v>16</v>
      </c>
      <c r="T564" s="73" t="s">
        <v>16</v>
      </c>
      <c r="U564" s="74" t="s">
        <v>16</v>
      </c>
      <c r="V564" s="73" t="s">
        <v>50</v>
      </c>
      <c r="W564" s="73" t="s">
        <v>14</v>
      </c>
      <c r="X564" s="73" t="s">
        <v>68</v>
      </c>
      <c r="Y564" s="74" t="s">
        <v>14</v>
      </c>
      <c r="Z564" s="73" t="s">
        <v>68</v>
      </c>
      <c r="AA564" s="73" t="s">
        <v>50</v>
      </c>
      <c r="AB564" s="74" t="s">
        <v>14</v>
      </c>
      <c r="AC564" s="73" t="s">
        <v>56</v>
      </c>
      <c r="AD564" s="73"/>
      <c r="AE564" s="149"/>
      <c r="AF564" s="149"/>
      <c r="AG564" s="149"/>
      <c r="AH564" s="152"/>
    </row>
    <row r="565" spans="1:34" x14ac:dyDescent="0.25">
      <c r="A565" s="154"/>
      <c r="B565" s="5" t="s">
        <v>14</v>
      </c>
      <c r="C565" s="127" t="s">
        <v>460</v>
      </c>
      <c r="D565" s="127" t="s">
        <v>460</v>
      </c>
      <c r="E565" s="128" t="s">
        <v>461</v>
      </c>
      <c r="F565" s="127" t="s">
        <v>460</v>
      </c>
      <c r="G565" s="127" t="s">
        <v>460</v>
      </c>
      <c r="H565" s="128" t="s">
        <v>32</v>
      </c>
      <c r="I565" s="127" t="s">
        <v>460</v>
      </c>
      <c r="J565" s="127" t="s">
        <v>460</v>
      </c>
      <c r="K565" s="128" t="s">
        <v>25</v>
      </c>
      <c r="L565" s="127" t="s">
        <v>460</v>
      </c>
      <c r="M565" s="127" t="s">
        <v>460</v>
      </c>
      <c r="N565" s="128" t="s">
        <v>32</v>
      </c>
      <c r="O565" s="127" t="s">
        <v>460</v>
      </c>
      <c r="P565" s="127" t="s">
        <v>460</v>
      </c>
      <c r="Q565" s="128" t="s">
        <v>25</v>
      </c>
      <c r="R565" s="127" t="s">
        <v>32</v>
      </c>
      <c r="S565" s="127" t="s">
        <v>460</v>
      </c>
      <c r="T565" s="127" t="s">
        <v>460</v>
      </c>
      <c r="U565" s="128" t="s">
        <v>461</v>
      </c>
      <c r="V565" s="127" t="s">
        <v>32</v>
      </c>
      <c r="W565" s="127" t="s">
        <v>460</v>
      </c>
      <c r="X565" s="127" t="s">
        <v>460</v>
      </c>
      <c r="Y565" s="128" t="s">
        <v>25</v>
      </c>
      <c r="Z565" s="127" t="s">
        <v>460</v>
      </c>
      <c r="AA565" s="127" t="s">
        <v>460</v>
      </c>
      <c r="AB565" s="128" t="s">
        <v>32</v>
      </c>
      <c r="AC565" s="127" t="s">
        <v>462</v>
      </c>
      <c r="AD565" s="127" t="s">
        <v>30</v>
      </c>
      <c r="AE565" s="149"/>
      <c r="AF565" s="149"/>
      <c r="AG565" s="149"/>
      <c r="AH565" s="152"/>
    </row>
    <row r="566" spans="1:34" ht="15.75" thickBot="1" x14ac:dyDescent="0.3">
      <c r="A566" s="155"/>
      <c r="B566" s="6" t="s">
        <v>463</v>
      </c>
      <c r="C566" s="129" t="s">
        <v>460</v>
      </c>
      <c r="D566" s="129" t="s">
        <v>460</v>
      </c>
      <c r="E566" s="130" t="s">
        <v>17</v>
      </c>
      <c r="F566" s="129" t="s">
        <v>460</v>
      </c>
      <c r="G566" s="129" t="s">
        <v>460</v>
      </c>
      <c r="H566" s="130" t="s">
        <v>470</v>
      </c>
      <c r="I566" s="129" t="s">
        <v>460</v>
      </c>
      <c r="J566" s="129" t="s">
        <v>460</v>
      </c>
      <c r="K566" s="130" t="s">
        <v>33</v>
      </c>
      <c r="L566" s="129" t="s">
        <v>460</v>
      </c>
      <c r="M566" s="129" t="s">
        <v>460</v>
      </c>
      <c r="N566" s="130" t="s">
        <v>501</v>
      </c>
      <c r="O566" s="129" t="s">
        <v>460</v>
      </c>
      <c r="P566" s="129" t="s">
        <v>460</v>
      </c>
      <c r="Q566" s="130" t="s">
        <v>55</v>
      </c>
      <c r="R566" s="129">
        <v>6</v>
      </c>
      <c r="S566" s="129" t="s">
        <v>460</v>
      </c>
      <c r="T566" s="129" t="s">
        <v>460</v>
      </c>
      <c r="U566" s="130" t="s">
        <v>17</v>
      </c>
      <c r="V566" s="129">
        <v>8</v>
      </c>
      <c r="W566" s="129" t="s">
        <v>460</v>
      </c>
      <c r="X566" s="129" t="s">
        <v>460</v>
      </c>
      <c r="Y566" s="130" t="s">
        <v>44</v>
      </c>
      <c r="Z566" s="129" t="s">
        <v>460</v>
      </c>
      <c r="AA566" s="129" t="s">
        <v>460</v>
      </c>
      <c r="AB566" s="130" t="s">
        <v>470</v>
      </c>
      <c r="AC566" s="129">
        <v>20</v>
      </c>
      <c r="AD566" s="129" t="s">
        <v>653</v>
      </c>
      <c r="AE566" s="150"/>
      <c r="AF566" s="150"/>
      <c r="AG566" s="150"/>
      <c r="AH566" s="153"/>
    </row>
    <row r="567" spans="1:34" ht="15.95" customHeight="1" x14ac:dyDescent="0.25">
      <c r="A567" s="131" t="s">
        <v>478</v>
      </c>
      <c r="B567" s="132"/>
      <c r="C567" s="132"/>
      <c r="D567" s="132"/>
      <c r="E567" s="132"/>
      <c r="F567" s="132"/>
      <c r="G567" s="132"/>
      <c r="H567" s="132"/>
      <c r="I567" s="132"/>
      <c r="J567" s="132"/>
      <c r="K567" s="132"/>
      <c r="L567" s="132"/>
      <c r="M567" s="132"/>
      <c r="N567" s="132"/>
      <c r="O567" s="132"/>
      <c r="P567" s="133"/>
      <c r="Q567" s="133"/>
      <c r="R567" s="133"/>
      <c r="S567" s="133"/>
      <c r="T567" s="133"/>
      <c r="U567" s="133"/>
      <c r="V567" s="134"/>
      <c r="Y567" s="133"/>
      <c r="Z567" s="133"/>
    </row>
    <row r="568" spans="1:34" ht="15.95" customHeight="1" x14ac:dyDescent="0.25">
      <c r="A568" s="135" t="s">
        <v>479</v>
      </c>
      <c r="B568" s="135"/>
      <c r="C568" s="135"/>
      <c r="D568" s="135"/>
      <c r="E568" s="135"/>
      <c r="F568" s="135"/>
      <c r="G568" s="135"/>
      <c r="H568" s="135"/>
      <c r="I568" s="135"/>
      <c r="J568" s="135"/>
      <c r="K568" s="135"/>
      <c r="L568" s="135"/>
      <c r="M568" s="135"/>
    </row>
    <row r="569" spans="1:34" ht="15.95" customHeight="1" x14ac:dyDescent="0.25">
      <c r="A569" s="136" t="s">
        <v>480</v>
      </c>
      <c r="B569" s="144" t="s">
        <v>481</v>
      </c>
      <c r="C569" s="144"/>
      <c r="D569" s="144" t="s">
        <v>482</v>
      </c>
      <c r="E569" s="144"/>
      <c r="F569" s="144"/>
      <c r="G569" s="144" t="s">
        <v>483</v>
      </c>
      <c r="H569" s="144"/>
      <c r="I569" s="144"/>
      <c r="J569" s="144" t="s">
        <v>484</v>
      </c>
      <c r="K569" s="144"/>
      <c r="L569" s="144"/>
      <c r="M569" s="144" t="s">
        <v>485</v>
      </c>
      <c r="N569" s="144"/>
      <c r="O569" s="144"/>
      <c r="P569" s="144" t="s">
        <v>486</v>
      </c>
      <c r="Q569" s="144"/>
      <c r="R569" s="144"/>
      <c r="S569" s="144" t="s">
        <v>487</v>
      </c>
      <c r="T569" s="144"/>
      <c r="U569" s="144"/>
      <c r="V569" s="137" t="s">
        <v>488</v>
      </c>
      <c r="Y569" s="138"/>
    </row>
    <row r="570" spans="1:34" ht="15.95" customHeight="1" x14ac:dyDescent="0.25">
      <c r="A570" s="136" t="s">
        <v>183</v>
      </c>
      <c r="B570" s="144" t="s">
        <v>56</v>
      </c>
      <c r="C570" s="144"/>
      <c r="D570" s="144" t="s">
        <v>48</v>
      </c>
      <c r="E570" s="144"/>
      <c r="F570" s="144"/>
      <c r="G570" s="144" t="s">
        <v>50</v>
      </c>
      <c r="H570" s="144"/>
      <c r="I570" s="144"/>
      <c r="J570" s="144" t="s">
        <v>14</v>
      </c>
      <c r="K570" s="144"/>
      <c r="L570" s="144"/>
      <c r="M570" s="144" t="s">
        <v>24</v>
      </c>
      <c r="N570" s="144"/>
      <c r="O570" s="144"/>
      <c r="P570" s="144" t="s">
        <v>68</v>
      </c>
      <c r="Q570" s="144"/>
      <c r="R570" s="144"/>
      <c r="S570" s="144" t="s">
        <v>29</v>
      </c>
      <c r="T570" s="144"/>
      <c r="U570" s="144"/>
      <c r="V570" s="137" t="s">
        <v>16</v>
      </c>
      <c r="W570" s="138"/>
      <c r="X570" s="138"/>
      <c r="Y570" s="138"/>
    </row>
    <row r="571" spans="1:34" ht="15.95" customHeight="1" x14ac:dyDescent="0.25">
      <c r="A571" s="136" t="s">
        <v>184</v>
      </c>
      <c r="B571" s="144">
        <v>10</v>
      </c>
      <c r="C571" s="144"/>
      <c r="D571" s="144">
        <v>9</v>
      </c>
      <c r="E571" s="144"/>
      <c r="F571" s="144"/>
      <c r="G571" s="144">
        <v>8</v>
      </c>
      <c r="H571" s="144"/>
      <c r="I571" s="144"/>
      <c r="J571" s="144">
        <v>7</v>
      </c>
      <c r="K571" s="144"/>
      <c r="L571" s="144"/>
      <c r="M571" s="144">
        <v>6</v>
      </c>
      <c r="N571" s="144"/>
      <c r="O571" s="144"/>
      <c r="P571" s="144">
        <v>5</v>
      </c>
      <c r="Q571" s="144"/>
      <c r="R571" s="144"/>
      <c r="S571" s="144">
        <v>4</v>
      </c>
      <c r="T571" s="144"/>
      <c r="U571" s="144"/>
      <c r="V571" s="137">
        <v>0</v>
      </c>
      <c r="W571" s="138"/>
      <c r="X571" s="138"/>
      <c r="Y571" s="138"/>
    </row>
    <row r="572" spans="1:34" ht="21.75" customHeight="1" x14ac:dyDescent="0.25">
      <c r="A572" s="139"/>
      <c r="B572" s="140"/>
      <c r="C572" s="141"/>
      <c r="D572" s="141"/>
      <c r="E572" s="141"/>
      <c r="F572" s="141"/>
      <c r="G572" s="141"/>
      <c r="H572" s="145"/>
      <c r="I572" s="145"/>
      <c r="J572" s="145"/>
      <c r="K572" s="145"/>
      <c r="L572" s="145"/>
      <c r="M572" s="145"/>
      <c r="N572" s="141"/>
      <c r="O572" s="141"/>
      <c r="P572" s="141"/>
      <c r="Q572" s="141"/>
      <c r="R572" s="141"/>
      <c r="S572" s="141"/>
      <c r="T572" s="141"/>
      <c r="U572" s="141"/>
      <c r="V572" s="141"/>
    </row>
    <row r="573" spans="1:34" ht="21" customHeight="1" x14ac:dyDescent="0.25">
      <c r="A573" s="139"/>
      <c r="B573" s="146" t="s">
        <v>489</v>
      </c>
      <c r="C573" s="146"/>
      <c r="D573" s="146"/>
      <c r="E573" s="146"/>
      <c r="F573" s="141"/>
      <c r="G573" s="141"/>
      <c r="K573" s="142" t="s">
        <v>490</v>
      </c>
      <c r="L573" s="143"/>
      <c r="M573" s="143"/>
      <c r="N573" s="143"/>
      <c r="O573" s="143"/>
      <c r="S573" s="142" t="s">
        <v>491</v>
      </c>
      <c r="T573" s="142"/>
      <c r="U573" s="142"/>
      <c r="V573" s="142"/>
      <c r="W573" s="142"/>
      <c r="Z573" s="141" t="s">
        <v>492</v>
      </c>
    </row>
    <row r="574" spans="1:34" ht="15.75" thickBot="1" x14ac:dyDescent="0.3">
      <c r="B574" s="147" t="s">
        <v>493</v>
      </c>
      <c r="C574" s="147"/>
      <c r="D574" s="147"/>
      <c r="E574" s="147"/>
      <c r="F574" s="135"/>
      <c r="G574" s="135"/>
      <c r="K574" s="138" t="s">
        <v>494</v>
      </c>
      <c r="L574" s="138"/>
      <c r="M574" s="138"/>
      <c r="N574" s="138"/>
      <c r="O574" s="138"/>
      <c r="S574" s="142" t="s">
        <v>495</v>
      </c>
      <c r="T574" s="142"/>
      <c r="U574" s="142"/>
      <c r="V574" s="142"/>
      <c r="W574" s="142"/>
      <c r="Z574" s="132" t="s">
        <v>743</v>
      </c>
    </row>
    <row r="575" spans="1:34" x14ac:dyDescent="0.25">
      <c r="A575" s="3">
        <v>15116</v>
      </c>
      <c r="B575" s="4" t="s">
        <v>12</v>
      </c>
      <c r="C575" s="71" t="s">
        <v>97</v>
      </c>
      <c r="D575" s="71" t="s">
        <v>43</v>
      </c>
      <c r="E575" s="72" t="s">
        <v>76</v>
      </c>
      <c r="F575" s="71" t="s">
        <v>30</v>
      </c>
      <c r="G575" s="71" t="s">
        <v>33</v>
      </c>
      <c r="H575" s="72" t="s">
        <v>101</v>
      </c>
      <c r="I575" s="71" t="s">
        <v>101</v>
      </c>
      <c r="J575" s="71" t="s">
        <v>53</v>
      </c>
      <c r="K575" s="72" t="s">
        <v>87</v>
      </c>
      <c r="L575" s="71" t="s">
        <v>26</v>
      </c>
      <c r="M575" s="71" t="s">
        <v>26</v>
      </c>
      <c r="N575" s="72" t="s">
        <v>58</v>
      </c>
      <c r="O575" s="71" t="s">
        <v>78</v>
      </c>
      <c r="P575" s="71" t="s">
        <v>27</v>
      </c>
      <c r="Q575" s="72" t="s">
        <v>100</v>
      </c>
      <c r="R575" s="71" t="s">
        <v>49</v>
      </c>
      <c r="S575" s="71" t="s">
        <v>58</v>
      </c>
      <c r="T575" s="71" t="s">
        <v>53</v>
      </c>
      <c r="U575" s="72" t="s">
        <v>153</v>
      </c>
      <c r="V575" s="71" t="s">
        <v>30</v>
      </c>
      <c r="W575" s="71" t="s">
        <v>46</v>
      </c>
      <c r="X575" s="71" t="s">
        <v>21</v>
      </c>
      <c r="Y575" s="72" t="s">
        <v>87</v>
      </c>
      <c r="Z575" s="71" t="s">
        <v>30</v>
      </c>
      <c r="AA575" s="71" t="s">
        <v>20</v>
      </c>
      <c r="AB575" s="72" t="s">
        <v>63</v>
      </c>
      <c r="AC575" s="71" t="s">
        <v>64</v>
      </c>
      <c r="AD575" s="71" t="s">
        <v>292</v>
      </c>
      <c r="AE575" s="148">
        <v>6.59</v>
      </c>
      <c r="AF575" s="148" t="s">
        <v>29</v>
      </c>
      <c r="AG575" s="148">
        <v>4.7</v>
      </c>
      <c r="AH575" s="151"/>
    </row>
    <row r="576" spans="1:34" x14ac:dyDescent="0.25">
      <c r="A576" s="154" t="s">
        <v>332</v>
      </c>
      <c r="B576" s="5" t="s">
        <v>13</v>
      </c>
      <c r="C576" s="73" t="s">
        <v>24</v>
      </c>
      <c r="D576" s="73" t="s">
        <v>14</v>
      </c>
      <c r="E576" s="74" t="s">
        <v>24</v>
      </c>
      <c r="F576" s="73" t="s">
        <v>48</v>
      </c>
      <c r="G576" s="73" t="s">
        <v>56</v>
      </c>
      <c r="H576" s="74" t="s">
        <v>48</v>
      </c>
      <c r="I576" s="73" t="s">
        <v>68</v>
      </c>
      <c r="J576" s="73" t="s">
        <v>48</v>
      </c>
      <c r="K576" s="74" t="s">
        <v>24</v>
      </c>
      <c r="L576" s="73" t="s">
        <v>50</v>
      </c>
      <c r="M576" s="73" t="s">
        <v>50</v>
      </c>
      <c r="N576" s="74" t="s">
        <v>50</v>
      </c>
      <c r="O576" s="73" t="s">
        <v>68</v>
      </c>
      <c r="P576" s="73" t="s">
        <v>24</v>
      </c>
      <c r="Q576" s="74" t="s">
        <v>68</v>
      </c>
      <c r="R576" s="73" t="s">
        <v>24</v>
      </c>
      <c r="S576" s="73" t="s">
        <v>68</v>
      </c>
      <c r="T576" s="73" t="s">
        <v>48</v>
      </c>
      <c r="U576" s="74" t="s">
        <v>24</v>
      </c>
      <c r="V576" s="73" t="s">
        <v>48</v>
      </c>
      <c r="W576" s="73" t="s">
        <v>24</v>
      </c>
      <c r="X576" s="73" t="s">
        <v>29</v>
      </c>
      <c r="Y576" s="74" t="s">
        <v>24</v>
      </c>
      <c r="Z576" s="73" t="s">
        <v>48</v>
      </c>
      <c r="AA576" s="73" t="s">
        <v>56</v>
      </c>
      <c r="AB576" s="74" t="s">
        <v>56</v>
      </c>
      <c r="AC576" s="73" t="s">
        <v>56</v>
      </c>
      <c r="AD576" s="73"/>
      <c r="AE576" s="149"/>
      <c r="AF576" s="149"/>
      <c r="AG576" s="149"/>
      <c r="AH576" s="152"/>
    </row>
    <row r="577" spans="1:34" x14ac:dyDescent="0.25">
      <c r="A577" s="154"/>
      <c r="B577" s="5" t="s">
        <v>14</v>
      </c>
      <c r="C577" s="127" t="s">
        <v>460</v>
      </c>
      <c r="D577" s="127" t="s">
        <v>460</v>
      </c>
      <c r="E577" s="128" t="s">
        <v>25</v>
      </c>
      <c r="F577" s="127" t="s">
        <v>460</v>
      </c>
      <c r="G577" s="127" t="s">
        <v>460</v>
      </c>
      <c r="H577" s="128" t="s">
        <v>32</v>
      </c>
      <c r="I577" s="127" t="s">
        <v>460</v>
      </c>
      <c r="J577" s="127" t="s">
        <v>460</v>
      </c>
      <c r="K577" s="128" t="s">
        <v>25</v>
      </c>
      <c r="L577" s="127" t="s">
        <v>460</v>
      </c>
      <c r="M577" s="127" t="s">
        <v>460</v>
      </c>
      <c r="N577" s="128" t="s">
        <v>32</v>
      </c>
      <c r="O577" s="127" t="s">
        <v>460</v>
      </c>
      <c r="P577" s="127" t="s">
        <v>460</v>
      </c>
      <c r="Q577" s="128" t="s">
        <v>25</v>
      </c>
      <c r="R577" s="127" t="s">
        <v>32</v>
      </c>
      <c r="S577" s="127" t="s">
        <v>460</v>
      </c>
      <c r="T577" s="127" t="s">
        <v>460</v>
      </c>
      <c r="U577" s="128" t="s">
        <v>25</v>
      </c>
      <c r="V577" s="127" t="s">
        <v>32</v>
      </c>
      <c r="W577" s="127" t="s">
        <v>460</v>
      </c>
      <c r="X577" s="127" t="s">
        <v>460</v>
      </c>
      <c r="Y577" s="128" t="s">
        <v>25</v>
      </c>
      <c r="Z577" s="127" t="s">
        <v>460</v>
      </c>
      <c r="AA577" s="127" t="s">
        <v>460</v>
      </c>
      <c r="AB577" s="128" t="s">
        <v>32</v>
      </c>
      <c r="AC577" s="127" t="s">
        <v>462</v>
      </c>
      <c r="AD577" s="127" t="s">
        <v>36</v>
      </c>
      <c r="AE577" s="149"/>
      <c r="AF577" s="149"/>
      <c r="AG577" s="149"/>
      <c r="AH577" s="152"/>
    </row>
    <row r="578" spans="1:34" ht="15.75" thickBot="1" x14ac:dyDescent="0.3">
      <c r="A578" s="155"/>
      <c r="B578" s="6" t="s">
        <v>463</v>
      </c>
      <c r="C578" s="129" t="s">
        <v>460</v>
      </c>
      <c r="D578" s="129" t="s">
        <v>460</v>
      </c>
      <c r="E578" s="130" t="s">
        <v>66</v>
      </c>
      <c r="F578" s="129" t="s">
        <v>460</v>
      </c>
      <c r="G578" s="129" t="s">
        <v>460</v>
      </c>
      <c r="H578" s="130" t="s">
        <v>161</v>
      </c>
      <c r="I578" s="129" t="s">
        <v>460</v>
      </c>
      <c r="J578" s="129" t="s">
        <v>460</v>
      </c>
      <c r="K578" s="130" t="s">
        <v>66</v>
      </c>
      <c r="L578" s="129" t="s">
        <v>460</v>
      </c>
      <c r="M578" s="129" t="s">
        <v>460</v>
      </c>
      <c r="N578" s="130" t="s">
        <v>45</v>
      </c>
      <c r="O578" s="129" t="s">
        <v>460</v>
      </c>
      <c r="P578" s="129" t="s">
        <v>460</v>
      </c>
      <c r="Q578" s="130" t="s">
        <v>33</v>
      </c>
      <c r="R578" s="129">
        <v>6</v>
      </c>
      <c r="S578" s="129" t="s">
        <v>460</v>
      </c>
      <c r="T578" s="129" t="s">
        <v>460</v>
      </c>
      <c r="U578" s="130" t="s">
        <v>66</v>
      </c>
      <c r="V578" s="129">
        <v>9</v>
      </c>
      <c r="W578" s="129" t="s">
        <v>460</v>
      </c>
      <c r="X578" s="129" t="s">
        <v>460</v>
      </c>
      <c r="Y578" s="130" t="s">
        <v>66</v>
      </c>
      <c r="Z578" s="129" t="s">
        <v>460</v>
      </c>
      <c r="AA578" s="129" t="s">
        <v>460</v>
      </c>
      <c r="AB578" s="130" t="s">
        <v>22</v>
      </c>
      <c r="AC578" s="129">
        <v>20</v>
      </c>
      <c r="AD578" s="129" t="s">
        <v>515</v>
      </c>
      <c r="AE578" s="150"/>
      <c r="AF578" s="150"/>
      <c r="AG578" s="150"/>
      <c r="AH578" s="153"/>
    </row>
    <row r="579" spans="1:34" x14ac:dyDescent="0.25">
      <c r="A579" s="3">
        <v>15117</v>
      </c>
      <c r="B579" s="4" t="s">
        <v>12</v>
      </c>
      <c r="C579" s="71" t="s">
        <v>113</v>
      </c>
      <c r="D579" s="71" t="s">
        <v>23</v>
      </c>
      <c r="E579" s="72" t="s">
        <v>83</v>
      </c>
      <c r="F579" s="71" t="s">
        <v>80</v>
      </c>
      <c r="G579" s="71" t="s">
        <v>86</v>
      </c>
      <c r="H579" s="72" t="s">
        <v>88</v>
      </c>
      <c r="I579" s="71" t="s">
        <v>143</v>
      </c>
      <c r="J579" s="71" t="s">
        <v>116</v>
      </c>
      <c r="K579" s="72" t="s">
        <v>42</v>
      </c>
      <c r="L579" s="71" t="s">
        <v>108</v>
      </c>
      <c r="M579" s="71" t="s">
        <v>86</v>
      </c>
      <c r="N579" s="72" t="s">
        <v>38</v>
      </c>
      <c r="O579" s="71" t="s">
        <v>167</v>
      </c>
      <c r="P579" s="71" t="s">
        <v>23</v>
      </c>
      <c r="Q579" s="72" t="s">
        <v>47</v>
      </c>
      <c r="R579" s="71" t="s">
        <v>114</v>
      </c>
      <c r="S579" s="71" t="s">
        <v>105</v>
      </c>
      <c r="T579" s="71" t="s">
        <v>28</v>
      </c>
      <c r="U579" s="72" t="s">
        <v>41</v>
      </c>
      <c r="V579" s="71" t="s">
        <v>86</v>
      </c>
      <c r="W579" s="71" t="s">
        <v>331</v>
      </c>
      <c r="X579" s="71" t="s">
        <v>23</v>
      </c>
      <c r="Y579" s="72" t="s">
        <v>71</v>
      </c>
      <c r="Z579" s="71" t="s">
        <v>84</v>
      </c>
      <c r="AA579" s="71" t="s">
        <v>497</v>
      </c>
      <c r="AB579" s="72" t="s">
        <v>88</v>
      </c>
      <c r="AC579" s="71" t="s">
        <v>317</v>
      </c>
      <c r="AD579" s="71" t="s">
        <v>654</v>
      </c>
      <c r="AE579" s="148">
        <v>6.07</v>
      </c>
      <c r="AF579" s="148" t="s">
        <v>16</v>
      </c>
      <c r="AG579" s="148">
        <v>4.58</v>
      </c>
      <c r="AH579" s="151"/>
    </row>
    <row r="580" spans="1:34" x14ac:dyDescent="0.25">
      <c r="A580" s="154" t="s">
        <v>330</v>
      </c>
      <c r="B580" s="5" t="s">
        <v>13</v>
      </c>
      <c r="C580" s="73" t="s">
        <v>24</v>
      </c>
      <c r="D580" s="73" t="s">
        <v>24</v>
      </c>
      <c r="E580" s="74" t="s">
        <v>24</v>
      </c>
      <c r="F580" s="73" t="s">
        <v>14</v>
      </c>
      <c r="G580" s="73" t="s">
        <v>56</v>
      </c>
      <c r="H580" s="74" t="s">
        <v>50</v>
      </c>
      <c r="I580" s="73" t="s">
        <v>24</v>
      </c>
      <c r="J580" s="73" t="s">
        <v>50</v>
      </c>
      <c r="K580" s="74" t="s">
        <v>24</v>
      </c>
      <c r="L580" s="73" t="s">
        <v>24</v>
      </c>
      <c r="M580" s="73" t="s">
        <v>56</v>
      </c>
      <c r="N580" s="74" t="s">
        <v>14</v>
      </c>
      <c r="O580" s="73" t="s">
        <v>14</v>
      </c>
      <c r="P580" s="73" t="s">
        <v>24</v>
      </c>
      <c r="Q580" s="74" t="s">
        <v>14</v>
      </c>
      <c r="R580" s="73" t="s">
        <v>14</v>
      </c>
      <c r="S580" s="73" t="s">
        <v>16</v>
      </c>
      <c r="T580" s="73" t="s">
        <v>29</v>
      </c>
      <c r="U580" s="74" t="s">
        <v>16</v>
      </c>
      <c r="V580" s="73" t="s">
        <v>56</v>
      </c>
      <c r="W580" s="73" t="s">
        <v>50</v>
      </c>
      <c r="X580" s="73" t="s">
        <v>24</v>
      </c>
      <c r="Y580" s="74" t="s">
        <v>14</v>
      </c>
      <c r="Z580" s="73" t="s">
        <v>14</v>
      </c>
      <c r="AA580" s="73" t="s">
        <v>56</v>
      </c>
      <c r="AB580" s="74" t="s">
        <v>50</v>
      </c>
      <c r="AC580" s="73" t="s">
        <v>56</v>
      </c>
      <c r="AD580" s="73"/>
      <c r="AE580" s="149"/>
      <c r="AF580" s="149"/>
      <c r="AG580" s="149"/>
      <c r="AH580" s="152"/>
    </row>
    <row r="581" spans="1:34" x14ac:dyDescent="0.25">
      <c r="A581" s="154"/>
      <c r="B581" s="5" t="s">
        <v>14</v>
      </c>
      <c r="C581" s="127" t="s">
        <v>460</v>
      </c>
      <c r="D581" s="127" t="s">
        <v>460</v>
      </c>
      <c r="E581" s="128" t="s">
        <v>25</v>
      </c>
      <c r="F581" s="127" t="s">
        <v>460</v>
      </c>
      <c r="G581" s="127" t="s">
        <v>460</v>
      </c>
      <c r="H581" s="128" t="s">
        <v>32</v>
      </c>
      <c r="I581" s="127" t="s">
        <v>460</v>
      </c>
      <c r="J581" s="127" t="s">
        <v>460</v>
      </c>
      <c r="K581" s="128" t="s">
        <v>25</v>
      </c>
      <c r="L581" s="127" t="s">
        <v>460</v>
      </c>
      <c r="M581" s="127" t="s">
        <v>460</v>
      </c>
      <c r="N581" s="128" t="s">
        <v>32</v>
      </c>
      <c r="O581" s="127" t="s">
        <v>460</v>
      </c>
      <c r="P581" s="127" t="s">
        <v>460</v>
      </c>
      <c r="Q581" s="128" t="s">
        <v>25</v>
      </c>
      <c r="R581" s="127" t="s">
        <v>32</v>
      </c>
      <c r="S581" s="127" t="s">
        <v>460</v>
      </c>
      <c r="T581" s="127" t="s">
        <v>460</v>
      </c>
      <c r="U581" s="128" t="s">
        <v>461</v>
      </c>
      <c r="V581" s="127" t="s">
        <v>32</v>
      </c>
      <c r="W581" s="127" t="s">
        <v>460</v>
      </c>
      <c r="X581" s="127" t="s">
        <v>460</v>
      </c>
      <c r="Y581" s="128" t="s">
        <v>25</v>
      </c>
      <c r="Z581" s="127" t="s">
        <v>460</v>
      </c>
      <c r="AA581" s="127" t="s">
        <v>460</v>
      </c>
      <c r="AB581" s="128" t="s">
        <v>32</v>
      </c>
      <c r="AC581" s="127" t="s">
        <v>462</v>
      </c>
      <c r="AD581" s="127" t="s">
        <v>59</v>
      </c>
      <c r="AE581" s="149"/>
      <c r="AF581" s="149"/>
      <c r="AG581" s="149"/>
      <c r="AH581" s="152"/>
    </row>
    <row r="582" spans="1:34" ht="15.75" thickBot="1" x14ac:dyDescent="0.3">
      <c r="A582" s="155"/>
      <c r="B582" s="6" t="s">
        <v>463</v>
      </c>
      <c r="C582" s="129" t="s">
        <v>460</v>
      </c>
      <c r="D582" s="129" t="s">
        <v>460</v>
      </c>
      <c r="E582" s="130" t="s">
        <v>66</v>
      </c>
      <c r="F582" s="129" t="s">
        <v>460</v>
      </c>
      <c r="G582" s="129" t="s">
        <v>460</v>
      </c>
      <c r="H582" s="130" t="s">
        <v>45</v>
      </c>
      <c r="I582" s="129" t="s">
        <v>460</v>
      </c>
      <c r="J582" s="129" t="s">
        <v>460</v>
      </c>
      <c r="K582" s="130" t="s">
        <v>66</v>
      </c>
      <c r="L582" s="129" t="s">
        <v>460</v>
      </c>
      <c r="M582" s="129" t="s">
        <v>460</v>
      </c>
      <c r="N582" s="130" t="s">
        <v>470</v>
      </c>
      <c r="O582" s="129" t="s">
        <v>460</v>
      </c>
      <c r="P582" s="129" t="s">
        <v>460</v>
      </c>
      <c r="Q582" s="130" t="s">
        <v>44</v>
      </c>
      <c r="R582" s="129">
        <v>7</v>
      </c>
      <c r="S582" s="129" t="s">
        <v>460</v>
      </c>
      <c r="T582" s="129" t="s">
        <v>460</v>
      </c>
      <c r="U582" s="130" t="s">
        <v>17</v>
      </c>
      <c r="V582" s="129">
        <v>10</v>
      </c>
      <c r="W582" s="129" t="s">
        <v>460</v>
      </c>
      <c r="X582" s="129" t="s">
        <v>460</v>
      </c>
      <c r="Y582" s="130" t="s">
        <v>44</v>
      </c>
      <c r="Z582" s="129" t="s">
        <v>460</v>
      </c>
      <c r="AA582" s="129" t="s">
        <v>460</v>
      </c>
      <c r="AB582" s="130" t="s">
        <v>45</v>
      </c>
      <c r="AC582" s="129">
        <v>20</v>
      </c>
      <c r="AD582" s="129" t="s">
        <v>569</v>
      </c>
      <c r="AE582" s="150"/>
      <c r="AF582" s="150"/>
      <c r="AG582" s="150"/>
      <c r="AH582" s="153"/>
    </row>
    <row r="583" spans="1:34" x14ac:dyDescent="0.25">
      <c r="A583" s="3">
        <v>15118</v>
      </c>
      <c r="B583" s="4" t="s">
        <v>12</v>
      </c>
      <c r="C583" s="71" t="s">
        <v>83</v>
      </c>
      <c r="D583" s="71" t="s">
        <v>27</v>
      </c>
      <c r="E583" s="72" t="s">
        <v>132</v>
      </c>
      <c r="F583" s="71" t="s">
        <v>30</v>
      </c>
      <c r="G583" s="71" t="s">
        <v>26</v>
      </c>
      <c r="H583" s="72" t="s">
        <v>88</v>
      </c>
      <c r="I583" s="71" t="s">
        <v>83</v>
      </c>
      <c r="J583" s="71" t="s">
        <v>43</v>
      </c>
      <c r="K583" s="72" t="s">
        <v>151</v>
      </c>
      <c r="L583" s="71" t="s">
        <v>43</v>
      </c>
      <c r="M583" s="71" t="s">
        <v>15</v>
      </c>
      <c r="N583" s="72" t="s">
        <v>82</v>
      </c>
      <c r="O583" s="71" t="s">
        <v>120</v>
      </c>
      <c r="P583" s="71" t="s">
        <v>67</v>
      </c>
      <c r="Q583" s="72" t="s">
        <v>71</v>
      </c>
      <c r="R583" s="71" t="s">
        <v>107</v>
      </c>
      <c r="S583" s="71" t="s">
        <v>70</v>
      </c>
      <c r="T583" s="71" t="s">
        <v>67</v>
      </c>
      <c r="U583" s="72" t="s">
        <v>118</v>
      </c>
      <c r="V583" s="71" t="s">
        <v>26</v>
      </c>
      <c r="W583" s="71" t="s">
        <v>71</v>
      </c>
      <c r="X583" s="71" t="s">
        <v>43</v>
      </c>
      <c r="Y583" s="72" t="s">
        <v>62</v>
      </c>
      <c r="Z583" s="71" t="s">
        <v>55</v>
      </c>
      <c r="AA583" s="71" t="s">
        <v>33</v>
      </c>
      <c r="AB583" s="72" t="s">
        <v>58</v>
      </c>
      <c r="AC583" s="71" t="s">
        <v>64</v>
      </c>
      <c r="AD583" s="71" t="s">
        <v>465</v>
      </c>
      <c r="AE583" s="148">
        <v>7.11</v>
      </c>
      <c r="AF583" s="148" t="s">
        <v>29</v>
      </c>
      <c r="AG583" s="148">
        <v>4.99</v>
      </c>
      <c r="AH583" s="151"/>
    </row>
    <row r="584" spans="1:34" x14ac:dyDescent="0.25">
      <c r="A584" s="154" t="s">
        <v>329</v>
      </c>
      <c r="B584" s="5" t="s">
        <v>13</v>
      </c>
      <c r="C584" s="73" t="s">
        <v>14</v>
      </c>
      <c r="D584" s="73" t="s">
        <v>24</v>
      </c>
      <c r="E584" s="74" t="s">
        <v>14</v>
      </c>
      <c r="F584" s="73" t="s">
        <v>48</v>
      </c>
      <c r="G584" s="73" t="s">
        <v>50</v>
      </c>
      <c r="H584" s="74" t="s">
        <v>50</v>
      </c>
      <c r="I584" s="73" t="s">
        <v>14</v>
      </c>
      <c r="J584" s="73" t="s">
        <v>14</v>
      </c>
      <c r="K584" s="74" t="s">
        <v>14</v>
      </c>
      <c r="L584" s="73" t="s">
        <v>68</v>
      </c>
      <c r="M584" s="73" t="s">
        <v>14</v>
      </c>
      <c r="N584" s="74" t="s">
        <v>24</v>
      </c>
      <c r="O584" s="73" t="s">
        <v>50</v>
      </c>
      <c r="P584" s="73" t="s">
        <v>68</v>
      </c>
      <c r="Q584" s="74" t="s">
        <v>14</v>
      </c>
      <c r="R584" s="73" t="s">
        <v>24</v>
      </c>
      <c r="S584" s="73" t="s">
        <v>29</v>
      </c>
      <c r="T584" s="73" t="s">
        <v>68</v>
      </c>
      <c r="U584" s="74" t="s">
        <v>29</v>
      </c>
      <c r="V584" s="73" t="s">
        <v>50</v>
      </c>
      <c r="W584" s="73" t="s">
        <v>56</v>
      </c>
      <c r="X584" s="73" t="s">
        <v>14</v>
      </c>
      <c r="Y584" s="74" t="s">
        <v>48</v>
      </c>
      <c r="Z584" s="73" t="s">
        <v>14</v>
      </c>
      <c r="AA584" s="73" t="s">
        <v>56</v>
      </c>
      <c r="AB584" s="74" t="s">
        <v>50</v>
      </c>
      <c r="AC584" s="73" t="s">
        <v>56</v>
      </c>
      <c r="AD584" s="73"/>
      <c r="AE584" s="149"/>
      <c r="AF584" s="149"/>
      <c r="AG584" s="149"/>
      <c r="AH584" s="152"/>
    </row>
    <row r="585" spans="1:34" x14ac:dyDescent="0.25">
      <c r="A585" s="154"/>
      <c r="B585" s="5" t="s">
        <v>14</v>
      </c>
      <c r="C585" s="127" t="s">
        <v>460</v>
      </c>
      <c r="D585" s="127" t="s">
        <v>460</v>
      </c>
      <c r="E585" s="128" t="s">
        <v>25</v>
      </c>
      <c r="F585" s="127" t="s">
        <v>460</v>
      </c>
      <c r="G585" s="127" t="s">
        <v>460</v>
      </c>
      <c r="H585" s="128" t="s">
        <v>32</v>
      </c>
      <c r="I585" s="127" t="s">
        <v>460</v>
      </c>
      <c r="J585" s="127" t="s">
        <v>460</v>
      </c>
      <c r="K585" s="128" t="s">
        <v>25</v>
      </c>
      <c r="L585" s="127" t="s">
        <v>460</v>
      </c>
      <c r="M585" s="127" t="s">
        <v>460</v>
      </c>
      <c r="N585" s="128" t="s">
        <v>32</v>
      </c>
      <c r="O585" s="127" t="s">
        <v>460</v>
      </c>
      <c r="P585" s="127" t="s">
        <v>460</v>
      </c>
      <c r="Q585" s="128" t="s">
        <v>25</v>
      </c>
      <c r="R585" s="127" t="s">
        <v>32</v>
      </c>
      <c r="S585" s="127" t="s">
        <v>460</v>
      </c>
      <c r="T585" s="127" t="s">
        <v>460</v>
      </c>
      <c r="U585" s="128" t="s">
        <v>25</v>
      </c>
      <c r="V585" s="127" t="s">
        <v>32</v>
      </c>
      <c r="W585" s="127" t="s">
        <v>460</v>
      </c>
      <c r="X585" s="127" t="s">
        <v>460</v>
      </c>
      <c r="Y585" s="128" t="s">
        <v>25</v>
      </c>
      <c r="Z585" s="127" t="s">
        <v>460</v>
      </c>
      <c r="AA585" s="127" t="s">
        <v>460</v>
      </c>
      <c r="AB585" s="128" t="s">
        <v>32</v>
      </c>
      <c r="AC585" s="127" t="s">
        <v>462</v>
      </c>
      <c r="AD585" s="127" t="s">
        <v>36</v>
      </c>
      <c r="AE585" s="149"/>
      <c r="AF585" s="149"/>
      <c r="AG585" s="149"/>
      <c r="AH585" s="152"/>
    </row>
    <row r="586" spans="1:34" ht="15.75" thickBot="1" x14ac:dyDescent="0.3">
      <c r="A586" s="155"/>
      <c r="B586" s="6" t="s">
        <v>463</v>
      </c>
      <c r="C586" s="129" t="s">
        <v>460</v>
      </c>
      <c r="D586" s="129" t="s">
        <v>460</v>
      </c>
      <c r="E586" s="130" t="s">
        <v>44</v>
      </c>
      <c r="F586" s="129" t="s">
        <v>460</v>
      </c>
      <c r="G586" s="129" t="s">
        <v>460</v>
      </c>
      <c r="H586" s="130" t="s">
        <v>45</v>
      </c>
      <c r="I586" s="129" t="s">
        <v>460</v>
      </c>
      <c r="J586" s="129" t="s">
        <v>460</v>
      </c>
      <c r="K586" s="130" t="s">
        <v>44</v>
      </c>
      <c r="L586" s="129" t="s">
        <v>460</v>
      </c>
      <c r="M586" s="129" t="s">
        <v>460</v>
      </c>
      <c r="N586" s="130" t="s">
        <v>501</v>
      </c>
      <c r="O586" s="129" t="s">
        <v>460</v>
      </c>
      <c r="P586" s="129" t="s">
        <v>460</v>
      </c>
      <c r="Q586" s="130" t="s">
        <v>44</v>
      </c>
      <c r="R586" s="129">
        <v>6</v>
      </c>
      <c r="S586" s="129" t="s">
        <v>460</v>
      </c>
      <c r="T586" s="129" t="s">
        <v>460</v>
      </c>
      <c r="U586" s="130" t="s">
        <v>55</v>
      </c>
      <c r="V586" s="129">
        <v>8</v>
      </c>
      <c r="W586" s="129" t="s">
        <v>460</v>
      </c>
      <c r="X586" s="129" t="s">
        <v>460</v>
      </c>
      <c r="Y586" s="130" t="s">
        <v>58</v>
      </c>
      <c r="Z586" s="129" t="s">
        <v>460</v>
      </c>
      <c r="AA586" s="129" t="s">
        <v>460</v>
      </c>
      <c r="AB586" s="130" t="s">
        <v>45</v>
      </c>
      <c r="AC586" s="129">
        <v>20</v>
      </c>
      <c r="AD586" s="129" t="s">
        <v>617</v>
      </c>
      <c r="AE586" s="150"/>
      <c r="AF586" s="150"/>
      <c r="AG586" s="150"/>
      <c r="AH586" s="153"/>
    </row>
    <row r="587" spans="1:34" x14ac:dyDescent="0.25">
      <c r="A587" s="3">
        <v>15119</v>
      </c>
      <c r="B587" s="4" t="s">
        <v>12</v>
      </c>
      <c r="C587" s="71" t="s">
        <v>91</v>
      </c>
      <c r="D587" s="71" t="s">
        <v>81</v>
      </c>
      <c r="E587" s="72" t="s">
        <v>118</v>
      </c>
      <c r="F587" s="71" t="s">
        <v>84</v>
      </c>
      <c r="G587" s="71" t="s">
        <v>84</v>
      </c>
      <c r="H587" s="72" t="s">
        <v>52</v>
      </c>
      <c r="I587" s="71" t="s">
        <v>169</v>
      </c>
      <c r="J587" s="71" t="s">
        <v>108</v>
      </c>
      <c r="K587" s="72" t="s">
        <v>75</v>
      </c>
      <c r="L587" s="71" t="s">
        <v>114</v>
      </c>
      <c r="M587" s="71" t="s">
        <v>80</v>
      </c>
      <c r="N587" s="72" t="s">
        <v>52</v>
      </c>
      <c r="O587" s="71" t="s">
        <v>94</v>
      </c>
      <c r="P587" s="71" t="s">
        <v>81</v>
      </c>
      <c r="Q587" s="72" t="s">
        <v>75</v>
      </c>
      <c r="R587" s="71" t="s">
        <v>81</v>
      </c>
      <c r="S587" s="71" t="s">
        <v>128</v>
      </c>
      <c r="T587" s="71" t="s">
        <v>28</v>
      </c>
      <c r="U587" s="72" t="s">
        <v>59</v>
      </c>
      <c r="V587" s="71" t="s">
        <v>114</v>
      </c>
      <c r="W587" s="71" t="s">
        <v>167</v>
      </c>
      <c r="X587" s="71" t="s">
        <v>23</v>
      </c>
      <c r="Y587" s="72" t="s">
        <v>47</v>
      </c>
      <c r="Z587" s="71" t="s">
        <v>81</v>
      </c>
      <c r="AA587" s="71" t="s">
        <v>116</v>
      </c>
      <c r="AB587" s="72" t="s">
        <v>129</v>
      </c>
      <c r="AC587" s="71" t="s">
        <v>317</v>
      </c>
      <c r="AD587" s="71" t="s">
        <v>655</v>
      </c>
      <c r="AE587" s="148">
        <v>5.04</v>
      </c>
      <c r="AF587" s="148" t="s">
        <v>16</v>
      </c>
      <c r="AG587" s="148">
        <v>5.86</v>
      </c>
      <c r="AH587" s="151"/>
    </row>
    <row r="588" spans="1:34" x14ac:dyDescent="0.25">
      <c r="A588" s="154" t="s">
        <v>328</v>
      </c>
      <c r="B588" s="5" t="s">
        <v>13</v>
      </c>
      <c r="C588" s="73" t="s">
        <v>29</v>
      </c>
      <c r="D588" s="73" t="s">
        <v>14</v>
      </c>
      <c r="E588" s="74" t="s">
        <v>29</v>
      </c>
      <c r="F588" s="73" t="s">
        <v>14</v>
      </c>
      <c r="G588" s="73" t="s">
        <v>14</v>
      </c>
      <c r="H588" s="74" t="s">
        <v>14</v>
      </c>
      <c r="I588" s="73" t="s">
        <v>29</v>
      </c>
      <c r="J588" s="73" t="s">
        <v>14</v>
      </c>
      <c r="K588" s="74" t="s">
        <v>68</v>
      </c>
      <c r="L588" s="73" t="s">
        <v>14</v>
      </c>
      <c r="M588" s="73" t="s">
        <v>14</v>
      </c>
      <c r="N588" s="74" t="s">
        <v>14</v>
      </c>
      <c r="O588" s="73" t="s">
        <v>29</v>
      </c>
      <c r="P588" s="73" t="s">
        <v>14</v>
      </c>
      <c r="Q588" s="74" t="s">
        <v>68</v>
      </c>
      <c r="R588" s="73" t="s">
        <v>68</v>
      </c>
      <c r="S588" s="73" t="s">
        <v>16</v>
      </c>
      <c r="T588" s="73" t="s">
        <v>29</v>
      </c>
      <c r="U588" s="74" t="s">
        <v>16</v>
      </c>
      <c r="V588" s="73" t="s">
        <v>14</v>
      </c>
      <c r="W588" s="73" t="s">
        <v>14</v>
      </c>
      <c r="X588" s="73" t="s">
        <v>24</v>
      </c>
      <c r="Y588" s="74" t="s">
        <v>14</v>
      </c>
      <c r="Z588" s="73" t="s">
        <v>68</v>
      </c>
      <c r="AA588" s="73" t="s">
        <v>24</v>
      </c>
      <c r="AB588" s="74" t="s">
        <v>24</v>
      </c>
      <c r="AC588" s="73" t="s">
        <v>56</v>
      </c>
      <c r="AD588" s="73"/>
      <c r="AE588" s="149"/>
      <c r="AF588" s="149"/>
      <c r="AG588" s="149"/>
      <c r="AH588" s="152"/>
    </row>
    <row r="589" spans="1:34" x14ac:dyDescent="0.25">
      <c r="A589" s="154"/>
      <c r="B589" s="5" t="s">
        <v>14</v>
      </c>
      <c r="C589" s="127" t="s">
        <v>460</v>
      </c>
      <c r="D589" s="127" t="s">
        <v>460</v>
      </c>
      <c r="E589" s="128" t="s">
        <v>25</v>
      </c>
      <c r="F589" s="127" t="s">
        <v>460</v>
      </c>
      <c r="G589" s="127" t="s">
        <v>460</v>
      </c>
      <c r="H589" s="128" t="s">
        <v>32</v>
      </c>
      <c r="I589" s="127" t="s">
        <v>460</v>
      </c>
      <c r="J589" s="127" t="s">
        <v>460</v>
      </c>
      <c r="K589" s="128" t="s">
        <v>25</v>
      </c>
      <c r="L589" s="127" t="s">
        <v>460</v>
      </c>
      <c r="M589" s="127" t="s">
        <v>460</v>
      </c>
      <c r="N589" s="128" t="s">
        <v>32</v>
      </c>
      <c r="O589" s="127" t="s">
        <v>460</v>
      </c>
      <c r="P589" s="127" t="s">
        <v>460</v>
      </c>
      <c r="Q589" s="128" t="s">
        <v>25</v>
      </c>
      <c r="R589" s="127" t="s">
        <v>32</v>
      </c>
      <c r="S589" s="127" t="s">
        <v>460</v>
      </c>
      <c r="T589" s="127" t="s">
        <v>460</v>
      </c>
      <c r="U589" s="128" t="s">
        <v>461</v>
      </c>
      <c r="V589" s="127" t="s">
        <v>32</v>
      </c>
      <c r="W589" s="127" t="s">
        <v>460</v>
      </c>
      <c r="X589" s="127" t="s">
        <v>460</v>
      </c>
      <c r="Y589" s="128" t="s">
        <v>25</v>
      </c>
      <c r="Z589" s="127" t="s">
        <v>460</v>
      </c>
      <c r="AA589" s="127" t="s">
        <v>460</v>
      </c>
      <c r="AB589" s="128" t="s">
        <v>32</v>
      </c>
      <c r="AC589" s="127" t="s">
        <v>462</v>
      </c>
      <c r="AD589" s="127" t="s">
        <v>59</v>
      </c>
      <c r="AE589" s="149"/>
      <c r="AF589" s="149"/>
      <c r="AG589" s="149"/>
      <c r="AH589" s="152"/>
    </row>
    <row r="590" spans="1:34" ht="15.75" thickBot="1" x14ac:dyDescent="0.3">
      <c r="A590" s="155"/>
      <c r="B590" s="6" t="s">
        <v>463</v>
      </c>
      <c r="C590" s="129" t="s">
        <v>460</v>
      </c>
      <c r="D590" s="129" t="s">
        <v>460</v>
      </c>
      <c r="E590" s="130" t="s">
        <v>55</v>
      </c>
      <c r="F590" s="129" t="s">
        <v>460</v>
      </c>
      <c r="G590" s="129" t="s">
        <v>460</v>
      </c>
      <c r="H590" s="130" t="s">
        <v>470</v>
      </c>
      <c r="I590" s="129" t="s">
        <v>460</v>
      </c>
      <c r="J590" s="129" t="s">
        <v>460</v>
      </c>
      <c r="K590" s="130" t="s">
        <v>33</v>
      </c>
      <c r="L590" s="129" t="s">
        <v>460</v>
      </c>
      <c r="M590" s="129" t="s">
        <v>460</v>
      </c>
      <c r="N590" s="130" t="s">
        <v>470</v>
      </c>
      <c r="O590" s="129" t="s">
        <v>460</v>
      </c>
      <c r="P590" s="129" t="s">
        <v>460</v>
      </c>
      <c r="Q590" s="130" t="s">
        <v>33</v>
      </c>
      <c r="R590" s="129">
        <v>5</v>
      </c>
      <c r="S590" s="129" t="s">
        <v>460</v>
      </c>
      <c r="T590" s="129" t="s">
        <v>460</v>
      </c>
      <c r="U590" s="130" t="s">
        <v>17</v>
      </c>
      <c r="V590" s="129">
        <v>7</v>
      </c>
      <c r="W590" s="129" t="s">
        <v>460</v>
      </c>
      <c r="X590" s="129" t="s">
        <v>460</v>
      </c>
      <c r="Y590" s="130" t="s">
        <v>44</v>
      </c>
      <c r="Z590" s="129" t="s">
        <v>460</v>
      </c>
      <c r="AA590" s="129" t="s">
        <v>460</v>
      </c>
      <c r="AB590" s="130" t="s">
        <v>501</v>
      </c>
      <c r="AC590" s="129">
        <v>20</v>
      </c>
      <c r="AD590" s="129" t="s">
        <v>503</v>
      </c>
      <c r="AE590" s="150"/>
      <c r="AF590" s="150"/>
      <c r="AG590" s="150"/>
      <c r="AH590" s="153"/>
    </row>
    <row r="591" spans="1:34" x14ac:dyDescent="0.25">
      <c r="A591" s="3">
        <v>15120</v>
      </c>
      <c r="B591" s="4" t="s">
        <v>12</v>
      </c>
      <c r="C591" s="71" t="s">
        <v>143</v>
      </c>
      <c r="D591" s="71" t="s">
        <v>108</v>
      </c>
      <c r="E591" s="72" t="s">
        <v>76</v>
      </c>
      <c r="F591" s="71" t="s">
        <v>84</v>
      </c>
      <c r="G591" s="71" t="s">
        <v>504</v>
      </c>
      <c r="H591" s="72" t="s">
        <v>78</v>
      </c>
      <c r="I591" s="71" t="s">
        <v>165</v>
      </c>
      <c r="J591" s="71" t="s">
        <v>84</v>
      </c>
      <c r="K591" s="72" t="s">
        <v>131</v>
      </c>
      <c r="L591" s="71" t="s">
        <v>475</v>
      </c>
      <c r="M591" s="71" t="s">
        <v>96</v>
      </c>
      <c r="N591" s="72" t="s">
        <v>88</v>
      </c>
      <c r="O591" s="71" t="s">
        <v>142</v>
      </c>
      <c r="P591" s="71" t="s">
        <v>81</v>
      </c>
      <c r="Q591" s="72" t="s">
        <v>83</v>
      </c>
      <c r="R591" s="71" t="s">
        <v>84</v>
      </c>
      <c r="S591" s="71" t="s">
        <v>115</v>
      </c>
      <c r="T591" s="71" t="s">
        <v>81</v>
      </c>
      <c r="U591" s="72" t="s">
        <v>106</v>
      </c>
      <c r="V591" s="71" t="s">
        <v>96</v>
      </c>
      <c r="W591" s="71" t="s">
        <v>119</v>
      </c>
      <c r="X591" s="71" t="s">
        <v>81</v>
      </c>
      <c r="Y591" s="72" t="s">
        <v>42</v>
      </c>
      <c r="Z591" s="71" t="s">
        <v>84</v>
      </c>
      <c r="AA591" s="71" t="s">
        <v>497</v>
      </c>
      <c r="AB591" s="72" t="s">
        <v>88</v>
      </c>
      <c r="AC591" s="71" t="s">
        <v>93</v>
      </c>
      <c r="AD591" s="71" t="s">
        <v>156</v>
      </c>
      <c r="AE591" s="148">
        <v>5.93</v>
      </c>
      <c r="AF591" s="148" t="s">
        <v>16</v>
      </c>
      <c r="AG591" s="148">
        <v>4.6500000000000004</v>
      </c>
      <c r="AH591" s="151"/>
    </row>
    <row r="592" spans="1:34" x14ac:dyDescent="0.25">
      <c r="A592" s="154" t="s">
        <v>327</v>
      </c>
      <c r="B592" s="5" t="s">
        <v>13</v>
      </c>
      <c r="C592" s="73" t="s">
        <v>24</v>
      </c>
      <c r="D592" s="73" t="s">
        <v>14</v>
      </c>
      <c r="E592" s="74" t="s">
        <v>24</v>
      </c>
      <c r="F592" s="73" t="s">
        <v>14</v>
      </c>
      <c r="G592" s="73" t="s">
        <v>56</v>
      </c>
      <c r="H592" s="74" t="s">
        <v>48</v>
      </c>
      <c r="I592" s="73" t="s">
        <v>24</v>
      </c>
      <c r="J592" s="73" t="s">
        <v>56</v>
      </c>
      <c r="K592" s="74" t="s">
        <v>14</v>
      </c>
      <c r="L592" s="73" t="s">
        <v>48</v>
      </c>
      <c r="M592" s="73" t="s">
        <v>50</v>
      </c>
      <c r="N592" s="74" t="s">
        <v>50</v>
      </c>
      <c r="O592" s="73" t="s">
        <v>24</v>
      </c>
      <c r="P592" s="73" t="s">
        <v>14</v>
      </c>
      <c r="Q592" s="74" t="s">
        <v>24</v>
      </c>
      <c r="R592" s="73" t="s">
        <v>14</v>
      </c>
      <c r="S592" s="73" t="s">
        <v>16</v>
      </c>
      <c r="T592" s="73" t="s">
        <v>14</v>
      </c>
      <c r="U592" s="74" t="s">
        <v>16</v>
      </c>
      <c r="V592" s="73" t="s">
        <v>50</v>
      </c>
      <c r="W592" s="73" t="s">
        <v>24</v>
      </c>
      <c r="X592" s="73" t="s">
        <v>14</v>
      </c>
      <c r="Y592" s="74" t="s">
        <v>24</v>
      </c>
      <c r="Z592" s="73" t="s">
        <v>14</v>
      </c>
      <c r="AA592" s="73" t="s">
        <v>56</v>
      </c>
      <c r="AB592" s="74" t="s">
        <v>50</v>
      </c>
      <c r="AC592" s="73" t="s">
        <v>56</v>
      </c>
      <c r="AD592" s="73"/>
      <c r="AE592" s="149"/>
      <c r="AF592" s="149"/>
      <c r="AG592" s="149"/>
      <c r="AH592" s="152"/>
    </row>
    <row r="593" spans="1:34" x14ac:dyDescent="0.25">
      <c r="A593" s="154"/>
      <c r="B593" s="5" t="s">
        <v>14</v>
      </c>
      <c r="C593" s="127" t="s">
        <v>460</v>
      </c>
      <c r="D593" s="127" t="s">
        <v>460</v>
      </c>
      <c r="E593" s="128" t="s">
        <v>25</v>
      </c>
      <c r="F593" s="127" t="s">
        <v>460</v>
      </c>
      <c r="G593" s="127" t="s">
        <v>460</v>
      </c>
      <c r="H593" s="128" t="s">
        <v>32</v>
      </c>
      <c r="I593" s="127" t="s">
        <v>460</v>
      </c>
      <c r="J593" s="127" t="s">
        <v>460</v>
      </c>
      <c r="K593" s="128" t="s">
        <v>25</v>
      </c>
      <c r="L593" s="127" t="s">
        <v>460</v>
      </c>
      <c r="M593" s="127" t="s">
        <v>460</v>
      </c>
      <c r="N593" s="128" t="s">
        <v>32</v>
      </c>
      <c r="O593" s="127" t="s">
        <v>460</v>
      </c>
      <c r="P593" s="127" t="s">
        <v>460</v>
      </c>
      <c r="Q593" s="128" t="s">
        <v>25</v>
      </c>
      <c r="R593" s="127" t="s">
        <v>32</v>
      </c>
      <c r="S593" s="127" t="s">
        <v>460</v>
      </c>
      <c r="T593" s="127" t="s">
        <v>460</v>
      </c>
      <c r="U593" s="128" t="s">
        <v>461</v>
      </c>
      <c r="V593" s="127" t="s">
        <v>32</v>
      </c>
      <c r="W593" s="127" t="s">
        <v>460</v>
      </c>
      <c r="X593" s="127" t="s">
        <v>460</v>
      </c>
      <c r="Y593" s="128" t="s">
        <v>25</v>
      </c>
      <c r="Z593" s="127" t="s">
        <v>460</v>
      </c>
      <c r="AA593" s="127" t="s">
        <v>460</v>
      </c>
      <c r="AB593" s="128" t="s">
        <v>32</v>
      </c>
      <c r="AC593" s="127" t="s">
        <v>462</v>
      </c>
      <c r="AD593" s="127" t="s">
        <v>59</v>
      </c>
      <c r="AE593" s="149"/>
      <c r="AF593" s="149"/>
      <c r="AG593" s="149"/>
      <c r="AH593" s="152"/>
    </row>
    <row r="594" spans="1:34" ht="15.75" thickBot="1" x14ac:dyDescent="0.3">
      <c r="A594" s="155"/>
      <c r="B594" s="6" t="s">
        <v>463</v>
      </c>
      <c r="C594" s="129" t="s">
        <v>460</v>
      </c>
      <c r="D594" s="129" t="s">
        <v>460</v>
      </c>
      <c r="E594" s="130" t="s">
        <v>66</v>
      </c>
      <c r="F594" s="129" t="s">
        <v>460</v>
      </c>
      <c r="G594" s="129" t="s">
        <v>460</v>
      </c>
      <c r="H594" s="130" t="s">
        <v>161</v>
      </c>
      <c r="I594" s="129" t="s">
        <v>460</v>
      </c>
      <c r="J594" s="129" t="s">
        <v>460</v>
      </c>
      <c r="K594" s="130" t="s">
        <v>44</v>
      </c>
      <c r="L594" s="129" t="s">
        <v>460</v>
      </c>
      <c r="M594" s="129" t="s">
        <v>460</v>
      </c>
      <c r="N594" s="130" t="s">
        <v>45</v>
      </c>
      <c r="O594" s="129" t="s">
        <v>460</v>
      </c>
      <c r="P594" s="129" t="s">
        <v>460</v>
      </c>
      <c r="Q594" s="130" t="s">
        <v>66</v>
      </c>
      <c r="R594" s="129">
        <v>7</v>
      </c>
      <c r="S594" s="129" t="s">
        <v>460</v>
      </c>
      <c r="T594" s="129" t="s">
        <v>460</v>
      </c>
      <c r="U594" s="130" t="s">
        <v>17</v>
      </c>
      <c r="V594" s="129">
        <v>8</v>
      </c>
      <c r="W594" s="129" t="s">
        <v>460</v>
      </c>
      <c r="X594" s="129" t="s">
        <v>460</v>
      </c>
      <c r="Y594" s="130" t="s">
        <v>66</v>
      </c>
      <c r="Z594" s="129" t="s">
        <v>460</v>
      </c>
      <c r="AA594" s="129" t="s">
        <v>460</v>
      </c>
      <c r="AB594" s="130" t="s">
        <v>45</v>
      </c>
      <c r="AC594" s="129">
        <v>20</v>
      </c>
      <c r="AD594" s="129" t="s">
        <v>656</v>
      </c>
      <c r="AE594" s="150"/>
      <c r="AF594" s="150"/>
      <c r="AG594" s="150"/>
      <c r="AH594" s="153"/>
    </row>
    <row r="595" spans="1:34" x14ac:dyDescent="0.25">
      <c r="A595" s="3">
        <v>15121</v>
      </c>
      <c r="B595" s="4" t="s">
        <v>12</v>
      </c>
      <c r="C595" s="71" t="s">
        <v>54</v>
      </c>
      <c r="D595" s="71" t="s">
        <v>26</v>
      </c>
      <c r="E595" s="72" t="s">
        <v>122</v>
      </c>
      <c r="F595" s="71" t="s">
        <v>55</v>
      </c>
      <c r="G595" s="71" t="s">
        <v>95</v>
      </c>
      <c r="H595" s="72" t="s">
        <v>78</v>
      </c>
      <c r="I595" s="71" t="s">
        <v>87</v>
      </c>
      <c r="J595" s="71" t="s">
        <v>15</v>
      </c>
      <c r="K595" s="72" t="s">
        <v>79</v>
      </c>
      <c r="L595" s="71" t="s">
        <v>26</v>
      </c>
      <c r="M595" s="71" t="s">
        <v>33</v>
      </c>
      <c r="N595" s="72" t="s">
        <v>78</v>
      </c>
      <c r="O595" s="71" t="s">
        <v>42</v>
      </c>
      <c r="P595" s="71" t="s">
        <v>15</v>
      </c>
      <c r="Q595" s="72" t="s">
        <v>135</v>
      </c>
      <c r="R595" s="71" t="s">
        <v>30</v>
      </c>
      <c r="S595" s="71" t="s">
        <v>83</v>
      </c>
      <c r="T595" s="71" t="s">
        <v>107</v>
      </c>
      <c r="U595" s="72" t="s">
        <v>71</v>
      </c>
      <c r="V595" s="71" t="s">
        <v>20</v>
      </c>
      <c r="W595" s="71" t="s">
        <v>73</v>
      </c>
      <c r="X595" s="71" t="s">
        <v>53</v>
      </c>
      <c r="Y595" s="72" t="s">
        <v>57</v>
      </c>
      <c r="Z595" s="71" t="s">
        <v>30</v>
      </c>
      <c r="AA595" s="71" t="s">
        <v>20</v>
      </c>
      <c r="AB595" s="72" t="s">
        <v>63</v>
      </c>
      <c r="AC595" s="71" t="s">
        <v>64</v>
      </c>
      <c r="AD595" s="71" t="s">
        <v>272</v>
      </c>
      <c r="AE595" s="148">
        <v>8.56</v>
      </c>
      <c r="AF595" s="148" t="s">
        <v>29</v>
      </c>
      <c r="AG595" s="148">
        <v>8.2799999999999994</v>
      </c>
      <c r="AH595" s="151"/>
    </row>
    <row r="596" spans="1:34" x14ac:dyDescent="0.25">
      <c r="A596" s="154" t="s">
        <v>326</v>
      </c>
      <c r="B596" s="5" t="s">
        <v>13</v>
      </c>
      <c r="C596" s="73" t="s">
        <v>48</v>
      </c>
      <c r="D596" s="73" t="s">
        <v>56</v>
      </c>
      <c r="E596" s="74" t="s">
        <v>48</v>
      </c>
      <c r="F596" s="73" t="s">
        <v>14</v>
      </c>
      <c r="G596" s="73" t="s">
        <v>56</v>
      </c>
      <c r="H596" s="74" t="s">
        <v>48</v>
      </c>
      <c r="I596" s="73" t="s">
        <v>14</v>
      </c>
      <c r="J596" s="73" t="s">
        <v>56</v>
      </c>
      <c r="K596" s="74" t="s">
        <v>50</v>
      </c>
      <c r="L596" s="73" t="s">
        <v>50</v>
      </c>
      <c r="M596" s="73" t="s">
        <v>56</v>
      </c>
      <c r="N596" s="74" t="s">
        <v>48</v>
      </c>
      <c r="O596" s="73" t="s">
        <v>50</v>
      </c>
      <c r="P596" s="73" t="s">
        <v>56</v>
      </c>
      <c r="Q596" s="74" t="s">
        <v>50</v>
      </c>
      <c r="R596" s="73" t="s">
        <v>48</v>
      </c>
      <c r="S596" s="73" t="s">
        <v>14</v>
      </c>
      <c r="T596" s="73" t="s">
        <v>14</v>
      </c>
      <c r="U596" s="74" t="s">
        <v>14</v>
      </c>
      <c r="V596" s="73" t="s">
        <v>56</v>
      </c>
      <c r="W596" s="73" t="s">
        <v>48</v>
      </c>
      <c r="X596" s="73" t="s">
        <v>48</v>
      </c>
      <c r="Y596" s="74" t="s">
        <v>48</v>
      </c>
      <c r="Z596" s="73" t="s">
        <v>48</v>
      </c>
      <c r="AA596" s="73" t="s">
        <v>56</v>
      </c>
      <c r="AB596" s="74" t="s">
        <v>56</v>
      </c>
      <c r="AC596" s="73" t="s">
        <v>56</v>
      </c>
      <c r="AD596" s="73"/>
      <c r="AE596" s="149"/>
      <c r="AF596" s="149"/>
      <c r="AG596" s="149"/>
      <c r="AH596" s="152"/>
    </row>
    <row r="597" spans="1:34" x14ac:dyDescent="0.25">
      <c r="A597" s="154"/>
      <c r="B597" s="5" t="s">
        <v>14</v>
      </c>
      <c r="C597" s="127" t="s">
        <v>460</v>
      </c>
      <c r="D597" s="127" t="s">
        <v>460</v>
      </c>
      <c r="E597" s="128" t="s">
        <v>25</v>
      </c>
      <c r="F597" s="127" t="s">
        <v>460</v>
      </c>
      <c r="G597" s="127" t="s">
        <v>460</v>
      </c>
      <c r="H597" s="128" t="s">
        <v>32</v>
      </c>
      <c r="I597" s="127" t="s">
        <v>460</v>
      </c>
      <c r="J597" s="127" t="s">
        <v>460</v>
      </c>
      <c r="K597" s="128" t="s">
        <v>25</v>
      </c>
      <c r="L597" s="127" t="s">
        <v>460</v>
      </c>
      <c r="M597" s="127" t="s">
        <v>460</v>
      </c>
      <c r="N597" s="128" t="s">
        <v>32</v>
      </c>
      <c r="O597" s="127" t="s">
        <v>460</v>
      </c>
      <c r="P597" s="127" t="s">
        <v>460</v>
      </c>
      <c r="Q597" s="128" t="s">
        <v>25</v>
      </c>
      <c r="R597" s="127" t="s">
        <v>32</v>
      </c>
      <c r="S597" s="127" t="s">
        <v>460</v>
      </c>
      <c r="T597" s="127" t="s">
        <v>460</v>
      </c>
      <c r="U597" s="128" t="s">
        <v>25</v>
      </c>
      <c r="V597" s="127" t="s">
        <v>32</v>
      </c>
      <c r="W597" s="127" t="s">
        <v>460</v>
      </c>
      <c r="X597" s="127" t="s">
        <v>460</v>
      </c>
      <c r="Y597" s="128" t="s">
        <v>25</v>
      </c>
      <c r="Z597" s="127" t="s">
        <v>460</v>
      </c>
      <c r="AA597" s="127" t="s">
        <v>460</v>
      </c>
      <c r="AB597" s="128" t="s">
        <v>32</v>
      </c>
      <c r="AC597" s="127" t="s">
        <v>462</v>
      </c>
      <c r="AD597" s="127" t="s">
        <v>36</v>
      </c>
      <c r="AE597" s="149"/>
      <c r="AF597" s="149"/>
      <c r="AG597" s="149"/>
      <c r="AH597" s="152"/>
    </row>
    <row r="598" spans="1:34" ht="15.75" thickBot="1" x14ac:dyDescent="0.3">
      <c r="A598" s="155"/>
      <c r="B598" s="6" t="s">
        <v>463</v>
      </c>
      <c r="C598" s="129" t="s">
        <v>460</v>
      </c>
      <c r="D598" s="129" t="s">
        <v>460</v>
      </c>
      <c r="E598" s="130" t="s">
        <v>58</v>
      </c>
      <c r="F598" s="129" t="s">
        <v>460</v>
      </c>
      <c r="G598" s="129" t="s">
        <v>460</v>
      </c>
      <c r="H598" s="130" t="s">
        <v>161</v>
      </c>
      <c r="I598" s="129" t="s">
        <v>460</v>
      </c>
      <c r="J598" s="129" t="s">
        <v>460</v>
      </c>
      <c r="K598" s="130" t="s">
        <v>52</v>
      </c>
      <c r="L598" s="129" t="s">
        <v>460</v>
      </c>
      <c r="M598" s="129" t="s">
        <v>460</v>
      </c>
      <c r="N598" s="130" t="s">
        <v>161</v>
      </c>
      <c r="O598" s="129" t="s">
        <v>460</v>
      </c>
      <c r="P598" s="129" t="s">
        <v>460</v>
      </c>
      <c r="Q598" s="130" t="s">
        <v>52</v>
      </c>
      <c r="R598" s="129">
        <v>9</v>
      </c>
      <c r="S598" s="129" t="s">
        <v>460</v>
      </c>
      <c r="T598" s="129" t="s">
        <v>460</v>
      </c>
      <c r="U598" s="130" t="s">
        <v>44</v>
      </c>
      <c r="V598" s="129">
        <v>10</v>
      </c>
      <c r="W598" s="129" t="s">
        <v>460</v>
      </c>
      <c r="X598" s="129" t="s">
        <v>460</v>
      </c>
      <c r="Y598" s="130" t="s">
        <v>58</v>
      </c>
      <c r="Z598" s="129" t="s">
        <v>460</v>
      </c>
      <c r="AA598" s="129" t="s">
        <v>460</v>
      </c>
      <c r="AB598" s="130" t="s">
        <v>22</v>
      </c>
      <c r="AC598" s="129">
        <v>20</v>
      </c>
      <c r="AD598" s="129" t="s">
        <v>574</v>
      </c>
      <c r="AE598" s="150"/>
      <c r="AF598" s="150"/>
      <c r="AG598" s="150"/>
      <c r="AH598" s="153"/>
    </row>
    <row r="599" spans="1:34" x14ac:dyDescent="0.25">
      <c r="A599" s="3">
        <v>15122</v>
      </c>
      <c r="B599" s="4" t="s">
        <v>12</v>
      </c>
      <c r="C599" s="71" t="s">
        <v>142</v>
      </c>
      <c r="D599" s="71" t="s">
        <v>108</v>
      </c>
      <c r="E599" s="72" t="s">
        <v>87</v>
      </c>
      <c r="F599" s="71" t="s">
        <v>35</v>
      </c>
      <c r="G599" s="71" t="s">
        <v>23</v>
      </c>
      <c r="H599" s="72" t="s">
        <v>15</v>
      </c>
      <c r="I599" s="71" t="s">
        <v>137</v>
      </c>
      <c r="J599" s="71" t="s">
        <v>124</v>
      </c>
      <c r="K599" s="72" t="s">
        <v>37</v>
      </c>
      <c r="L599" s="71" t="s">
        <v>116</v>
      </c>
      <c r="M599" s="71" t="s">
        <v>116</v>
      </c>
      <c r="N599" s="72" t="s">
        <v>44</v>
      </c>
      <c r="O599" s="71" t="s">
        <v>89</v>
      </c>
      <c r="P599" s="71" t="s">
        <v>124</v>
      </c>
      <c r="Q599" s="72" t="s">
        <v>46</v>
      </c>
      <c r="R599" s="71" t="s">
        <v>81</v>
      </c>
      <c r="S599" s="71" t="s">
        <v>148</v>
      </c>
      <c r="T599" s="71" t="s">
        <v>35</v>
      </c>
      <c r="U599" s="72" t="s">
        <v>106</v>
      </c>
      <c r="V599" s="71" t="s">
        <v>23</v>
      </c>
      <c r="W599" s="71" t="s">
        <v>104</v>
      </c>
      <c r="X599" s="71" t="s">
        <v>23</v>
      </c>
      <c r="Y599" s="72" t="s">
        <v>70</v>
      </c>
      <c r="Z599" s="71" t="s">
        <v>35</v>
      </c>
      <c r="AA599" s="71" t="s">
        <v>116</v>
      </c>
      <c r="AB599" s="72" t="s">
        <v>20</v>
      </c>
      <c r="AC599" s="71" t="s">
        <v>119</v>
      </c>
      <c r="AD599" s="71" t="s">
        <v>657</v>
      </c>
      <c r="AE599" s="148">
        <v>2.93</v>
      </c>
      <c r="AF599" s="148" t="s">
        <v>16</v>
      </c>
      <c r="AG599" s="148">
        <v>2.78</v>
      </c>
      <c r="AH599" s="151"/>
    </row>
    <row r="600" spans="1:34" x14ac:dyDescent="0.25">
      <c r="A600" s="154" t="s">
        <v>325</v>
      </c>
      <c r="B600" s="5" t="s">
        <v>13</v>
      </c>
      <c r="C600" s="73" t="s">
        <v>24</v>
      </c>
      <c r="D600" s="73" t="s">
        <v>14</v>
      </c>
      <c r="E600" s="74" t="s">
        <v>24</v>
      </c>
      <c r="F600" s="73" t="s">
        <v>16</v>
      </c>
      <c r="G600" s="73" t="s">
        <v>29</v>
      </c>
      <c r="H600" s="74" t="s">
        <v>16</v>
      </c>
      <c r="I600" s="73" t="s">
        <v>16</v>
      </c>
      <c r="J600" s="73" t="s">
        <v>68</v>
      </c>
      <c r="K600" s="74" t="s">
        <v>16</v>
      </c>
      <c r="L600" s="73" t="s">
        <v>24</v>
      </c>
      <c r="M600" s="73" t="s">
        <v>24</v>
      </c>
      <c r="N600" s="74" t="s">
        <v>24</v>
      </c>
      <c r="O600" s="73" t="s">
        <v>68</v>
      </c>
      <c r="P600" s="73" t="s">
        <v>68</v>
      </c>
      <c r="Q600" s="74" t="s">
        <v>68</v>
      </c>
      <c r="R600" s="73" t="s">
        <v>68</v>
      </c>
      <c r="S600" s="73" t="s">
        <v>16</v>
      </c>
      <c r="T600" s="73" t="s">
        <v>16</v>
      </c>
      <c r="U600" s="74" t="s">
        <v>16</v>
      </c>
      <c r="V600" s="73" t="s">
        <v>29</v>
      </c>
      <c r="W600" s="73" t="s">
        <v>16</v>
      </c>
      <c r="X600" s="73" t="s">
        <v>24</v>
      </c>
      <c r="Y600" s="74" t="s">
        <v>16</v>
      </c>
      <c r="Z600" s="73" t="s">
        <v>16</v>
      </c>
      <c r="AA600" s="73" t="s">
        <v>24</v>
      </c>
      <c r="AB600" s="74" t="s">
        <v>16</v>
      </c>
      <c r="AC600" s="73" t="s">
        <v>56</v>
      </c>
      <c r="AD600" s="73"/>
      <c r="AE600" s="149"/>
      <c r="AF600" s="149"/>
      <c r="AG600" s="149"/>
      <c r="AH600" s="152"/>
    </row>
    <row r="601" spans="1:34" x14ac:dyDescent="0.25">
      <c r="A601" s="154"/>
      <c r="B601" s="5" t="s">
        <v>14</v>
      </c>
      <c r="C601" s="127" t="s">
        <v>460</v>
      </c>
      <c r="D601" s="127" t="s">
        <v>460</v>
      </c>
      <c r="E601" s="128" t="s">
        <v>25</v>
      </c>
      <c r="F601" s="127" t="s">
        <v>460</v>
      </c>
      <c r="G601" s="127" t="s">
        <v>460</v>
      </c>
      <c r="H601" s="128" t="s">
        <v>461</v>
      </c>
      <c r="I601" s="127" t="s">
        <v>460</v>
      </c>
      <c r="J601" s="127" t="s">
        <v>460</v>
      </c>
      <c r="K601" s="128" t="s">
        <v>461</v>
      </c>
      <c r="L601" s="127" t="s">
        <v>460</v>
      </c>
      <c r="M601" s="127" t="s">
        <v>460</v>
      </c>
      <c r="N601" s="128" t="s">
        <v>32</v>
      </c>
      <c r="O601" s="127" t="s">
        <v>460</v>
      </c>
      <c r="P601" s="127" t="s">
        <v>460</v>
      </c>
      <c r="Q601" s="128" t="s">
        <v>25</v>
      </c>
      <c r="R601" s="127" t="s">
        <v>32</v>
      </c>
      <c r="S601" s="127" t="s">
        <v>460</v>
      </c>
      <c r="T601" s="127" t="s">
        <v>460</v>
      </c>
      <c r="U601" s="128" t="s">
        <v>461</v>
      </c>
      <c r="V601" s="127" t="s">
        <v>32</v>
      </c>
      <c r="W601" s="127" t="s">
        <v>460</v>
      </c>
      <c r="X601" s="127" t="s">
        <v>460</v>
      </c>
      <c r="Y601" s="128" t="s">
        <v>461</v>
      </c>
      <c r="Z601" s="127" t="s">
        <v>460</v>
      </c>
      <c r="AA601" s="127" t="s">
        <v>460</v>
      </c>
      <c r="AB601" s="128" t="s">
        <v>461</v>
      </c>
      <c r="AC601" s="127" t="s">
        <v>462</v>
      </c>
      <c r="AD601" s="127" t="s">
        <v>107</v>
      </c>
      <c r="AE601" s="149"/>
      <c r="AF601" s="149"/>
      <c r="AG601" s="149"/>
      <c r="AH601" s="152"/>
    </row>
    <row r="602" spans="1:34" ht="15.75" thickBot="1" x14ac:dyDescent="0.3">
      <c r="A602" s="155"/>
      <c r="B602" s="6" t="s">
        <v>463</v>
      </c>
      <c r="C602" s="129" t="s">
        <v>460</v>
      </c>
      <c r="D602" s="129" t="s">
        <v>460</v>
      </c>
      <c r="E602" s="130" t="s">
        <v>66</v>
      </c>
      <c r="F602" s="129" t="s">
        <v>460</v>
      </c>
      <c r="G602" s="129" t="s">
        <v>460</v>
      </c>
      <c r="H602" s="130" t="s">
        <v>17</v>
      </c>
      <c r="I602" s="129" t="s">
        <v>460</v>
      </c>
      <c r="J602" s="129" t="s">
        <v>460</v>
      </c>
      <c r="K602" s="130" t="s">
        <v>17</v>
      </c>
      <c r="L602" s="129" t="s">
        <v>460</v>
      </c>
      <c r="M602" s="129" t="s">
        <v>460</v>
      </c>
      <c r="N602" s="130" t="s">
        <v>501</v>
      </c>
      <c r="O602" s="129" t="s">
        <v>460</v>
      </c>
      <c r="P602" s="129" t="s">
        <v>460</v>
      </c>
      <c r="Q602" s="130" t="s">
        <v>33</v>
      </c>
      <c r="R602" s="129">
        <v>5</v>
      </c>
      <c r="S602" s="129" t="s">
        <v>460</v>
      </c>
      <c r="T602" s="129" t="s">
        <v>460</v>
      </c>
      <c r="U602" s="130" t="s">
        <v>17</v>
      </c>
      <c r="V602" s="129">
        <v>4</v>
      </c>
      <c r="W602" s="129" t="s">
        <v>460</v>
      </c>
      <c r="X602" s="129" t="s">
        <v>460</v>
      </c>
      <c r="Y602" s="130" t="s">
        <v>17</v>
      </c>
      <c r="Z602" s="129" t="s">
        <v>460</v>
      </c>
      <c r="AA602" s="129" t="s">
        <v>460</v>
      </c>
      <c r="AB602" s="130" t="s">
        <v>17</v>
      </c>
      <c r="AC602" s="129">
        <v>20</v>
      </c>
      <c r="AD602" s="129" t="s">
        <v>122</v>
      </c>
      <c r="AE602" s="150"/>
      <c r="AF602" s="150"/>
      <c r="AG602" s="150"/>
      <c r="AH602" s="153"/>
    </row>
    <row r="603" spans="1:34" x14ac:dyDescent="0.25">
      <c r="A603" s="3">
        <v>15123</v>
      </c>
      <c r="B603" s="4" t="s">
        <v>12</v>
      </c>
      <c r="C603" s="71" t="s">
        <v>83</v>
      </c>
      <c r="D603" s="71" t="s">
        <v>26</v>
      </c>
      <c r="E603" s="72" t="s">
        <v>79</v>
      </c>
      <c r="F603" s="71" t="s">
        <v>33</v>
      </c>
      <c r="G603" s="71" t="s">
        <v>20</v>
      </c>
      <c r="H603" s="72" t="s">
        <v>69</v>
      </c>
      <c r="I603" s="71" t="s">
        <v>99</v>
      </c>
      <c r="J603" s="71" t="s">
        <v>55</v>
      </c>
      <c r="K603" s="72" t="s">
        <v>71</v>
      </c>
      <c r="L603" s="71" t="s">
        <v>15</v>
      </c>
      <c r="M603" s="71" t="s">
        <v>33</v>
      </c>
      <c r="N603" s="72" t="s">
        <v>88</v>
      </c>
      <c r="O603" s="71" t="s">
        <v>75</v>
      </c>
      <c r="P603" s="71" t="s">
        <v>49</v>
      </c>
      <c r="Q603" s="72" t="s">
        <v>54</v>
      </c>
      <c r="R603" s="71" t="s">
        <v>30</v>
      </c>
      <c r="S603" s="71" t="s">
        <v>100</v>
      </c>
      <c r="T603" s="71" t="s">
        <v>43</v>
      </c>
      <c r="U603" s="72" t="s">
        <v>54</v>
      </c>
      <c r="V603" s="71" t="s">
        <v>20</v>
      </c>
      <c r="W603" s="71" t="s">
        <v>125</v>
      </c>
      <c r="X603" s="71" t="s">
        <v>55</v>
      </c>
      <c r="Y603" s="72" t="s">
        <v>152</v>
      </c>
      <c r="Z603" s="71" t="s">
        <v>20</v>
      </c>
      <c r="AA603" s="71" t="s">
        <v>20</v>
      </c>
      <c r="AB603" s="72" t="s">
        <v>74</v>
      </c>
      <c r="AC603" s="71" t="s">
        <v>118</v>
      </c>
      <c r="AD603" s="71" t="s">
        <v>280</v>
      </c>
      <c r="AE603" s="148">
        <v>8.26</v>
      </c>
      <c r="AF603" s="148" t="s">
        <v>29</v>
      </c>
      <c r="AG603" s="148">
        <v>5.62</v>
      </c>
      <c r="AH603" s="151"/>
    </row>
    <row r="604" spans="1:34" x14ac:dyDescent="0.25">
      <c r="A604" s="154" t="s">
        <v>324</v>
      </c>
      <c r="B604" s="5" t="s">
        <v>13</v>
      </c>
      <c r="C604" s="73" t="s">
        <v>14</v>
      </c>
      <c r="D604" s="73" t="s">
        <v>56</v>
      </c>
      <c r="E604" s="74" t="s">
        <v>50</v>
      </c>
      <c r="F604" s="73" t="s">
        <v>56</v>
      </c>
      <c r="G604" s="73" t="s">
        <v>56</v>
      </c>
      <c r="H604" s="74" t="s">
        <v>56</v>
      </c>
      <c r="I604" s="73" t="s">
        <v>14</v>
      </c>
      <c r="J604" s="73" t="s">
        <v>56</v>
      </c>
      <c r="K604" s="74" t="s">
        <v>14</v>
      </c>
      <c r="L604" s="73" t="s">
        <v>14</v>
      </c>
      <c r="M604" s="73" t="s">
        <v>56</v>
      </c>
      <c r="N604" s="74" t="s">
        <v>50</v>
      </c>
      <c r="O604" s="73" t="s">
        <v>24</v>
      </c>
      <c r="P604" s="73" t="s">
        <v>50</v>
      </c>
      <c r="Q604" s="74" t="s">
        <v>14</v>
      </c>
      <c r="R604" s="73" t="s">
        <v>48</v>
      </c>
      <c r="S604" s="73" t="s">
        <v>14</v>
      </c>
      <c r="T604" s="73" t="s">
        <v>14</v>
      </c>
      <c r="U604" s="74" t="s">
        <v>14</v>
      </c>
      <c r="V604" s="73" t="s">
        <v>56</v>
      </c>
      <c r="W604" s="73" t="s">
        <v>56</v>
      </c>
      <c r="X604" s="73" t="s">
        <v>56</v>
      </c>
      <c r="Y604" s="74" t="s">
        <v>56</v>
      </c>
      <c r="Z604" s="73" t="s">
        <v>56</v>
      </c>
      <c r="AA604" s="73" t="s">
        <v>56</v>
      </c>
      <c r="AB604" s="74" t="s">
        <v>56</v>
      </c>
      <c r="AC604" s="73" t="s">
        <v>56</v>
      </c>
      <c r="AD604" s="73"/>
      <c r="AE604" s="149"/>
      <c r="AF604" s="149"/>
      <c r="AG604" s="149"/>
      <c r="AH604" s="152"/>
    </row>
    <row r="605" spans="1:34" x14ac:dyDescent="0.25">
      <c r="A605" s="154"/>
      <c r="B605" s="5" t="s">
        <v>14</v>
      </c>
      <c r="C605" s="127" t="s">
        <v>460</v>
      </c>
      <c r="D605" s="127" t="s">
        <v>460</v>
      </c>
      <c r="E605" s="128" t="s">
        <v>25</v>
      </c>
      <c r="F605" s="127" t="s">
        <v>460</v>
      </c>
      <c r="G605" s="127" t="s">
        <v>460</v>
      </c>
      <c r="H605" s="128" t="s">
        <v>32</v>
      </c>
      <c r="I605" s="127" t="s">
        <v>460</v>
      </c>
      <c r="J605" s="127" t="s">
        <v>460</v>
      </c>
      <c r="K605" s="128" t="s">
        <v>25</v>
      </c>
      <c r="L605" s="127" t="s">
        <v>460</v>
      </c>
      <c r="M605" s="127" t="s">
        <v>460</v>
      </c>
      <c r="N605" s="128" t="s">
        <v>32</v>
      </c>
      <c r="O605" s="127" t="s">
        <v>460</v>
      </c>
      <c r="P605" s="127" t="s">
        <v>460</v>
      </c>
      <c r="Q605" s="128" t="s">
        <v>25</v>
      </c>
      <c r="R605" s="127" t="s">
        <v>32</v>
      </c>
      <c r="S605" s="127" t="s">
        <v>460</v>
      </c>
      <c r="T605" s="127" t="s">
        <v>460</v>
      </c>
      <c r="U605" s="128" t="s">
        <v>25</v>
      </c>
      <c r="V605" s="127" t="s">
        <v>32</v>
      </c>
      <c r="W605" s="127" t="s">
        <v>460</v>
      </c>
      <c r="X605" s="127" t="s">
        <v>460</v>
      </c>
      <c r="Y605" s="128" t="s">
        <v>25</v>
      </c>
      <c r="Z605" s="127" t="s">
        <v>460</v>
      </c>
      <c r="AA605" s="127" t="s">
        <v>460</v>
      </c>
      <c r="AB605" s="128" t="s">
        <v>32</v>
      </c>
      <c r="AC605" s="127" t="s">
        <v>462</v>
      </c>
      <c r="AD605" s="127" t="s">
        <v>36</v>
      </c>
      <c r="AE605" s="149"/>
      <c r="AF605" s="149"/>
      <c r="AG605" s="149"/>
      <c r="AH605" s="152"/>
    </row>
    <row r="606" spans="1:34" ht="15.75" thickBot="1" x14ac:dyDescent="0.3">
      <c r="A606" s="155"/>
      <c r="B606" s="6" t="s">
        <v>463</v>
      </c>
      <c r="C606" s="129" t="s">
        <v>460</v>
      </c>
      <c r="D606" s="129" t="s">
        <v>460</v>
      </c>
      <c r="E606" s="130" t="s">
        <v>52</v>
      </c>
      <c r="F606" s="129" t="s">
        <v>460</v>
      </c>
      <c r="G606" s="129" t="s">
        <v>460</v>
      </c>
      <c r="H606" s="130" t="s">
        <v>22</v>
      </c>
      <c r="I606" s="129" t="s">
        <v>460</v>
      </c>
      <c r="J606" s="129" t="s">
        <v>460</v>
      </c>
      <c r="K606" s="130" t="s">
        <v>44</v>
      </c>
      <c r="L606" s="129" t="s">
        <v>460</v>
      </c>
      <c r="M606" s="129" t="s">
        <v>460</v>
      </c>
      <c r="N606" s="130" t="s">
        <v>45</v>
      </c>
      <c r="O606" s="129" t="s">
        <v>460</v>
      </c>
      <c r="P606" s="129" t="s">
        <v>460</v>
      </c>
      <c r="Q606" s="130" t="s">
        <v>44</v>
      </c>
      <c r="R606" s="129">
        <v>9</v>
      </c>
      <c r="S606" s="129" t="s">
        <v>460</v>
      </c>
      <c r="T606" s="129" t="s">
        <v>460</v>
      </c>
      <c r="U606" s="130" t="s">
        <v>44</v>
      </c>
      <c r="V606" s="129">
        <v>10</v>
      </c>
      <c r="W606" s="129" t="s">
        <v>460</v>
      </c>
      <c r="X606" s="129" t="s">
        <v>460</v>
      </c>
      <c r="Y606" s="130" t="s">
        <v>63</v>
      </c>
      <c r="Z606" s="129" t="s">
        <v>460</v>
      </c>
      <c r="AA606" s="129" t="s">
        <v>460</v>
      </c>
      <c r="AB606" s="130" t="s">
        <v>22</v>
      </c>
      <c r="AC606" s="129">
        <v>20</v>
      </c>
      <c r="AD606" s="129" t="s">
        <v>658</v>
      </c>
      <c r="AE606" s="150"/>
      <c r="AF606" s="150"/>
      <c r="AG606" s="150"/>
      <c r="AH606" s="153"/>
    </row>
    <row r="607" spans="1:34" x14ac:dyDescent="0.25">
      <c r="A607" s="3">
        <v>15124</v>
      </c>
      <c r="B607" s="4" t="s">
        <v>12</v>
      </c>
      <c r="C607" s="71" t="s">
        <v>54</v>
      </c>
      <c r="D607" s="71" t="s">
        <v>15</v>
      </c>
      <c r="E607" s="72" t="s">
        <v>62</v>
      </c>
      <c r="F607" s="71" t="s">
        <v>26</v>
      </c>
      <c r="G607" s="71" t="s">
        <v>20</v>
      </c>
      <c r="H607" s="72" t="s">
        <v>101</v>
      </c>
      <c r="I607" s="71" t="s">
        <v>75</v>
      </c>
      <c r="J607" s="71" t="s">
        <v>26</v>
      </c>
      <c r="K607" s="72" t="s">
        <v>151</v>
      </c>
      <c r="L607" s="71" t="s">
        <v>33</v>
      </c>
      <c r="M607" s="71" t="s">
        <v>30</v>
      </c>
      <c r="N607" s="72" t="s">
        <v>101</v>
      </c>
      <c r="O607" s="71" t="s">
        <v>46</v>
      </c>
      <c r="P607" s="71" t="s">
        <v>27</v>
      </c>
      <c r="Q607" s="72" t="s">
        <v>120</v>
      </c>
      <c r="R607" s="71" t="s">
        <v>49</v>
      </c>
      <c r="S607" s="71" t="s">
        <v>100</v>
      </c>
      <c r="T607" s="71" t="s">
        <v>107</v>
      </c>
      <c r="U607" s="72" t="s">
        <v>73</v>
      </c>
      <c r="V607" s="71" t="s">
        <v>26</v>
      </c>
      <c r="W607" s="71" t="s">
        <v>73</v>
      </c>
      <c r="X607" s="71" t="s">
        <v>55</v>
      </c>
      <c r="Y607" s="72" t="s">
        <v>62</v>
      </c>
      <c r="Z607" s="71" t="s">
        <v>33</v>
      </c>
      <c r="AA607" s="71" t="s">
        <v>20</v>
      </c>
      <c r="AB607" s="72" t="s">
        <v>69</v>
      </c>
      <c r="AC607" s="71" t="s">
        <v>64</v>
      </c>
      <c r="AD607" s="71" t="s">
        <v>600</v>
      </c>
      <c r="AE607" s="148">
        <v>7.93</v>
      </c>
      <c r="AF607" s="148" t="s">
        <v>29</v>
      </c>
      <c r="AG607" s="148">
        <v>5.72</v>
      </c>
      <c r="AH607" s="151"/>
    </row>
    <row r="608" spans="1:34" x14ac:dyDescent="0.25">
      <c r="A608" s="154" t="s">
        <v>323</v>
      </c>
      <c r="B608" s="5" t="s">
        <v>13</v>
      </c>
      <c r="C608" s="73" t="s">
        <v>48</v>
      </c>
      <c r="D608" s="73" t="s">
        <v>56</v>
      </c>
      <c r="E608" s="74" t="s">
        <v>48</v>
      </c>
      <c r="F608" s="73" t="s">
        <v>50</v>
      </c>
      <c r="G608" s="73" t="s">
        <v>56</v>
      </c>
      <c r="H608" s="74" t="s">
        <v>48</v>
      </c>
      <c r="I608" s="73" t="s">
        <v>24</v>
      </c>
      <c r="J608" s="73" t="s">
        <v>56</v>
      </c>
      <c r="K608" s="74" t="s">
        <v>14</v>
      </c>
      <c r="L608" s="73" t="s">
        <v>56</v>
      </c>
      <c r="M608" s="73" t="s">
        <v>48</v>
      </c>
      <c r="N608" s="74" t="s">
        <v>48</v>
      </c>
      <c r="O608" s="73" t="s">
        <v>24</v>
      </c>
      <c r="P608" s="73" t="s">
        <v>24</v>
      </c>
      <c r="Q608" s="74" t="s">
        <v>24</v>
      </c>
      <c r="R608" s="73" t="s">
        <v>24</v>
      </c>
      <c r="S608" s="73" t="s">
        <v>14</v>
      </c>
      <c r="T608" s="73" t="s">
        <v>14</v>
      </c>
      <c r="U608" s="74" t="s">
        <v>14</v>
      </c>
      <c r="V608" s="73" t="s">
        <v>50</v>
      </c>
      <c r="W608" s="73" t="s">
        <v>48</v>
      </c>
      <c r="X608" s="73" t="s">
        <v>56</v>
      </c>
      <c r="Y608" s="74" t="s">
        <v>48</v>
      </c>
      <c r="Z608" s="73" t="s">
        <v>56</v>
      </c>
      <c r="AA608" s="73" t="s">
        <v>56</v>
      </c>
      <c r="AB608" s="74" t="s">
        <v>56</v>
      </c>
      <c r="AC608" s="73" t="s">
        <v>56</v>
      </c>
      <c r="AD608" s="73"/>
      <c r="AE608" s="149"/>
      <c r="AF608" s="149"/>
      <c r="AG608" s="149"/>
      <c r="AH608" s="152"/>
    </row>
    <row r="609" spans="1:34" x14ac:dyDescent="0.25">
      <c r="A609" s="154"/>
      <c r="B609" s="5" t="s">
        <v>14</v>
      </c>
      <c r="C609" s="127" t="s">
        <v>460</v>
      </c>
      <c r="D609" s="127" t="s">
        <v>460</v>
      </c>
      <c r="E609" s="128" t="s">
        <v>25</v>
      </c>
      <c r="F609" s="127" t="s">
        <v>460</v>
      </c>
      <c r="G609" s="127" t="s">
        <v>460</v>
      </c>
      <c r="H609" s="128" t="s">
        <v>32</v>
      </c>
      <c r="I609" s="127" t="s">
        <v>460</v>
      </c>
      <c r="J609" s="127" t="s">
        <v>460</v>
      </c>
      <c r="K609" s="128" t="s">
        <v>25</v>
      </c>
      <c r="L609" s="127" t="s">
        <v>460</v>
      </c>
      <c r="M609" s="127" t="s">
        <v>460</v>
      </c>
      <c r="N609" s="128" t="s">
        <v>32</v>
      </c>
      <c r="O609" s="127" t="s">
        <v>460</v>
      </c>
      <c r="P609" s="127" t="s">
        <v>460</v>
      </c>
      <c r="Q609" s="128" t="s">
        <v>25</v>
      </c>
      <c r="R609" s="127" t="s">
        <v>32</v>
      </c>
      <c r="S609" s="127" t="s">
        <v>460</v>
      </c>
      <c r="T609" s="127" t="s">
        <v>460</v>
      </c>
      <c r="U609" s="128" t="s">
        <v>25</v>
      </c>
      <c r="V609" s="127" t="s">
        <v>32</v>
      </c>
      <c r="W609" s="127" t="s">
        <v>460</v>
      </c>
      <c r="X609" s="127" t="s">
        <v>460</v>
      </c>
      <c r="Y609" s="128" t="s">
        <v>25</v>
      </c>
      <c r="Z609" s="127" t="s">
        <v>460</v>
      </c>
      <c r="AA609" s="127" t="s">
        <v>460</v>
      </c>
      <c r="AB609" s="128" t="s">
        <v>32</v>
      </c>
      <c r="AC609" s="127" t="s">
        <v>462</v>
      </c>
      <c r="AD609" s="127" t="s">
        <v>36</v>
      </c>
      <c r="AE609" s="149"/>
      <c r="AF609" s="149"/>
      <c r="AG609" s="149"/>
      <c r="AH609" s="152"/>
    </row>
    <row r="610" spans="1:34" ht="15.75" thickBot="1" x14ac:dyDescent="0.3">
      <c r="A610" s="155"/>
      <c r="B610" s="6" t="s">
        <v>463</v>
      </c>
      <c r="C610" s="129" t="s">
        <v>460</v>
      </c>
      <c r="D610" s="129" t="s">
        <v>460</v>
      </c>
      <c r="E610" s="130" t="s">
        <v>58</v>
      </c>
      <c r="F610" s="129" t="s">
        <v>460</v>
      </c>
      <c r="G610" s="129" t="s">
        <v>460</v>
      </c>
      <c r="H610" s="130" t="s">
        <v>161</v>
      </c>
      <c r="I610" s="129" t="s">
        <v>460</v>
      </c>
      <c r="J610" s="129" t="s">
        <v>460</v>
      </c>
      <c r="K610" s="130" t="s">
        <v>44</v>
      </c>
      <c r="L610" s="129" t="s">
        <v>460</v>
      </c>
      <c r="M610" s="129" t="s">
        <v>460</v>
      </c>
      <c r="N610" s="130" t="s">
        <v>161</v>
      </c>
      <c r="O610" s="129" t="s">
        <v>460</v>
      </c>
      <c r="P610" s="129" t="s">
        <v>460</v>
      </c>
      <c r="Q610" s="130" t="s">
        <v>66</v>
      </c>
      <c r="R610" s="129">
        <v>6</v>
      </c>
      <c r="S610" s="129" t="s">
        <v>460</v>
      </c>
      <c r="T610" s="129" t="s">
        <v>460</v>
      </c>
      <c r="U610" s="130" t="s">
        <v>44</v>
      </c>
      <c r="V610" s="129">
        <v>8</v>
      </c>
      <c r="W610" s="129" t="s">
        <v>460</v>
      </c>
      <c r="X610" s="129" t="s">
        <v>460</v>
      </c>
      <c r="Y610" s="130" t="s">
        <v>58</v>
      </c>
      <c r="Z610" s="129" t="s">
        <v>460</v>
      </c>
      <c r="AA610" s="129" t="s">
        <v>460</v>
      </c>
      <c r="AB610" s="130" t="s">
        <v>22</v>
      </c>
      <c r="AC610" s="129">
        <v>20</v>
      </c>
      <c r="AD610" s="129" t="s">
        <v>562</v>
      </c>
      <c r="AE610" s="150"/>
      <c r="AF610" s="150"/>
      <c r="AG610" s="150"/>
      <c r="AH610" s="153"/>
    </row>
    <row r="611" spans="1:34" ht="15.95" customHeight="1" x14ac:dyDescent="0.25">
      <c r="A611" s="131" t="s">
        <v>478</v>
      </c>
      <c r="B611" s="132"/>
      <c r="C611" s="132"/>
      <c r="D611" s="132"/>
      <c r="E611" s="132"/>
      <c r="F611" s="132"/>
      <c r="G611" s="132"/>
      <c r="H611" s="132"/>
      <c r="I611" s="132"/>
      <c r="J611" s="132"/>
      <c r="K611" s="132"/>
      <c r="L611" s="132"/>
      <c r="M611" s="132"/>
      <c r="N611" s="132"/>
      <c r="O611" s="132"/>
      <c r="P611" s="133"/>
      <c r="Q611" s="133"/>
      <c r="R611" s="133"/>
      <c r="S611" s="133"/>
      <c r="T611" s="133"/>
      <c r="U611" s="133"/>
      <c r="V611" s="134"/>
      <c r="Y611" s="133"/>
      <c r="Z611" s="133"/>
    </row>
    <row r="612" spans="1:34" ht="15.95" customHeight="1" x14ac:dyDescent="0.25">
      <c r="A612" s="135" t="s">
        <v>479</v>
      </c>
      <c r="B612" s="135"/>
      <c r="C612" s="135"/>
      <c r="D612" s="135"/>
      <c r="E612" s="135"/>
      <c r="F612" s="135"/>
      <c r="G612" s="135"/>
      <c r="H612" s="135"/>
      <c r="I612" s="135"/>
      <c r="J612" s="135"/>
      <c r="K612" s="135"/>
      <c r="L612" s="135"/>
      <c r="M612" s="135"/>
    </row>
    <row r="613" spans="1:34" ht="15.95" customHeight="1" x14ac:dyDescent="0.25">
      <c r="A613" s="136" t="s">
        <v>480</v>
      </c>
      <c r="B613" s="144" t="s">
        <v>481</v>
      </c>
      <c r="C613" s="144"/>
      <c r="D613" s="144" t="s">
        <v>482</v>
      </c>
      <c r="E613" s="144"/>
      <c r="F613" s="144"/>
      <c r="G613" s="144" t="s">
        <v>483</v>
      </c>
      <c r="H613" s="144"/>
      <c r="I613" s="144"/>
      <c r="J613" s="144" t="s">
        <v>484</v>
      </c>
      <c r="K613" s="144"/>
      <c r="L613" s="144"/>
      <c r="M613" s="144" t="s">
        <v>485</v>
      </c>
      <c r="N613" s="144"/>
      <c r="O613" s="144"/>
      <c r="P613" s="144" t="s">
        <v>486</v>
      </c>
      <c r="Q613" s="144"/>
      <c r="R613" s="144"/>
      <c r="S613" s="144" t="s">
        <v>487</v>
      </c>
      <c r="T613" s="144"/>
      <c r="U613" s="144"/>
      <c r="V613" s="137" t="s">
        <v>488</v>
      </c>
      <c r="Y613" s="138"/>
    </row>
    <row r="614" spans="1:34" ht="15.95" customHeight="1" x14ac:dyDescent="0.25">
      <c r="A614" s="136" t="s">
        <v>183</v>
      </c>
      <c r="B614" s="144" t="s">
        <v>56</v>
      </c>
      <c r="C614" s="144"/>
      <c r="D614" s="144" t="s">
        <v>48</v>
      </c>
      <c r="E614" s="144"/>
      <c r="F614" s="144"/>
      <c r="G614" s="144" t="s">
        <v>50</v>
      </c>
      <c r="H614" s="144"/>
      <c r="I614" s="144"/>
      <c r="J614" s="144" t="s">
        <v>14</v>
      </c>
      <c r="K614" s="144"/>
      <c r="L614" s="144"/>
      <c r="M614" s="144" t="s">
        <v>24</v>
      </c>
      <c r="N614" s="144"/>
      <c r="O614" s="144"/>
      <c r="P614" s="144" t="s">
        <v>68</v>
      </c>
      <c r="Q614" s="144"/>
      <c r="R614" s="144"/>
      <c r="S614" s="144" t="s">
        <v>29</v>
      </c>
      <c r="T614" s="144"/>
      <c r="U614" s="144"/>
      <c r="V614" s="137" t="s">
        <v>16</v>
      </c>
      <c r="W614" s="138"/>
      <c r="X614" s="138"/>
      <c r="Y614" s="138"/>
    </row>
    <row r="615" spans="1:34" ht="15.95" customHeight="1" x14ac:dyDescent="0.25">
      <c r="A615" s="136" t="s">
        <v>184</v>
      </c>
      <c r="B615" s="144">
        <v>10</v>
      </c>
      <c r="C615" s="144"/>
      <c r="D615" s="144">
        <v>9</v>
      </c>
      <c r="E615" s="144"/>
      <c r="F615" s="144"/>
      <c r="G615" s="144">
        <v>8</v>
      </c>
      <c r="H615" s="144"/>
      <c r="I615" s="144"/>
      <c r="J615" s="144">
        <v>7</v>
      </c>
      <c r="K615" s="144"/>
      <c r="L615" s="144"/>
      <c r="M615" s="144">
        <v>6</v>
      </c>
      <c r="N615" s="144"/>
      <c r="O615" s="144"/>
      <c r="P615" s="144">
        <v>5</v>
      </c>
      <c r="Q615" s="144"/>
      <c r="R615" s="144"/>
      <c r="S615" s="144">
        <v>4</v>
      </c>
      <c r="T615" s="144"/>
      <c r="U615" s="144"/>
      <c r="V615" s="137">
        <v>0</v>
      </c>
      <c r="W615" s="138"/>
      <c r="X615" s="138"/>
      <c r="Y615" s="138"/>
    </row>
    <row r="616" spans="1:34" ht="42.75" customHeight="1" x14ac:dyDescent="0.25">
      <c r="A616" s="139"/>
      <c r="B616" s="140"/>
      <c r="C616" s="141"/>
      <c r="D616" s="141"/>
      <c r="E616" s="141"/>
      <c r="F616" s="141"/>
      <c r="G616" s="141"/>
      <c r="H616" s="145"/>
      <c r="I616" s="145"/>
      <c r="J616" s="145"/>
      <c r="K616" s="145"/>
      <c r="L616" s="145"/>
      <c r="M616" s="145"/>
      <c r="N616" s="141"/>
      <c r="O616" s="141"/>
      <c r="P616" s="141"/>
      <c r="Q616" s="141"/>
      <c r="R616" s="141"/>
      <c r="S616" s="141"/>
      <c r="T616" s="141"/>
      <c r="U616" s="141"/>
      <c r="V616" s="141"/>
    </row>
    <row r="617" spans="1:34" ht="21" customHeight="1" x14ac:dyDescent="0.25">
      <c r="A617" s="139"/>
      <c r="B617" s="146" t="s">
        <v>489</v>
      </c>
      <c r="C617" s="146"/>
      <c r="D617" s="146"/>
      <c r="E617" s="146"/>
      <c r="F617" s="141"/>
      <c r="G617" s="141"/>
      <c r="K617" s="142" t="s">
        <v>490</v>
      </c>
      <c r="L617" s="143"/>
      <c r="M617" s="143"/>
      <c r="N617" s="143"/>
      <c r="O617" s="143"/>
      <c r="S617" s="142" t="s">
        <v>491</v>
      </c>
      <c r="T617" s="142"/>
      <c r="U617" s="142"/>
      <c r="V617" s="142"/>
      <c r="W617" s="142"/>
      <c r="Z617" s="141" t="s">
        <v>492</v>
      </c>
    </row>
    <row r="618" spans="1:34" ht="15.75" thickBot="1" x14ac:dyDescent="0.3">
      <c r="B618" s="147" t="s">
        <v>493</v>
      </c>
      <c r="C618" s="147"/>
      <c r="D618" s="147"/>
      <c r="E618" s="147"/>
      <c r="F618" s="135"/>
      <c r="G618" s="135"/>
      <c r="K618" s="138" t="s">
        <v>494</v>
      </c>
      <c r="L618" s="138"/>
      <c r="M618" s="138"/>
      <c r="N618" s="138"/>
      <c r="O618" s="138"/>
      <c r="S618" s="142" t="s">
        <v>495</v>
      </c>
      <c r="T618" s="142"/>
      <c r="U618" s="142"/>
      <c r="V618" s="142"/>
      <c r="W618" s="142"/>
      <c r="Z618" s="132" t="s">
        <v>743</v>
      </c>
    </row>
    <row r="619" spans="1:34" x14ac:dyDescent="0.25">
      <c r="A619" s="3">
        <v>15125</v>
      </c>
      <c r="B619" s="4" t="s">
        <v>12</v>
      </c>
      <c r="C619" s="71" t="s">
        <v>83</v>
      </c>
      <c r="D619" s="71" t="s">
        <v>26</v>
      </c>
      <c r="E619" s="72" t="s">
        <v>79</v>
      </c>
      <c r="F619" s="71" t="s">
        <v>26</v>
      </c>
      <c r="G619" s="71" t="s">
        <v>33</v>
      </c>
      <c r="H619" s="72" t="s">
        <v>78</v>
      </c>
      <c r="I619" s="71" t="s">
        <v>83</v>
      </c>
      <c r="J619" s="71" t="s">
        <v>15</v>
      </c>
      <c r="K619" s="72" t="s">
        <v>90</v>
      </c>
      <c r="L619" s="71" t="s">
        <v>30</v>
      </c>
      <c r="M619" s="71" t="s">
        <v>26</v>
      </c>
      <c r="N619" s="72" t="s">
        <v>88</v>
      </c>
      <c r="O619" s="71" t="s">
        <v>75</v>
      </c>
      <c r="P619" s="71" t="s">
        <v>107</v>
      </c>
      <c r="Q619" s="72" t="s">
        <v>47</v>
      </c>
      <c r="R619" s="71" t="s">
        <v>55</v>
      </c>
      <c r="S619" s="71" t="s">
        <v>76</v>
      </c>
      <c r="T619" s="71" t="s">
        <v>49</v>
      </c>
      <c r="U619" s="72" t="s">
        <v>85</v>
      </c>
      <c r="V619" s="71" t="s">
        <v>95</v>
      </c>
      <c r="W619" s="71" t="s">
        <v>120</v>
      </c>
      <c r="X619" s="71" t="s">
        <v>107</v>
      </c>
      <c r="Y619" s="72" t="s">
        <v>90</v>
      </c>
      <c r="Z619" s="71" t="s">
        <v>53</v>
      </c>
      <c r="AA619" s="71" t="s">
        <v>26</v>
      </c>
      <c r="AB619" s="72" t="s">
        <v>38</v>
      </c>
      <c r="AC619" s="71" t="s">
        <v>46</v>
      </c>
      <c r="AD619" s="71" t="s">
        <v>522</v>
      </c>
      <c r="AE619" s="148">
        <v>7.89</v>
      </c>
      <c r="AF619" s="148" t="s">
        <v>29</v>
      </c>
      <c r="AG619" s="148">
        <v>5.65</v>
      </c>
      <c r="AH619" s="151"/>
    </row>
    <row r="620" spans="1:34" x14ac:dyDescent="0.25">
      <c r="A620" s="154" t="s">
        <v>322</v>
      </c>
      <c r="B620" s="5" t="s">
        <v>13</v>
      </c>
      <c r="C620" s="73" t="s">
        <v>14</v>
      </c>
      <c r="D620" s="73" t="s">
        <v>56</v>
      </c>
      <c r="E620" s="74" t="s">
        <v>50</v>
      </c>
      <c r="F620" s="73" t="s">
        <v>50</v>
      </c>
      <c r="G620" s="73" t="s">
        <v>56</v>
      </c>
      <c r="H620" s="74" t="s">
        <v>48</v>
      </c>
      <c r="I620" s="73" t="s">
        <v>14</v>
      </c>
      <c r="J620" s="73" t="s">
        <v>56</v>
      </c>
      <c r="K620" s="74" t="s">
        <v>50</v>
      </c>
      <c r="L620" s="73" t="s">
        <v>48</v>
      </c>
      <c r="M620" s="73" t="s">
        <v>50</v>
      </c>
      <c r="N620" s="74" t="s">
        <v>50</v>
      </c>
      <c r="O620" s="73" t="s">
        <v>24</v>
      </c>
      <c r="P620" s="73" t="s">
        <v>14</v>
      </c>
      <c r="Q620" s="74" t="s">
        <v>14</v>
      </c>
      <c r="R620" s="73" t="s">
        <v>14</v>
      </c>
      <c r="S620" s="73" t="s">
        <v>14</v>
      </c>
      <c r="T620" s="73" t="s">
        <v>50</v>
      </c>
      <c r="U620" s="74" t="s">
        <v>14</v>
      </c>
      <c r="V620" s="73" t="s">
        <v>56</v>
      </c>
      <c r="W620" s="73" t="s">
        <v>50</v>
      </c>
      <c r="X620" s="73" t="s">
        <v>14</v>
      </c>
      <c r="Y620" s="74" t="s">
        <v>50</v>
      </c>
      <c r="Z620" s="73" t="s">
        <v>14</v>
      </c>
      <c r="AA620" s="73" t="s">
        <v>50</v>
      </c>
      <c r="AB620" s="74" t="s">
        <v>14</v>
      </c>
      <c r="AC620" s="73" t="s">
        <v>56</v>
      </c>
      <c r="AD620" s="73"/>
      <c r="AE620" s="149"/>
      <c r="AF620" s="149"/>
      <c r="AG620" s="149"/>
      <c r="AH620" s="152"/>
    </row>
    <row r="621" spans="1:34" x14ac:dyDescent="0.25">
      <c r="A621" s="154"/>
      <c r="B621" s="5" t="s">
        <v>14</v>
      </c>
      <c r="C621" s="127" t="s">
        <v>460</v>
      </c>
      <c r="D621" s="127" t="s">
        <v>460</v>
      </c>
      <c r="E621" s="128" t="s">
        <v>25</v>
      </c>
      <c r="F621" s="127" t="s">
        <v>460</v>
      </c>
      <c r="G621" s="127" t="s">
        <v>460</v>
      </c>
      <c r="H621" s="128" t="s">
        <v>32</v>
      </c>
      <c r="I621" s="127" t="s">
        <v>460</v>
      </c>
      <c r="J621" s="127" t="s">
        <v>460</v>
      </c>
      <c r="K621" s="128" t="s">
        <v>25</v>
      </c>
      <c r="L621" s="127" t="s">
        <v>460</v>
      </c>
      <c r="M621" s="127" t="s">
        <v>460</v>
      </c>
      <c r="N621" s="128" t="s">
        <v>32</v>
      </c>
      <c r="O621" s="127" t="s">
        <v>460</v>
      </c>
      <c r="P621" s="127" t="s">
        <v>460</v>
      </c>
      <c r="Q621" s="128" t="s">
        <v>25</v>
      </c>
      <c r="R621" s="127" t="s">
        <v>32</v>
      </c>
      <c r="S621" s="127" t="s">
        <v>460</v>
      </c>
      <c r="T621" s="127" t="s">
        <v>460</v>
      </c>
      <c r="U621" s="128" t="s">
        <v>25</v>
      </c>
      <c r="V621" s="127" t="s">
        <v>32</v>
      </c>
      <c r="W621" s="127" t="s">
        <v>460</v>
      </c>
      <c r="X621" s="127" t="s">
        <v>460</v>
      </c>
      <c r="Y621" s="128" t="s">
        <v>25</v>
      </c>
      <c r="Z621" s="127" t="s">
        <v>460</v>
      </c>
      <c r="AA621" s="127" t="s">
        <v>460</v>
      </c>
      <c r="AB621" s="128" t="s">
        <v>32</v>
      </c>
      <c r="AC621" s="127" t="s">
        <v>462</v>
      </c>
      <c r="AD621" s="127" t="s">
        <v>36</v>
      </c>
      <c r="AE621" s="149"/>
      <c r="AF621" s="149"/>
      <c r="AG621" s="149"/>
      <c r="AH621" s="152"/>
    </row>
    <row r="622" spans="1:34" ht="15.75" thickBot="1" x14ac:dyDescent="0.3">
      <c r="A622" s="155"/>
      <c r="B622" s="6" t="s">
        <v>463</v>
      </c>
      <c r="C622" s="129" t="s">
        <v>460</v>
      </c>
      <c r="D622" s="129" t="s">
        <v>460</v>
      </c>
      <c r="E622" s="130" t="s">
        <v>52</v>
      </c>
      <c r="F622" s="129" t="s">
        <v>460</v>
      </c>
      <c r="G622" s="129" t="s">
        <v>460</v>
      </c>
      <c r="H622" s="130" t="s">
        <v>161</v>
      </c>
      <c r="I622" s="129" t="s">
        <v>460</v>
      </c>
      <c r="J622" s="129" t="s">
        <v>460</v>
      </c>
      <c r="K622" s="130" t="s">
        <v>52</v>
      </c>
      <c r="L622" s="129" t="s">
        <v>460</v>
      </c>
      <c r="M622" s="129" t="s">
        <v>460</v>
      </c>
      <c r="N622" s="130" t="s">
        <v>45</v>
      </c>
      <c r="O622" s="129" t="s">
        <v>460</v>
      </c>
      <c r="P622" s="129" t="s">
        <v>460</v>
      </c>
      <c r="Q622" s="130" t="s">
        <v>44</v>
      </c>
      <c r="R622" s="129">
        <v>7</v>
      </c>
      <c r="S622" s="129" t="s">
        <v>460</v>
      </c>
      <c r="T622" s="129" t="s">
        <v>460</v>
      </c>
      <c r="U622" s="130" t="s">
        <v>44</v>
      </c>
      <c r="V622" s="129">
        <v>10</v>
      </c>
      <c r="W622" s="129" t="s">
        <v>460</v>
      </c>
      <c r="X622" s="129" t="s">
        <v>460</v>
      </c>
      <c r="Y622" s="130" t="s">
        <v>52</v>
      </c>
      <c r="Z622" s="129" t="s">
        <v>460</v>
      </c>
      <c r="AA622" s="129" t="s">
        <v>460</v>
      </c>
      <c r="AB622" s="130" t="s">
        <v>470</v>
      </c>
      <c r="AC622" s="129">
        <v>20</v>
      </c>
      <c r="AD622" s="129" t="s">
        <v>523</v>
      </c>
      <c r="AE622" s="150"/>
      <c r="AF622" s="150"/>
      <c r="AG622" s="150"/>
      <c r="AH622" s="153"/>
    </row>
    <row r="623" spans="1:34" x14ac:dyDescent="0.25">
      <c r="A623" s="3">
        <v>15126</v>
      </c>
      <c r="B623" s="4" t="s">
        <v>12</v>
      </c>
      <c r="C623" s="71" t="s">
        <v>83</v>
      </c>
      <c r="D623" s="71" t="s">
        <v>26</v>
      </c>
      <c r="E623" s="72" t="s">
        <v>79</v>
      </c>
      <c r="F623" s="71" t="s">
        <v>26</v>
      </c>
      <c r="G623" s="71" t="s">
        <v>20</v>
      </c>
      <c r="H623" s="72" t="s">
        <v>101</v>
      </c>
      <c r="I623" s="71" t="s">
        <v>153</v>
      </c>
      <c r="J623" s="71" t="s">
        <v>15</v>
      </c>
      <c r="K623" s="72" t="s">
        <v>125</v>
      </c>
      <c r="L623" s="71" t="s">
        <v>20</v>
      </c>
      <c r="M623" s="71" t="s">
        <v>33</v>
      </c>
      <c r="N623" s="72" t="s">
        <v>69</v>
      </c>
      <c r="O623" s="71" t="s">
        <v>46</v>
      </c>
      <c r="P623" s="71" t="s">
        <v>107</v>
      </c>
      <c r="Q623" s="72" t="s">
        <v>92</v>
      </c>
      <c r="R623" s="71" t="s">
        <v>55</v>
      </c>
      <c r="S623" s="71" t="s">
        <v>71</v>
      </c>
      <c r="T623" s="71" t="s">
        <v>15</v>
      </c>
      <c r="U623" s="72" t="s">
        <v>164</v>
      </c>
      <c r="V623" s="71" t="s">
        <v>30</v>
      </c>
      <c r="W623" s="71" t="s">
        <v>90</v>
      </c>
      <c r="X623" s="71" t="s">
        <v>15</v>
      </c>
      <c r="Y623" s="72" t="s">
        <v>144</v>
      </c>
      <c r="Z623" s="71" t="s">
        <v>95</v>
      </c>
      <c r="AA623" s="71" t="s">
        <v>95</v>
      </c>
      <c r="AB623" s="72" t="s">
        <v>118</v>
      </c>
      <c r="AC623" s="71" t="s">
        <v>63</v>
      </c>
      <c r="AD623" s="71" t="s">
        <v>272</v>
      </c>
      <c r="AE623" s="148">
        <v>8.48</v>
      </c>
      <c r="AF623" s="148" t="s">
        <v>29</v>
      </c>
      <c r="AG623" s="148">
        <v>6.01</v>
      </c>
      <c r="AH623" s="151"/>
    </row>
    <row r="624" spans="1:34" x14ac:dyDescent="0.25">
      <c r="A624" s="154" t="s">
        <v>321</v>
      </c>
      <c r="B624" s="5" t="s">
        <v>13</v>
      </c>
      <c r="C624" s="73" t="s">
        <v>14</v>
      </c>
      <c r="D624" s="73" t="s">
        <v>56</v>
      </c>
      <c r="E624" s="74" t="s">
        <v>50</v>
      </c>
      <c r="F624" s="73" t="s">
        <v>50</v>
      </c>
      <c r="G624" s="73" t="s">
        <v>56</v>
      </c>
      <c r="H624" s="74" t="s">
        <v>48</v>
      </c>
      <c r="I624" s="73" t="s">
        <v>14</v>
      </c>
      <c r="J624" s="73" t="s">
        <v>56</v>
      </c>
      <c r="K624" s="74" t="s">
        <v>14</v>
      </c>
      <c r="L624" s="73" t="s">
        <v>56</v>
      </c>
      <c r="M624" s="73" t="s">
        <v>56</v>
      </c>
      <c r="N624" s="74" t="s">
        <v>56</v>
      </c>
      <c r="O624" s="73" t="s">
        <v>24</v>
      </c>
      <c r="P624" s="73" t="s">
        <v>14</v>
      </c>
      <c r="Q624" s="74" t="s">
        <v>24</v>
      </c>
      <c r="R624" s="73" t="s">
        <v>14</v>
      </c>
      <c r="S624" s="73" t="s">
        <v>56</v>
      </c>
      <c r="T624" s="73" t="s">
        <v>56</v>
      </c>
      <c r="U624" s="74" t="s">
        <v>56</v>
      </c>
      <c r="V624" s="73" t="s">
        <v>48</v>
      </c>
      <c r="W624" s="73" t="s">
        <v>56</v>
      </c>
      <c r="X624" s="73" t="s">
        <v>56</v>
      </c>
      <c r="Y624" s="74" t="s">
        <v>56</v>
      </c>
      <c r="Z624" s="73" t="s">
        <v>56</v>
      </c>
      <c r="AA624" s="73" t="s">
        <v>56</v>
      </c>
      <c r="AB624" s="74" t="s">
        <v>56</v>
      </c>
      <c r="AC624" s="73" t="s">
        <v>56</v>
      </c>
      <c r="AD624" s="73"/>
      <c r="AE624" s="149"/>
      <c r="AF624" s="149"/>
      <c r="AG624" s="149"/>
      <c r="AH624" s="152"/>
    </row>
    <row r="625" spans="1:34" x14ac:dyDescent="0.25">
      <c r="A625" s="154"/>
      <c r="B625" s="5" t="s">
        <v>14</v>
      </c>
      <c r="C625" s="127" t="s">
        <v>460</v>
      </c>
      <c r="D625" s="127" t="s">
        <v>460</v>
      </c>
      <c r="E625" s="128" t="s">
        <v>25</v>
      </c>
      <c r="F625" s="127" t="s">
        <v>460</v>
      </c>
      <c r="G625" s="127" t="s">
        <v>460</v>
      </c>
      <c r="H625" s="128" t="s">
        <v>32</v>
      </c>
      <c r="I625" s="127" t="s">
        <v>460</v>
      </c>
      <c r="J625" s="127" t="s">
        <v>460</v>
      </c>
      <c r="K625" s="128" t="s">
        <v>25</v>
      </c>
      <c r="L625" s="127" t="s">
        <v>460</v>
      </c>
      <c r="M625" s="127" t="s">
        <v>460</v>
      </c>
      <c r="N625" s="128" t="s">
        <v>32</v>
      </c>
      <c r="O625" s="127" t="s">
        <v>460</v>
      </c>
      <c r="P625" s="127" t="s">
        <v>460</v>
      </c>
      <c r="Q625" s="128" t="s">
        <v>25</v>
      </c>
      <c r="R625" s="127" t="s">
        <v>32</v>
      </c>
      <c r="S625" s="127" t="s">
        <v>460</v>
      </c>
      <c r="T625" s="127" t="s">
        <v>460</v>
      </c>
      <c r="U625" s="128" t="s">
        <v>25</v>
      </c>
      <c r="V625" s="127" t="s">
        <v>32</v>
      </c>
      <c r="W625" s="127" t="s">
        <v>460</v>
      </c>
      <c r="X625" s="127" t="s">
        <v>460</v>
      </c>
      <c r="Y625" s="128" t="s">
        <v>25</v>
      </c>
      <c r="Z625" s="127" t="s">
        <v>460</v>
      </c>
      <c r="AA625" s="127" t="s">
        <v>460</v>
      </c>
      <c r="AB625" s="128" t="s">
        <v>32</v>
      </c>
      <c r="AC625" s="127" t="s">
        <v>462</v>
      </c>
      <c r="AD625" s="127" t="s">
        <v>36</v>
      </c>
      <c r="AE625" s="149"/>
      <c r="AF625" s="149"/>
      <c r="AG625" s="149"/>
      <c r="AH625" s="152"/>
    </row>
    <row r="626" spans="1:34" ht="15.75" thickBot="1" x14ac:dyDescent="0.3">
      <c r="A626" s="155"/>
      <c r="B626" s="6" t="s">
        <v>463</v>
      </c>
      <c r="C626" s="129" t="s">
        <v>460</v>
      </c>
      <c r="D626" s="129" t="s">
        <v>460</v>
      </c>
      <c r="E626" s="130" t="s">
        <v>52</v>
      </c>
      <c r="F626" s="129" t="s">
        <v>460</v>
      </c>
      <c r="G626" s="129" t="s">
        <v>460</v>
      </c>
      <c r="H626" s="130" t="s">
        <v>161</v>
      </c>
      <c r="I626" s="129" t="s">
        <v>460</v>
      </c>
      <c r="J626" s="129" t="s">
        <v>460</v>
      </c>
      <c r="K626" s="130" t="s">
        <v>44</v>
      </c>
      <c r="L626" s="129" t="s">
        <v>460</v>
      </c>
      <c r="M626" s="129" t="s">
        <v>460</v>
      </c>
      <c r="N626" s="130" t="s">
        <v>22</v>
      </c>
      <c r="O626" s="129" t="s">
        <v>460</v>
      </c>
      <c r="P626" s="129" t="s">
        <v>460</v>
      </c>
      <c r="Q626" s="130" t="s">
        <v>66</v>
      </c>
      <c r="R626" s="129">
        <v>7</v>
      </c>
      <c r="S626" s="129" t="s">
        <v>460</v>
      </c>
      <c r="T626" s="129" t="s">
        <v>460</v>
      </c>
      <c r="U626" s="130" t="s">
        <v>63</v>
      </c>
      <c r="V626" s="129">
        <v>9</v>
      </c>
      <c r="W626" s="129" t="s">
        <v>460</v>
      </c>
      <c r="X626" s="129" t="s">
        <v>460</v>
      </c>
      <c r="Y626" s="130" t="s">
        <v>63</v>
      </c>
      <c r="Z626" s="129" t="s">
        <v>460</v>
      </c>
      <c r="AA626" s="129" t="s">
        <v>460</v>
      </c>
      <c r="AB626" s="130" t="s">
        <v>22</v>
      </c>
      <c r="AC626" s="129">
        <v>20</v>
      </c>
      <c r="AD626" s="129" t="s">
        <v>583</v>
      </c>
      <c r="AE626" s="150"/>
      <c r="AF626" s="150"/>
      <c r="AG626" s="150"/>
      <c r="AH626" s="153"/>
    </row>
    <row r="627" spans="1:34" x14ac:dyDescent="0.25">
      <c r="A627" s="3">
        <v>15127</v>
      </c>
      <c r="B627" s="4" t="s">
        <v>12</v>
      </c>
      <c r="C627" s="71" t="s">
        <v>54</v>
      </c>
      <c r="D627" s="71" t="s">
        <v>49</v>
      </c>
      <c r="E627" s="72" t="s">
        <v>72</v>
      </c>
      <c r="F627" s="71" t="s">
        <v>26</v>
      </c>
      <c r="G627" s="71" t="s">
        <v>20</v>
      </c>
      <c r="H627" s="72" t="s">
        <v>101</v>
      </c>
      <c r="I627" s="71" t="s">
        <v>76</v>
      </c>
      <c r="J627" s="71" t="s">
        <v>55</v>
      </c>
      <c r="K627" s="72" t="s">
        <v>79</v>
      </c>
      <c r="L627" s="71" t="s">
        <v>26</v>
      </c>
      <c r="M627" s="71" t="s">
        <v>26</v>
      </c>
      <c r="N627" s="72" t="s">
        <v>58</v>
      </c>
      <c r="O627" s="71" t="s">
        <v>87</v>
      </c>
      <c r="P627" s="71" t="s">
        <v>49</v>
      </c>
      <c r="Q627" s="72" t="s">
        <v>125</v>
      </c>
      <c r="R627" s="71" t="s">
        <v>26</v>
      </c>
      <c r="S627" s="71" t="s">
        <v>85</v>
      </c>
      <c r="T627" s="71" t="s">
        <v>21</v>
      </c>
      <c r="U627" s="72" t="s">
        <v>57</v>
      </c>
      <c r="V627" s="71" t="s">
        <v>95</v>
      </c>
      <c r="W627" s="71" t="s">
        <v>92</v>
      </c>
      <c r="X627" s="71" t="s">
        <v>53</v>
      </c>
      <c r="Y627" s="72" t="s">
        <v>51</v>
      </c>
      <c r="Z627" s="71" t="s">
        <v>26</v>
      </c>
      <c r="AA627" s="71" t="s">
        <v>95</v>
      </c>
      <c r="AB627" s="72" t="s">
        <v>63</v>
      </c>
      <c r="AC627" s="71" t="s">
        <v>70</v>
      </c>
      <c r="AD627" s="71" t="s">
        <v>659</v>
      </c>
      <c r="AE627" s="148">
        <v>8.33</v>
      </c>
      <c r="AF627" s="148" t="s">
        <v>29</v>
      </c>
      <c r="AG627" s="148">
        <v>6.05</v>
      </c>
      <c r="AH627" s="151"/>
    </row>
    <row r="628" spans="1:34" x14ac:dyDescent="0.25">
      <c r="A628" s="154" t="s">
        <v>320</v>
      </c>
      <c r="B628" s="5" t="s">
        <v>13</v>
      </c>
      <c r="C628" s="73" t="s">
        <v>48</v>
      </c>
      <c r="D628" s="73" t="s">
        <v>50</v>
      </c>
      <c r="E628" s="74" t="s">
        <v>48</v>
      </c>
      <c r="F628" s="73" t="s">
        <v>50</v>
      </c>
      <c r="G628" s="73" t="s">
        <v>56</v>
      </c>
      <c r="H628" s="74" t="s">
        <v>48</v>
      </c>
      <c r="I628" s="73" t="s">
        <v>14</v>
      </c>
      <c r="J628" s="73" t="s">
        <v>56</v>
      </c>
      <c r="K628" s="74" t="s">
        <v>50</v>
      </c>
      <c r="L628" s="73" t="s">
        <v>50</v>
      </c>
      <c r="M628" s="73" t="s">
        <v>50</v>
      </c>
      <c r="N628" s="74" t="s">
        <v>50</v>
      </c>
      <c r="O628" s="73" t="s">
        <v>14</v>
      </c>
      <c r="P628" s="73" t="s">
        <v>50</v>
      </c>
      <c r="Q628" s="74" t="s">
        <v>14</v>
      </c>
      <c r="R628" s="73" t="s">
        <v>50</v>
      </c>
      <c r="S628" s="73" t="s">
        <v>56</v>
      </c>
      <c r="T628" s="73" t="s">
        <v>29</v>
      </c>
      <c r="U628" s="74" t="s">
        <v>48</v>
      </c>
      <c r="V628" s="73" t="s">
        <v>56</v>
      </c>
      <c r="W628" s="73" t="s">
        <v>50</v>
      </c>
      <c r="X628" s="73" t="s">
        <v>48</v>
      </c>
      <c r="Y628" s="74" t="s">
        <v>50</v>
      </c>
      <c r="Z628" s="73" t="s">
        <v>50</v>
      </c>
      <c r="AA628" s="73" t="s">
        <v>56</v>
      </c>
      <c r="AB628" s="74" t="s">
        <v>56</v>
      </c>
      <c r="AC628" s="73" t="s">
        <v>50</v>
      </c>
      <c r="AD628" s="73"/>
      <c r="AE628" s="149"/>
      <c r="AF628" s="149"/>
      <c r="AG628" s="149"/>
      <c r="AH628" s="152"/>
    </row>
    <row r="629" spans="1:34" x14ac:dyDescent="0.25">
      <c r="A629" s="154"/>
      <c r="B629" s="5" t="s">
        <v>14</v>
      </c>
      <c r="C629" s="127" t="s">
        <v>460</v>
      </c>
      <c r="D629" s="127" t="s">
        <v>460</v>
      </c>
      <c r="E629" s="128" t="s">
        <v>25</v>
      </c>
      <c r="F629" s="127" t="s">
        <v>460</v>
      </c>
      <c r="G629" s="127" t="s">
        <v>460</v>
      </c>
      <c r="H629" s="128" t="s">
        <v>32</v>
      </c>
      <c r="I629" s="127" t="s">
        <v>460</v>
      </c>
      <c r="J629" s="127" t="s">
        <v>460</v>
      </c>
      <c r="K629" s="128" t="s">
        <v>25</v>
      </c>
      <c r="L629" s="127" t="s">
        <v>460</v>
      </c>
      <c r="M629" s="127" t="s">
        <v>460</v>
      </c>
      <c r="N629" s="128" t="s">
        <v>32</v>
      </c>
      <c r="O629" s="127" t="s">
        <v>460</v>
      </c>
      <c r="P629" s="127" t="s">
        <v>460</v>
      </c>
      <c r="Q629" s="128" t="s">
        <v>25</v>
      </c>
      <c r="R629" s="127" t="s">
        <v>32</v>
      </c>
      <c r="S629" s="127" t="s">
        <v>460</v>
      </c>
      <c r="T629" s="127" t="s">
        <v>460</v>
      </c>
      <c r="U629" s="128" t="s">
        <v>25</v>
      </c>
      <c r="V629" s="127" t="s">
        <v>32</v>
      </c>
      <c r="W629" s="127" t="s">
        <v>460</v>
      </c>
      <c r="X629" s="127" t="s">
        <v>460</v>
      </c>
      <c r="Y629" s="128" t="s">
        <v>25</v>
      </c>
      <c r="Z629" s="127" t="s">
        <v>460</v>
      </c>
      <c r="AA629" s="127" t="s">
        <v>460</v>
      </c>
      <c r="AB629" s="128" t="s">
        <v>32</v>
      </c>
      <c r="AC629" s="127" t="s">
        <v>462</v>
      </c>
      <c r="AD629" s="127" t="s">
        <v>36</v>
      </c>
      <c r="AE629" s="149"/>
      <c r="AF629" s="149"/>
      <c r="AG629" s="149"/>
      <c r="AH629" s="152"/>
    </row>
    <row r="630" spans="1:34" ht="15.75" thickBot="1" x14ac:dyDescent="0.3">
      <c r="A630" s="155"/>
      <c r="B630" s="6" t="s">
        <v>463</v>
      </c>
      <c r="C630" s="129" t="s">
        <v>460</v>
      </c>
      <c r="D630" s="129" t="s">
        <v>460</v>
      </c>
      <c r="E630" s="130" t="s">
        <v>58</v>
      </c>
      <c r="F630" s="129" t="s">
        <v>460</v>
      </c>
      <c r="G630" s="129" t="s">
        <v>460</v>
      </c>
      <c r="H630" s="130" t="s">
        <v>161</v>
      </c>
      <c r="I630" s="129" t="s">
        <v>460</v>
      </c>
      <c r="J630" s="129" t="s">
        <v>460</v>
      </c>
      <c r="K630" s="130" t="s">
        <v>52</v>
      </c>
      <c r="L630" s="129" t="s">
        <v>460</v>
      </c>
      <c r="M630" s="129" t="s">
        <v>460</v>
      </c>
      <c r="N630" s="130" t="s">
        <v>45</v>
      </c>
      <c r="O630" s="129" t="s">
        <v>460</v>
      </c>
      <c r="P630" s="129" t="s">
        <v>460</v>
      </c>
      <c r="Q630" s="130" t="s">
        <v>44</v>
      </c>
      <c r="R630" s="129">
        <v>8</v>
      </c>
      <c r="S630" s="129" t="s">
        <v>460</v>
      </c>
      <c r="T630" s="129" t="s">
        <v>460</v>
      </c>
      <c r="U630" s="130" t="s">
        <v>58</v>
      </c>
      <c r="V630" s="129">
        <v>10</v>
      </c>
      <c r="W630" s="129" t="s">
        <v>460</v>
      </c>
      <c r="X630" s="129" t="s">
        <v>460</v>
      </c>
      <c r="Y630" s="130" t="s">
        <v>52</v>
      </c>
      <c r="Z630" s="129" t="s">
        <v>460</v>
      </c>
      <c r="AA630" s="129" t="s">
        <v>460</v>
      </c>
      <c r="AB630" s="130" t="s">
        <v>22</v>
      </c>
      <c r="AC630" s="129">
        <v>16</v>
      </c>
      <c r="AD630" s="129" t="s">
        <v>543</v>
      </c>
      <c r="AE630" s="150"/>
      <c r="AF630" s="150"/>
      <c r="AG630" s="150"/>
      <c r="AH630" s="153"/>
    </row>
    <row r="631" spans="1:34" x14ac:dyDescent="0.25">
      <c r="A631" s="3">
        <v>15128</v>
      </c>
      <c r="B631" s="4" t="s">
        <v>12</v>
      </c>
      <c r="C631" s="71" t="s">
        <v>99</v>
      </c>
      <c r="D631" s="71" t="s">
        <v>107</v>
      </c>
      <c r="E631" s="72" t="s">
        <v>131</v>
      </c>
      <c r="F631" s="71" t="s">
        <v>26</v>
      </c>
      <c r="G631" s="71" t="s">
        <v>95</v>
      </c>
      <c r="H631" s="72" t="s">
        <v>63</v>
      </c>
      <c r="I631" s="71" t="s">
        <v>76</v>
      </c>
      <c r="J631" s="71" t="s">
        <v>43</v>
      </c>
      <c r="K631" s="72" t="s">
        <v>102</v>
      </c>
      <c r="L631" s="71" t="s">
        <v>26</v>
      </c>
      <c r="M631" s="71" t="s">
        <v>20</v>
      </c>
      <c r="N631" s="72" t="s">
        <v>101</v>
      </c>
      <c r="O631" s="71" t="s">
        <v>74</v>
      </c>
      <c r="P631" s="71" t="s">
        <v>43</v>
      </c>
      <c r="Q631" s="72" t="s">
        <v>87</v>
      </c>
      <c r="R631" s="71" t="s">
        <v>20</v>
      </c>
      <c r="S631" s="71" t="s">
        <v>63</v>
      </c>
      <c r="T631" s="71" t="s">
        <v>22</v>
      </c>
      <c r="U631" s="72" t="s">
        <v>99</v>
      </c>
      <c r="V631" s="71" t="s">
        <v>59</v>
      </c>
      <c r="W631" s="71" t="s">
        <v>87</v>
      </c>
      <c r="X631" s="71" t="s">
        <v>55</v>
      </c>
      <c r="Y631" s="72" t="s">
        <v>90</v>
      </c>
      <c r="Z631" s="71" t="s">
        <v>33</v>
      </c>
      <c r="AA631" s="71" t="s">
        <v>59</v>
      </c>
      <c r="AB631" s="72" t="s">
        <v>97</v>
      </c>
      <c r="AC631" s="71" t="s">
        <v>64</v>
      </c>
      <c r="AD631" s="71" t="s">
        <v>283</v>
      </c>
      <c r="AE631" s="148">
        <v>7.59</v>
      </c>
      <c r="AF631" s="148" t="s">
        <v>29</v>
      </c>
      <c r="AG631" s="148">
        <v>5.58</v>
      </c>
      <c r="AH631" s="151"/>
    </row>
    <row r="632" spans="1:34" x14ac:dyDescent="0.25">
      <c r="A632" s="154" t="s">
        <v>319</v>
      </c>
      <c r="B632" s="5" t="s">
        <v>13</v>
      </c>
      <c r="C632" s="73" t="s">
        <v>14</v>
      </c>
      <c r="D632" s="73" t="s">
        <v>14</v>
      </c>
      <c r="E632" s="74" t="s">
        <v>14</v>
      </c>
      <c r="F632" s="73" t="s">
        <v>50</v>
      </c>
      <c r="G632" s="73" t="s">
        <v>56</v>
      </c>
      <c r="H632" s="74" t="s">
        <v>56</v>
      </c>
      <c r="I632" s="73" t="s">
        <v>14</v>
      </c>
      <c r="J632" s="73" t="s">
        <v>14</v>
      </c>
      <c r="K632" s="74" t="s">
        <v>14</v>
      </c>
      <c r="L632" s="73" t="s">
        <v>50</v>
      </c>
      <c r="M632" s="73" t="s">
        <v>56</v>
      </c>
      <c r="N632" s="74" t="s">
        <v>48</v>
      </c>
      <c r="O632" s="73" t="s">
        <v>24</v>
      </c>
      <c r="P632" s="73" t="s">
        <v>14</v>
      </c>
      <c r="Q632" s="74" t="s">
        <v>24</v>
      </c>
      <c r="R632" s="73" t="s">
        <v>56</v>
      </c>
      <c r="S632" s="73" t="s">
        <v>24</v>
      </c>
      <c r="T632" s="73" t="s">
        <v>24</v>
      </c>
      <c r="U632" s="74" t="s">
        <v>24</v>
      </c>
      <c r="V632" s="73" t="s">
        <v>56</v>
      </c>
      <c r="W632" s="73" t="s">
        <v>14</v>
      </c>
      <c r="X632" s="73" t="s">
        <v>56</v>
      </c>
      <c r="Y632" s="74" t="s">
        <v>50</v>
      </c>
      <c r="Z632" s="73" t="s">
        <v>56</v>
      </c>
      <c r="AA632" s="73" t="s">
        <v>56</v>
      </c>
      <c r="AB632" s="74" t="s">
        <v>56</v>
      </c>
      <c r="AC632" s="73" t="s">
        <v>56</v>
      </c>
      <c r="AD632" s="73"/>
      <c r="AE632" s="149"/>
      <c r="AF632" s="149"/>
      <c r="AG632" s="149"/>
      <c r="AH632" s="152"/>
    </row>
    <row r="633" spans="1:34" x14ac:dyDescent="0.25">
      <c r="A633" s="154"/>
      <c r="B633" s="5" t="s">
        <v>14</v>
      </c>
      <c r="C633" s="127" t="s">
        <v>460</v>
      </c>
      <c r="D633" s="127" t="s">
        <v>460</v>
      </c>
      <c r="E633" s="128" t="s">
        <v>25</v>
      </c>
      <c r="F633" s="127" t="s">
        <v>460</v>
      </c>
      <c r="G633" s="127" t="s">
        <v>460</v>
      </c>
      <c r="H633" s="128" t="s">
        <v>32</v>
      </c>
      <c r="I633" s="127" t="s">
        <v>460</v>
      </c>
      <c r="J633" s="127" t="s">
        <v>460</v>
      </c>
      <c r="K633" s="128" t="s">
        <v>25</v>
      </c>
      <c r="L633" s="127" t="s">
        <v>460</v>
      </c>
      <c r="M633" s="127" t="s">
        <v>460</v>
      </c>
      <c r="N633" s="128" t="s">
        <v>32</v>
      </c>
      <c r="O633" s="127" t="s">
        <v>460</v>
      </c>
      <c r="P633" s="127" t="s">
        <v>460</v>
      </c>
      <c r="Q633" s="128" t="s">
        <v>25</v>
      </c>
      <c r="R633" s="127" t="s">
        <v>32</v>
      </c>
      <c r="S633" s="127" t="s">
        <v>460</v>
      </c>
      <c r="T633" s="127" t="s">
        <v>460</v>
      </c>
      <c r="U633" s="128" t="s">
        <v>25</v>
      </c>
      <c r="V633" s="127" t="s">
        <v>32</v>
      </c>
      <c r="W633" s="127" t="s">
        <v>460</v>
      </c>
      <c r="X633" s="127" t="s">
        <v>460</v>
      </c>
      <c r="Y633" s="128" t="s">
        <v>25</v>
      </c>
      <c r="Z633" s="127" t="s">
        <v>460</v>
      </c>
      <c r="AA633" s="127" t="s">
        <v>460</v>
      </c>
      <c r="AB633" s="128" t="s">
        <v>32</v>
      </c>
      <c r="AC633" s="127" t="s">
        <v>462</v>
      </c>
      <c r="AD633" s="127" t="s">
        <v>36</v>
      </c>
      <c r="AE633" s="149"/>
      <c r="AF633" s="149"/>
      <c r="AG633" s="149"/>
      <c r="AH633" s="152"/>
    </row>
    <row r="634" spans="1:34" ht="15.75" thickBot="1" x14ac:dyDescent="0.3">
      <c r="A634" s="155"/>
      <c r="B634" s="6" t="s">
        <v>463</v>
      </c>
      <c r="C634" s="129" t="s">
        <v>460</v>
      </c>
      <c r="D634" s="129" t="s">
        <v>460</v>
      </c>
      <c r="E634" s="130" t="s">
        <v>44</v>
      </c>
      <c r="F634" s="129" t="s">
        <v>460</v>
      </c>
      <c r="G634" s="129" t="s">
        <v>460</v>
      </c>
      <c r="H634" s="130" t="s">
        <v>22</v>
      </c>
      <c r="I634" s="129" t="s">
        <v>460</v>
      </c>
      <c r="J634" s="129" t="s">
        <v>460</v>
      </c>
      <c r="K634" s="130" t="s">
        <v>44</v>
      </c>
      <c r="L634" s="129" t="s">
        <v>460</v>
      </c>
      <c r="M634" s="129" t="s">
        <v>460</v>
      </c>
      <c r="N634" s="130" t="s">
        <v>161</v>
      </c>
      <c r="O634" s="129" t="s">
        <v>460</v>
      </c>
      <c r="P634" s="129" t="s">
        <v>460</v>
      </c>
      <c r="Q634" s="130" t="s">
        <v>66</v>
      </c>
      <c r="R634" s="129">
        <v>10</v>
      </c>
      <c r="S634" s="129" t="s">
        <v>460</v>
      </c>
      <c r="T634" s="129" t="s">
        <v>460</v>
      </c>
      <c r="U634" s="130" t="s">
        <v>66</v>
      </c>
      <c r="V634" s="129">
        <v>10</v>
      </c>
      <c r="W634" s="129" t="s">
        <v>460</v>
      </c>
      <c r="X634" s="129" t="s">
        <v>460</v>
      </c>
      <c r="Y634" s="130" t="s">
        <v>52</v>
      </c>
      <c r="Z634" s="129" t="s">
        <v>460</v>
      </c>
      <c r="AA634" s="129" t="s">
        <v>460</v>
      </c>
      <c r="AB634" s="130" t="s">
        <v>22</v>
      </c>
      <c r="AC634" s="129">
        <v>20</v>
      </c>
      <c r="AD634" s="129" t="s">
        <v>529</v>
      </c>
      <c r="AE634" s="150"/>
      <c r="AF634" s="150"/>
      <c r="AG634" s="150"/>
      <c r="AH634" s="153"/>
    </row>
    <row r="635" spans="1:34" x14ac:dyDescent="0.25">
      <c r="A635" s="3">
        <v>15129</v>
      </c>
      <c r="B635" s="4" t="s">
        <v>12</v>
      </c>
      <c r="C635" s="71" t="s">
        <v>142</v>
      </c>
      <c r="D635" s="71" t="s">
        <v>31</v>
      </c>
      <c r="E635" s="72" t="s">
        <v>134</v>
      </c>
      <c r="F635" s="71" t="s">
        <v>96</v>
      </c>
      <c r="G635" s="71" t="s">
        <v>114</v>
      </c>
      <c r="H635" s="72" t="s">
        <v>38</v>
      </c>
      <c r="I635" s="71" t="s">
        <v>89</v>
      </c>
      <c r="J635" s="71" t="s">
        <v>96</v>
      </c>
      <c r="K635" s="72" t="s">
        <v>76</v>
      </c>
      <c r="L635" s="71" t="s">
        <v>81</v>
      </c>
      <c r="M635" s="71" t="s">
        <v>81</v>
      </c>
      <c r="N635" s="72" t="s">
        <v>66</v>
      </c>
      <c r="O635" s="71" t="s">
        <v>91</v>
      </c>
      <c r="P635" s="71" t="s">
        <v>23</v>
      </c>
      <c r="Q635" s="72" t="s">
        <v>74</v>
      </c>
      <c r="R635" s="71" t="s">
        <v>84</v>
      </c>
      <c r="S635" s="71" t="s">
        <v>127</v>
      </c>
      <c r="T635" s="71" t="s">
        <v>23</v>
      </c>
      <c r="U635" s="72" t="s">
        <v>82</v>
      </c>
      <c r="V635" s="71" t="s">
        <v>116</v>
      </c>
      <c r="W635" s="71" t="s">
        <v>142</v>
      </c>
      <c r="X635" s="71" t="s">
        <v>81</v>
      </c>
      <c r="Y635" s="72" t="s">
        <v>83</v>
      </c>
      <c r="Z635" s="71" t="s">
        <v>108</v>
      </c>
      <c r="AA635" s="71" t="s">
        <v>80</v>
      </c>
      <c r="AB635" s="72" t="s">
        <v>60</v>
      </c>
      <c r="AC635" s="71" t="s">
        <v>165</v>
      </c>
      <c r="AD635" s="71" t="s">
        <v>259</v>
      </c>
      <c r="AE635" s="148">
        <v>5.19</v>
      </c>
      <c r="AF635" s="148" t="s">
        <v>16</v>
      </c>
      <c r="AG635" s="148">
        <v>1.77</v>
      </c>
      <c r="AH635" s="151"/>
    </row>
    <row r="636" spans="1:34" x14ac:dyDescent="0.25">
      <c r="A636" s="154" t="s">
        <v>318</v>
      </c>
      <c r="B636" s="5" t="s">
        <v>13</v>
      </c>
      <c r="C636" s="73" t="s">
        <v>24</v>
      </c>
      <c r="D636" s="73" t="s">
        <v>24</v>
      </c>
      <c r="E636" s="74" t="s">
        <v>24</v>
      </c>
      <c r="F636" s="73" t="s">
        <v>50</v>
      </c>
      <c r="G636" s="73" t="s">
        <v>14</v>
      </c>
      <c r="H636" s="74" t="s">
        <v>14</v>
      </c>
      <c r="I636" s="73" t="s">
        <v>68</v>
      </c>
      <c r="J636" s="73" t="s">
        <v>56</v>
      </c>
      <c r="K636" s="74" t="s">
        <v>24</v>
      </c>
      <c r="L636" s="73" t="s">
        <v>68</v>
      </c>
      <c r="M636" s="73" t="s">
        <v>68</v>
      </c>
      <c r="N636" s="74" t="s">
        <v>68</v>
      </c>
      <c r="O636" s="73" t="s">
        <v>29</v>
      </c>
      <c r="P636" s="73" t="s">
        <v>24</v>
      </c>
      <c r="Q636" s="74" t="s">
        <v>29</v>
      </c>
      <c r="R636" s="73" t="s">
        <v>14</v>
      </c>
      <c r="S636" s="73" t="s">
        <v>16</v>
      </c>
      <c r="T636" s="73" t="s">
        <v>24</v>
      </c>
      <c r="U636" s="74" t="s">
        <v>16</v>
      </c>
      <c r="V636" s="73" t="s">
        <v>24</v>
      </c>
      <c r="W636" s="73" t="s">
        <v>24</v>
      </c>
      <c r="X636" s="73" t="s">
        <v>14</v>
      </c>
      <c r="Y636" s="74" t="s">
        <v>24</v>
      </c>
      <c r="Z636" s="73" t="s">
        <v>24</v>
      </c>
      <c r="AA636" s="73" t="s">
        <v>14</v>
      </c>
      <c r="AB636" s="74" t="s">
        <v>14</v>
      </c>
      <c r="AC636" s="73" t="s">
        <v>56</v>
      </c>
      <c r="AD636" s="73"/>
      <c r="AE636" s="149"/>
      <c r="AF636" s="149"/>
      <c r="AG636" s="149"/>
      <c r="AH636" s="152"/>
    </row>
    <row r="637" spans="1:34" x14ac:dyDescent="0.25">
      <c r="A637" s="154"/>
      <c r="B637" s="5" t="s">
        <v>14</v>
      </c>
      <c r="C637" s="127" t="s">
        <v>460</v>
      </c>
      <c r="D637" s="127" t="s">
        <v>460</v>
      </c>
      <c r="E637" s="128" t="s">
        <v>25</v>
      </c>
      <c r="F637" s="127" t="s">
        <v>460</v>
      </c>
      <c r="G637" s="127" t="s">
        <v>460</v>
      </c>
      <c r="H637" s="128" t="s">
        <v>32</v>
      </c>
      <c r="I637" s="127" t="s">
        <v>460</v>
      </c>
      <c r="J637" s="127" t="s">
        <v>460</v>
      </c>
      <c r="K637" s="128" t="s">
        <v>25</v>
      </c>
      <c r="L637" s="127" t="s">
        <v>460</v>
      </c>
      <c r="M637" s="127" t="s">
        <v>460</v>
      </c>
      <c r="N637" s="128" t="s">
        <v>32</v>
      </c>
      <c r="O637" s="127" t="s">
        <v>460</v>
      </c>
      <c r="P637" s="127" t="s">
        <v>460</v>
      </c>
      <c r="Q637" s="128" t="s">
        <v>25</v>
      </c>
      <c r="R637" s="127" t="s">
        <v>32</v>
      </c>
      <c r="S637" s="127" t="s">
        <v>460</v>
      </c>
      <c r="T637" s="127" t="s">
        <v>460</v>
      </c>
      <c r="U637" s="128" t="s">
        <v>461</v>
      </c>
      <c r="V637" s="127" t="s">
        <v>32</v>
      </c>
      <c r="W637" s="127" t="s">
        <v>460</v>
      </c>
      <c r="X637" s="127" t="s">
        <v>460</v>
      </c>
      <c r="Y637" s="128" t="s">
        <v>25</v>
      </c>
      <c r="Z637" s="127" t="s">
        <v>460</v>
      </c>
      <c r="AA637" s="127" t="s">
        <v>460</v>
      </c>
      <c r="AB637" s="128" t="s">
        <v>32</v>
      </c>
      <c r="AC637" s="127" t="s">
        <v>462</v>
      </c>
      <c r="AD637" s="127" t="s">
        <v>59</v>
      </c>
      <c r="AE637" s="149"/>
      <c r="AF637" s="149"/>
      <c r="AG637" s="149"/>
      <c r="AH637" s="152"/>
    </row>
    <row r="638" spans="1:34" ht="15.75" thickBot="1" x14ac:dyDescent="0.3">
      <c r="A638" s="155"/>
      <c r="B638" s="6" t="s">
        <v>463</v>
      </c>
      <c r="C638" s="129" t="s">
        <v>460</v>
      </c>
      <c r="D638" s="129" t="s">
        <v>460</v>
      </c>
      <c r="E638" s="130" t="s">
        <v>66</v>
      </c>
      <c r="F638" s="129" t="s">
        <v>460</v>
      </c>
      <c r="G638" s="129" t="s">
        <v>460</v>
      </c>
      <c r="H638" s="130" t="s">
        <v>470</v>
      </c>
      <c r="I638" s="129" t="s">
        <v>460</v>
      </c>
      <c r="J638" s="129" t="s">
        <v>460</v>
      </c>
      <c r="K638" s="130" t="s">
        <v>66</v>
      </c>
      <c r="L638" s="129" t="s">
        <v>460</v>
      </c>
      <c r="M638" s="129" t="s">
        <v>460</v>
      </c>
      <c r="N638" s="130" t="s">
        <v>521</v>
      </c>
      <c r="O638" s="129" t="s">
        <v>460</v>
      </c>
      <c r="P638" s="129" t="s">
        <v>460</v>
      </c>
      <c r="Q638" s="130" t="s">
        <v>55</v>
      </c>
      <c r="R638" s="129">
        <v>7</v>
      </c>
      <c r="S638" s="129" t="s">
        <v>460</v>
      </c>
      <c r="T638" s="129" t="s">
        <v>460</v>
      </c>
      <c r="U638" s="130" t="s">
        <v>17</v>
      </c>
      <c r="V638" s="129">
        <v>6</v>
      </c>
      <c r="W638" s="129" t="s">
        <v>460</v>
      </c>
      <c r="X638" s="129" t="s">
        <v>460</v>
      </c>
      <c r="Y638" s="130" t="s">
        <v>66</v>
      </c>
      <c r="Z638" s="129" t="s">
        <v>460</v>
      </c>
      <c r="AA638" s="129" t="s">
        <v>460</v>
      </c>
      <c r="AB638" s="130" t="s">
        <v>470</v>
      </c>
      <c r="AC638" s="129">
        <v>20</v>
      </c>
      <c r="AD638" s="129" t="s">
        <v>660</v>
      </c>
      <c r="AE638" s="150"/>
      <c r="AF638" s="150"/>
      <c r="AG638" s="150"/>
      <c r="AH638" s="153"/>
    </row>
    <row r="639" spans="1:34" x14ac:dyDescent="0.25">
      <c r="A639" s="3">
        <v>15130</v>
      </c>
      <c r="B639" s="4" t="s">
        <v>12</v>
      </c>
      <c r="C639" s="71" t="s">
        <v>142</v>
      </c>
      <c r="D639" s="71" t="s">
        <v>81</v>
      </c>
      <c r="E639" s="72" t="s">
        <v>83</v>
      </c>
      <c r="F639" s="71" t="s">
        <v>80</v>
      </c>
      <c r="G639" s="71" t="s">
        <v>96</v>
      </c>
      <c r="H639" s="72" t="s">
        <v>70</v>
      </c>
      <c r="I639" s="71" t="s">
        <v>34</v>
      </c>
      <c r="J639" s="71" t="s">
        <v>124</v>
      </c>
      <c r="K639" s="72" t="s">
        <v>82</v>
      </c>
      <c r="L639" s="71" t="s">
        <v>96</v>
      </c>
      <c r="M639" s="71" t="s">
        <v>80</v>
      </c>
      <c r="N639" s="72" t="s">
        <v>70</v>
      </c>
      <c r="O639" s="71" t="s">
        <v>317</v>
      </c>
      <c r="P639" s="71" t="s">
        <v>23</v>
      </c>
      <c r="Q639" s="72" t="s">
        <v>42</v>
      </c>
      <c r="R639" s="71" t="s">
        <v>96</v>
      </c>
      <c r="S639" s="71" t="s">
        <v>128</v>
      </c>
      <c r="T639" s="71" t="s">
        <v>139</v>
      </c>
      <c r="U639" s="72" t="s">
        <v>33</v>
      </c>
      <c r="V639" s="71" t="s">
        <v>96</v>
      </c>
      <c r="W639" s="71" t="s">
        <v>149</v>
      </c>
      <c r="X639" s="71" t="s">
        <v>28</v>
      </c>
      <c r="Y639" s="72" t="s">
        <v>82</v>
      </c>
      <c r="Z639" s="71" t="s">
        <v>96</v>
      </c>
      <c r="AA639" s="71" t="s">
        <v>86</v>
      </c>
      <c r="AB639" s="72" t="s">
        <v>78</v>
      </c>
      <c r="AC639" s="71" t="s">
        <v>119</v>
      </c>
      <c r="AD639" s="71" t="s">
        <v>172</v>
      </c>
      <c r="AE639" s="148">
        <v>4.04</v>
      </c>
      <c r="AF639" s="148" t="s">
        <v>16</v>
      </c>
      <c r="AG639" s="148">
        <v>5.8</v>
      </c>
      <c r="AH639" s="151"/>
    </row>
    <row r="640" spans="1:34" x14ac:dyDescent="0.25">
      <c r="A640" s="154" t="s">
        <v>316</v>
      </c>
      <c r="B640" s="5" t="s">
        <v>13</v>
      </c>
      <c r="C640" s="73" t="s">
        <v>24</v>
      </c>
      <c r="D640" s="73" t="s">
        <v>14</v>
      </c>
      <c r="E640" s="74" t="s">
        <v>24</v>
      </c>
      <c r="F640" s="73" t="s">
        <v>14</v>
      </c>
      <c r="G640" s="73" t="s">
        <v>50</v>
      </c>
      <c r="H640" s="74" t="s">
        <v>50</v>
      </c>
      <c r="I640" s="73" t="s">
        <v>16</v>
      </c>
      <c r="J640" s="73" t="s">
        <v>68</v>
      </c>
      <c r="K640" s="74" t="s">
        <v>16</v>
      </c>
      <c r="L640" s="73" t="s">
        <v>50</v>
      </c>
      <c r="M640" s="73" t="s">
        <v>14</v>
      </c>
      <c r="N640" s="74" t="s">
        <v>50</v>
      </c>
      <c r="O640" s="73" t="s">
        <v>24</v>
      </c>
      <c r="P640" s="73" t="s">
        <v>24</v>
      </c>
      <c r="Q640" s="74" t="s">
        <v>24</v>
      </c>
      <c r="R640" s="73" t="s">
        <v>50</v>
      </c>
      <c r="S640" s="73" t="s">
        <v>16</v>
      </c>
      <c r="T640" s="73" t="s">
        <v>16</v>
      </c>
      <c r="U640" s="74" t="s">
        <v>16</v>
      </c>
      <c r="V640" s="73" t="s">
        <v>50</v>
      </c>
      <c r="W640" s="73" t="s">
        <v>16</v>
      </c>
      <c r="X640" s="73" t="s">
        <v>29</v>
      </c>
      <c r="Y640" s="74" t="s">
        <v>16</v>
      </c>
      <c r="Z640" s="73" t="s">
        <v>50</v>
      </c>
      <c r="AA640" s="73" t="s">
        <v>56</v>
      </c>
      <c r="AB640" s="74" t="s">
        <v>48</v>
      </c>
      <c r="AC640" s="73" t="s">
        <v>56</v>
      </c>
      <c r="AD640" s="73"/>
      <c r="AE640" s="149"/>
      <c r="AF640" s="149"/>
      <c r="AG640" s="149"/>
      <c r="AH640" s="152"/>
    </row>
    <row r="641" spans="1:34" x14ac:dyDescent="0.25">
      <c r="A641" s="154"/>
      <c r="B641" s="5" t="s">
        <v>14</v>
      </c>
      <c r="C641" s="127" t="s">
        <v>460</v>
      </c>
      <c r="D641" s="127" t="s">
        <v>460</v>
      </c>
      <c r="E641" s="128" t="s">
        <v>25</v>
      </c>
      <c r="F641" s="127" t="s">
        <v>460</v>
      </c>
      <c r="G641" s="127" t="s">
        <v>460</v>
      </c>
      <c r="H641" s="128" t="s">
        <v>32</v>
      </c>
      <c r="I641" s="127" t="s">
        <v>460</v>
      </c>
      <c r="J641" s="127" t="s">
        <v>460</v>
      </c>
      <c r="K641" s="128" t="s">
        <v>461</v>
      </c>
      <c r="L641" s="127" t="s">
        <v>460</v>
      </c>
      <c r="M641" s="127" t="s">
        <v>460</v>
      </c>
      <c r="N641" s="128" t="s">
        <v>32</v>
      </c>
      <c r="O641" s="127" t="s">
        <v>460</v>
      </c>
      <c r="P641" s="127" t="s">
        <v>460</v>
      </c>
      <c r="Q641" s="128" t="s">
        <v>25</v>
      </c>
      <c r="R641" s="127" t="s">
        <v>32</v>
      </c>
      <c r="S641" s="127" t="s">
        <v>460</v>
      </c>
      <c r="T641" s="127" t="s">
        <v>460</v>
      </c>
      <c r="U641" s="128" t="s">
        <v>461</v>
      </c>
      <c r="V641" s="127" t="s">
        <v>32</v>
      </c>
      <c r="W641" s="127" t="s">
        <v>460</v>
      </c>
      <c r="X641" s="127" t="s">
        <v>460</v>
      </c>
      <c r="Y641" s="128" t="s">
        <v>461</v>
      </c>
      <c r="Z641" s="127" t="s">
        <v>460</v>
      </c>
      <c r="AA641" s="127" t="s">
        <v>460</v>
      </c>
      <c r="AB641" s="128" t="s">
        <v>32</v>
      </c>
      <c r="AC641" s="127" t="s">
        <v>462</v>
      </c>
      <c r="AD641" s="127" t="s">
        <v>53</v>
      </c>
      <c r="AE641" s="149"/>
      <c r="AF641" s="149"/>
      <c r="AG641" s="149"/>
      <c r="AH641" s="152"/>
    </row>
    <row r="642" spans="1:34" ht="15.75" thickBot="1" x14ac:dyDescent="0.3">
      <c r="A642" s="155"/>
      <c r="B642" s="6" t="s">
        <v>463</v>
      </c>
      <c r="C642" s="129" t="s">
        <v>460</v>
      </c>
      <c r="D642" s="129" t="s">
        <v>460</v>
      </c>
      <c r="E642" s="130" t="s">
        <v>66</v>
      </c>
      <c r="F642" s="129" t="s">
        <v>460</v>
      </c>
      <c r="G642" s="129" t="s">
        <v>460</v>
      </c>
      <c r="H642" s="130" t="s">
        <v>45</v>
      </c>
      <c r="I642" s="129" t="s">
        <v>460</v>
      </c>
      <c r="J642" s="129" t="s">
        <v>460</v>
      </c>
      <c r="K642" s="130" t="s">
        <v>17</v>
      </c>
      <c r="L642" s="129" t="s">
        <v>460</v>
      </c>
      <c r="M642" s="129" t="s">
        <v>460</v>
      </c>
      <c r="N642" s="130" t="s">
        <v>45</v>
      </c>
      <c r="O642" s="129" t="s">
        <v>460</v>
      </c>
      <c r="P642" s="129" t="s">
        <v>460</v>
      </c>
      <c r="Q642" s="130" t="s">
        <v>66</v>
      </c>
      <c r="R642" s="129">
        <v>8</v>
      </c>
      <c r="S642" s="129" t="s">
        <v>460</v>
      </c>
      <c r="T642" s="129" t="s">
        <v>460</v>
      </c>
      <c r="U642" s="130" t="s">
        <v>17</v>
      </c>
      <c r="V642" s="129">
        <v>8</v>
      </c>
      <c r="W642" s="129" t="s">
        <v>460</v>
      </c>
      <c r="X642" s="129" t="s">
        <v>460</v>
      </c>
      <c r="Y642" s="130" t="s">
        <v>17</v>
      </c>
      <c r="Z642" s="129" t="s">
        <v>460</v>
      </c>
      <c r="AA642" s="129" t="s">
        <v>460</v>
      </c>
      <c r="AB642" s="130" t="s">
        <v>161</v>
      </c>
      <c r="AC642" s="129">
        <v>20</v>
      </c>
      <c r="AD642" s="129" t="s">
        <v>661</v>
      </c>
      <c r="AE642" s="150"/>
      <c r="AF642" s="150"/>
      <c r="AG642" s="150"/>
      <c r="AH642" s="153"/>
    </row>
    <row r="643" spans="1:34" x14ac:dyDescent="0.25">
      <c r="A643" s="3">
        <v>15131</v>
      </c>
      <c r="B643" s="4" t="s">
        <v>12</v>
      </c>
      <c r="C643" s="71" t="s">
        <v>74</v>
      </c>
      <c r="D643" s="71" t="s">
        <v>49</v>
      </c>
      <c r="E643" s="72" t="s">
        <v>42</v>
      </c>
      <c r="F643" s="71" t="s">
        <v>15</v>
      </c>
      <c r="G643" s="71" t="s">
        <v>20</v>
      </c>
      <c r="H643" s="72" t="s">
        <v>78</v>
      </c>
      <c r="I643" s="71" t="s">
        <v>74</v>
      </c>
      <c r="J643" s="71" t="s">
        <v>49</v>
      </c>
      <c r="K643" s="72" t="s">
        <v>42</v>
      </c>
      <c r="L643" s="71" t="s">
        <v>26</v>
      </c>
      <c r="M643" s="71" t="s">
        <v>15</v>
      </c>
      <c r="N643" s="72" t="s">
        <v>70</v>
      </c>
      <c r="O643" s="71" t="s">
        <v>38</v>
      </c>
      <c r="P643" s="71" t="s">
        <v>27</v>
      </c>
      <c r="Q643" s="72" t="s">
        <v>118</v>
      </c>
      <c r="R643" s="71" t="s">
        <v>55</v>
      </c>
      <c r="S643" s="71" t="s">
        <v>78</v>
      </c>
      <c r="T643" s="71" t="s">
        <v>21</v>
      </c>
      <c r="U643" s="72" t="s">
        <v>46</v>
      </c>
      <c r="V643" s="71" t="s">
        <v>30</v>
      </c>
      <c r="W643" s="71" t="s">
        <v>46</v>
      </c>
      <c r="X643" s="71" t="s">
        <v>107</v>
      </c>
      <c r="Y643" s="72" t="s">
        <v>92</v>
      </c>
      <c r="Z643" s="71" t="s">
        <v>15</v>
      </c>
      <c r="AA643" s="71" t="s">
        <v>20</v>
      </c>
      <c r="AB643" s="72" t="s">
        <v>78</v>
      </c>
      <c r="AC643" s="71" t="s">
        <v>101</v>
      </c>
      <c r="AD643" s="71" t="s">
        <v>261</v>
      </c>
      <c r="AE643" s="148">
        <v>6.22</v>
      </c>
      <c r="AF643" s="148" t="s">
        <v>29</v>
      </c>
      <c r="AG643" s="148">
        <v>4.62</v>
      </c>
      <c r="AH643" s="151"/>
    </row>
    <row r="644" spans="1:34" x14ac:dyDescent="0.25">
      <c r="A644" s="154" t="s">
        <v>315</v>
      </c>
      <c r="B644" s="5" t="s">
        <v>13</v>
      </c>
      <c r="C644" s="73" t="s">
        <v>24</v>
      </c>
      <c r="D644" s="73" t="s">
        <v>50</v>
      </c>
      <c r="E644" s="74" t="s">
        <v>24</v>
      </c>
      <c r="F644" s="73" t="s">
        <v>14</v>
      </c>
      <c r="G644" s="73" t="s">
        <v>56</v>
      </c>
      <c r="H644" s="74" t="s">
        <v>48</v>
      </c>
      <c r="I644" s="73" t="s">
        <v>24</v>
      </c>
      <c r="J644" s="73" t="s">
        <v>50</v>
      </c>
      <c r="K644" s="74" t="s">
        <v>24</v>
      </c>
      <c r="L644" s="73" t="s">
        <v>50</v>
      </c>
      <c r="M644" s="73" t="s">
        <v>14</v>
      </c>
      <c r="N644" s="74" t="s">
        <v>50</v>
      </c>
      <c r="O644" s="73" t="s">
        <v>29</v>
      </c>
      <c r="P644" s="73" t="s">
        <v>24</v>
      </c>
      <c r="Q644" s="74" t="s">
        <v>29</v>
      </c>
      <c r="R644" s="73" t="s">
        <v>14</v>
      </c>
      <c r="S644" s="73" t="s">
        <v>68</v>
      </c>
      <c r="T644" s="73" t="s">
        <v>29</v>
      </c>
      <c r="U644" s="74" t="s">
        <v>68</v>
      </c>
      <c r="V644" s="73" t="s">
        <v>48</v>
      </c>
      <c r="W644" s="73" t="s">
        <v>24</v>
      </c>
      <c r="X644" s="73" t="s">
        <v>14</v>
      </c>
      <c r="Y644" s="74" t="s">
        <v>24</v>
      </c>
      <c r="Z644" s="73" t="s">
        <v>14</v>
      </c>
      <c r="AA644" s="73" t="s">
        <v>56</v>
      </c>
      <c r="AB644" s="74" t="s">
        <v>48</v>
      </c>
      <c r="AC644" s="73" t="s">
        <v>48</v>
      </c>
      <c r="AD644" s="73"/>
      <c r="AE644" s="149"/>
      <c r="AF644" s="149"/>
      <c r="AG644" s="149"/>
      <c r="AH644" s="152"/>
    </row>
    <row r="645" spans="1:34" x14ac:dyDescent="0.25">
      <c r="A645" s="154"/>
      <c r="B645" s="5" t="s">
        <v>14</v>
      </c>
      <c r="C645" s="127" t="s">
        <v>460</v>
      </c>
      <c r="D645" s="127" t="s">
        <v>460</v>
      </c>
      <c r="E645" s="128" t="s">
        <v>25</v>
      </c>
      <c r="F645" s="127" t="s">
        <v>460</v>
      </c>
      <c r="G645" s="127" t="s">
        <v>460</v>
      </c>
      <c r="H645" s="128" t="s">
        <v>32</v>
      </c>
      <c r="I645" s="127" t="s">
        <v>460</v>
      </c>
      <c r="J645" s="127" t="s">
        <v>460</v>
      </c>
      <c r="K645" s="128" t="s">
        <v>25</v>
      </c>
      <c r="L645" s="127" t="s">
        <v>460</v>
      </c>
      <c r="M645" s="127" t="s">
        <v>460</v>
      </c>
      <c r="N645" s="128" t="s">
        <v>32</v>
      </c>
      <c r="O645" s="127" t="s">
        <v>460</v>
      </c>
      <c r="P645" s="127" t="s">
        <v>460</v>
      </c>
      <c r="Q645" s="128" t="s">
        <v>25</v>
      </c>
      <c r="R645" s="127" t="s">
        <v>32</v>
      </c>
      <c r="S645" s="127" t="s">
        <v>460</v>
      </c>
      <c r="T645" s="127" t="s">
        <v>460</v>
      </c>
      <c r="U645" s="128" t="s">
        <v>25</v>
      </c>
      <c r="V645" s="127" t="s">
        <v>32</v>
      </c>
      <c r="W645" s="127" t="s">
        <v>460</v>
      </c>
      <c r="X645" s="127" t="s">
        <v>460</v>
      </c>
      <c r="Y645" s="128" t="s">
        <v>25</v>
      </c>
      <c r="Z645" s="127" t="s">
        <v>460</v>
      </c>
      <c r="AA645" s="127" t="s">
        <v>460</v>
      </c>
      <c r="AB645" s="128" t="s">
        <v>32</v>
      </c>
      <c r="AC645" s="127" t="s">
        <v>462</v>
      </c>
      <c r="AD645" s="127" t="s">
        <v>36</v>
      </c>
      <c r="AE645" s="149"/>
      <c r="AF645" s="149"/>
      <c r="AG645" s="149"/>
      <c r="AH645" s="152"/>
    </row>
    <row r="646" spans="1:34" ht="15.75" thickBot="1" x14ac:dyDescent="0.3">
      <c r="A646" s="155"/>
      <c r="B646" s="6" t="s">
        <v>463</v>
      </c>
      <c r="C646" s="129" t="s">
        <v>460</v>
      </c>
      <c r="D646" s="129" t="s">
        <v>460</v>
      </c>
      <c r="E646" s="130" t="s">
        <v>66</v>
      </c>
      <c r="F646" s="129" t="s">
        <v>460</v>
      </c>
      <c r="G646" s="129" t="s">
        <v>460</v>
      </c>
      <c r="H646" s="130" t="s">
        <v>161</v>
      </c>
      <c r="I646" s="129" t="s">
        <v>460</v>
      </c>
      <c r="J646" s="129" t="s">
        <v>460</v>
      </c>
      <c r="K646" s="130" t="s">
        <v>66</v>
      </c>
      <c r="L646" s="129" t="s">
        <v>460</v>
      </c>
      <c r="M646" s="129" t="s">
        <v>460</v>
      </c>
      <c r="N646" s="130" t="s">
        <v>45</v>
      </c>
      <c r="O646" s="129" t="s">
        <v>460</v>
      </c>
      <c r="P646" s="129" t="s">
        <v>460</v>
      </c>
      <c r="Q646" s="130" t="s">
        <v>55</v>
      </c>
      <c r="R646" s="129">
        <v>7</v>
      </c>
      <c r="S646" s="129" t="s">
        <v>460</v>
      </c>
      <c r="T646" s="129" t="s">
        <v>460</v>
      </c>
      <c r="U646" s="130" t="s">
        <v>33</v>
      </c>
      <c r="V646" s="129">
        <v>9</v>
      </c>
      <c r="W646" s="129" t="s">
        <v>460</v>
      </c>
      <c r="X646" s="129" t="s">
        <v>460</v>
      </c>
      <c r="Y646" s="130" t="s">
        <v>66</v>
      </c>
      <c r="Z646" s="129" t="s">
        <v>460</v>
      </c>
      <c r="AA646" s="129" t="s">
        <v>460</v>
      </c>
      <c r="AB646" s="130" t="s">
        <v>161</v>
      </c>
      <c r="AC646" s="129">
        <v>18</v>
      </c>
      <c r="AD646" s="129" t="s">
        <v>662</v>
      </c>
      <c r="AE646" s="150"/>
      <c r="AF646" s="150"/>
      <c r="AG646" s="150"/>
      <c r="AH646" s="153"/>
    </row>
    <row r="647" spans="1:34" x14ac:dyDescent="0.25">
      <c r="A647" s="3">
        <v>15132</v>
      </c>
      <c r="B647" s="4" t="s">
        <v>12</v>
      </c>
      <c r="C647" s="71" t="s">
        <v>118</v>
      </c>
      <c r="D647" s="71" t="s">
        <v>107</v>
      </c>
      <c r="E647" s="72" t="s">
        <v>120</v>
      </c>
      <c r="F647" s="71" t="s">
        <v>15</v>
      </c>
      <c r="G647" s="71" t="s">
        <v>30</v>
      </c>
      <c r="H647" s="72" t="s">
        <v>58</v>
      </c>
      <c r="I647" s="71" t="s">
        <v>99</v>
      </c>
      <c r="J647" s="71" t="s">
        <v>55</v>
      </c>
      <c r="K647" s="72" t="s">
        <v>71</v>
      </c>
      <c r="L647" s="71" t="s">
        <v>30</v>
      </c>
      <c r="M647" s="71" t="s">
        <v>15</v>
      </c>
      <c r="N647" s="72" t="s">
        <v>58</v>
      </c>
      <c r="O647" s="71" t="s">
        <v>118</v>
      </c>
      <c r="P647" s="71" t="s">
        <v>22</v>
      </c>
      <c r="Q647" s="72" t="s">
        <v>87</v>
      </c>
      <c r="R647" s="71" t="s">
        <v>15</v>
      </c>
      <c r="S647" s="71" t="s">
        <v>69</v>
      </c>
      <c r="T647" s="71" t="s">
        <v>22</v>
      </c>
      <c r="U647" s="72" t="s">
        <v>153</v>
      </c>
      <c r="V647" s="71" t="s">
        <v>30</v>
      </c>
      <c r="W647" s="71" t="s">
        <v>46</v>
      </c>
      <c r="X647" s="71" t="s">
        <v>43</v>
      </c>
      <c r="Y647" s="72" t="s">
        <v>40</v>
      </c>
      <c r="Z647" s="71" t="s">
        <v>55</v>
      </c>
      <c r="AA647" s="71" t="s">
        <v>26</v>
      </c>
      <c r="AB647" s="72" t="s">
        <v>106</v>
      </c>
      <c r="AC647" s="71" t="s">
        <v>64</v>
      </c>
      <c r="AD647" s="71" t="s">
        <v>663</v>
      </c>
      <c r="AE647" s="148">
        <v>6.78</v>
      </c>
      <c r="AF647" s="148" t="s">
        <v>29</v>
      </c>
      <c r="AG647" s="148">
        <v>6.8</v>
      </c>
      <c r="AH647" s="151"/>
    </row>
    <row r="648" spans="1:34" x14ac:dyDescent="0.25">
      <c r="A648" s="154" t="s">
        <v>314</v>
      </c>
      <c r="B648" s="5" t="s">
        <v>13</v>
      </c>
      <c r="C648" s="73" t="s">
        <v>24</v>
      </c>
      <c r="D648" s="73" t="s">
        <v>14</v>
      </c>
      <c r="E648" s="74" t="s">
        <v>24</v>
      </c>
      <c r="F648" s="73" t="s">
        <v>14</v>
      </c>
      <c r="G648" s="73" t="s">
        <v>48</v>
      </c>
      <c r="H648" s="74" t="s">
        <v>50</v>
      </c>
      <c r="I648" s="73" t="s">
        <v>14</v>
      </c>
      <c r="J648" s="73" t="s">
        <v>56</v>
      </c>
      <c r="K648" s="74" t="s">
        <v>14</v>
      </c>
      <c r="L648" s="73" t="s">
        <v>48</v>
      </c>
      <c r="M648" s="73" t="s">
        <v>14</v>
      </c>
      <c r="N648" s="74" t="s">
        <v>50</v>
      </c>
      <c r="O648" s="73" t="s">
        <v>24</v>
      </c>
      <c r="P648" s="73" t="s">
        <v>24</v>
      </c>
      <c r="Q648" s="74" t="s">
        <v>24</v>
      </c>
      <c r="R648" s="73" t="s">
        <v>14</v>
      </c>
      <c r="S648" s="73" t="s">
        <v>24</v>
      </c>
      <c r="T648" s="73" t="s">
        <v>24</v>
      </c>
      <c r="U648" s="74" t="s">
        <v>24</v>
      </c>
      <c r="V648" s="73" t="s">
        <v>48</v>
      </c>
      <c r="W648" s="73" t="s">
        <v>24</v>
      </c>
      <c r="X648" s="73" t="s">
        <v>14</v>
      </c>
      <c r="Y648" s="74" t="s">
        <v>24</v>
      </c>
      <c r="Z648" s="73" t="s">
        <v>14</v>
      </c>
      <c r="AA648" s="73" t="s">
        <v>50</v>
      </c>
      <c r="AB648" s="74" t="s">
        <v>14</v>
      </c>
      <c r="AC648" s="73" t="s">
        <v>56</v>
      </c>
      <c r="AD648" s="73"/>
      <c r="AE648" s="149"/>
      <c r="AF648" s="149"/>
      <c r="AG648" s="149"/>
      <c r="AH648" s="152"/>
    </row>
    <row r="649" spans="1:34" x14ac:dyDescent="0.25">
      <c r="A649" s="154"/>
      <c r="B649" s="5" t="s">
        <v>14</v>
      </c>
      <c r="C649" s="127" t="s">
        <v>460</v>
      </c>
      <c r="D649" s="127" t="s">
        <v>460</v>
      </c>
      <c r="E649" s="128" t="s">
        <v>25</v>
      </c>
      <c r="F649" s="127" t="s">
        <v>460</v>
      </c>
      <c r="G649" s="127" t="s">
        <v>460</v>
      </c>
      <c r="H649" s="128" t="s">
        <v>32</v>
      </c>
      <c r="I649" s="127" t="s">
        <v>460</v>
      </c>
      <c r="J649" s="127" t="s">
        <v>460</v>
      </c>
      <c r="K649" s="128" t="s">
        <v>25</v>
      </c>
      <c r="L649" s="127" t="s">
        <v>460</v>
      </c>
      <c r="M649" s="127" t="s">
        <v>460</v>
      </c>
      <c r="N649" s="128" t="s">
        <v>32</v>
      </c>
      <c r="O649" s="127" t="s">
        <v>460</v>
      </c>
      <c r="P649" s="127" t="s">
        <v>460</v>
      </c>
      <c r="Q649" s="128" t="s">
        <v>25</v>
      </c>
      <c r="R649" s="127" t="s">
        <v>32</v>
      </c>
      <c r="S649" s="127" t="s">
        <v>460</v>
      </c>
      <c r="T649" s="127" t="s">
        <v>460</v>
      </c>
      <c r="U649" s="128" t="s">
        <v>25</v>
      </c>
      <c r="V649" s="127" t="s">
        <v>32</v>
      </c>
      <c r="W649" s="127" t="s">
        <v>460</v>
      </c>
      <c r="X649" s="127" t="s">
        <v>460</v>
      </c>
      <c r="Y649" s="128" t="s">
        <v>25</v>
      </c>
      <c r="Z649" s="127" t="s">
        <v>460</v>
      </c>
      <c r="AA649" s="127" t="s">
        <v>460</v>
      </c>
      <c r="AB649" s="128" t="s">
        <v>32</v>
      </c>
      <c r="AC649" s="127" t="s">
        <v>462</v>
      </c>
      <c r="AD649" s="127" t="s">
        <v>36</v>
      </c>
      <c r="AE649" s="149"/>
      <c r="AF649" s="149"/>
      <c r="AG649" s="149"/>
      <c r="AH649" s="152"/>
    </row>
    <row r="650" spans="1:34" ht="15.75" thickBot="1" x14ac:dyDescent="0.3">
      <c r="A650" s="155"/>
      <c r="B650" s="6" t="s">
        <v>463</v>
      </c>
      <c r="C650" s="129" t="s">
        <v>460</v>
      </c>
      <c r="D650" s="129" t="s">
        <v>460</v>
      </c>
      <c r="E650" s="130" t="s">
        <v>66</v>
      </c>
      <c r="F650" s="129" t="s">
        <v>460</v>
      </c>
      <c r="G650" s="129" t="s">
        <v>460</v>
      </c>
      <c r="H650" s="130" t="s">
        <v>45</v>
      </c>
      <c r="I650" s="129" t="s">
        <v>460</v>
      </c>
      <c r="J650" s="129" t="s">
        <v>460</v>
      </c>
      <c r="K650" s="130" t="s">
        <v>44</v>
      </c>
      <c r="L650" s="129" t="s">
        <v>460</v>
      </c>
      <c r="M650" s="129" t="s">
        <v>460</v>
      </c>
      <c r="N650" s="130" t="s">
        <v>45</v>
      </c>
      <c r="O650" s="129" t="s">
        <v>460</v>
      </c>
      <c r="P650" s="129" t="s">
        <v>460</v>
      </c>
      <c r="Q650" s="130" t="s">
        <v>66</v>
      </c>
      <c r="R650" s="129">
        <v>7</v>
      </c>
      <c r="S650" s="129" t="s">
        <v>460</v>
      </c>
      <c r="T650" s="129" t="s">
        <v>460</v>
      </c>
      <c r="U650" s="130" t="s">
        <v>66</v>
      </c>
      <c r="V650" s="129">
        <v>9</v>
      </c>
      <c r="W650" s="129" t="s">
        <v>460</v>
      </c>
      <c r="X650" s="129" t="s">
        <v>460</v>
      </c>
      <c r="Y650" s="130" t="s">
        <v>66</v>
      </c>
      <c r="Z650" s="129" t="s">
        <v>460</v>
      </c>
      <c r="AA650" s="129" t="s">
        <v>460</v>
      </c>
      <c r="AB650" s="130" t="s">
        <v>470</v>
      </c>
      <c r="AC650" s="129">
        <v>20</v>
      </c>
      <c r="AD650" s="129" t="s">
        <v>512</v>
      </c>
      <c r="AE650" s="150"/>
      <c r="AF650" s="150"/>
      <c r="AG650" s="150"/>
      <c r="AH650" s="153"/>
    </row>
    <row r="651" spans="1:34" x14ac:dyDescent="0.25">
      <c r="A651" s="3">
        <v>15133</v>
      </c>
      <c r="B651" s="4" t="s">
        <v>12</v>
      </c>
      <c r="C651" s="71" t="s">
        <v>103</v>
      </c>
      <c r="D651" s="71" t="s">
        <v>81</v>
      </c>
      <c r="E651" s="72" t="s">
        <v>43</v>
      </c>
      <c r="F651" s="71" t="s">
        <v>35</v>
      </c>
      <c r="G651" s="71" t="s">
        <v>23</v>
      </c>
      <c r="H651" s="72" t="s">
        <v>15</v>
      </c>
      <c r="I651" s="71" t="s">
        <v>34</v>
      </c>
      <c r="J651" s="71" t="s">
        <v>81</v>
      </c>
      <c r="K651" s="72" t="s">
        <v>52</v>
      </c>
      <c r="L651" s="71" t="s">
        <v>35</v>
      </c>
      <c r="M651" s="71" t="s">
        <v>23</v>
      </c>
      <c r="N651" s="72" t="s">
        <v>15</v>
      </c>
      <c r="O651" s="71" t="s">
        <v>35</v>
      </c>
      <c r="P651" s="71" t="s">
        <v>124</v>
      </c>
      <c r="Q651" s="72" t="s">
        <v>55</v>
      </c>
      <c r="R651" s="71" t="s">
        <v>31</v>
      </c>
      <c r="S651" s="71" t="s">
        <v>128</v>
      </c>
      <c r="T651" s="71" t="s">
        <v>136</v>
      </c>
      <c r="U651" s="72" t="s">
        <v>20</v>
      </c>
      <c r="V651" s="71" t="s">
        <v>23</v>
      </c>
      <c r="W651" s="71" t="s">
        <v>313</v>
      </c>
      <c r="X651" s="71" t="s">
        <v>31</v>
      </c>
      <c r="Y651" s="72" t="s">
        <v>30</v>
      </c>
      <c r="Z651" s="71" t="s">
        <v>136</v>
      </c>
      <c r="AA651" s="71" t="s">
        <v>114</v>
      </c>
      <c r="AB651" s="72" t="s">
        <v>20</v>
      </c>
      <c r="AC651" s="71" t="s">
        <v>664</v>
      </c>
      <c r="AD651" s="71" t="s">
        <v>580</v>
      </c>
      <c r="AE651" s="148">
        <v>0.81</v>
      </c>
      <c r="AF651" s="148" t="s">
        <v>16</v>
      </c>
      <c r="AG651" s="148">
        <v>2.78</v>
      </c>
      <c r="AH651" s="151"/>
    </row>
    <row r="652" spans="1:34" x14ac:dyDescent="0.25">
      <c r="A652" s="154" t="s">
        <v>312</v>
      </c>
      <c r="B652" s="5" t="s">
        <v>13</v>
      </c>
      <c r="C652" s="73" t="s">
        <v>16</v>
      </c>
      <c r="D652" s="73" t="s">
        <v>14</v>
      </c>
      <c r="E652" s="74" t="s">
        <v>16</v>
      </c>
      <c r="F652" s="73" t="s">
        <v>16</v>
      </c>
      <c r="G652" s="73" t="s">
        <v>29</v>
      </c>
      <c r="H652" s="74" t="s">
        <v>16</v>
      </c>
      <c r="I652" s="73" t="s">
        <v>16</v>
      </c>
      <c r="J652" s="73" t="s">
        <v>14</v>
      </c>
      <c r="K652" s="74" t="s">
        <v>16</v>
      </c>
      <c r="L652" s="73" t="s">
        <v>16</v>
      </c>
      <c r="M652" s="73" t="s">
        <v>29</v>
      </c>
      <c r="N652" s="74" t="s">
        <v>16</v>
      </c>
      <c r="O652" s="73" t="s">
        <v>16</v>
      </c>
      <c r="P652" s="73" t="s">
        <v>68</v>
      </c>
      <c r="Q652" s="74" t="s">
        <v>16</v>
      </c>
      <c r="R652" s="73" t="s">
        <v>29</v>
      </c>
      <c r="S652" s="73" t="s">
        <v>16</v>
      </c>
      <c r="T652" s="73" t="s">
        <v>16</v>
      </c>
      <c r="U652" s="74" t="s">
        <v>16</v>
      </c>
      <c r="V652" s="73" t="s">
        <v>29</v>
      </c>
      <c r="W652" s="73" t="s">
        <v>16</v>
      </c>
      <c r="X652" s="73" t="s">
        <v>24</v>
      </c>
      <c r="Y652" s="74" t="s">
        <v>16</v>
      </c>
      <c r="Z652" s="73" t="s">
        <v>16</v>
      </c>
      <c r="AA652" s="73" t="s">
        <v>14</v>
      </c>
      <c r="AB652" s="74" t="s">
        <v>16</v>
      </c>
      <c r="AC652" s="73" t="s">
        <v>14</v>
      </c>
      <c r="AD652" s="73"/>
      <c r="AE652" s="149"/>
      <c r="AF652" s="149"/>
      <c r="AG652" s="149"/>
      <c r="AH652" s="152"/>
    </row>
    <row r="653" spans="1:34" x14ac:dyDescent="0.25">
      <c r="A653" s="154"/>
      <c r="B653" s="5" t="s">
        <v>14</v>
      </c>
      <c r="C653" s="127" t="s">
        <v>460</v>
      </c>
      <c r="D653" s="127" t="s">
        <v>460</v>
      </c>
      <c r="E653" s="128" t="s">
        <v>17</v>
      </c>
      <c r="F653" s="127" t="s">
        <v>460</v>
      </c>
      <c r="G653" s="127" t="s">
        <v>460</v>
      </c>
      <c r="H653" s="128" t="s">
        <v>461</v>
      </c>
      <c r="I653" s="127" t="s">
        <v>460</v>
      </c>
      <c r="J653" s="127" t="s">
        <v>460</v>
      </c>
      <c r="K653" s="128" t="s">
        <v>461</v>
      </c>
      <c r="L653" s="127" t="s">
        <v>460</v>
      </c>
      <c r="M653" s="127" t="s">
        <v>460</v>
      </c>
      <c r="N653" s="128" t="s">
        <v>461</v>
      </c>
      <c r="O653" s="127" t="s">
        <v>460</v>
      </c>
      <c r="P653" s="127" t="s">
        <v>460</v>
      </c>
      <c r="Q653" s="128" t="s">
        <v>461</v>
      </c>
      <c r="R653" s="127" t="s">
        <v>32</v>
      </c>
      <c r="S653" s="127" t="s">
        <v>460</v>
      </c>
      <c r="T653" s="127" t="s">
        <v>460</v>
      </c>
      <c r="U653" s="128" t="s">
        <v>461</v>
      </c>
      <c r="V653" s="127" t="s">
        <v>32</v>
      </c>
      <c r="W653" s="127" t="s">
        <v>460</v>
      </c>
      <c r="X653" s="127" t="s">
        <v>460</v>
      </c>
      <c r="Y653" s="128" t="s">
        <v>461</v>
      </c>
      <c r="Z653" s="127" t="s">
        <v>460</v>
      </c>
      <c r="AA653" s="127" t="s">
        <v>460</v>
      </c>
      <c r="AB653" s="128" t="s">
        <v>461</v>
      </c>
      <c r="AC653" s="127" t="s">
        <v>462</v>
      </c>
      <c r="AD653" s="127" t="s">
        <v>25</v>
      </c>
      <c r="AE653" s="149"/>
      <c r="AF653" s="149"/>
      <c r="AG653" s="149"/>
      <c r="AH653" s="152"/>
    </row>
    <row r="654" spans="1:34" ht="15.75" thickBot="1" x14ac:dyDescent="0.3">
      <c r="A654" s="155"/>
      <c r="B654" s="6" t="s">
        <v>463</v>
      </c>
      <c r="C654" s="129" t="s">
        <v>460</v>
      </c>
      <c r="D654" s="129" t="s">
        <v>460</v>
      </c>
      <c r="E654" s="130" t="s">
        <v>17</v>
      </c>
      <c r="F654" s="129" t="s">
        <v>460</v>
      </c>
      <c r="G654" s="129" t="s">
        <v>460</v>
      </c>
      <c r="H654" s="130" t="s">
        <v>17</v>
      </c>
      <c r="I654" s="129" t="s">
        <v>460</v>
      </c>
      <c r="J654" s="129" t="s">
        <v>460</v>
      </c>
      <c r="K654" s="130" t="s">
        <v>17</v>
      </c>
      <c r="L654" s="129" t="s">
        <v>460</v>
      </c>
      <c r="M654" s="129" t="s">
        <v>460</v>
      </c>
      <c r="N654" s="130" t="s">
        <v>17</v>
      </c>
      <c r="O654" s="129" t="s">
        <v>460</v>
      </c>
      <c r="P654" s="129" t="s">
        <v>460</v>
      </c>
      <c r="Q654" s="130" t="s">
        <v>17</v>
      </c>
      <c r="R654" s="129">
        <v>4</v>
      </c>
      <c r="S654" s="129" t="s">
        <v>460</v>
      </c>
      <c r="T654" s="129" t="s">
        <v>460</v>
      </c>
      <c r="U654" s="130" t="s">
        <v>17</v>
      </c>
      <c r="V654" s="129">
        <v>4</v>
      </c>
      <c r="W654" s="129" t="s">
        <v>460</v>
      </c>
      <c r="X654" s="129" t="s">
        <v>460</v>
      </c>
      <c r="Y654" s="130" t="s">
        <v>17</v>
      </c>
      <c r="Z654" s="129" t="s">
        <v>460</v>
      </c>
      <c r="AA654" s="129" t="s">
        <v>460</v>
      </c>
      <c r="AB654" s="130" t="s">
        <v>17</v>
      </c>
      <c r="AC654" s="129">
        <v>14</v>
      </c>
      <c r="AD654" s="129" t="s">
        <v>95</v>
      </c>
      <c r="AE654" s="150"/>
      <c r="AF654" s="150"/>
      <c r="AG654" s="150"/>
      <c r="AH654" s="153"/>
    </row>
    <row r="655" spans="1:34" ht="15.95" customHeight="1" x14ac:dyDescent="0.25">
      <c r="A655" s="131" t="s">
        <v>478</v>
      </c>
      <c r="B655" s="132"/>
      <c r="C655" s="132"/>
      <c r="D655" s="132"/>
      <c r="E655" s="132"/>
      <c r="F655" s="132"/>
      <c r="G655" s="132"/>
      <c r="H655" s="132"/>
      <c r="I655" s="132"/>
      <c r="J655" s="132"/>
      <c r="K655" s="132"/>
      <c r="L655" s="132"/>
      <c r="M655" s="132"/>
      <c r="N655" s="132"/>
      <c r="O655" s="132"/>
      <c r="P655" s="133"/>
      <c r="Q655" s="133"/>
      <c r="R655" s="133"/>
      <c r="S655" s="133"/>
      <c r="T655" s="133"/>
      <c r="U655" s="133"/>
      <c r="V655" s="134"/>
      <c r="Y655" s="133"/>
      <c r="Z655" s="133"/>
    </row>
    <row r="656" spans="1:34" ht="15.95" customHeight="1" x14ac:dyDescent="0.25">
      <c r="A656" s="135" t="s">
        <v>479</v>
      </c>
      <c r="B656" s="135"/>
      <c r="C656" s="135"/>
      <c r="D656" s="135"/>
      <c r="E656" s="135"/>
      <c r="F656" s="135"/>
      <c r="G656" s="135"/>
      <c r="H656" s="135"/>
      <c r="I656" s="135"/>
      <c r="J656" s="135"/>
      <c r="K656" s="135"/>
      <c r="L656" s="135"/>
      <c r="M656" s="135"/>
    </row>
    <row r="657" spans="1:34" ht="15.95" customHeight="1" x14ac:dyDescent="0.25">
      <c r="A657" s="136" t="s">
        <v>480</v>
      </c>
      <c r="B657" s="144" t="s">
        <v>481</v>
      </c>
      <c r="C657" s="144"/>
      <c r="D657" s="144" t="s">
        <v>482</v>
      </c>
      <c r="E657" s="144"/>
      <c r="F657" s="144"/>
      <c r="G657" s="144" t="s">
        <v>483</v>
      </c>
      <c r="H657" s="144"/>
      <c r="I657" s="144"/>
      <c r="J657" s="144" t="s">
        <v>484</v>
      </c>
      <c r="K657" s="144"/>
      <c r="L657" s="144"/>
      <c r="M657" s="144" t="s">
        <v>485</v>
      </c>
      <c r="N657" s="144"/>
      <c r="O657" s="144"/>
      <c r="P657" s="144" t="s">
        <v>486</v>
      </c>
      <c r="Q657" s="144"/>
      <c r="R657" s="144"/>
      <c r="S657" s="144" t="s">
        <v>487</v>
      </c>
      <c r="T657" s="144"/>
      <c r="U657" s="144"/>
      <c r="V657" s="137" t="s">
        <v>488</v>
      </c>
      <c r="Y657" s="138"/>
    </row>
    <row r="658" spans="1:34" ht="15.95" customHeight="1" x14ac:dyDescent="0.25">
      <c r="A658" s="136" t="s">
        <v>183</v>
      </c>
      <c r="B658" s="144" t="s">
        <v>56</v>
      </c>
      <c r="C658" s="144"/>
      <c r="D658" s="144" t="s">
        <v>48</v>
      </c>
      <c r="E658" s="144"/>
      <c r="F658" s="144"/>
      <c r="G658" s="144" t="s">
        <v>50</v>
      </c>
      <c r="H658" s="144"/>
      <c r="I658" s="144"/>
      <c r="J658" s="144" t="s">
        <v>14</v>
      </c>
      <c r="K658" s="144"/>
      <c r="L658" s="144"/>
      <c r="M658" s="144" t="s">
        <v>24</v>
      </c>
      <c r="N658" s="144"/>
      <c r="O658" s="144"/>
      <c r="P658" s="144" t="s">
        <v>68</v>
      </c>
      <c r="Q658" s="144"/>
      <c r="R658" s="144"/>
      <c r="S658" s="144" t="s">
        <v>29</v>
      </c>
      <c r="T658" s="144"/>
      <c r="U658" s="144"/>
      <c r="V658" s="137" t="s">
        <v>16</v>
      </c>
      <c r="W658" s="138"/>
      <c r="X658" s="138"/>
      <c r="Y658" s="138"/>
    </row>
    <row r="659" spans="1:34" ht="15.95" customHeight="1" x14ac:dyDescent="0.25">
      <c r="A659" s="136" t="s">
        <v>184</v>
      </c>
      <c r="B659" s="144">
        <v>10</v>
      </c>
      <c r="C659" s="144"/>
      <c r="D659" s="144">
        <v>9</v>
      </c>
      <c r="E659" s="144"/>
      <c r="F659" s="144"/>
      <c r="G659" s="144">
        <v>8</v>
      </c>
      <c r="H659" s="144"/>
      <c r="I659" s="144"/>
      <c r="J659" s="144">
        <v>7</v>
      </c>
      <c r="K659" s="144"/>
      <c r="L659" s="144"/>
      <c r="M659" s="144">
        <v>6</v>
      </c>
      <c r="N659" s="144"/>
      <c r="O659" s="144"/>
      <c r="P659" s="144">
        <v>5</v>
      </c>
      <c r="Q659" s="144"/>
      <c r="R659" s="144"/>
      <c r="S659" s="144">
        <v>4</v>
      </c>
      <c r="T659" s="144"/>
      <c r="U659" s="144"/>
      <c r="V659" s="137">
        <v>0</v>
      </c>
      <c r="W659" s="138"/>
      <c r="X659" s="138"/>
      <c r="Y659" s="138"/>
    </row>
    <row r="660" spans="1:34" ht="42.75" customHeight="1" x14ac:dyDescent="0.25">
      <c r="A660" s="139"/>
      <c r="B660" s="140"/>
      <c r="C660" s="141"/>
      <c r="D660" s="141"/>
      <c r="E660" s="141"/>
      <c r="F660" s="141"/>
      <c r="G660" s="141"/>
      <c r="H660" s="145"/>
      <c r="I660" s="145"/>
      <c r="J660" s="145"/>
      <c r="K660" s="145"/>
      <c r="L660" s="145"/>
      <c r="M660" s="145"/>
      <c r="N660" s="141"/>
      <c r="O660" s="141"/>
      <c r="P660" s="141"/>
      <c r="Q660" s="141"/>
      <c r="R660" s="141"/>
      <c r="S660" s="141"/>
      <c r="T660" s="141"/>
      <c r="U660" s="141"/>
      <c r="V660" s="141"/>
    </row>
    <row r="661" spans="1:34" ht="21" customHeight="1" x14ac:dyDescent="0.25">
      <c r="A661" s="139"/>
      <c r="B661" s="146" t="s">
        <v>489</v>
      </c>
      <c r="C661" s="146"/>
      <c r="D661" s="146"/>
      <c r="E661" s="146"/>
      <c r="F661" s="141"/>
      <c r="G661" s="141"/>
      <c r="K661" s="142" t="s">
        <v>490</v>
      </c>
      <c r="L661" s="143"/>
      <c r="M661" s="143"/>
      <c r="N661" s="143"/>
      <c r="O661" s="143"/>
      <c r="S661" s="142" t="s">
        <v>491</v>
      </c>
      <c r="T661" s="142"/>
      <c r="U661" s="142"/>
      <c r="V661" s="142"/>
      <c r="W661" s="142"/>
      <c r="Z661" s="141" t="s">
        <v>492</v>
      </c>
    </row>
    <row r="662" spans="1:34" ht="15.75" thickBot="1" x14ac:dyDescent="0.3">
      <c r="B662" s="147" t="s">
        <v>493</v>
      </c>
      <c r="C662" s="147"/>
      <c r="D662" s="147"/>
      <c r="E662" s="147"/>
      <c r="F662" s="135"/>
      <c r="G662" s="135"/>
      <c r="K662" s="138" t="s">
        <v>494</v>
      </c>
      <c r="L662" s="138"/>
      <c r="M662" s="138"/>
      <c r="N662" s="138"/>
      <c r="O662" s="138"/>
      <c r="S662" s="142" t="s">
        <v>495</v>
      </c>
      <c r="T662" s="142"/>
      <c r="U662" s="142"/>
      <c r="V662" s="142"/>
      <c r="W662" s="142"/>
      <c r="Z662" s="132" t="s">
        <v>743</v>
      </c>
    </row>
    <row r="663" spans="1:34" x14ac:dyDescent="0.25">
      <c r="A663" s="3">
        <v>15134</v>
      </c>
      <c r="B663" s="4" t="s">
        <v>12</v>
      </c>
      <c r="C663" s="71" t="s">
        <v>118</v>
      </c>
      <c r="D663" s="71" t="s">
        <v>55</v>
      </c>
      <c r="E663" s="72" t="s">
        <v>47</v>
      </c>
      <c r="F663" s="71" t="s">
        <v>26</v>
      </c>
      <c r="G663" s="71" t="s">
        <v>33</v>
      </c>
      <c r="H663" s="72" t="s">
        <v>78</v>
      </c>
      <c r="I663" s="71" t="s">
        <v>153</v>
      </c>
      <c r="J663" s="71" t="s">
        <v>53</v>
      </c>
      <c r="K663" s="72" t="s">
        <v>71</v>
      </c>
      <c r="L663" s="71" t="s">
        <v>53</v>
      </c>
      <c r="M663" s="71" t="s">
        <v>30</v>
      </c>
      <c r="N663" s="72" t="s">
        <v>106</v>
      </c>
      <c r="O663" s="71" t="s">
        <v>97</v>
      </c>
      <c r="P663" s="71" t="s">
        <v>43</v>
      </c>
      <c r="Q663" s="72" t="s">
        <v>76</v>
      </c>
      <c r="R663" s="71" t="s">
        <v>43</v>
      </c>
      <c r="S663" s="71" t="s">
        <v>101</v>
      </c>
      <c r="T663" s="71" t="s">
        <v>107</v>
      </c>
      <c r="U663" s="72" t="s">
        <v>134</v>
      </c>
      <c r="V663" s="71" t="s">
        <v>30</v>
      </c>
      <c r="W663" s="71" t="s">
        <v>42</v>
      </c>
      <c r="X663" s="71" t="s">
        <v>49</v>
      </c>
      <c r="Y663" s="72" t="s">
        <v>90</v>
      </c>
      <c r="Z663" s="71" t="s">
        <v>33</v>
      </c>
      <c r="AA663" s="71" t="s">
        <v>30</v>
      </c>
      <c r="AB663" s="72" t="s">
        <v>101</v>
      </c>
      <c r="AC663" s="71" t="s">
        <v>46</v>
      </c>
      <c r="AD663" s="71" t="s">
        <v>665</v>
      </c>
      <c r="AE663" s="148">
        <v>7.22</v>
      </c>
      <c r="AF663" s="148" t="s">
        <v>29</v>
      </c>
      <c r="AG663" s="148">
        <v>5.14</v>
      </c>
      <c r="AH663" s="151"/>
    </row>
    <row r="664" spans="1:34" x14ac:dyDescent="0.25">
      <c r="A664" s="154" t="s">
        <v>311</v>
      </c>
      <c r="B664" s="5" t="s">
        <v>13</v>
      </c>
      <c r="C664" s="73" t="s">
        <v>24</v>
      </c>
      <c r="D664" s="73" t="s">
        <v>56</v>
      </c>
      <c r="E664" s="74" t="s">
        <v>14</v>
      </c>
      <c r="F664" s="73" t="s">
        <v>50</v>
      </c>
      <c r="G664" s="73" t="s">
        <v>56</v>
      </c>
      <c r="H664" s="74" t="s">
        <v>48</v>
      </c>
      <c r="I664" s="73" t="s">
        <v>14</v>
      </c>
      <c r="J664" s="73" t="s">
        <v>48</v>
      </c>
      <c r="K664" s="74" t="s">
        <v>14</v>
      </c>
      <c r="L664" s="73" t="s">
        <v>14</v>
      </c>
      <c r="M664" s="73" t="s">
        <v>48</v>
      </c>
      <c r="N664" s="74" t="s">
        <v>14</v>
      </c>
      <c r="O664" s="73" t="s">
        <v>24</v>
      </c>
      <c r="P664" s="73" t="s">
        <v>14</v>
      </c>
      <c r="Q664" s="74" t="s">
        <v>24</v>
      </c>
      <c r="R664" s="73" t="s">
        <v>68</v>
      </c>
      <c r="S664" s="73" t="s">
        <v>68</v>
      </c>
      <c r="T664" s="73" t="s">
        <v>14</v>
      </c>
      <c r="U664" s="74" t="s">
        <v>24</v>
      </c>
      <c r="V664" s="73" t="s">
        <v>48</v>
      </c>
      <c r="W664" s="73" t="s">
        <v>50</v>
      </c>
      <c r="X664" s="73" t="s">
        <v>50</v>
      </c>
      <c r="Y664" s="74" t="s">
        <v>50</v>
      </c>
      <c r="Z664" s="73" t="s">
        <v>56</v>
      </c>
      <c r="AA664" s="73" t="s">
        <v>48</v>
      </c>
      <c r="AB664" s="74" t="s">
        <v>48</v>
      </c>
      <c r="AC664" s="73" t="s">
        <v>56</v>
      </c>
      <c r="AD664" s="73"/>
      <c r="AE664" s="149"/>
      <c r="AF664" s="149"/>
      <c r="AG664" s="149"/>
      <c r="AH664" s="152"/>
    </row>
    <row r="665" spans="1:34" x14ac:dyDescent="0.25">
      <c r="A665" s="154"/>
      <c r="B665" s="5" t="s">
        <v>14</v>
      </c>
      <c r="C665" s="127" t="s">
        <v>460</v>
      </c>
      <c r="D665" s="127" t="s">
        <v>460</v>
      </c>
      <c r="E665" s="128" t="s">
        <v>25</v>
      </c>
      <c r="F665" s="127" t="s">
        <v>460</v>
      </c>
      <c r="G665" s="127" t="s">
        <v>460</v>
      </c>
      <c r="H665" s="128" t="s">
        <v>32</v>
      </c>
      <c r="I665" s="127" t="s">
        <v>460</v>
      </c>
      <c r="J665" s="127" t="s">
        <v>460</v>
      </c>
      <c r="K665" s="128" t="s">
        <v>25</v>
      </c>
      <c r="L665" s="127" t="s">
        <v>460</v>
      </c>
      <c r="M665" s="127" t="s">
        <v>460</v>
      </c>
      <c r="N665" s="128" t="s">
        <v>32</v>
      </c>
      <c r="O665" s="127" t="s">
        <v>460</v>
      </c>
      <c r="P665" s="127" t="s">
        <v>460</v>
      </c>
      <c r="Q665" s="128" t="s">
        <v>25</v>
      </c>
      <c r="R665" s="127" t="s">
        <v>32</v>
      </c>
      <c r="S665" s="127" t="s">
        <v>460</v>
      </c>
      <c r="T665" s="127" t="s">
        <v>460</v>
      </c>
      <c r="U665" s="128" t="s">
        <v>25</v>
      </c>
      <c r="V665" s="127" t="s">
        <v>32</v>
      </c>
      <c r="W665" s="127" t="s">
        <v>460</v>
      </c>
      <c r="X665" s="127" t="s">
        <v>460</v>
      </c>
      <c r="Y665" s="128" t="s">
        <v>25</v>
      </c>
      <c r="Z665" s="127" t="s">
        <v>460</v>
      </c>
      <c r="AA665" s="127" t="s">
        <v>460</v>
      </c>
      <c r="AB665" s="128" t="s">
        <v>32</v>
      </c>
      <c r="AC665" s="127" t="s">
        <v>462</v>
      </c>
      <c r="AD665" s="127" t="s">
        <v>36</v>
      </c>
      <c r="AE665" s="149"/>
      <c r="AF665" s="149"/>
      <c r="AG665" s="149"/>
      <c r="AH665" s="152"/>
    </row>
    <row r="666" spans="1:34" ht="15.75" thickBot="1" x14ac:dyDescent="0.3">
      <c r="A666" s="155"/>
      <c r="B666" s="6" t="s">
        <v>463</v>
      </c>
      <c r="C666" s="129" t="s">
        <v>460</v>
      </c>
      <c r="D666" s="129" t="s">
        <v>460</v>
      </c>
      <c r="E666" s="130" t="s">
        <v>44</v>
      </c>
      <c r="F666" s="129" t="s">
        <v>460</v>
      </c>
      <c r="G666" s="129" t="s">
        <v>460</v>
      </c>
      <c r="H666" s="130" t="s">
        <v>161</v>
      </c>
      <c r="I666" s="129" t="s">
        <v>460</v>
      </c>
      <c r="J666" s="129" t="s">
        <v>460</v>
      </c>
      <c r="K666" s="130" t="s">
        <v>44</v>
      </c>
      <c r="L666" s="129" t="s">
        <v>460</v>
      </c>
      <c r="M666" s="129" t="s">
        <v>460</v>
      </c>
      <c r="N666" s="130" t="s">
        <v>470</v>
      </c>
      <c r="O666" s="129" t="s">
        <v>460</v>
      </c>
      <c r="P666" s="129" t="s">
        <v>460</v>
      </c>
      <c r="Q666" s="130" t="s">
        <v>66</v>
      </c>
      <c r="R666" s="129">
        <v>5</v>
      </c>
      <c r="S666" s="129" t="s">
        <v>460</v>
      </c>
      <c r="T666" s="129" t="s">
        <v>460</v>
      </c>
      <c r="U666" s="130" t="s">
        <v>66</v>
      </c>
      <c r="V666" s="129">
        <v>9</v>
      </c>
      <c r="W666" s="129" t="s">
        <v>460</v>
      </c>
      <c r="X666" s="129" t="s">
        <v>460</v>
      </c>
      <c r="Y666" s="130" t="s">
        <v>52</v>
      </c>
      <c r="Z666" s="129" t="s">
        <v>460</v>
      </c>
      <c r="AA666" s="129" t="s">
        <v>460</v>
      </c>
      <c r="AB666" s="130" t="s">
        <v>161</v>
      </c>
      <c r="AC666" s="129">
        <v>20</v>
      </c>
      <c r="AD666" s="129" t="s">
        <v>666</v>
      </c>
      <c r="AE666" s="150"/>
      <c r="AF666" s="150"/>
      <c r="AG666" s="150"/>
      <c r="AH666" s="153"/>
    </row>
    <row r="667" spans="1:34" x14ac:dyDescent="0.25">
      <c r="A667" s="3">
        <v>15135</v>
      </c>
      <c r="B667" s="4" t="s">
        <v>12</v>
      </c>
      <c r="C667" s="71" t="s">
        <v>127</v>
      </c>
      <c r="D667" s="71" t="s">
        <v>31</v>
      </c>
      <c r="E667" s="72" t="s">
        <v>60</v>
      </c>
      <c r="F667" s="71" t="s">
        <v>35</v>
      </c>
      <c r="G667" s="71" t="s">
        <v>23</v>
      </c>
      <c r="H667" s="72" t="s">
        <v>15</v>
      </c>
      <c r="I667" s="71" t="s">
        <v>109</v>
      </c>
      <c r="J667" s="71" t="s">
        <v>124</v>
      </c>
      <c r="K667" s="72" t="s">
        <v>75</v>
      </c>
      <c r="L667" s="71" t="s">
        <v>177</v>
      </c>
      <c r="M667" s="71" t="s">
        <v>23</v>
      </c>
      <c r="N667" s="72" t="s">
        <v>30</v>
      </c>
      <c r="O667" s="71" t="s">
        <v>91</v>
      </c>
      <c r="P667" s="71" t="s">
        <v>23</v>
      </c>
      <c r="Q667" s="72" t="s">
        <v>74</v>
      </c>
      <c r="R667" s="71" t="s">
        <v>23</v>
      </c>
      <c r="S667" s="71" t="s">
        <v>115</v>
      </c>
      <c r="T667" s="71" t="s">
        <v>35</v>
      </c>
      <c r="U667" s="72" t="s">
        <v>82</v>
      </c>
      <c r="V667" s="71" t="s">
        <v>23</v>
      </c>
      <c r="W667" s="71" t="s">
        <v>145</v>
      </c>
      <c r="X667" s="71" t="s">
        <v>28</v>
      </c>
      <c r="Y667" s="72" t="s">
        <v>106</v>
      </c>
      <c r="Z667" s="71" t="s">
        <v>35</v>
      </c>
      <c r="AA667" s="71" t="s">
        <v>23</v>
      </c>
      <c r="AB667" s="72" t="s">
        <v>15</v>
      </c>
      <c r="AC667" s="71" t="s">
        <v>143</v>
      </c>
      <c r="AD667" s="71" t="s">
        <v>667</v>
      </c>
      <c r="AE667" s="148">
        <v>2.37</v>
      </c>
      <c r="AF667" s="148" t="s">
        <v>16</v>
      </c>
      <c r="AG667" s="148">
        <v>2.57</v>
      </c>
      <c r="AH667" s="151"/>
    </row>
    <row r="668" spans="1:34" x14ac:dyDescent="0.25">
      <c r="A668" s="154" t="s">
        <v>310</v>
      </c>
      <c r="B668" s="5" t="s">
        <v>13</v>
      </c>
      <c r="C668" s="73" t="s">
        <v>16</v>
      </c>
      <c r="D668" s="73" t="s">
        <v>24</v>
      </c>
      <c r="E668" s="74" t="s">
        <v>16</v>
      </c>
      <c r="F668" s="73" t="s">
        <v>16</v>
      </c>
      <c r="G668" s="73" t="s">
        <v>29</v>
      </c>
      <c r="H668" s="74" t="s">
        <v>16</v>
      </c>
      <c r="I668" s="73" t="s">
        <v>68</v>
      </c>
      <c r="J668" s="73" t="s">
        <v>68</v>
      </c>
      <c r="K668" s="74" t="s">
        <v>68</v>
      </c>
      <c r="L668" s="73" t="s">
        <v>16</v>
      </c>
      <c r="M668" s="73" t="s">
        <v>29</v>
      </c>
      <c r="N668" s="74" t="s">
        <v>16</v>
      </c>
      <c r="O668" s="73" t="s">
        <v>29</v>
      </c>
      <c r="P668" s="73" t="s">
        <v>24</v>
      </c>
      <c r="Q668" s="74" t="s">
        <v>29</v>
      </c>
      <c r="R668" s="73" t="s">
        <v>29</v>
      </c>
      <c r="S668" s="73" t="s">
        <v>16</v>
      </c>
      <c r="T668" s="73" t="s">
        <v>16</v>
      </c>
      <c r="U668" s="74" t="s">
        <v>16</v>
      </c>
      <c r="V668" s="73" t="s">
        <v>29</v>
      </c>
      <c r="W668" s="73" t="s">
        <v>16</v>
      </c>
      <c r="X668" s="73" t="s">
        <v>29</v>
      </c>
      <c r="Y668" s="74" t="s">
        <v>16</v>
      </c>
      <c r="Z668" s="73" t="s">
        <v>16</v>
      </c>
      <c r="AA668" s="73" t="s">
        <v>29</v>
      </c>
      <c r="AB668" s="74" t="s">
        <v>16</v>
      </c>
      <c r="AC668" s="73" t="s">
        <v>56</v>
      </c>
      <c r="AD668" s="73"/>
      <c r="AE668" s="149"/>
      <c r="AF668" s="149"/>
      <c r="AG668" s="149"/>
      <c r="AH668" s="152"/>
    </row>
    <row r="669" spans="1:34" x14ac:dyDescent="0.25">
      <c r="A669" s="154"/>
      <c r="B669" s="5" t="s">
        <v>14</v>
      </c>
      <c r="C669" s="127" t="s">
        <v>460</v>
      </c>
      <c r="D669" s="127" t="s">
        <v>460</v>
      </c>
      <c r="E669" s="128" t="s">
        <v>461</v>
      </c>
      <c r="F669" s="127" t="s">
        <v>460</v>
      </c>
      <c r="G669" s="127" t="s">
        <v>460</v>
      </c>
      <c r="H669" s="128" t="s">
        <v>461</v>
      </c>
      <c r="I669" s="127" t="s">
        <v>460</v>
      </c>
      <c r="J669" s="127" t="s">
        <v>460</v>
      </c>
      <c r="K669" s="128" t="s">
        <v>25</v>
      </c>
      <c r="L669" s="127" t="s">
        <v>460</v>
      </c>
      <c r="M669" s="127" t="s">
        <v>460</v>
      </c>
      <c r="N669" s="128" t="s">
        <v>461</v>
      </c>
      <c r="O669" s="127" t="s">
        <v>460</v>
      </c>
      <c r="P669" s="127" t="s">
        <v>460</v>
      </c>
      <c r="Q669" s="128" t="s">
        <v>25</v>
      </c>
      <c r="R669" s="127" t="s">
        <v>32</v>
      </c>
      <c r="S669" s="127" t="s">
        <v>460</v>
      </c>
      <c r="T669" s="127" t="s">
        <v>460</v>
      </c>
      <c r="U669" s="128" t="s">
        <v>461</v>
      </c>
      <c r="V669" s="127" t="s">
        <v>32</v>
      </c>
      <c r="W669" s="127" t="s">
        <v>460</v>
      </c>
      <c r="X669" s="127" t="s">
        <v>460</v>
      </c>
      <c r="Y669" s="128" t="s">
        <v>461</v>
      </c>
      <c r="Z669" s="127" t="s">
        <v>460</v>
      </c>
      <c r="AA669" s="127" t="s">
        <v>460</v>
      </c>
      <c r="AB669" s="128" t="s">
        <v>461</v>
      </c>
      <c r="AC669" s="127" t="s">
        <v>462</v>
      </c>
      <c r="AD669" s="127" t="s">
        <v>43</v>
      </c>
      <c r="AE669" s="149"/>
      <c r="AF669" s="149"/>
      <c r="AG669" s="149"/>
      <c r="AH669" s="152"/>
    </row>
    <row r="670" spans="1:34" ht="15.75" thickBot="1" x14ac:dyDescent="0.3">
      <c r="A670" s="155"/>
      <c r="B670" s="6" t="s">
        <v>463</v>
      </c>
      <c r="C670" s="129" t="s">
        <v>460</v>
      </c>
      <c r="D670" s="129" t="s">
        <v>460</v>
      </c>
      <c r="E670" s="130" t="s">
        <v>17</v>
      </c>
      <c r="F670" s="129" t="s">
        <v>460</v>
      </c>
      <c r="G670" s="129" t="s">
        <v>460</v>
      </c>
      <c r="H670" s="130" t="s">
        <v>17</v>
      </c>
      <c r="I670" s="129" t="s">
        <v>460</v>
      </c>
      <c r="J670" s="129" t="s">
        <v>460</v>
      </c>
      <c r="K670" s="130" t="s">
        <v>33</v>
      </c>
      <c r="L670" s="129" t="s">
        <v>460</v>
      </c>
      <c r="M670" s="129" t="s">
        <v>460</v>
      </c>
      <c r="N670" s="130" t="s">
        <v>17</v>
      </c>
      <c r="O670" s="129" t="s">
        <v>460</v>
      </c>
      <c r="P670" s="129" t="s">
        <v>460</v>
      </c>
      <c r="Q670" s="130" t="s">
        <v>55</v>
      </c>
      <c r="R670" s="129">
        <v>4</v>
      </c>
      <c r="S670" s="129" t="s">
        <v>460</v>
      </c>
      <c r="T670" s="129" t="s">
        <v>460</v>
      </c>
      <c r="U670" s="130" t="s">
        <v>17</v>
      </c>
      <c r="V670" s="129">
        <v>4</v>
      </c>
      <c r="W670" s="129" t="s">
        <v>460</v>
      </c>
      <c r="X670" s="129" t="s">
        <v>460</v>
      </c>
      <c r="Y670" s="130" t="s">
        <v>17</v>
      </c>
      <c r="Z670" s="129" t="s">
        <v>460</v>
      </c>
      <c r="AA670" s="129" t="s">
        <v>460</v>
      </c>
      <c r="AB670" s="130" t="s">
        <v>17</v>
      </c>
      <c r="AC670" s="129">
        <v>20</v>
      </c>
      <c r="AD670" s="129" t="s">
        <v>132</v>
      </c>
      <c r="AE670" s="150"/>
      <c r="AF670" s="150"/>
      <c r="AG670" s="150"/>
      <c r="AH670" s="153"/>
    </row>
    <row r="671" spans="1:34" x14ac:dyDescent="0.25">
      <c r="A671" s="3">
        <v>15136</v>
      </c>
      <c r="B671" s="4" t="s">
        <v>12</v>
      </c>
      <c r="C671" s="71" t="s">
        <v>52</v>
      </c>
      <c r="D671" s="71" t="s">
        <v>43</v>
      </c>
      <c r="E671" s="72" t="s">
        <v>118</v>
      </c>
      <c r="F671" s="71" t="s">
        <v>26</v>
      </c>
      <c r="G671" s="71" t="s">
        <v>26</v>
      </c>
      <c r="H671" s="72" t="s">
        <v>58</v>
      </c>
      <c r="I671" s="71" t="s">
        <v>74</v>
      </c>
      <c r="J671" s="71" t="s">
        <v>43</v>
      </c>
      <c r="K671" s="72" t="s">
        <v>87</v>
      </c>
      <c r="L671" s="71" t="s">
        <v>27</v>
      </c>
      <c r="M671" s="71" t="s">
        <v>15</v>
      </c>
      <c r="N671" s="72" t="s">
        <v>44</v>
      </c>
      <c r="O671" s="71" t="s">
        <v>70</v>
      </c>
      <c r="P671" s="71" t="s">
        <v>67</v>
      </c>
      <c r="Q671" s="72" t="s">
        <v>118</v>
      </c>
      <c r="R671" s="71" t="s">
        <v>30</v>
      </c>
      <c r="S671" s="71" t="s">
        <v>69</v>
      </c>
      <c r="T671" s="71" t="s">
        <v>27</v>
      </c>
      <c r="U671" s="72" t="s">
        <v>134</v>
      </c>
      <c r="V671" s="71" t="s">
        <v>15</v>
      </c>
      <c r="W671" s="71" t="s">
        <v>42</v>
      </c>
      <c r="X671" s="71" t="s">
        <v>49</v>
      </c>
      <c r="Y671" s="72" t="s">
        <v>90</v>
      </c>
      <c r="Z671" s="71" t="s">
        <v>15</v>
      </c>
      <c r="AA671" s="71" t="s">
        <v>33</v>
      </c>
      <c r="AB671" s="72" t="s">
        <v>88</v>
      </c>
      <c r="AC671" s="71" t="s">
        <v>38</v>
      </c>
      <c r="AD671" s="71" t="s">
        <v>668</v>
      </c>
      <c r="AE671" s="148">
        <v>6.07</v>
      </c>
      <c r="AF671" s="148" t="s">
        <v>29</v>
      </c>
      <c r="AG671" s="148">
        <v>4.7</v>
      </c>
      <c r="AH671" s="151"/>
    </row>
    <row r="672" spans="1:34" x14ac:dyDescent="0.25">
      <c r="A672" s="154" t="s">
        <v>309</v>
      </c>
      <c r="B672" s="5" t="s">
        <v>13</v>
      </c>
      <c r="C672" s="73" t="s">
        <v>29</v>
      </c>
      <c r="D672" s="73" t="s">
        <v>14</v>
      </c>
      <c r="E672" s="74" t="s">
        <v>29</v>
      </c>
      <c r="F672" s="73" t="s">
        <v>50</v>
      </c>
      <c r="G672" s="73" t="s">
        <v>50</v>
      </c>
      <c r="H672" s="74" t="s">
        <v>50</v>
      </c>
      <c r="I672" s="73" t="s">
        <v>24</v>
      </c>
      <c r="J672" s="73" t="s">
        <v>14</v>
      </c>
      <c r="K672" s="74" t="s">
        <v>24</v>
      </c>
      <c r="L672" s="73" t="s">
        <v>29</v>
      </c>
      <c r="M672" s="73" t="s">
        <v>14</v>
      </c>
      <c r="N672" s="74" t="s">
        <v>24</v>
      </c>
      <c r="O672" s="73" t="s">
        <v>29</v>
      </c>
      <c r="P672" s="73" t="s">
        <v>68</v>
      </c>
      <c r="Q672" s="74" t="s">
        <v>29</v>
      </c>
      <c r="R672" s="73" t="s">
        <v>48</v>
      </c>
      <c r="S672" s="73" t="s">
        <v>24</v>
      </c>
      <c r="T672" s="73" t="s">
        <v>24</v>
      </c>
      <c r="U672" s="74" t="s">
        <v>24</v>
      </c>
      <c r="V672" s="73" t="s">
        <v>14</v>
      </c>
      <c r="W672" s="73" t="s">
        <v>50</v>
      </c>
      <c r="X672" s="73" t="s">
        <v>50</v>
      </c>
      <c r="Y672" s="74" t="s">
        <v>50</v>
      </c>
      <c r="Z672" s="73" t="s">
        <v>14</v>
      </c>
      <c r="AA672" s="73" t="s">
        <v>56</v>
      </c>
      <c r="AB672" s="74" t="s">
        <v>50</v>
      </c>
      <c r="AC672" s="73" t="s">
        <v>14</v>
      </c>
      <c r="AD672" s="73"/>
      <c r="AE672" s="149"/>
      <c r="AF672" s="149"/>
      <c r="AG672" s="149"/>
      <c r="AH672" s="152"/>
    </row>
    <row r="673" spans="1:34" x14ac:dyDescent="0.25">
      <c r="A673" s="154"/>
      <c r="B673" s="5" t="s">
        <v>14</v>
      </c>
      <c r="C673" s="127" t="s">
        <v>460</v>
      </c>
      <c r="D673" s="127" t="s">
        <v>460</v>
      </c>
      <c r="E673" s="128" t="s">
        <v>25</v>
      </c>
      <c r="F673" s="127" t="s">
        <v>460</v>
      </c>
      <c r="G673" s="127" t="s">
        <v>460</v>
      </c>
      <c r="H673" s="128" t="s">
        <v>32</v>
      </c>
      <c r="I673" s="127" t="s">
        <v>460</v>
      </c>
      <c r="J673" s="127" t="s">
        <v>460</v>
      </c>
      <c r="K673" s="128" t="s">
        <v>25</v>
      </c>
      <c r="L673" s="127" t="s">
        <v>460</v>
      </c>
      <c r="M673" s="127" t="s">
        <v>460</v>
      </c>
      <c r="N673" s="128" t="s">
        <v>32</v>
      </c>
      <c r="O673" s="127" t="s">
        <v>460</v>
      </c>
      <c r="P673" s="127" t="s">
        <v>460</v>
      </c>
      <c r="Q673" s="128" t="s">
        <v>25</v>
      </c>
      <c r="R673" s="127" t="s">
        <v>32</v>
      </c>
      <c r="S673" s="127" t="s">
        <v>460</v>
      </c>
      <c r="T673" s="127" t="s">
        <v>460</v>
      </c>
      <c r="U673" s="128" t="s">
        <v>25</v>
      </c>
      <c r="V673" s="127" t="s">
        <v>32</v>
      </c>
      <c r="W673" s="127" t="s">
        <v>460</v>
      </c>
      <c r="X673" s="127" t="s">
        <v>460</v>
      </c>
      <c r="Y673" s="128" t="s">
        <v>25</v>
      </c>
      <c r="Z673" s="127" t="s">
        <v>460</v>
      </c>
      <c r="AA673" s="127" t="s">
        <v>460</v>
      </c>
      <c r="AB673" s="128" t="s">
        <v>32</v>
      </c>
      <c r="AC673" s="127" t="s">
        <v>462</v>
      </c>
      <c r="AD673" s="127" t="s">
        <v>36</v>
      </c>
      <c r="AE673" s="149"/>
      <c r="AF673" s="149"/>
      <c r="AG673" s="149"/>
      <c r="AH673" s="152"/>
    </row>
    <row r="674" spans="1:34" ht="15.75" thickBot="1" x14ac:dyDescent="0.3">
      <c r="A674" s="155"/>
      <c r="B674" s="6" t="s">
        <v>463</v>
      </c>
      <c r="C674" s="129" t="s">
        <v>460</v>
      </c>
      <c r="D674" s="129" t="s">
        <v>460</v>
      </c>
      <c r="E674" s="130" t="s">
        <v>55</v>
      </c>
      <c r="F674" s="129" t="s">
        <v>460</v>
      </c>
      <c r="G674" s="129" t="s">
        <v>460</v>
      </c>
      <c r="H674" s="130" t="s">
        <v>45</v>
      </c>
      <c r="I674" s="129" t="s">
        <v>460</v>
      </c>
      <c r="J674" s="129" t="s">
        <v>460</v>
      </c>
      <c r="K674" s="130" t="s">
        <v>66</v>
      </c>
      <c r="L674" s="129" t="s">
        <v>460</v>
      </c>
      <c r="M674" s="129" t="s">
        <v>460</v>
      </c>
      <c r="N674" s="130" t="s">
        <v>501</v>
      </c>
      <c r="O674" s="129" t="s">
        <v>460</v>
      </c>
      <c r="P674" s="129" t="s">
        <v>460</v>
      </c>
      <c r="Q674" s="130" t="s">
        <v>55</v>
      </c>
      <c r="R674" s="129">
        <v>9</v>
      </c>
      <c r="S674" s="129" t="s">
        <v>460</v>
      </c>
      <c r="T674" s="129" t="s">
        <v>460</v>
      </c>
      <c r="U674" s="130" t="s">
        <v>66</v>
      </c>
      <c r="V674" s="129">
        <v>7</v>
      </c>
      <c r="W674" s="129" t="s">
        <v>460</v>
      </c>
      <c r="X674" s="129" t="s">
        <v>460</v>
      </c>
      <c r="Y674" s="130" t="s">
        <v>52</v>
      </c>
      <c r="Z674" s="129" t="s">
        <v>460</v>
      </c>
      <c r="AA674" s="129" t="s">
        <v>460</v>
      </c>
      <c r="AB674" s="130" t="s">
        <v>45</v>
      </c>
      <c r="AC674" s="129">
        <v>14</v>
      </c>
      <c r="AD674" s="129" t="s">
        <v>569</v>
      </c>
      <c r="AE674" s="150"/>
      <c r="AF674" s="150"/>
      <c r="AG674" s="150"/>
      <c r="AH674" s="153"/>
    </row>
    <row r="675" spans="1:34" x14ac:dyDescent="0.25">
      <c r="A675" s="3">
        <v>15137</v>
      </c>
      <c r="B675" s="4" t="s">
        <v>12</v>
      </c>
      <c r="C675" s="71" t="s">
        <v>54</v>
      </c>
      <c r="D675" s="71" t="s">
        <v>15</v>
      </c>
      <c r="E675" s="72" t="s">
        <v>62</v>
      </c>
      <c r="F675" s="71" t="s">
        <v>95</v>
      </c>
      <c r="G675" s="71" t="s">
        <v>20</v>
      </c>
      <c r="H675" s="72" t="s">
        <v>97</v>
      </c>
      <c r="I675" s="71" t="s">
        <v>131</v>
      </c>
      <c r="J675" s="71" t="s">
        <v>33</v>
      </c>
      <c r="K675" s="72" t="s">
        <v>164</v>
      </c>
      <c r="L675" s="71" t="s">
        <v>95</v>
      </c>
      <c r="M675" s="71" t="s">
        <v>33</v>
      </c>
      <c r="N675" s="72" t="s">
        <v>74</v>
      </c>
      <c r="O675" s="71" t="s">
        <v>87</v>
      </c>
      <c r="P675" s="71" t="s">
        <v>49</v>
      </c>
      <c r="Q675" s="72" t="s">
        <v>125</v>
      </c>
      <c r="R675" s="71" t="s">
        <v>30</v>
      </c>
      <c r="S675" s="71" t="s">
        <v>90</v>
      </c>
      <c r="T675" s="71" t="s">
        <v>53</v>
      </c>
      <c r="U675" s="72" t="s">
        <v>65</v>
      </c>
      <c r="V675" s="71" t="s">
        <v>95</v>
      </c>
      <c r="W675" s="71" t="s">
        <v>135</v>
      </c>
      <c r="X675" s="71" t="s">
        <v>26</v>
      </c>
      <c r="Y675" s="72" t="s">
        <v>146</v>
      </c>
      <c r="Z675" s="71" t="s">
        <v>95</v>
      </c>
      <c r="AA675" s="71" t="s">
        <v>95</v>
      </c>
      <c r="AB675" s="72" t="s">
        <v>118</v>
      </c>
      <c r="AC675" s="71" t="s">
        <v>46</v>
      </c>
      <c r="AD675" s="71" t="s">
        <v>623</v>
      </c>
      <c r="AE675" s="148">
        <v>9.3699999999999992</v>
      </c>
      <c r="AF675" s="148" t="s">
        <v>29</v>
      </c>
      <c r="AG675" s="148">
        <v>6.62</v>
      </c>
      <c r="AH675" s="151"/>
    </row>
    <row r="676" spans="1:34" x14ac:dyDescent="0.25">
      <c r="A676" s="154" t="s">
        <v>308</v>
      </c>
      <c r="B676" s="5" t="s">
        <v>13</v>
      </c>
      <c r="C676" s="73" t="s">
        <v>48</v>
      </c>
      <c r="D676" s="73" t="s">
        <v>56</v>
      </c>
      <c r="E676" s="74" t="s">
        <v>48</v>
      </c>
      <c r="F676" s="73" t="s">
        <v>56</v>
      </c>
      <c r="G676" s="73" t="s">
        <v>56</v>
      </c>
      <c r="H676" s="74" t="s">
        <v>56</v>
      </c>
      <c r="I676" s="73" t="s">
        <v>48</v>
      </c>
      <c r="J676" s="73" t="s">
        <v>56</v>
      </c>
      <c r="K676" s="74" t="s">
        <v>56</v>
      </c>
      <c r="L676" s="73" t="s">
        <v>56</v>
      </c>
      <c r="M676" s="73" t="s">
        <v>56</v>
      </c>
      <c r="N676" s="74" t="s">
        <v>56</v>
      </c>
      <c r="O676" s="73" t="s">
        <v>14</v>
      </c>
      <c r="P676" s="73" t="s">
        <v>50</v>
      </c>
      <c r="Q676" s="74" t="s">
        <v>14</v>
      </c>
      <c r="R676" s="73" t="s">
        <v>48</v>
      </c>
      <c r="S676" s="73" t="s">
        <v>56</v>
      </c>
      <c r="T676" s="73" t="s">
        <v>48</v>
      </c>
      <c r="U676" s="74" t="s">
        <v>56</v>
      </c>
      <c r="V676" s="73" t="s">
        <v>56</v>
      </c>
      <c r="W676" s="73" t="s">
        <v>56</v>
      </c>
      <c r="X676" s="73" t="s">
        <v>56</v>
      </c>
      <c r="Y676" s="74" t="s">
        <v>56</v>
      </c>
      <c r="Z676" s="73" t="s">
        <v>56</v>
      </c>
      <c r="AA676" s="73" t="s">
        <v>56</v>
      </c>
      <c r="AB676" s="74" t="s">
        <v>56</v>
      </c>
      <c r="AC676" s="73" t="s">
        <v>56</v>
      </c>
      <c r="AD676" s="73"/>
      <c r="AE676" s="149"/>
      <c r="AF676" s="149"/>
      <c r="AG676" s="149"/>
      <c r="AH676" s="152"/>
    </row>
    <row r="677" spans="1:34" x14ac:dyDescent="0.25">
      <c r="A677" s="154"/>
      <c r="B677" s="5" t="s">
        <v>14</v>
      </c>
      <c r="C677" s="127" t="s">
        <v>460</v>
      </c>
      <c r="D677" s="127" t="s">
        <v>460</v>
      </c>
      <c r="E677" s="128" t="s">
        <v>25</v>
      </c>
      <c r="F677" s="127" t="s">
        <v>460</v>
      </c>
      <c r="G677" s="127" t="s">
        <v>460</v>
      </c>
      <c r="H677" s="128" t="s">
        <v>32</v>
      </c>
      <c r="I677" s="127" t="s">
        <v>460</v>
      </c>
      <c r="J677" s="127" t="s">
        <v>460</v>
      </c>
      <c r="K677" s="128" t="s">
        <v>25</v>
      </c>
      <c r="L677" s="127" t="s">
        <v>460</v>
      </c>
      <c r="M677" s="127" t="s">
        <v>460</v>
      </c>
      <c r="N677" s="128" t="s">
        <v>32</v>
      </c>
      <c r="O677" s="127" t="s">
        <v>460</v>
      </c>
      <c r="P677" s="127" t="s">
        <v>460</v>
      </c>
      <c r="Q677" s="128" t="s">
        <v>25</v>
      </c>
      <c r="R677" s="127" t="s">
        <v>32</v>
      </c>
      <c r="S677" s="127" t="s">
        <v>460</v>
      </c>
      <c r="T677" s="127" t="s">
        <v>460</v>
      </c>
      <c r="U677" s="128" t="s">
        <v>25</v>
      </c>
      <c r="V677" s="127" t="s">
        <v>32</v>
      </c>
      <c r="W677" s="127" t="s">
        <v>460</v>
      </c>
      <c r="X677" s="127" t="s">
        <v>460</v>
      </c>
      <c r="Y677" s="128" t="s">
        <v>25</v>
      </c>
      <c r="Z677" s="127" t="s">
        <v>460</v>
      </c>
      <c r="AA677" s="127" t="s">
        <v>460</v>
      </c>
      <c r="AB677" s="128" t="s">
        <v>32</v>
      </c>
      <c r="AC677" s="127" t="s">
        <v>462</v>
      </c>
      <c r="AD677" s="127" t="s">
        <v>36</v>
      </c>
      <c r="AE677" s="149"/>
      <c r="AF677" s="149"/>
      <c r="AG677" s="149"/>
      <c r="AH677" s="152"/>
    </row>
    <row r="678" spans="1:34" ht="15.75" thickBot="1" x14ac:dyDescent="0.3">
      <c r="A678" s="155"/>
      <c r="B678" s="6" t="s">
        <v>463</v>
      </c>
      <c r="C678" s="129" t="s">
        <v>460</v>
      </c>
      <c r="D678" s="129" t="s">
        <v>460</v>
      </c>
      <c r="E678" s="130" t="s">
        <v>58</v>
      </c>
      <c r="F678" s="129" t="s">
        <v>460</v>
      </c>
      <c r="G678" s="129" t="s">
        <v>460</v>
      </c>
      <c r="H678" s="130" t="s">
        <v>22</v>
      </c>
      <c r="I678" s="129" t="s">
        <v>460</v>
      </c>
      <c r="J678" s="129" t="s">
        <v>460</v>
      </c>
      <c r="K678" s="130" t="s">
        <v>63</v>
      </c>
      <c r="L678" s="129" t="s">
        <v>460</v>
      </c>
      <c r="M678" s="129" t="s">
        <v>460</v>
      </c>
      <c r="N678" s="130" t="s">
        <v>22</v>
      </c>
      <c r="O678" s="129" t="s">
        <v>460</v>
      </c>
      <c r="P678" s="129" t="s">
        <v>460</v>
      </c>
      <c r="Q678" s="130" t="s">
        <v>44</v>
      </c>
      <c r="R678" s="129">
        <v>9</v>
      </c>
      <c r="S678" s="129" t="s">
        <v>460</v>
      </c>
      <c r="T678" s="129" t="s">
        <v>460</v>
      </c>
      <c r="U678" s="130" t="s">
        <v>63</v>
      </c>
      <c r="V678" s="129">
        <v>10</v>
      </c>
      <c r="W678" s="129" t="s">
        <v>460</v>
      </c>
      <c r="X678" s="129" t="s">
        <v>460</v>
      </c>
      <c r="Y678" s="130" t="s">
        <v>63</v>
      </c>
      <c r="Z678" s="129" t="s">
        <v>460</v>
      </c>
      <c r="AA678" s="129" t="s">
        <v>460</v>
      </c>
      <c r="AB678" s="130" t="s">
        <v>22</v>
      </c>
      <c r="AC678" s="129">
        <v>20</v>
      </c>
      <c r="AD678" s="129" t="s">
        <v>669</v>
      </c>
      <c r="AE678" s="150"/>
      <c r="AF678" s="150"/>
      <c r="AG678" s="150"/>
      <c r="AH678" s="153"/>
    </row>
    <row r="679" spans="1:34" x14ac:dyDescent="0.25">
      <c r="A679" s="3">
        <v>15138</v>
      </c>
      <c r="B679" s="4" t="s">
        <v>12</v>
      </c>
      <c r="C679" s="71" t="s">
        <v>98</v>
      </c>
      <c r="D679" s="71" t="s">
        <v>84</v>
      </c>
      <c r="E679" s="72" t="s">
        <v>134</v>
      </c>
      <c r="F679" s="71" t="s">
        <v>96</v>
      </c>
      <c r="G679" s="71" t="s">
        <v>497</v>
      </c>
      <c r="H679" s="72" t="s">
        <v>101</v>
      </c>
      <c r="I679" s="71" t="s">
        <v>121</v>
      </c>
      <c r="J679" s="71" t="s">
        <v>114</v>
      </c>
      <c r="K679" s="72" t="s">
        <v>87</v>
      </c>
      <c r="L679" s="71" t="s">
        <v>80</v>
      </c>
      <c r="M679" s="71" t="s">
        <v>504</v>
      </c>
      <c r="N679" s="72" t="s">
        <v>101</v>
      </c>
      <c r="O679" s="71" t="s">
        <v>94</v>
      </c>
      <c r="P679" s="71" t="s">
        <v>31</v>
      </c>
      <c r="Q679" s="72" t="s">
        <v>46</v>
      </c>
      <c r="R679" s="71" t="s">
        <v>475</v>
      </c>
      <c r="S679" s="71" t="s">
        <v>149</v>
      </c>
      <c r="T679" s="71" t="s">
        <v>136</v>
      </c>
      <c r="U679" s="72" t="s">
        <v>36</v>
      </c>
      <c r="V679" s="71" t="s">
        <v>504</v>
      </c>
      <c r="W679" s="71" t="s">
        <v>121</v>
      </c>
      <c r="X679" s="71" t="s">
        <v>81</v>
      </c>
      <c r="Y679" s="72" t="s">
        <v>153</v>
      </c>
      <c r="Z679" s="71" t="s">
        <v>475</v>
      </c>
      <c r="AA679" s="71" t="s">
        <v>606</v>
      </c>
      <c r="AB679" s="72" t="s">
        <v>74</v>
      </c>
      <c r="AC679" s="71" t="s">
        <v>93</v>
      </c>
      <c r="AD679" s="71" t="s">
        <v>670</v>
      </c>
      <c r="AE679" s="148">
        <v>5.89</v>
      </c>
      <c r="AF679" s="148" t="s">
        <v>16</v>
      </c>
      <c r="AG679" s="148">
        <v>4.32</v>
      </c>
      <c r="AH679" s="151"/>
    </row>
    <row r="680" spans="1:34" x14ac:dyDescent="0.25">
      <c r="A680" s="154" t="s">
        <v>307</v>
      </c>
      <c r="B680" s="5" t="s">
        <v>13</v>
      </c>
      <c r="C680" s="73" t="s">
        <v>68</v>
      </c>
      <c r="D680" s="73" t="s">
        <v>56</v>
      </c>
      <c r="E680" s="74" t="s">
        <v>24</v>
      </c>
      <c r="F680" s="73" t="s">
        <v>50</v>
      </c>
      <c r="G680" s="73" t="s">
        <v>56</v>
      </c>
      <c r="H680" s="74" t="s">
        <v>48</v>
      </c>
      <c r="I680" s="73" t="s">
        <v>68</v>
      </c>
      <c r="J680" s="73" t="s">
        <v>48</v>
      </c>
      <c r="K680" s="74" t="s">
        <v>24</v>
      </c>
      <c r="L680" s="73" t="s">
        <v>14</v>
      </c>
      <c r="M680" s="73" t="s">
        <v>56</v>
      </c>
      <c r="N680" s="74" t="s">
        <v>48</v>
      </c>
      <c r="O680" s="73" t="s">
        <v>29</v>
      </c>
      <c r="P680" s="73" t="s">
        <v>24</v>
      </c>
      <c r="Q680" s="74" t="s">
        <v>68</v>
      </c>
      <c r="R680" s="73" t="s">
        <v>48</v>
      </c>
      <c r="S680" s="73" t="s">
        <v>16</v>
      </c>
      <c r="T680" s="73" t="s">
        <v>16</v>
      </c>
      <c r="U680" s="74" t="s">
        <v>16</v>
      </c>
      <c r="V680" s="73" t="s">
        <v>56</v>
      </c>
      <c r="W680" s="73" t="s">
        <v>68</v>
      </c>
      <c r="X680" s="73" t="s">
        <v>14</v>
      </c>
      <c r="Y680" s="74" t="s">
        <v>24</v>
      </c>
      <c r="Z680" s="73" t="s">
        <v>48</v>
      </c>
      <c r="AA680" s="73" t="s">
        <v>56</v>
      </c>
      <c r="AB680" s="74" t="s">
        <v>56</v>
      </c>
      <c r="AC680" s="73" t="s">
        <v>56</v>
      </c>
      <c r="AD680" s="73"/>
      <c r="AE680" s="149"/>
      <c r="AF680" s="149"/>
      <c r="AG680" s="149"/>
      <c r="AH680" s="152"/>
    </row>
    <row r="681" spans="1:34" x14ac:dyDescent="0.25">
      <c r="A681" s="154"/>
      <c r="B681" s="5" t="s">
        <v>14</v>
      </c>
      <c r="C681" s="127" t="s">
        <v>460</v>
      </c>
      <c r="D681" s="127" t="s">
        <v>460</v>
      </c>
      <c r="E681" s="128" t="s">
        <v>25</v>
      </c>
      <c r="F681" s="127" t="s">
        <v>460</v>
      </c>
      <c r="G681" s="127" t="s">
        <v>460</v>
      </c>
      <c r="H681" s="128" t="s">
        <v>32</v>
      </c>
      <c r="I681" s="127" t="s">
        <v>460</v>
      </c>
      <c r="J681" s="127" t="s">
        <v>460</v>
      </c>
      <c r="K681" s="128" t="s">
        <v>25</v>
      </c>
      <c r="L681" s="127" t="s">
        <v>460</v>
      </c>
      <c r="M681" s="127" t="s">
        <v>460</v>
      </c>
      <c r="N681" s="128" t="s">
        <v>32</v>
      </c>
      <c r="O681" s="127" t="s">
        <v>460</v>
      </c>
      <c r="P681" s="127" t="s">
        <v>460</v>
      </c>
      <c r="Q681" s="128" t="s">
        <v>25</v>
      </c>
      <c r="R681" s="127" t="s">
        <v>32</v>
      </c>
      <c r="S681" s="127" t="s">
        <v>460</v>
      </c>
      <c r="T681" s="127" t="s">
        <v>460</v>
      </c>
      <c r="U681" s="128" t="s">
        <v>461</v>
      </c>
      <c r="V681" s="127" t="s">
        <v>32</v>
      </c>
      <c r="W681" s="127" t="s">
        <v>460</v>
      </c>
      <c r="X681" s="127" t="s">
        <v>460</v>
      </c>
      <c r="Y681" s="128" t="s">
        <v>25</v>
      </c>
      <c r="Z681" s="127" t="s">
        <v>460</v>
      </c>
      <c r="AA681" s="127" t="s">
        <v>460</v>
      </c>
      <c r="AB681" s="128" t="s">
        <v>32</v>
      </c>
      <c r="AC681" s="127" t="s">
        <v>462</v>
      </c>
      <c r="AD681" s="127" t="s">
        <v>59</v>
      </c>
      <c r="AE681" s="149"/>
      <c r="AF681" s="149"/>
      <c r="AG681" s="149"/>
      <c r="AH681" s="152"/>
    </row>
    <row r="682" spans="1:34" ht="15.75" thickBot="1" x14ac:dyDescent="0.3">
      <c r="A682" s="155"/>
      <c r="B682" s="6" t="s">
        <v>463</v>
      </c>
      <c r="C682" s="129" t="s">
        <v>460</v>
      </c>
      <c r="D682" s="129" t="s">
        <v>460</v>
      </c>
      <c r="E682" s="130" t="s">
        <v>66</v>
      </c>
      <c r="F682" s="129" t="s">
        <v>460</v>
      </c>
      <c r="G682" s="129" t="s">
        <v>460</v>
      </c>
      <c r="H682" s="130" t="s">
        <v>161</v>
      </c>
      <c r="I682" s="129" t="s">
        <v>460</v>
      </c>
      <c r="J682" s="129" t="s">
        <v>460</v>
      </c>
      <c r="K682" s="130" t="s">
        <v>66</v>
      </c>
      <c r="L682" s="129" t="s">
        <v>460</v>
      </c>
      <c r="M682" s="129" t="s">
        <v>460</v>
      </c>
      <c r="N682" s="130" t="s">
        <v>161</v>
      </c>
      <c r="O682" s="129" t="s">
        <v>460</v>
      </c>
      <c r="P682" s="129" t="s">
        <v>460</v>
      </c>
      <c r="Q682" s="130" t="s">
        <v>33</v>
      </c>
      <c r="R682" s="129">
        <v>9</v>
      </c>
      <c r="S682" s="129" t="s">
        <v>460</v>
      </c>
      <c r="T682" s="129" t="s">
        <v>460</v>
      </c>
      <c r="U682" s="130" t="s">
        <v>17</v>
      </c>
      <c r="V682" s="129">
        <v>10</v>
      </c>
      <c r="W682" s="129" t="s">
        <v>460</v>
      </c>
      <c r="X682" s="129" t="s">
        <v>460</v>
      </c>
      <c r="Y682" s="130" t="s">
        <v>66</v>
      </c>
      <c r="Z682" s="129" t="s">
        <v>460</v>
      </c>
      <c r="AA682" s="129" t="s">
        <v>460</v>
      </c>
      <c r="AB682" s="130" t="s">
        <v>22</v>
      </c>
      <c r="AC682" s="129">
        <v>20</v>
      </c>
      <c r="AD682" s="129" t="s">
        <v>671</v>
      </c>
      <c r="AE682" s="150"/>
      <c r="AF682" s="150"/>
      <c r="AG682" s="150"/>
      <c r="AH682" s="153"/>
    </row>
    <row r="683" spans="1:34" x14ac:dyDescent="0.25">
      <c r="A683" s="3">
        <v>15139</v>
      </c>
      <c r="B683" s="4" t="s">
        <v>12</v>
      </c>
      <c r="C683" s="71" t="s">
        <v>63</v>
      </c>
      <c r="D683" s="71" t="s">
        <v>55</v>
      </c>
      <c r="E683" s="72" t="s">
        <v>42</v>
      </c>
      <c r="F683" s="71" t="s">
        <v>30</v>
      </c>
      <c r="G683" s="71" t="s">
        <v>26</v>
      </c>
      <c r="H683" s="72" t="s">
        <v>88</v>
      </c>
      <c r="I683" s="71" t="s">
        <v>153</v>
      </c>
      <c r="J683" s="71" t="s">
        <v>26</v>
      </c>
      <c r="K683" s="72" t="s">
        <v>85</v>
      </c>
      <c r="L683" s="71" t="s">
        <v>20</v>
      </c>
      <c r="M683" s="71" t="s">
        <v>30</v>
      </c>
      <c r="N683" s="72" t="s">
        <v>63</v>
      </c>
      <c r="O683" s="71" t="s">
        <v>88</v>
      </c>
      <c r="P683" s="71" t="s">
        <v>43</v>
      </c>
      <c r="Q683" s="72" t="s">
        <v>100</v>
      </c>
      <c r="R683" s="71" t="s">
        <v>55</v>
      </c>
      <c r="S683" s="71" t="s">
        <v>70</v>
      </c>
      <c r="T683" s="71" t="s">
        <v>21</v>
      </c>
      <c r="U683" s="72" t="s">
        <v>97</v>
      </c>
      <c r="V683" s="71" t="s">
        <v>26</v>
      </c>
      <c r="W683" s="71" t="s">
        <v>42</v>
      </c>
      <c r="X683" s="71" t="s">
        <v>49</v>
      </c>
      <c r="Y683" s="72" t="s">
        <v>90</v>
      </c>
      <c r="Z683" s="71" t="s">
        <v>49</v>
      </c>
      <c r="AA683" s="71" t="s">
        <v>95</v>
      </c>
      <c r="AB683" s="72" t="s">
        <v>58</v>
      </c>
      <c r="AC683" s="71" t="s">
        <v>46</v>
      </c>
      <c r="AD683" s="71" t="s">
        <v>270</v>
      </c>
      <c r="AE683" s="148">
        <v>6.7</v>
      </c>
      <c r="AF683" s="148" t="s">
        <v>29</v>
      </c>
      <c r="AG683" s="148">
        <v>4.96</v>
      </c>
      <c r="AH683" s="151"/>
    </row>
    <row r="684" spans="1:34" x14ac:dyDescent="0.25">
      <c r="A684" s="154" t="s">
        <v>306</v>
      </c>
      <c r="B684" s="5" t="s">
        <v>13</v>
      </c>
      <c r="C684" s="73" t="s">
        <v>24</v>
      </c>
      <c r="D684" s="73" t="s">
        <v>56</v>
      </c>
      <c r="E684" s="74" t="s">
        <v>24</v>
      </c>
      <c r="F684" s="73" t="s">
        <v>48</v>
      </c>
      <c r="G684" s="73" t="s">
        <v>50</v>
      </c>
      <c r="H684" s="74" t="s">
        <v>50</v>
      </c>
      <c r="I684" s="73" t="s">
        <v>14</v>
      </c>
      <c r="J684" s="73" t="s">
        <v>56</v>
      </c>
      <c r="K684" s="74" t="s">
        <v>14</v>
      </c>
      <c r="L684" s="73" t="s">
        <v>56</v>
      </c>
      <c r="M684" s="73" t="s">
        <v>48</v>
      </c>
      <c r="N684" s="74" t="s">
        <v>56</v>
      </c>
      <c r="O684" s="73" t="s">
        <v>68</v>
      </c>
      <c r="P684" s="73" t="s">
        <v>14</v>
      </c>
      <c r="Q684" s="74" t="s">
        <v>68</v>
      </c>
      <c r="R684" s="73" t="s">
        <v>14</v>
      </c>
      <c r="S684" s="73" t="s">
        <v>29</v>
      </c>
      <c r="T684" s="73" t="s">
        <v>29</v>
      </c>
      <c r="U684" s="74" t="s">
        <v>29</v>
      </c>
      <c r="V684" s="73" t="s">
        <v>50</v>
      </c>
      <c r="W684" s="73" t="s">
        <v>50</v>
      </c>
      <c r="X684" s="73" t="s">
        <v>50</v>
      </c>
      <c r="Y684" s="74" t="s">
        <v>50</v>
      </c>
      <c r="Z684" s="73" t="s">
        <v>24</v>
      </c>
      <c r="AA684" s="73" t="s">
        <v>56</v>
      </c>
      <c r="AB684" s="74" t="s">
        <v>50</v>
      </c>
      <c r="AC684" s="73" t="s">
        <v>56</v>
      </c>
      <c r="AD684" s="73"/>
      <c r="AE684" s="149"/>
      <c r="AF684" s="149"/>
      <c r="AG684" s="149"/>
      <c r="AH684" s="152"/>
    </row>
    <row r="685" spans="1:34" x14ac:dyDescent="0.25">
      <c r="A685" s="154"/>
      <c r="B685" s="5" t="s">
        <v>14</v>
      </c>
      <c r="C685" s="127" t="s">
        <v>460</v>
      </c>
      <c r="D685" s="127" t="s">
        <v>460</v>
      </c>
      <c r="E685" s="128" t="s">
        <v>25</v>
      </c>
      <c r="F685" s="127" t="s">
        <v>460</v>
      </c>
      <c r="G685" s="127" t="s">
        <v>460</v>
      </c>
      <c r="H685" s="128" t="s">
        <v>32</v>
      </c>
      <c r="I685" s="127" t="s">
        <v>460</v>
      </c>
      <c r="J685" s="127" t="s">
        <v>460</v>
      </c>
      <c r="K685" s="128" t="s">
        <v>25</v>
      </c>
      <c r="L685" s="127" t="s">
        <v>460</v>
      </c>
      <c r="M685" s="127" t="s">
        <v>460</v>
      </c>
      <c r="N685" s="128" t="s">
        <v>32</v>
      </c>
      <c r="O685" s="127" t="s">
        <v>460</v>
      </c>
      <c r="P685" s="127" t="s">
        <v>460</v>
      </c>
      <c r="Q685" s="128" t="s">
        <v>25</v>
      </c>
      <c r="R685" s="127" t="s">
        <v>32</v>
      </c>
      <c r="S685" s="127" t="s">
        <v>460</v>
      </c>
      <c r="T685" s="127" t="s">
        <v>460</v>
      </c>
      <c r="U685" s="128" t="s">
        <v>25</v>
      </c>
      <c r="V685" s="127" t="s">
        <v>32</v>
      </c>
      <c r="W685" s="127" t="s">
        <v>460</v>
      </c>
      <c r="X685" s="127" t="s">
        <v>460</v>
      </c>
      <c r="Y685" s="128" t="s">
        <v>25</v>
      </c>
      <c r="Z685" s="127" t="s">
        <v>460</v>
      </c>
      <c r="AA685" s="127" t="s">
        <v>460</v>
      </c>
      <c r="AB685" s="128" t="s">
        <v>32</v>
      </c>
      <c r="AC685" s="127" t="s">
        <v>462</v>
      </c>
      <c r="AD685" s="127" t="s">
        <v>36</v>
      </c>
      <c r="AE685" s="149"/>
      <c r="AF685" s="149"/>
      <c r="AG685" s="149"/>
      <c r="AH685" s="152"/>
    </row>
    <row r="686" spans="1:34" ht="15.75" thickBot="1" x14ac:dyDescent="0.3">
      <c r="A686" s="155"/>
      <c r="B686" s="6" t="s">
        <v>463</v>
      </c>
      <c r="C686" s="129" t="s">
        <v>460</v>
      </c>
      <c r="D686" s="129" t="s">
        <v>460</v>
      </c>
      <c r="E686" s="130" t="s">
        <v>66</v>
      </c>
      <c r="F686" s="129" t="s">
        <v>460</v>
      </c>
      <c r="G686" s="129" t="s">
        <v>460</v>
      </c>
      <c r="H686" s="130" t="s">
        <v>45</v>
      </c>
      <c r="I686" s="129" t="s">
        <v>460</v>
      </c>
      <c r="J686" s="129" t="s">
        <v>460</v>
      </c>
      <c r="K686" s="130" t="s">
        <v>44</v>
      </c>
      <c r="L686" s="129" t="s">
        <v>460</v>
      </c>
      <c r="M686" s="129" t="s">
        <v>460</v>
      </c>
      <c r="N686" s="130" t="s">
        <v>22</v>
      </c>
      <c r="O686" s="129" t="s">
        <v>460</v>
      </c>
      <c r="P686" s="129" t="s">
        <v>460</v>
      </c>
      <c r="Q686" s="130" t="s">
        <v>33</v>
      </c>
      <c r="R686" s="129">
        <v>7</v>
      </c>
      <c r="S686" s="129" t="s">
        <v>460</v>
      </c>
      <c r="T686" s="129" t="s">
        <v>460</v>
      </c>
      <c r="U686" s="130" t="s">
        <v>55</v>
      </c>
      <c r="V686" s="129">
        <v>8</v>
      </c>
      <c r="W686" s="129" t="s">
        <v>460</v>
      </c>
      <c r="X686" s="129" t="s">
        <v>460</v>
      </c>
      <c r="Y686" s="130" t="s">
        <v>52</v>
      </c>
      <c r="Z686" s="129" t="s">
        <v>460</v>
      </c>
      <c r="AA686" s="129" t="s">
        <v>460</v>
      </c>
      <c r="AB686" s="130" t="s">
        <v>45</v>
      </c>
      <c r="AC686" s="129">
        <v>20</v>
      </c>
      <c r="AD686" s="129" t="s">
        <v>614</v>
      </c>
      <c r="AE686" s="150"/>
      <c r="AF686" s="150"/>
      <c r="AG686" s="150"/>
      <c r="AH686" s="153"/>
    </row>
    <row r="687" spans="1:34" x14ac:dyDescent="0.25">
      <c r="A687" s="3">
        <v>15140</v>
      </c>
      <c r="B687" s="4" t="s">
        <v>12</v>
      </c>
      <c r="C687" s="71" t="s">
        <v>63</v>
      </c>
      <c r="D687" s="71" t="s">
        <v>107</v>
      </c>
      <c r="E687" s="72" t="s">
        <v>83</v>
      </c>
      <c r="F687" s="71" t="s">
        <v>26</v>
      </c>
      <c r="G687" s="71" t="s">
        <v>20</v>
      </c>
      <c r="H687" s="72" t="s">
        <v>101</v>
      </c>
      <c r="I687" s="71" t="s">
        <v>87</v>
      </c>
      <c r="J687" s="71" t="s">
        <v>15</v>
      </c>
      <c r="K687" s="72" t="s">
        <v>79</v>
      </c>
      <c r="L687" s="71" t="s">
        <v>30</v>
      </c>
      <c r="M687" s="71" t="s">
        <v>33</v>
      </c>
      <c r="N687" s="72" t="s">
        <v>101</v>
      </c>
      <c r="O687" s="71" t="s">
        <v>61</v>
      </c>
      <c r="P687" s="71" t="s">
        <v>27</v>
      </c>
      <c r="Q687" s="72" t="s">
        <v>92</v>
      </c>
      <c r="R687" s="71" t="s">
        <v>30</v>
      </c>
      <c r="S687" s="71" t="s">
        <v>101</v>
      </c>
      <c r="T687" s="71" t="s">
        <v>67</v>
      </c>
      <c r="U687" s="72" t="s">
        <v>61</v>
      </c>
      <c r="V687" s="71" t="s">
        <v>33</v>
      </c>
      <c r="W687" s="71" t="s">
        <v>73</v>
      </c>
      <c r="X687" s="71" t="s">
        <v>53</v>
      </c>
      <c r="Y687" s="72" t="s">
        <v>57</v>
      </c>
      <c r="Z687" s="71" t="s">
        <v>95</v>
      </c>
      <c r="AA687" s="71" t="s">
        <v>95</v>
      </c>
      <c r="AB687" s="72" t="s">
        <v>118</v>
      </c>
      <c r="AC687" s="71" t="s">
        <v>46</v>
      </c>
      <c r="AD687" s="71" t="s">
        <v>283</v>
      </c>
      <c r="AE687" s="148">
        <v>7.52</v>
      </c>
      <c r="AF687" s="148" t="s">
        <v>29</v>
      </c>
      <c r="AG687" s="148">
        <v>5.3</v>
      </c>
      <c r="AH687" s="151"/>
    </row>
    <row r="688" spans="1:34" x14ac:dyDescent="0.25">
      <c r="A688" s="154" t="s">
        <v>305</v>
      </c>
      <c r="B688" s="5" t="s">
        <v>13</v>
      </c>
      <c r="C688" s="73" t="s">
        <v>24</v>
      </c>
      <c r="D688" s="73" t="s">
        <v>14</v>
      </c>
      <c r="E688" s="74" t="s">
        <v>24</v>
      </c>
      <c r="F688" s="73" t="s">
        <v>50</v>
      </c>
      <c r="G688" s="73" t="s">
        <v>56</v>
      </c>
      <c r="H688" s="74" t="s">
        <v>48</v>
      </c>
      <c r="I688" s="73" t="s">
        <v>14</v>
      </c>
      <c r="J688" s="73" t="s">
        <v>56</v>
      </c>
      <c r="K688" s="74" t="s">
        <v>50</v>
      </c>
      <c r="L688" s="73" t="s">
        <v>48</v>
      </c>
      <c r="M688" s="73" t="s">
        <v>56</v>
      </c>
      <c r="N688" s="74" t="s">
        <v>48</v>
      </c>
      <c r="O688" s="73" t="s">
        <v>14</v>
      </c>
      <c r="P688" s="73" t="s">
        <v>24</v>
      </c>
      <c r="Q688" s="74" t="s">
        <v>24</v>
      </c>
      <c r="R688" s="73" t="s">
        <v>48</v>
      </c>
      <c r="S688" s="73" t="s">
        <v>68</v>
      </c>
      <c r="T688" s="73" t="s">
        <v>68</v>
      </c>
      <c r="U688" s="74" t="s">
        <v>68</v>
      </c>
      <c r="V688" s="73" t="s">
        <v>56</v>
      </c>
      <c r="W688" s="73" t="s">
        <v>48</v>
      </c>
      <c r="X688" s="73" t="s">
        <v>48</v>
      </c>
      <c r="Y688" s="74" t="s">
        <v>48</v>
      </c>
      <c r="Z688" s="73" t="s">
        <v>56</v>
      </c>
      <c r="AA688" s="73" t="s">
        <v>56</v>
      </c>
      <c r="AB688" s="74" t="s">
        <v>56</v>
      </c>
      <c r="AC688" s="73" t="s">
        <v>56</v>
      </c>
      <c r="AD688" s="73"/>
      <c r="AE688" s="149"/>
      <c r="AF688" s="149"/>
      <c r="AG688" s="149"/>
      <c r="AH688" s="152"/>
    </row>
    <row r="689" spans="1:34" x14ac:dyDescent="0.25">
      <c r="A689" s="154"/>
      <c r="B689" s="5" t="s">
        <v>14</v>
      </c>
      <c r="C689" s="127" t="s">
        <v>460</v>
      </c>
      <c r="D689" s="127" t="s">
        <v>460</v>
      </c>
      <c r="E689" s="128" t="s">
        <v>25</v>
      </c>
      <c r="F689" s="127" t="s">
        <v>460</v>
      </c>
      <c r="G689" s="127" t="s">
        <v>460</v>
      </c>
      <c r="H689" s="128" t="s">
        <v>32</v>
      </c>
      <c r="I689" s="127" t="s">
        <v>460</v>
      </c>
      <c r="J689" s="127" t="s">
        <v>460</v>
      </c>
      <c r="K689" s="128" t="s">
        <v>25</v>
      </c>
      <c r="L689" s="127" t="s">
        <v>460</v>
      </c>
      <c r="M689" s="127" t="s">
        <v>460</v>
      </c>
      <c r="N689" s="128" t="s">
        <v>32</v>
      </c>
      <c r="O689" s="127" t="s">
        <v>460</v>
      </c>
      <c r="P689" s="127" t="s">
        <v>460</v>
      </c>
      <c r="Q689" s="128" t="s">
        <v>25</v>
      </c>
      <c r="R689" s="127" t="s">
        <v>32</v>
      </c>
      <c r="S689" s="127" t="s">
        <v>460</v>
      </c>
      <c r="T689" s="127" t="s">
        <v>460</v>
      </c>
      <c r="U689" s="128" t="s">
        <v>25</v>
      </c>
      <c r="V689" s="127" t="s">
        <v>32</v>
      </c>
      <c r="W689" s="127" t="s">
        <v>460</v>
      </c>
      <c r="X689" s="127" t="s">
        <v>460</v>
      </c>
      <c r="Y689" s="128" t="s">
        <v>25</v>
      </c>
      <c r="Z689" s="127" t="s">
        <v>460</v>
      </c>
      <c r="AA689" s="127" t="s">
        <v>460</v>
      </c>
      <c r="AB689" s="128" t="s">
        <v>32</v>
      </c>
      <c r="AC689" s="127" t="s">
        <v>462</v>
      </c>
      <c r="AD689" s="127" t="s">
        <v>36</v>
      </c>
      <c r="AE689" s="149"/>
      <c r="AF689" s="149"/>
      <c r="AG689" s="149"/>
      <c r="AH689" s="152"/>
    </row>
    <row r="690" spans="1:34" ht="15.75" thickBot="1" x14ac:dyDescent="0.3">
      <c r="A690" s="155"/>
      <c r="B690" s="6" t="s">
        <v>463</v>
      </c>
      <c r="C690" s="129" t="s">
        <v>460</v>
      </c>
      <c r="D690" s="129" t="s">
        <v>460</v>
      </c>
      <c r="E690" s="130" t="s">
        <v>66</v>
      </c>
      <c r="F690" s="129" t="s">
        <v>460</v>
      </c>
      <c r="G690" s="129" t="s">
        <v>460</v>
      </c>
      <c r="H690" s="130" t="s">
        <v>161</v>
      </c>
      <c r="I690" s="129" t="s">
        <v>460</v>
      </c>
      <c r="J690" s="129" t="s">
        <v>460</v>
      </c>
      <c r="K690" s="130" t="s">
        <v>52</v>
      </c>
      <c r="L690" s="129" t="s">
        <v>460</v>
      </c>
      <c r="M690" s="129" t="s">
        <v>460</v>
      </c>
      <c r="N690" s="130" t="s">
        <v>161</v>
      </c>
      <c r="O690" s="129" t="s">
        <v>460</v>
      </c>
      <c r="P690" s="129" t="s">
        <v>460</v>
      </c>
      <c r="Q690" s="130" t="s">
        <v>66</v>
      </c>
      <c r="R690" s="129">
        <v>9</v>
      </c>
      <c r="S690" s="129" t="s">
        <v>460</v>
      </c>
      <c r="T690" s="129" t="s">
        <v>460</v>
      </c>
      <c r="U690" s="130" t="s">
        <v>33</v>
      </c>
      <c r="V690" s="129">
        <v>10</v>
      </c>
      <c r="W690" s="129" t="s">
        <v>460</v>
      </c>
      <c r="X690" s="129" t="s">
        <v>460</v>
      </c>
      <c r="Y690" s="130" t="s">
        <v>58</v>
      </c>
      <c r="Z690" s="129" t="s">
        <v>460</v>
      </c>
      <c r="AA690" s="129" t="s">
        <v>460</v>
      </c>
      <c r="AB690" s="130" t="s">
        <v>22</v>
      </c>
      <c r="AC690" s="129">
        <v>20</v>
      </c>
      <c r="AD690" s="129" t="s">
        <v>672</v>
      </c>
      <c r="AE690" s="150"/>
      <c r="AF690" s="150"/>
      <c r="AG690" s="150"/>
      <c r="AH690" s="153"/>
    </row>
    <row r="691" spans="1:34" x14ac:dyDescent="0.25">
      <c r="A691" s="3">
        <v>15141</v>
      </c>
      <c r="B691" s="4" t="s">
        <v>12</v>
      </c>
      <c r="C691" s="71" t="s">
        <v>142</v>
      </c>
      <c r="D691" s="71" t="s">
        <v>108</v>
      </c>
      <c r="E691" s="72" t="s">
        <v>87</v>
      </c>
      <c r="F691" s="71" t="s">
        <v>96</v>
      </c>
      <c r="G691" s="71" t="s">
        <v>108</v>
      </c>
      <c r="H691" s="72" t="s">
        <v>41</v>
      </c>
      <c r="I691" s="71" t="s">
        <v>169</v>
      </c>
      <c r="J691" s="71" t="s">
        <v>31</v>
      </c>
      <c r="K691" s="72" t="s">
        <v>64</v>
      </c>
      <c r="L691" s="71" t="s">
        <v>31</v>
      </c>
      <c r="M691" s="71" t="s">
        <v>23</v>
      </c>
      <c r="N691" s="72" t="s">
        <v>20</v>
      </c>
      <c r="O691" s="71" t="s">
        <v>94</v>
      </c>
      <c r="P691" s="71" t="s">
        <v>28</v>
      </c>
      <c r="Q691" s="72" t="s">
        <v>97</v>
      </c>
      <c r="R691" s="71" t="s">
        <v>108</v>
      </c>
      <c r="S691" s="71" t="s">
        <v>126</v>
      </c>
      <c r="T691" s="71" t="s">
        <v>19</v>
      </c>
      <c r="U691" s="72" t="s">
        <v>26</v>
      </c>
      <c r="V691" s="71" t="s">
        <v>108</v>
      </c>
      <c r="W691" s="71" t="s">
        <v>89</v>
      </c>
      <c r="X691" s="71" t="s">
        <v>28</v>
      </c>
      <c r="Y691" s="72" t="s">
        <v>64</v>
      </c>
      <c r="Z691" s="71" t="s">
        <v>23</v>
      </c>
      <c r="AA691" s="71" t="s">
        <v>114</v>
      </c>
      <c r="AB691" s="72" t="s">
        <v>37</v>
      </c>
      <c r="AC691" s="71" t="s">
        <v>89</v>
      </c>
      <c r="AD691" s="71" t="s">
        <v>111</v>
      </c>
      <c r="AE691" s="148">
        <v>4.63</v>
      </c>
      <c r="AF691" s="148" t="s">
        <v>16</v>
      </c>
      <c r="AG691" s="148">
        <v>5.19</v>
      </c>
      <c r="AH691" s="151"/>
    </row>
    <row r="692" spans="1:34" x14ac:dyDescent="0.25">
      <c r="A692" s="154" t="s">
        <v>304</v>
      </c>
      <c r="B692" s="5" t="s">
        <v>13</v>
      </c>
      <c r="C692" s="73" t="s">
        <v>24</v>
      </c>
      <c r="D692" s="73" t="s">
        <v>14</v>
      </c>
      <c r="E692" s="74" t="s">
        <v>24</v>
      </c>
      <c r="F692" s="73" t="s">
        <v>50</v>
      </c>
      <c r="G692" s="73" t="s">
        <v>24</v>
      </c>
      <c r="H692" s="74" t="s">
        <v>14</v>
      </c>
      <c r="I692" s="73" t="s">
        <v>29</v>
      </c>
      <c r="J692" s="73" t="s">
        <v>24</v>
      </c>
      <c r="K692" s="74" t="s">
        <v>68</v>
      </c>
      <c r="L692" s="73" t="s">
        <v>29</v>
      </c>
      <c r="M692" s="73" t="s">
        <v>29</v>
      </c>
      <c r="N692" s="74" t="s">
        <v>29</v>
      </c>
      <c r="O692" s="73" t="s">
        <v>29</v>
      </c>
      <c r="P692" s="73" t="s">
        <v>29</v>
      </c>
      <c r="Q692" s="74" t="s">
        <v>29</v>
      </c>
      <c r="R692" s="73" t="s">
        <v>24</v>
      </c>
      <c r="S692" s="73" t="s">
        <v>16</v>
      </c>
      <c r="T692" s="73" t="s">
        <v>16</v>
      </c>
      <c r="U692" s="74" t="s">
        <v>16</v>
      </c>
      <c r="V692" s="73" t="s">
        <v>24</v>
      </c>
      <c r="W692" s="73" t="s">
        <v>68</v>
      </c>
      <c r="X692" s="73" t="s">
        <v>29</v>
      </c>
      <c r="Y692" s="74" t="s">
        <v>68</v>
      </c>
      <c r="Z692" s="73" t="s">
        <v>29</v>
      </c>
      <c r="AA692" s="73" t="s">
        <v>14</v>
      </c>
      <c r="AB692" s="74" t="s">
        <v>24</v>
      </c>
      <c r="AC692" s="73" t="s">
        <v>50</v>
      </c>
      <c r="AD692" s="73"/>
      <c r="AE692" s="149"/>
      <c r="AF692" s="149"/>
      <c r="AG692" s="149"/>
      <c r="AH692" s="152"/>
    </row>
    <row r="693" spans="1:34" x14ac:dyDescent="0.25">
      <c r="A693" s="154"/>
      <c r="B693" s="5" t="s">
        <v>14</v>
      </c>
      <c r="C693" s="127" t="s">
        <v>460</v>
      </c>
      <c r="D693" s="127" t="s">
        <v>460</v>
      </c>
      <c r="E693" s="128" t="s">
        <v>25</v>
      </c>
      <c r="F693" s="127" t="s">
        <v>460</v>
      </c>
      <c r="G693" s="127" t="s">
        <v>460</v>
      </c>
      <c r="H693" s="128" t="s">
        <v>32</v>
      </c>
      <c r="I693" s="127" t="s">
        <v>460</v>
      </c>
      <c r="J693" s="127" t="s">
        <v>460</v>
      </c>
      <c r="K693" s="128" t="s">
        <v>25</v>
      </c>
      <c r="L693" s="127" t="s">
        <v>460</v>
      </c>
      <c r="M693" s="127" t="s">
        <v>460</v>
      </c>
      <c r="N693" s="128" t="s">
        <v>32</v>
      </c>
      <c r="O693" s="127" t="s">
        <v>460</v>
      </c>
      <c r="P693" s="127" t="s">
        <v>460</v>
      </c>
      <c r="Q693" s="128" t="s">
        <v>25</v>
      </c>
      <c r="R693" s="127" t="s">
        <v>32</v>
      </c>
      <c r="S693" s="127" t="s">
        <v>460</v>
      </c>
      <c r="T693" s="127" t="s">
        <v>460</v>
      </c>
      <c r="U693" s="128" t="s">
        <v>461</v>
      </c>
      <c r="V693" s="127" t="s">
        <v>32</v>
      </c>
      <c r="W693" s="127" t="s">
        <v>460</v>
      </c>
      <c r="X693" s="127" t="s">
        <v>460</v>
      </c>
      <c r="Y693" s="128" t="s">
        <v>25</v>
      </c>
      <c r="Z693" s="127" t="s">
        <v>460</v>
      </c>
      <c r="AA693" s="127" t="s">
        <v>460</v>
      </c>
      <c r="AB693" s="128" t="s">
        <v>32</v>
      </c>
      <c r="AC693" s="127" t="s">
        <v>462</v>
      </c>
      <c r="AD693" s="127" t="s">
        <v>59</v>
      </c>
      <c r="AE693" s="149"/>
      <c r="AF693" s="149"/>
      <c r="AG693" s="149"/>
      <c r="AH693" s="152"/>
    </row>
    <row r="694" spans="1:34" ht="15.75" thickBot="1" x14ac:dyDescent="0.3">
      <c r="A694" s="155"/>
      <c r="B694" s="6" t="s">
        <v>463</v>
      </c>
      <c r="C694" s="129" t="s">
        <v>460</v>
      </c>
      <c r="D694" s="129" t="s">
        <v>460</v>
      </c>
      <c r="E694" s="130" t="s">
        <v>66</v>
      </c>
      <c r="F694" s="129" t="s">
        <v>460</v>
      </c>
      <c r="G694" s="129" t="s">
        <v>460</v>
      </c>
      <c r="H694" s="130" t="s">
        <v>470</v>
      </c>
      <c r="I694" s="129" t="s">
        <v>460</v>
      </c>
      <c r="J694" s="129" t="s">
        <v>460</v>
      </c>
      <c r="K694" s="130" t="s">
        <v>33</v>
      </c>
      <c r="L694" s="129" t="s">
        <v>460</v>
      </c>
      <c r="M694" s="129" t="s">
        <v>460</v>
      </c>
      <c r="N694" s="130" t="s">
        <v>25</v>
      </c>
      <c r="O694" s="129" t="s">
        <v>460</v>
      </c>
      <c r="P694" s="129" t="s">
        <v>460</v>
      </c>
      <c r="Q694" s="130" t="s">
        <v>55</v>
      </c>
      <c r="R694" s="129">
        <v>6</v>
      </c>
      <c r="S694" s="129" t="s">
        <v>460</v>
      </c>
      <c r="T694" s="129" t="s">
        <v>460</v>
      </c>
      <c r="U694" s="130" t="s">
        <v>17</v>
      </c>
      <c r="V694" s="129">
        <v>6</v>
      </c>
      <c r="W694" s="129" t="s">
        <v>460</v>
      </c>
      <c r="X694" s="129" t="s">
        <v>460</v>
      </c>
      <c r="Y694" s="130" t="s">
        <v>33</v>
      </c>
      <c r="Z694" s="129" t="s">
        <v>460</v>
      </c>
      <c r="AA694" s="129" t="s">
        <v>460</v>
      </c>
      <c r="AB694" s="130" t="s">
        <v>501</v>
      </c>
      <c r="AC694" s="129">
        <v>16</v>
      </c>
      <c r="AD694" s="129" t="s">
        <v>502</v>
      </c>
      <c r="AE694" s="150"/>
      <c r="AF694" s="150"/>
      <c r="AG694" s="150"/>
      <c r="AH694" s="153"/>
    </row>
    <row r="695" spans="1:34" x14ac:dyDescent="0.25">
      <c r="A695" s="3">
        <v>15142</v>
      </c>
      <c r="B695" s="4" t="s">
        <v>12</v>
      </c>
      <c r="C695" s="71" t="s">
        <v>143</v>
      </c>
      <c r="D695" s="71" t="s">
        <v>108</v>
      </c>
      <c r="E695" s="72" t="s">
        <v>76</v>
      </c>
      <c r="F695" s="71" t="s">
        <v>35</v>
      </c>
      <c r="G695" s="71" t="s">
        <v>81</v>
      </c>
      <c r="H695" s="72" t="s">
        <v>30</v>
      </c>
      <c r="I695" s="71" t="s">
        <v>303</v>
      </c>
      <c r="J695" s="71" t="s">
        <v>139</v>
      </c>
      <c r="K695" s="72" t="s">
        <v>38</v>
      </c>
      <c r="L695" s="71" t="s">
        <v>35</v>
      </c>
      <c r="M695" s="71" t="s">
        <v>23</v>
      </c>
      <c r="N695" s="72" t="s">
        <v>15</v>
      </c>
      <c r="O695" s="71" t="s">
        <v>142</v>
      </c>
      <c r="P695" s="71" t="s">
        <v>108</v>
      </c>
      <c r="Q695" s="72" t="s">
        <v>87</v>
      </c>
      <c r="R695" s="71" t="s">
        <v>31</v>
      </c>
      <c r="S695" s="71" t="s">
        <v>109</v>
      </c>
      <c r="T695" s="71" t="s">
        <v>140</v>
      </c>
      <c r="U695" s="72" t="s">
        <v>69</v>
      </c>
      <c r="V695" s="71" t="s">
        <v>23</v>
      </c>
      <c r="W695" s="71" t="s">
        <v>93</v>
      </c>
      <c r="X695" s="71" t="s">
        <v>23</v>
      </c>
      <c r="Y695" s="72" t="s">
        <v>76</v>
      </c>
      <c r="Z695" s="71" t="s">
        <v>136</v>
      </c>
      <c r="AA695" s="71" t="s">
        <v>108</v>
      </c>
      <c r="AB695" s="72" t="s">
        <v>30</v>
      </c>
      <c r="AC695" s="71" t="s">
        <v>142</v>
      </c>
      <c r="AD695" s="71" t="s">
        <v>500</v>
      </c>
      <c r="AE695" s="148">
        <v>3.7</v>
      </c>
      <c r="AF695" s="148" t="s">
        <v>16</v>
      </c>
      <c r="AG695" s="148">
        <v>3.01</v>
      </c>
      <c r="AH695" s="151"/>
    </row>
    <row r="696" spans="1:34" x14ac:dyDescent="0.25">
      <c r="A696" s="154" t="s">
        <v>302</v>
      </c>
      <c r="B696" s="5" t="s">
        <v>13</v>
      </c>
      <c r="C696" s="73" t="s">
        <v>24</v>
      </c>
      <c r="D696" s="73" t="s">
        <v>14</v>
      </c>
      <c r="E696" s="74" t="s">
        <v>24</v>
      </c>
      <c r="F696" s="73" t="s">
        <v>16</v>
      </c>
      <c r="G696" s="73" t="s">
        <v>68</v>
      </c>
      <c r="H696" s="74" t="s">
        <v>16</v>
      </c>
      <c r="I696" s="73" t="s">
        <v>16</v>
      </c>
      <c r="J696" s="73" t="s">
        <v>16</v>
      </c>
      <c r="K696" s="74" t="s">
        <v>16</v>
      </c>
      <c r="L696" s="73" t="s">
        <v>16</v>
      </c>
      <c r="M696" s="73" t="s">
        <v>29</v>
      </c>
      <c r="N696" s="74" t="s">
        <v>16</v>
      </c>
      <c r="O696" s="73" t="s">
        <v>24</v>
      </c>
      <c r="P696" s="73" t="s">
        <v>14</v>
      </c>
      <c r="Q696" s="74" t="s">
        <v>24</v>
      </c>
      <c r="R696" s="73" t="s">
        <v>29</v>
      </c>
      <c r="S696" s="73" t="s">
        <v>68</v>
      </c>
      <c r="T696" s="73" t="s">
        <v>16</v>
      </c>
      <c r="U696" s="74" t="s">
        <v>16</v>
      </c>
      <c r="V696" s="73" t="s">
        <v>29</v>
      </c>
      <c r="W696" s="73" t="s">
        <v>24</v>
      </c>
      <c r="X696" s="73" t="s">
        <v>24</v>
      </c>
      <c r="Y696" s="74" t="s">
        <v>24</v>
      </c>
      <c r="Z696" s="73" t="s">
        <v>16</v>
      </c>
      <c r="AA696" s="73" t="s">
        <v>24</v>
      </c>
      <c r="AB696" s="74" t="s">
        <v>16</v>
      </c>
      <c r="AC696" s="73" t="s">
        <v>56</v>
      </c>
      <c r="AD696" s="73"/>
      <c r="AE696" s="149"/>
      <c r="AF696" s="149"/>
      <c r="AG696" s="149"/>
      <c r="AH696" s="152"/>
    </row>
    <row r="697" spans="1:34" x14ac:dyDescent="0.25">
      <c r="A697" s="154"/>
      <c r="B697" s="5" t="s">
        <v>14</v>
      </c>
      <c r="C697" s="127" t="s">
        <v>460</v>
      </c>
      <c r="D697" s="127" t="s">
        <v>460</v>
      </c>
      <c r="E697" s="128" t="s">
        <v>25</v>
      </c>
      <c r="F697" s="127" t="s">
        <v>460</v>
      </c>
      <c r="G697" s="127" t="s">
        <v>460</v>
      </c>
      <c r="H697" s="128" t="s">
        <v>461</v>
      </c>
      <c r="I697" s="127" t="s">
        <v>460</v>
      </c>
      <c r="J697" s="127" t="s">
        <v>460</v>
      </c>
      <c r="K697" s="128" t="s">
        <v>461</v>
      </c>
      <c r="L697" s="127" t="s">
        <v>460</v>
      </c>
      <c r="M697" s="127" t="s">
        <v>460</v>
      </c>
      <c r="N697" s="128" t="s">
        <v>461</v>
      </c>
      <c r="O697" s="127" t="s">
        <v>460</v>
      </c>
      <c r="P697" s="127" t="s">
        <v>460</v>
      </c>
      <c r="Q697" s="128" t="s">
        <v>25</v>
      </c>
      <c r="R697" s="127" t="s">
        <v>32</v>
      </c>
      <c r="S697" s="127" t="s">
        <v>460</v>
      </c>
      <c r="T697" s="127" t="s">
        <v>460</v>
      </c>
      <c r="U697" s="128" t="s">
        <v>461</v>
      </c>
      <c r="V697" s="127" t="s">
        <v>32</v>
      </c>
      <c r="W697" s="127" t="s">
        <v>460</v>
      </c>
      <c r="X697" s="127" t="s">
        <v>460</v>
      </c>
      <c r="Y697" s="128" t="s">
        <v>25</v>
      </c>
      <c r="Z697" s="127" t="s">
        <v>460</v>
      </c>
      <c r="AA697" s="127" t="s">
        <v>460</v>
      </c>
      <c r="AB697" s="128" t="s">
        <v>461</v>
      </c>
      <c r="AC697" s="127" t="s">
        <v>462</v>
      </c>
      <c r="AD697" s="127" t="s">
        <v>55</v>
      </c>
      <c r="AE697" s="149"/>
      <c r="AF697" s="149"/>
      <c r="AG697" s="149"/>
      <c r="AH697" s="152"/>
    </row>
    <row r="698" spans="1:34" ht="15.75" thickBot="1" x14ac:dyDescent="0.3">
      <c r="A698" s="155"/>
      <c r="B698" s="6" t="s">
        <v>463</v>
      </c>
      <c r="C698" s="129" t="s">
        <v>460</v>
      </c>
      <c r="D698" s="129" t="s">
        <v>460</v>
      </c>
      <c r="E698" s="130" t="s">
        <v>66</v>
      </c>
      <c r="F698" s="129" t="s">
        <v>460</v>
      </c>
      <c r="G698" s="129" t="s">
        <v>460</v>
      </c>
      <c r="H698" s="130" t="s">
        <v>17</v>
      </c>
      <c r="I698" s="129" t="s">
        <v>460</v>
      </c>
      <c r="J698" s="129" t="s">
        <v>460</v>
      </c>
      <c r="K698" s="130" t="s">
        <v>17</v>
      </c>
      <c r="L698" s="129" t="s">
        <v>460</v>
      </c>
      <c r="M698" s="129" t="s">
        <v>460</v>
      </c>
      <c r="N698" s="130" t="s">
        <v>17</v>
      </c>
      <c r="O698" s="129" t="s">
        <v>460</v>
      </c>
      <c r="P698" s="129" t="s">
        <v>460</v>
      </c>
      <c r="Q698" s="130" t="s">
        <v>66</v>
      </c>
      <c r="R698" s="129">
        <v>4</v>
      </c>
      <c r="S698" s="129" t="s">
        <v>460</v>
      </c>
      <c r="T698" s="129" t="s">
        <v>460</v>
      </c>
      <c r="U698" s="130" t="s">
        <v>17</v>
      </c>
      <c r="V698" s="129">
        <v>4</v>
      </c>
      <c r="W698" s="129" t="s">
        <v>460</v>
      </c>
      <c r="X698" s="129" t="s">
        <v>460</v>
      </c>
      <c r="Y698" s="130" t="s">
        <v>66</v>
      </c>
      <c r="Z698" s="129" t="s">
        <v>460</v>
      </c>
      <c r="AA698" s="129" t="s">
        <v>460</v>
      </c>
      <c r="AB698" s="130" t="s">
        <v>17</v>
      </c>
      <c r="AC698" s="129">
        <v>20</v>
      </c>
      <c r="AD698" s="129" t="s">
        <v>517</v>
      </c>
      <c r="AE698" s="150"/>
      <c r="AF698" s="150"/>
      <c r="AG698" s="150"/>
      <c r="AH698" s="153"/>
    </row>
    <row r="699" spans="1:34" ht="15.95" customHeight="1" x14ac:dyDescent="0.25">
      <c r="A699" s="131" t="s">
        <v>478</v>
      </c>
      <c r="B699" s="132"/>
      <c r="C699" s="132"/>
      <c r="D699" s="132"/>
      <c r="E699" s="132"/>
      <c r="F699" s="132"/>
      <c r="G699" s="132"/>
      <c r="H699" s="132"/>
      <c r="I699" s="132"/>
      <c r="J699" s="132"/>
      <c r="K699" s="132"/>
      <c r="L699" s="132"/>
      <c r="M699" s="132"/>
      <c r="N699" s="132"/>
      <c r="O699" s="132"/>
      <c r="P699" s="133"/>
      <c r="Q699" s="133"/>
      <c r="R699" s="133"/>
      <c r="S699" s="133"/>
      <c r="T699" s="133"/>
      <c r="U699" s="133"/>
      <c r="V699" s="134"/>
      <c r="Y699" s="133"/>
      <c r="Z699" s="133"/>
    </row>
    <row r="700" spans="1:34" ht="15.95" customHeight="1" x14ac:dyDescent="0.25">
      <c r="A700" s="135" t="s">
        <v>479</v>
      </c>
      <c r="B700" s="135"/>
      <c r="C700" s="135"/>
      <c r="D700" s="135"/>
      <c r="E700" s="135"/>
      <c r="F700" s="135"/>
      <c r="G700" s="135"/>
      <c r="H700" s="135"/>
      <c r="I700" s="135"/>
      <c r="J700" s="135"/>
      <c r="K700" s="135"/>
      <c r="L700" s="135"/>
      <c r="M700" s="135"/>
    </row>
    <row r="701" spans="1:34" ht="15.95" customHeight="1" x14ac:dyDescent="0.25">
      <c r="A701" s="136" t="s">
        <v>480</v>
      </c>
      <c r="B701" s="144" t="s">
        <v>481</v>
      </c>
      <c r="C701" s="144"/>
      <c r="D701" s="144" t="s">
        <v>482</v>
      </c>
      <c r="E701" s="144"/>
      <c r="F701" s="144"/>
      <c r="G701" s="144" t="s">
        <v>483</v>
      </c>
      <c r="H701" s="144"/>
      <c r="I701" s="144"/>
      <c r="J701" s="144" t="s">
        <v>484</v>
      </c>
      <c r="K701" s="144"/>
      <c r="L701" s="144"/>
      <c r="M701" s="144" t="s">
        <v>485</v>
      </c>
      <c r="N701" s="144"/>
      <c r="O701" s="144"/>
      <c r="P701" s="144" t="s">
        <v>486</v>
      </c>
      <c r="Q701" s="144"/>
      <c r="R701" s="144"/>
      <c r="S701" s="144" t="s">
        <v>487</v>
      </c>
      <c r="T701" s="144"/>
      <c r="U701" s="144"/>
      <c r="V701" s="137" t="s">
        <v>488</v>
      </c>
      <c r="Y701" s="138"/>
    </row>
    <row r="702" spans="1:34" ht="15.95" customHeight="1" x14ac:dyDescent="0.25">
      <c r="A702" s="136" t="s">
        <v>183</v>
      </c>
      <c r="B702" s="144" t="s">
        <v>56</v>
      </c>
      <c r="C702" s="144"/>
      <c r="D702" s="144" t="s">
        <v>48</v>
      </c>
      <c r="E702" s="144"/>
      <c r="F702" s="144"/>
      <c r="G702" s="144" t="s">
        <v>50</v>
      </c>
      <c r="H702" s="144"/>
      <c r="I702" s="144"/>
      <c r="J702" s="144" t="s">
        <v>14</v>
      </c>
      <c r="K702" s="144"/>
      <c r="L702" s="144"/>
      <c r="M702" s="144" t="s">
        <v>24</v>
      </c>
      <c r="N702" s="144"/>
      <c r="O702" s="144"/>
      <c r="P702" s="144" t="s">
        <v>68</v>
      </c>
      <c r="Q702" s="144"/>
      <c r="R702" s="144"/>
      <c r="S702" s="144" t="s">
        <v>29</v>
      </c>
      <c r="T702" s="144"/>
      <c r="U702" s="144"/>
      <c r="V702" s="137" t="s">
        <v>16</v>
      </c>
      <c r="W702" s="138"/>
      <c r="X702" s="138"/>
      <c r="Y702" s="138"/>
    </row>
    <row r="703" spans="1:34" ht="15.95" customHeight="1" x14ac:dyDescent="0.25">
      <c r="A703" s="136" t="s">
        <v>184</v>
      </c>
      <c r="B703" s="144">
        <v>10</v>
      </c>
      <c r="C703" s="144"/>
      <c r="D703" s="144">
        <v>9</v>
      </c>
      <c r="E703" s="144"/>
      <c r="F703" s="144"/>
      <c r="G703" s="144">
        <v>8</v>
      </c>
      <c r="H703" s="144"/>
      <c r="I703" s="144"/>
      <c r="J703" s="144">
        <v>7</v>
      </c>
      <c r="K703" s="144"/>
      <c r="L703" s="144"/>
      <c r="M703" s="144">
        <v>6</v>
      </c>
      <c r="N703" s="144"/>
      <c r="O703" s="144"/>
      <c r="P703" s="144">
        <v>5</v>
      </c>
      <c r="Q703" s="144"/>
      <c r="R703" s="144"/>
      <c r="S703" s="144">
        <v>4</v>
      </c>
      <c r="T703" s="144"/>
      <c r="U703" s="144"/>
      <c r="V703" s="137">
        <v>0</v>
      </c>
      <c r="W703" s="138"/>
      <c r="X703" s="138"/>
      <c r="Y703" s="138"/>
    </row>
    <row r="704" spans="1:34" ht="42.75" customHeight="1" x14ac:dyDescent="0.25">
      <c r="A704" s="139"/>
      <c r="B704" s="140"/>
      <c r="C704" s="141"/>
      <c r="D704" s="141"/>
      <c r="E704" s="141"/>
      <c r="F704" s="141"/>
      <c r="G704" s="141"/>
      <c r="H704" s="145"/>
      <c r="I704" s="145"/>
      <c r="J704" s="145"/>
      <c r="K704" s="145"/>
      <c r="L704" s="145"/>
      <c r="M704" s="145"/>
      <c r="N704" s="141"/>
      <c r="O704" s="141"/>
      <c r="P704" s="141"/>
      <c r="Q704" s="141"/>
      <c r="R704" s="141"/>
      <c r="S704" s="141"/>
      <c r="T704" s="141"/>
      <c r="U704" s="141"/>
      <c r="V704" s="141"/>
    </row>
    <row r="705" spans="1:34" ht="21" customHeight="1" x14ac:dyDescent="0.25">
      <c r="A705" s="139"/>
      <c r="B705" s="146" t="s">
        <v>489</v>
      </c>
      <c r="C705" s="146"/>
      <c r="D705" s="146"/>
      <c r="E705" s="146"/>
      <c r="F705" s="141"/>
      <c r="G705" s="141"/>
      <c r="K705" s="142" t="s">
        <v>490</v>
      </c>
      <c r="L705" s="143"/>
      <c r="M705" s="143"/>
      <c r="N705" s="143"/>
      <c r="O705" s="143"/>
      <c r="S705" s="142" t="s">
        <v>491</v>
      </c>
      <c r="T705" s="142"/>
      <c r="U705" s="142"/>
      <c r="V705" s="142"/>
      <c r="W705" s="142"/>
      <c r="Z705" s="141" t="s">
        <v>492</v>
      </c>
    </row>
    <row r="706" spans="1:34" ht="15.75" thickBot="1" x14ac:dyDescent="0.3">
      <c r="B706" s="147" t="s">
        <v>493</v>
      </c>
      <c r="C706" s="147"/>
      <c r="D706" s="147"/>
      <c r="E706" s="147"/>
      <c r="F706" s="135"/>
      <c r="G706" s="135"/>
      <c r="K706" s="138" t="s">
        <v>494</v>
      </c>
      <c r="L706" s="138"/>
      <c r="M706" s="138"/>
      <c r="N706" s="138"/>
      <c r="O706" s="138"/>
      <c r="S706" s="142" t="s">
        <v>495</v>
      </c>
      <c r="T706" s="142"/>
      <c r="U706" s="142"/>
      <c r="V706" s="142"/>
      <c r="W706" s="142"/>
      <c r="Z706" s="132" t="s">
        <v>743</v>
      </c>
    </row>
    <row r="707" spans="1:34" x14ac:dyDescent="0.25">
      <c r="A707" s="3">
        <v>15143</v>
      </c>
      <c r="B707" s="4" t="s">
        <v>12</v>
      </c>
      <c r="C707" s="71" t="s">
        <v>103</v>
      </c>
      <c r="D707" s="71" t="s">
        <v>139</v>
      </c>
      <c r="E707" s="72" t="s">
        <v>521</v>
      </c>
      <c r="F707" s="71" t="s">
        <v>103</v>
      </c>
      <c r="G707" s="71" t="s">
        <v>103</v>
      </c>
      <c r="H707" s="72" t="s">
        <v>103</v>
      </c>
      <c r="I707" s="71" t="s">
        <v>103</v>
      </c>
      <c r="J707" s="71" t="s">
        <v>103</v>
      </c>
      <c r="K707" s="72" t="s">
        <v>103</v>
      </c>
      <c r="L707" s="71" t="s">
        <v>103</v>
      </c>
      <c r="M707" s="71" t="s">
        <v>103</v>
      </c>
      <c r="N707" s="72" t="s">
        <v>103</v>
      </c>
      <c r="O707" s="71" t="s">
        <v>103</v>
      </c>
      <c r="P707" s="71" t="s">
        <v>136</v>
      </c>
      <c r="Q707" s="72" t="s">
        <v>501</v>
      </c>
      <c r="R707" s="71" t="s">
        <v>103</v>
      </c>
      <c r="S707" s="71" t="s">
        <v>103</v>
      </c>
      <c r="T707" s="71" t="s">
        <v>140</v>
      </c>
      <c r="U707" s="72" t="s">
        <v>641</v>
      </c>
      <c r="V707" s="71" t="s">
        <v>103</v>
      </c>
      <c r="W707" s="71" t="s">
        <v>103</v>
      </c>
      <c r="X707" s="71" t="s">
        <v>136</v>
      </c>
      <c r="Y707" s="72" t="s">
        <v>501</v>
      </c>
      <c r="Z707" s="71" t="s">
        <v>103</v>
      </c>
      <c r="AA707" s="71" t="s">
        <v>103</v>
      </c>
      <c r="AB707" s="72" t="s">
        <v>103</v>
      </c>
      <c r="AC707" s="71" t="s">
        <v>103</v>
      </c>
      <c r="AD707" s="71" t="s">
        <v>33</v>
      </c>
      <c r="AE707" s="148" t="s">
        <v>432</v>
      </c>
      <c r="AF707" s="148" t="s">
        <v>432</v>
      </c>
      <c r="AG707" s="148" t="s">
        <v>432</v>
      </c>
      <c r="AH707" s="151"/>
    </row>
    <row r="708" spans="1:34" x14ac:dyDescent="0.25">
      <c r="A708" s="154" t="s">
        <v>673</v>
      </c>
      <c r="B708" s="5" t="s">
        <v>13</v>
      </c>
      <c r="C708" s="73" t="s">
        <v>16</v>
      </c>
      <c r="D708" s="73" t="s">
        <v>16</v>
      </c>
      <c r="E708" s="74" t="s">
        <v>16</v>
      </c>
      <c r="F708" s="73" t="s">
        <v>16</v>
      </c>
      <c r="G708" s="73" t="s">
        <v>16</v>
      </c>
      <c r="H708" s="74" t="s">
        <v>16</v>
      </c>
      <c r="I708" s="73" t="s">
        <v>16</v>
      </c>
      <c r="J708" s="73" t="s">
        <v>16</v>
      </c>
      <c r="K708" s="74" t="s">
        <v>16</v>
      </c>
      <c r="L708" s="73" t="s">
        <v>16</v>
      </c>
      <c r="M708" s="73" t="s">
        <v>16</v>
      </c>
      <c r="N708" s="74" t="s">
        <v>16</v>
      </c>
      <c r="O708" s="73" t="s">
        <v>16</v>
      </c>
      <c r="P708" s="73" t="s">
        <v>16</v>
      </c>
      <c r="Q708" s="74" t="s">
        <v>16</v>
      </c>
      <c r="R708" s="73" t="s">
        <v>16</v>
      </c>
      <c r="S708" s="73" t="s">
        <v>16</v>
      </c>
      <c r="T708" s="73" t="s">
        <v>16</v>
      </c>
      <c r="U708" s="74" t="s">
        <v>16</v>
      </c>
      <c r="V708" s="73" t="s">
        <v>16</v>
      </c>
      <c r="W708" s="73" t="s">
        <v>16</v>
      </c>
      <c r="X708" s="73" t="s">
        <v>16</v>
      </c>
      <c r="Y708" s="74" t="s">
        <v>16</v>
      </c>
      <c r="Z708" s="73" t="s">
        <v>16</v>
      </c>
      <c r="AA708" s="73" t="s">
        <v>16</v>
      </c>
      <c r="AB708" s="74" t="s">
        <v>16</v>
      </c>
      <c r="AC708" s="73" t="s">
        <v>16</v>
      </c>
      <c r="AD708" s="73"/>
      <c r="AE708" s="149"/>
      <c r="AF708" s="149"/>
      <c r="AG708" s="149"/>
      <c r="AH708" s="152"/>
    </row>
    <row r="709" spans="1:34" x14ac:dyDescent="0.25">
      <c r="A709" s="154"/>
      <c r="B709" s="5" t="s">
        <v>14</v>
      </c>
      <c r="C709" s="127" t="s">
        <v>460</v>
      </c>
      <c r="D709" s="127" t="s">
        <v>460</v>
      </c>
      <c r="E709" s="128" t="s">
        <v>17</v>
      </c>
      <c r="F709" s="127" t="s">
        <v>460</v>
      </c>
      <c r="G709" s="127" t="s">
        <v>460</v>
      </c>
      <c r="H709" s="128" t="s">
        <v>17</v>
      </c>
      <c r="I709" s="127" t="s">
        <v>460</v>
      </c>
      <c r="J709" s="127" t="s">
        <v>460</v>
      </c>
      <c r="K709" s="128" t="s">
        <v>17</v>
      </c>
      <c r="L709" s="127" t="s">
        <v>460</v>
      </c>
      <c r="M709" s="127" t="s">
        <v>460</v>
      </c>
      <c r="N709" s="128" t="s">
        <v>17</v>
      </c>
      <c r="O709" s="127" t="s">
        <v>460</v>
      </c>
      <c r="P709" s="127" t="s">
        <v>460</v>
      </c>
      <c r="Q709" s="128" t="s">
        <v>17</v>
      </c>
      <c r="R709" s="127" t="s">
        <v>17</v>
      </c>
      <c r="S709" s="127" t="s">
        <v>460</v>
      </c>
      <c r="T709" s="127" t="s">
        <v>460</v>
      </c>
      <c r="U709" s="128" t="s">
        <v>17</v>
      </c>
      <c r="V709" s="127" t="s">
        <v>17</v>
      </c>
      <c r="W709" s="127" t="s">
        <v>460</v>
      </c>
      <c r="X709" s="127" t="s">
        <v>460</v>
      </c>
      <c r="Y709" s="128" t="s">
        <v>17</v>
      </c>
      <c r="Z709" s="127" t="s">
        <v>460</v>
      </c>
      <c r="AA709" s="127" t="s">
        <v>460</v>
      </c>
      <c r="AB709" s="128" t="s">
        <v>17</v>
      </c>
      <c r="AC709" s="127" t="s">
        <v>17</v>
      </c>
      <c r="AD709" s="127" t="s">
        <v>17</v>
      </c>
      <c r="AE709" s="149"/>
      <c r="AF709" s="149"/>
      <c r="AG709" s="149"/>
      <c r="AH709" s="152"/>
    </row>
    <row r="710" spans="1:34" ht="15.75" thickBot="1" x14ac:dyDescent="0.3">
      <c r="A710" s="155"/>
      <c r="B710" s="6" t="s">
        <v>463</v>
      </c>
      <c r="C710" s="129" t="s">
        <v>460</v>
      </c>
      <c r="D710" s="129" t="s">
        <v>460</v>
      </c>
      <c r="E710" s="130" t="s">
        <v>17</v>
      </c>
      <c r="F710" s="129" t="s">
        <v>460</v>
      </c>
      <c r="G710" s="129" t="s">
        <v>460</v>
      </c>
      <c r="H710" s="130" t="s">
        <v>17</v>
      </c>
      <c r="I710" s="129" t="s">
        <v>460</v>
      </c>
      <c r="J710" s="129" t="s">
        <v>460</v>
      </c>
      <c r="K710" s="130" t="s">
        <v>17</v>
      </c>
      <c r="L710" s="129" t="s">
        <v>460</v>
      </c>
      <c r="M710" s="129" t="s">
        <v>460</v>
      </c>
      <c r="N710" s="130" t="s">
        <v>17</v>
      </c>
      <c r="O710" s="129" t="s">
        <v>460</v>
      </c>
      <c r="P710" s="129" t="s">
        <v>460</v>
      </c>
      <c r="Q710" s="130" t="s">
        <v>17</v>
      </c>
      <c r="R710" s="129">
        <v>0</v>
      </c>
      <c r="S710" s="129" t="s">
        <v>460</v>
      </c>
      <c r="T710" s="129" t="s">
        <v>460</v>
      </c>
      <c r="U710" s="130" t="s">
        <v>17</v>
      </c>
      <c r="V710" s="129">
        <v>0</v>
      </c>
      <c r="W710" s="129" t="s">
        <v>460</v>
      </c>
      <c r="X710" s="129" t="s">
        <v>460</v>
      </c>
      <c r="Y710" s="130" t="s">
        <v>17</v>
      </c>
      <c r="Z710" s="129" t="s">
        <v>460</v>
      </c>
      <c r="AA710" s="129" t="s">
        <v>460</v>
      </c>
      <c r="AB710" s="130" t="s">
        <v>17</v>
      </c>
      <c r="AC710" s="129">
        <v>0</v>
      </c>
      <c r="AD710" s="129" t="s">
        <v>17</v>
      </c>
      <c r="AE710" s="150"/>
      <c r="AF710" s="150"/>
      <c r="AG710" s="150"/>
      <c r="AH710" s="153"/>
    </row>
    <row r="711" spans="1:34" x14ac:dyDescent="0.25">
      <c r="A711" s="3">
        <v>15144</v>
      </c>
      <c r="B711" s="4" t="s">
        <v>12</v>
      </c>
      <c r="C711" s="71" t="s">
        <v>103</v>
      </c>
      <c r="D711" s="71" t="s">
        <v>136</v>
      </c>
      <c r="E711" s="72" t="s">
        <v>501</v>
      </c>
      <c r="F711" s="71" t="s">
        <v>103</v>
      </c>
      <c r="G711" s="71" t="s">
        <v>103</v>
      </c>
      <c r="H711" s="72" t="s">
        <v>103</v>
      </c>
      <c r="I711" s="71" t="s">
        <v>103</v>
      </c>
      <c r="J711" s="71" t="s">
        <v>139</v>
      </c>
      <c r="K711" s="72" t="s">
        <v>521</v>
      </c>
      <c r="L711" s="71" t="s">
        <v>103</v>
      </c>
      <c r="M711" s="71" t="s">
        <v>103</v>
      </c>
      <c r="N711" s="72" t="s">
        <v>103</v>
      </c>
      <c r="O711" s="71" t="s">
        <v>103</v>
      </c>
      <c r="P711" s="71" t="s">
        <v>139</v>
      </c>
      <c r="Q711" s="72" t="s">
        <v>521</v>
      </c>
      <c r="R711" s="71" t="s">
        <v>114</v>
      </c>
      <c r="S711" s="71" t="s">
        <v>103</v>
      </c>
      <c r="T711" s="71" t="s">
        <v>19</v>
      </c>
      <c r="U711" s="72" t="s">
        <v>25</v>
      </c>
      <c r="V711" s="71" t="s">
        <v>103</v>
      </c>
      <c r="W711" s="71" t="s">
        <v>103</v>
      </c>
      <c r="X711" s="71" t="s">
        <v>103</v>
      </c>
      <c r="Y711" s="72" t="s">
        <v>103</v>
      </c>
      <c r="Z711" s="71" t="s">
        <v>103</v>
      </c>
      <c r="AA711" s="71" t="s">
        <v>103</v>
      </c>
      <c r="AB711" s="72" t="s">
        <v>103</v>
      </c>
      <c r="AC711" s="71" t="s">
        <v>103</v>
      </c>
      <c r="AD711" s="71" t="s">
        <v>70</v>
      </c>
      <c r="AE711" s="148" t="s">
        <v>432</v>
      </c>
      <c r="AF711" s="148" t="s">
        <v>432</v>
      </c>
      <c r="AG711" s="148" t="s">
        <v>432</v>
      </c>
      <c r="AH711" s="151"/>
    </row>
    <row r="712" spans="1:34" x14ac:dyDescent="0.25">
      <c r="A712" s="154" t="s">
        <v>674</v>
      </c>
      <c r="B712" s="5" t="s">
        <v>13</v>
      </c>
      <c r="C712" s="73" t="s">
        <v>16</v>
      </c>
      <c r="D712" s="73" t="s">
        <v>16</v>
      </c>
      <c r="E712" s="74" t="s">
        <v>16</v>
      </c>
      <c r="F712" s="73" t="s">
        <v>16</v>
      </c>
      <c r="G712" s="73" t="s">
        <v>16</v>
      </c>
      <c r="H712" s="74" t="s">
        <v>16</v>
      </c>
      <c r="I712" s="73" t="s">
        <v>16</v>
      </c>
      <c r="J712" s="73" t="s">
        <v>16</v>
      </c>
      <c r="K712" s="74" t="s">
        <v>16</v>
      </c>
      <c r="L712" s="73" t="s">
        <v>16</v>
      </c>
      <c r="M712" s="73" t="s">
        <v>16</v>
      </c>
      <c r="N712" s="74" t="s">
        <v>16</v>
      </c>
      <c r="O712" s="73" t="s">
        <v>16</v>
      </c>
      <c r="P712" s="73" t="s">
        <v>16</v>
      </c>
      <c r="Q712" s="74" t="s">
        <v>16</v>
      </c>
      <c r="R712" s="73" t="s">
        <v>14</v>
      </c>
      <c r="S712" s="73" t="s">
        <v>16</v>
      </c>
      <c r="T712" s="73" t="s">
        <v>16</v>
      </c>
      <c r="U712" s="74" t="s">
        <v>16</v>
      </c>
      <c r="V712" s="73" t="s">
        <v>16</v>
      </c>
      <c r="W712" s="73" t="s">
        <v>16</v>
      </c>
      <c r="X712" s="73" t="s">
        <v>16</v>
      </c>
      <c r="Y712" s="74" t="s">
        <v>16</v>
      </c>
      <c r="Z712" s="73" t="s">
        <v>16</v>
      </c>
      <c r="AA712" s="73" t="s">
        <v>16</v>
      </c>
      <c r="AB712" s="74" t="s">
        <v>16</v>
      </c>
      <c r="AC712" s="73" t="s">
        <v>16</v>
      </c>
      <c r="AD712" s="73"/>
      <c r="AE712" s="149"/>
      <c r="AF712" s="149"/>
      <c r="AG712" s="149"/>
      <c r="AH712" s="152"/>
    </row>
    <row r="713" spans="1:34" x14ac:dyDescent="0.25">
      <c r="A713" s="154"/>
      <c r="B713" s="5" t="s">
        <v>14</v>
      </c>
      <c r="C713" s="127" t="s">
        <v>460</v>
      </c>
      <c r="D713" s="127" t="s">
        <v>460</v>
      </c>
      <c r="E713" s="128" t="s">
        <v>17</v>
      </c>
      <c r="F713" s="127" t="s">
        <v>460</v>
      </c>
      <c r="G713" s="127" t="s">
        <v>460</v>
      </c>
      <c r="H713" s="128" t="s">
        <v>17</v>
      </c>
      <c r="I713" s="127" t="s">
        <v>460</v>
      </c>
      <c r="J713" s="127" t="s">
        <v>460</v>
      </c>
      <c r="K713" s="128" t="s">
        <v>17</v>
      </c>
      <c r="L713" s="127" t="s">
        <v>460</v>
      </c>
      <c r="M713" s="127" t="s">
        <v>460</v>
      </c>
      <c r="N713" s="128" t="s">
        <v>17</v>
      </c>
      <c r="O713" s="127" t="s">
        <v>460</v>
      </c>
      <c r="P713" s="127" t="s">
        <v>460</v>
      </c>
      <c r="Q713" s="128" t="s">
        <v>17</v>
      </c>
      <c r="R713" s="127" t="s">
        <v>32</v>
      </c>
      <c r="S713" s="127" t="s">
        <v>460</v>
      </c>
      <c r="T713" s="127" t="s">
        <v>460</v>
      </c>
      <c r="U713" s="128" t="s">
        <v>17</v>
      </c>
      <c r="V713" s="127" t="s">
        <v>17</v>
      </c>
      <c r="W713" s="127" t="s">
        <v>460</v>
      </c>
      <c r="X713" s="127" t="s">
        <v>460</v>
      </c>
      <c r="Y713" s="128" t="s">
        <v>17</v>
      </c>
      <c r="Z713" s="127" t="s">
        <v>460</v>
      </c>
      <c r="AA713" s="127" t="s">
        <v>460</v>
      </c>
      <c r="AB713" s="128" t="s">
        <v>17</v>
      </c>
      <c r="AC713" s="127" t="s">
        <v>17</v>
      </c>
      <c r="AD713" s="127" t="s">
        <v>17</v>
      </c>
      <c r="AE713" s="149"/>
      <c r="AF713" s="149"/>
      <c r="AG713" s="149"/>
      <c r="AH713" s="152"/>
    </row>
    <row r="714" spans="1:34" ht="15.75" thickBot="1" x14ac:dyDescent="0.3">
      <c r="A714" s="155"/>
      <c r="B714" s="6" t="s">
        <v>463</v>
      </c>
      <c r="C714" s="129" t="s">
        <v>460</v>
      </c>
      <c r="D714" s="129" t="s">
        <v>460</v>
      </c>
      <c r="E714" s="130" t="s">
        <v>17</v>
      </c>
      <c r="F714" s="129" t="s">
        <v>460</v>
      </c>
      <c r="G714" s="129" t="s">
        <v>460</v>
      </c>
      <c r="H714" s="130" t="s">
        <v>17</v>
      </c>
      <c r="I714" s="129" t="s">
        <v>460</v>
      </c>
      <c r="J714" s="129" t="s">
        <v>460</v>
      </c>
      <c r="K714" s="130" t="s">
        <v>17</v>
      </c>
      <c r="L714" s="129" t="s">
        <v>460</v>
      </c>
      <c r="M714" s="129" t="s">
        <v>460</v>
      </c>
      <c r="N714" s="130" t="s">
        <v>17</v>
      </c>
      <c r="O714" s="129" t="s">
        <v>460</v>
      </c>
      <c r="P714" s="129" t="s">
        <v>460</v>
      </c>
      <c r="Q714" s="130" t="s">
        <v>17</v>
      </c>
      <c r="R714" s="129">
        <v>7</v>
      </c>
      <c r="S714" s="129" t="s">
        <v>460</v>
      </c>
      <c r="T714" s="129" t="s">
        <v>460</v>
      </c>
      <c r="U714" s="130" t="s">
        <v>17</v>
      </c>
      <c r="V714" s="129">
        <v>0</v>
      </c>
      <c r="W714" s="129" t="s">
        <v>460</v>
      </c>
      <c r="X714" s="129" t="s">
        <v>460</v>
      </c>
      <c r="Y714" s="130" t="s">
        <v>17</v>
      </c>
      <c r="Z714" s="129" t="s">
        <v>460</v>
      </c>
      <c r="AA714" s="129" t="s">
        <v>460</v>
      </c>
      <c r="AB714" s="130" t="s">
        <v>17</v>
      </c>
      <c r="AC714" s="129">
        <v>0</v>
      </c>
      <c r="AD714" s="129" t="s">
        <v>17</v>
      </c>
      <c r="AE714" s="150"/>
      <c r="AF714" s="150"/>
      <c r="AG714" s="150"/>
      <c r="AH714" s="153"/>
    </row>
    <row r="715" spans="1:34" x14ac:dyDescent="0.25">
      <c r="A715" s="3">
        <v>15145</v>
      </c>
      <c r="B715" s="4" t="s">
        <v>12</v>
      </c>
      <c r="C715" s="71" t="s">
        <v>103</v>
      </c>
      <c r="D715" s="71" t="s">
        <v>19</v>
      </c>
      <c r="E715" s="72" t="s">
        <v>25</v>
      </c>
      <c r="F715" s="71" t="s">
        <v>103</v>
      </c>
      <c r="G715" s="71" t="s">
        <v>103</v>
      </c>
      <c r="H715" s="72" t="s">
        <v>103</v>
      </c>
      <c r="I715" s="71" t="s">
        <v>103</v>
      </c>
      <c r="J715" s="71" t="s">
        <v>139</v>
      </c>
      <c r="K715" s="72" t="s">
        <v>521</v>
      </c>
      <c r="L715" s="71" t="s">
        <v>103</v>
      </c>
      <c r="M715" s="71" t="s">
        <v>103</v>
      </c>
      <c r="N715" s="72" t="s">
        <v>103</v>
      </c>
      <c r="O715" s="71" t="s">
        <v>103</v>
      </c>
      <c r="P715" s="71" t="s">
        <v>136</v>
      </c>
      <c r="Q715" s="72" t="s">
        <v>501</v>
      </c>
      <c r="R715" s="71" t="s">
        <v>103</v>
      </c>
      <c r="S715" s="71" t="s">
        <v>103</v>
      </c>
      <c r="T715" s="71" t="s">
        <v>138</v>
      </c>
      <c r="U715" s="72" t="s">
        <v>462</v>
      </c>
      <c r="V715" s="71" t="s">
        <v>103</v>
      </c>
      <c r="W715" s="71" t="s">
        <v>103</v>
      </c>
      <c r="X715" s="71" t="s">
        <v>103</v>
      </c>
      <c r="Y715" s="72" t="s">
        <v>103</v>
      </c>
      <c r="Z715" s="71" t="s">
        <v>103</v>
      </c>
      <c r="AA715" s="71" t="s">
        <v>103</v>
      </c>
      <c r="AB715" s="72" t="s">
        <v>103</v>
      </c>
      <c r="AC715" s="71" t="s">
        <v>103</v>
      </c>
      <c r="AD715" s="71" t="s">
        <v>15</v>
      </c>
      <c r="AE715" s="148" t="s">
        <v>432</v>
      </c>
      <c r="AF715" s="148" t="s">
        <v>432</v>
      </c>
      <c r="AG715" s="148" t="s">
        <v>432</v>
      </c>
      <c r="AH715" s="151"/>
    </row>
    <row r="716" spans="1:34" x14ac:dyDescent="0.25">
      <c r="A716" s="154" t="s">
        <v>675</v>
      </c>
      <c r="B716" s="5" t="s">
        <v>13</v>
      </c>
      <c r="C716" s="73" t="s">
        <v>16</v>
      </c>
      <c r="D716" s="73" t="s">
        <v>16</v>
      </c>
      <c r="E716" s="74" t="s">
        <v>16</v>
      </c>
      <c r="F716" s="73" t="s">
        <v>16</v>
      </c>
      <c r="G716" s="73" t="s">
        <v>16</v>
      </c>
      <c r="H716" s="74" t="s">
        <v>16</v>
      </c>
      <c r="I716" s="73" t="s">
        <v>16</v>
      </c>
      <c r="J716" s="73" t="s">
        <v>16</v>
      </c>
      <c r="K716" s="74" t="s">
        <v>16</v>
      </c>
      <c r="L716" s="73" t="s">
        <v>16</v>
      </c>
      <c r="M716" s="73" t="s">
        <v>16</v>
      </c>
      <c r="N716" s="74" t="s">
        <v>16</v>
      </c>
      <c r="O716" s="73" t="s">
        <v>16</v>
      </c>
      <c r="P716" s="73" t="s">
        <v>16</v>
      </c>
      <c r="Q716" s="74" t="s">
        <v>16</v>
      </c>
      <c r="R716" s="73" t="s">
        <v>16</v>
      </c>
      <c r="S716" s="73" t="s">
        <v>16</v>
      </c>
      <c r="T716" s="73" t="s">
        <v>16</v>
      </c>
      <c r="U716" s="74" t="s">
        <v>16</v>
      </c>
      <c r="V716" s="73" t="s">
        <v>16</v>
      </c>
      <c r="W716" s="73" t="s">
        <v>16</v>
      </c>
      <c r="X716" s="73" t="s">
        <v>16</v>
      </c>
      <c r="Y716" s="74" t="s">
        <v>16</v>
      </c>
      <c r="Z716" s="73" t="s">
        <v>16</v>
      </c>
      <c r="AA716" s="73" t="s">
        <v>16</v>
      </c>
      <c r="AB716" s="74" t="s">
        <v>16</v>
      </c>
      <c r="AC716" s="73" t="s">
        <v>16</v>
      </c>
      <c r="AD716" s="73"/>
      <c r="AE716" s="149"/>
      <c r="AF716" s="149"/>
      <c r="AG716" s="149"/>
      <c r="AH716" s="152"/>
    </row>
    <row r="717" spans="1:34" x14ac:dyDescent="0.25">
      <c r="A717" s="154"/>
      <c r="B717" s="5" t="s">
        <v>14</v>
      </c>
      <c r="C717" s="127" t="s">
        <v>460</v>
      </c>
      <c r="D717" s="127" t="s">
        <v>460</v>
      </c>
      <c r="E717" s="128" t="s">
        <v>17</v>
      </c>
      <c r="F717" s="127" t="s">
        <v>460</v>
      </c>
      <c r="G717" s="127" t="s">
        <v>460</v>
      </c>
      <c r="H717" s="128" t="s">
        <v>17</v>
      </c>
      <c r="I717" s="127" t="s">
        <v>460</v>
      </c>
      <c r="J717" s="127" t="s">
        <v>460</v>
      </c>
      <c r="K717" s="128" t="s">
        <v>17</v>
      </c>
      <c r="L717" s="127" t="s">
        <v>460</v>
      </c>
      <c r="M717" s="127" t="s">
        <v>460</v>
      </c>
      <c r="N717" s="128" t="s">
        <v>17</v>
      </c>
      <c r="O717" s="127" t="s">
        <v>460</v>
      </c>
      <c r="P717" s="127" t="s">
        <v>460</v>
      </c>
      <c r="Q717" s="128" t="s">
        <v>17</v>
      </c>
      <c r="R717" s="127" t="s">
        <v>17</v>
      </c>
      <c r="S717" s="127" t="s">
        <v>460</v>
      </c>
      <c r="T717" s="127" t="s">
        <v>460</v>
      </c>
      <c r="U717" s="128" t="s">
        <v>17</v>
      </c>
      <c r="V717" s="127" t="s">
        <v>17</v>
      </c>
      <c r="W717" s="127" t="s">
        <v>460</v>
      </c>
      <c r="X717" s="127" t="s">
        <v>460</v>
      </c>
      <c r="Y717" s="128" t="s">
        <v>17</v>
      </c>
      <c r="Z717" s="127" t="s">
        <v>460</v>
      </c>
      <c r="AA717" s="127" t="s">
        <v>460</v>
      </c>
      <c r="AB717" s="128" t="s">
        <v>17</v>
      </c>
      <c r="AC717" s="127" t="s">
        <v>17</v>
      </c>
      <c r="AD717" s="127" t="s">
        <v>17</v>
      </c>
      <c r="AE717" s="149"/>
      <c r="AF717" s="149"/>
      <c r="AG717" s="149"/>
      <c r="AH717" s="152"/>
    </row>
    <row r="718" spans="1:34" ht="15.75" thickBot="1" x14ac:dyDescent="0.3">
      <c r="A718" s="155"/>
      <c r="B718" s="6" t="s">
        <v>463</v>
      </c>
      <c r="C718" s="129" t="s">
        <v>460</v>
      </c>
      <c r="D718" s="129" t="s">
        <v>460</v>
      </c>
      <c r="E718" s="130" t="s">
        <v>17</v>
      </c>
      <c r="F718" s="129" t="s">
        <v>460</v>
      </c>
      <c r="G718" s="129" t="s">
        <v>460</v>
      </c>
      <c r="H718" s="130" t="s">
        <v>17</v>
      </c>
      <c r="I718" s="129" t="s">
        <v>460</v>
      </c>
      <c r="J718" s="129" t="s">
        <v>460</v>
      </c>
      <c r="K718" s="130" t="s">
        <v>17</v>
      </c>
      <c r="L718" s="129" t="s">
        <v>460</v>
      </c>
      <c r="M718" s="129" t="s">
        <v>460</v>
      </c>
      <c r="N718" s="130" t="s">
        <v>17</v>
      </c>
      <c r="O718" s="129" t="s">
        <v>460</v>
      </c>
      <c r="P718" s="129" t="s">
        <v>460</v>
      </c>
      <c r="Q718" s="130" t="s">
        <v>17</v>
      </c>
      <c r="R718" s="129">
        <v>0</v>
      </c>
      <c r="S718" s="129" t="s">
        <v>460</v>
      </c>
      <c r="T718" s="129" t="s">
        <v>460</v>
      </c>
      <c r="U718" s="130" t="s">
        <v>17</v>
      </c>
      <c r="V718" s="129">
        <v>0</v>
      </c>
      <c r="W718" s="129" t="s">
        <v>460</v>
      </c>
      <c r="X718" s="129" t="s">
        <v>460</v>
      </c>
      <c r="Y718" s="130" t="s">
        <v>17</v>
      </c>
      <c r="Z718" s="129" t="s">
        <v>460</v>
      </c>
      <c r="AA718" s="129" t="s">
        <v>460</v>
      </c>
      <c r="AB718" s="130" t="s">
        <v>17</v>
      </c>
      <c r="AC718" s="129">
        <v>0</v>
      </c>
      <c r="AD718" s="129" t="s">
        <v>17</v>
      </c>
      <c r="AE718" s="150"/>
      <c r="AF718" s="150"/>
      <c r="AG718" s="150"/>
      <c r="AH718" s="153"/>
    </row>
    <row r="719" spans="1:34" x14ac:dyDescent="0.25">
      <c r="A719" s="3">
        <v>15146</v>
      </c>
      <c r="B719" s="4" t="s">
        <v>12</v>
      </c>
      <c r="C719" s="71" t="s">
        <v>676</v>
      </c>
      <c r="D719" s="71" t="s">
        <v>677</v>
      </c>
      <c r="E719" s="72" t="s">
        <v>87</v>
      </c>
      <c r="F719" s="71" t="s">
        <v>678</v>
      </c>
      <c r="G719" s="71" t="s">
        <v>679</v>
      </c>
      <c r="H719" s="72" t="s">
        <v>38</v>
      </c>
      <c r="I719" s="71" t="s">
        <v>680</v>
      </c>
      <c r="J719" s="71" t="s">
        <v>678</v>
      </c>
      <c r="K719" s="72" t="s">
        <v>64</v>
      </c>
      <c r="L719" s="71" t="s">
        <v>681</v>
      </c>
      <c r="M719" s="71" t="s">
        <v>682</v>
      </c>
      <c r="N719" s="72" t="s">
        <v>69</v>
      </c>
      <c r="O719" s="71" t="s">
        <v>683</v>
      </c>
      <c r="P719" s="71" t="s">
        <v>684</v>
      </c>
      <c r="Q719" s="72" t="s">
        <v>75</v>
      </c>
      <c r="R719" s="71" t="s">
        <v>685</v>
      </c>
      <c r="S719" s="71" t="s">
        <v>680</v>
      </c>
      <c r="T719" s="71" t="s">
        <v>677</v>
      </c>
      <c r="U719" s="72" t="s">
        <v>46</v>
      </c>
      <c r="V719" s="71" t="s">
        <v>679</v>
      </c>
      <c r="W719" s="71" t="s">
        <v>115</v>
      </c>
      <c r="X719" s="71" t="s">
        <v>686</v>
      </c>
      <c r="Y719" s="72" t="s">
        <v>106</v>
      </c>
      <c r="Z719" s="71" t="s">
        <v>677</v>
      </c>
      <c r="AA719" s="71" t="s">
        <v>681</v>
      </c>
      <c r="AB719" s="72" t="s">
        <v>38</v>
      </c>
      <c r="AC719" s="71" t="s">
        <v>687</v>
      </c>
      <c r="AD719" s="71" t="s">
        <v>505</v>
      </c>
      <c r="AE719" s="148">
        <v>5.37</v>
      </c>
      <c r="AF719" s="148" t="s">
        <v>16</v>
      </c>
      <c r="AG719" s="148">
        <v>5.71</v>
      </c>
      <c r="AH719" s="151"/>
    </row>
    <row r="720" spans="1:34" x14ac:dyDescent="0.25">
      <c r="A720" s="154" t="s">
        <v>257</v>
      </c>
      <c r="B720" s="5" t="s">
        <v>13</v>
      </c>
      <c r="C720" s="73" t="s">
        <v>24</v>
      </c>
      <c r="D720" s="73" t="s">
        <v>50</v>
      </c>
      <c r="E720" s="74" t="s">
        <v>24</v>
      </c>
      <c r="F720" s="73" t="s">
        <v>24</v>
      </c>
      <c r="G720" s="73" t="s">
        <v>56</v>
      </c>
      <c r="H720" s="74" t="s">
        <v>14</v>
      </c>
      <c r="I720" s="73" t="s">
        <v>29</v>
      </c>
      <c r="J720" s="73" t="s">
        <v>14</v>
      </c>
      <c r="K720" s="74" t="s">
        <v>68</v>
      </c>
      <c r="L720" s="73" t="s">
        <v>48</v>
      </c>
      <c r="M720" s="73" t="s">
        <v>56</v>
      </c>
      <c r="N720" s="74" t="s">
        <v>56</v>
      </c>
      <c r="O720" s="73" t="s">
        <v>68</v>
      </c>
      <c r="P720" s="73" t="s">
        <v>68</v>
      </c>
      <c r="Q720" s="74" t="s">
        <v>68</v>
      </c>
      <c r="R720" s="73" t="s">
        <v>14</v>
      </c>
      <c r="S720" s="73" t="s">
        <v>29</v>
      </c>
      <c r="T720" s="73" t="s">
        <v>50</v>
      </c>
      <c r="U720" s="74" t="s">
        <v>68</v>
      </c>
      <c r="V720" s="73" t="s">
        <v>56</v>
      </c>
      <c r="W720" s="73" t="s">
        <v>16</v>
      </c>
      <c r="X720" s="73" t="s">
        <v>14</v>
      </c>
      <c r="Y720" s="74" t="s">
        <v>16</v>
      </c>
      <c r="Z720" s="73" t="s">
        <v>24</v>
      </c>
      <c r="AA720" s="73" t="s">
        <v>48</v>
      </c>
      <c r="AB720" s="74" t="s">
        <v>14</v>
      </c>
      <c r="AC720" s="73" t="s">
        <v>56</v>
      </c>
      <c r="AD720" s="73"/>
      <c r="AE720" s="149"/>
      <c r="AF720" s="149"/>
      <c r="AG720" s="149"/>
      <c r="AH720" s="152"/>
    </row>
    <row r="721" spans="1:34" x14ac:dyDescent="0.25">
      <c r="A721" s="154"/>
      <c r="B721" s="5" t="s">
        <v>14</v>
      </c>
      <c r="C721" s="127" t="s">
        <v>460</v>
      </c>
      <c r="D721" s="127" t="s">
        <v>460</v>
      </c>
      <c r="E721" s="128" t="s">
        <v>25</v>
      </c>
      <c r="F721" s="127" t="s">
        <v>460</v>
      </c>
      <c r="G721" s="127" t="s">
        <v>460</v>
      </c>
      <c r="H721" s="128" t="s">
        <v>32</v>
      </c>
      <c r="I721" s="127" t="s">
        <v>460</v>
      </c>
      <c r="J721" s="127" t="s">
        <v>460</v>
      </c>
      <c r="K721" s="128" t="s">
        <v>25</v>
      </c>
      <c r="L721" s="127" t="s">
        <v>460</v>
      </c>
      <c r="M721" s="127" t="s">
        <v>460</v>
      </c>
      <c r="N721" s="128" t="s">
        <v>32</v>
      </c>
      <c r="O721" s="127" t="s">
        <v>460</v>
      </c>
      <c r="P721" s="127" t="s">
        <v>460</v>
      </c>
      <c r="Q721" s="128" t="s">
        <v>25</v>
      </c>
      <c r="R721" s="127" t="s">
        <v>32</v>
      </c>
      <c r="S721" s="127" t="s">
        <v>460</v>
      </c>
      <c r="T721" s="127" t="s">
        <v>460</v>
      </c>
      <c r="U721" s="128" t="s">
        <v>25</v>
      </c>
      <c r="V721" s="127" t="s">
        <v>32</v>
      </c>
      <c r="W721" s="127" t="s">
        <v>460</v>
      </c>
      <c r="X721" s="127" t="s">
        <v>460</v>
      </c>
      <c r="Y721" s="128" t="s">
        <v>461</v>
      </c>
      <c r="Z721" s="127" t="s">
        <v>460</v>
      </c>
      <c r="AA721" s="127" t="s">
        <v>460</v>
      </c>
      <c r="AB721" s="128" t="s">
        <v>32</v>
      </c>
      <c r="AC721" s="127" t="s">
        <v>462</v>
      </c>
      <c r="AD721" s="127" t="s">
        <v>59</v>
      </c>
      <c r="AE721" s="149"/>
      <c r="AF721" s="149"/>
      <c r="AG721" s="149"/>
      <c r="AH721" s="152"/>
    </row>
    <row r="722" spans="1:34" ht="15.75" thickBot="1" x14ac:dyDescent="0.3">
      <c r="A722" s="155"/>
      <c r="B722" s="6" t="s">
        <v>463</v>
      </c>
      <c r="C722" s="129" t="s">
        <v>460</v>
      </c>
      <c r="D722" s="129" t="s">
        <v>460</v>
      </c>
      <c r="E722" s="130" t="s">
        <v>66</v>
      </c>
      <c r="F722" s="129" t="s">
        <v>460</v>
      </c>
      <c r="G722" s="129" t="s">
        <v>460</v>
      </c>
      <c r="H722" s="130" t="s">
        <v>470</v>
      </c>
      <c r="I722" s="129" t="s">
        <v>460</v>
      </c>
      <c r="J722" s="129" t="s">
        <v>460</v>
      </c>
      <c r="K722" s="130" t="s">
        <v>33</v>
      </c>
      <c r="L722" s="129" t="s">
        <v>460</v>
      </c>
      <c r="M722" s="129" t="s">
        <v>460</v>
      </c>
      <c r="N722" s="130" t="s">
        <v>22</v>
      </c>
      <c r="O722" s="129" t="s">
        <v>460</v>
      </c>
      <c r="P722" s="129" t="s">
        <v>460</v>
      </c>
      <c r="Q722" s="130" t="s">
        <v>33</v>
      </c>
      <c r="R722" s="129">
        <v>7</v>
      </c>
      <c r="S722" s="129" t="s">
        <v>460</v>
      </c>
      <c r="T722" s="129" t="s">
        <v>460</v>
      </c>
      <c r="U722" s="130" t="s">
        <v>33</v>
      </c>
      <c r="V722" s="129">
        <v>10</v>
      </c>
      <c r="W722" s="129" t="s">
        <v>460</v>
      </c>
      <c r="X722" s="129" t="s">
        <v>460</v>
      </c>
      <c r="Y722" s="130" t="s">
        <v>17</v>
      </c>
      <c r="Z722" s="129" t="s">
        <v>460</v>
      </c>
      <c r="AA722" s="129" t="s">
        <v>460</v>
      </c>
      <c r="AB722" s="130" t="s">
        <v>470</v>
      </c>
      <c r="AC722" s="129">
        <v>20</v>
      </c>
      <c r="AD722" s="129" t="s">
        <v>573</v>
      </c>
      <c r="AE722" s="150"/>
      <c r="AF722" s="150"/>
      <c r="AG722" s="150"/>
      <c r="AH722" s="153"/>
    </row>
    <row r="723" spans="1:34" x14ac:dyDescent="0.25">
      <c r="A723" s="3">
        <v>15147</v>
      </c>
      <c r="B723" s="4" t="s">
        <v>12</v>
      </c>
      <c r="C723" s="71" t="s">
        <v>680</v>
      </c>
      <c r="D723" s="71" t="s">
        <v>688</v>
      </c>
      <c r="E723" s="72" t="s">
        <v>74</v>
      </c>
      <c r="F723" s="71" t="s">
        <v>685</v>
      </c>
      <c r="G723" s="71" t="s">
        <v>679</v>
      </c>
      <c r="H723" s="72" t="s">
        <v>88</v>
      </c>
      <c r="I723" s="71" t="s">
        <v>689</v>
      </c>
      <c r="J723" s="71" t="s">
        <v>688</v>
      </c>
      <c r="K723" s="72" t="s">
        <v>97</v>
      </c>
      <c r="L723" s="71" t="s">
        <v>679</v>
      </c>
      <c r="M723" s="71" t="s">
        <v>681</v>
      </c>
      <c r="N723" s="72" t="s">
        <v>101</v>
      </c>
      <c r="O723" s="71" t="s">
        <v>680</v>
      </c>
      <c r="P723" s="71" t="s">
        <v>31</v>
      </c>
      <c r="Q723" s="72" t="s">
        <v>97</v>
      </c>
      <c r="R723" s="71" t="s">
        <v>677</v>
      </c>
      <c r="S723" s="71" t="s">
        <v>689</v>
      </c>
      <c r="T723" s="71" t="s">
        <v>686</v>
      </c>
      <c r="U723" s="72" t="s">
        <v>64</v>
      </c>
      <c r="V723" s="71" t="s">
        <v>679</v>
      </c>
      <c r="W723" s="71" t="s">
        <v>126</v>
      </c>
      <c r="X723" s="71" t="s">
        <v>28</v>
      </c>
      <c r="Y723" s="72" t="s">
        <v>95</v>
      </c>
      <c r="Z723" s="71" t="s">
        <v>103</v>
      </c>
      <c r="AA723" s="71" t="s">
        <v>686</v>
      </c>
      <c r="AB723" s="72" t="s">
        <v>43</v>
      </c>
      <c r="AC723" s="71" t="s">
        <v>683</v>
      </c>
      <c r="AD723" s="71" t="s">
        <v>500</v>
      </c>
      <c r="AE723" s="148">
        <v>4.41</v>
      </c>
      <c r="AF723" s="148" t="s">
        <v>16</v>
      </c>
      <c r="AG723" s="148">
        <v>1.51</v>
      </c>
      <c r="AH723" s="151"/>
    </row>
    <row r="724" spans="1:34" x14ac:dyDescent="0.25">
      <c r="A724" s="154" t="s">
        <v>690</v>
      </c>
      <c r="B724" s="5" t="s">
        <v>13</v>
      </c>
      <c r="C724" s="73" t="s">
        <v>29</v>
      </c>
      <c r="D724" s="73" t="s">
        <v>24</v>
      </c>
      <c r="E724" s="74" t="s">
        <v>29</v>
      </c>
      <c r="F724" s="73" t="s">
        <v>14</v>
      </c>
      <c r="G724" s="73" t="s">
        <v>56</v>
      </c>
      <c r="H724" s="74" t="s">
        <v>50</v>
      </c>
      <c r="I724" s="73" t="s">
        <v>29</v>
      </c>
      <c r="J724" s="73" t="s">
        <v>24</v>
      </c>
      <c r="K724" s="74" t="s">
        <v>29</v>
      </c>
      <c r="L724" s="73" t="s">
        <v>56</v>
      </c>
      <c r="M724" s="73" t="s">
        <v>48</v>
      </c>
      <c r="N724" s="74" t="s">
        <v>48</v>
      </c>
      <c r="O724" s="73" t="s">
        <v>29</v>
      </c>
      <c r="P724" s="73" t="s">
        <v>24</v>
      </c>
      <c r="Q724" s="74" t="s">
        <v>29</v>
      </c>
      <c r="R724" s="73" t="s">
        <v>24</v>
      </c>
      <c r="S724" s="73" t="s">
        <v>29</v>
      </c>
      <c r="T724" s="73" t="s">
        <v>14</v>
      </c>
      <c r="U724" s="74" t="s">
        <v>68</v>
      </c>
      <c r="V724" s="73" t="s">
        <v>56</v>
      </c>
      <c r="W724" s="73" t="s">
        <v>16</v>
      </c>
      <c r="X724" s="73" t="s">
        <v>29</v>
      </c>
      <c r="Y724" s="74" t="s">
        <v>16</v>
      </c>
      <c r="Z724" s="73" t="s">
        <v>16</v>
      </c>
      <c r="AA724" s="73" t="s">
        <v>68</v>
      </c>
      <c r="AB724" s="74" t="s">
        <v>16</v>
      </c>
      <c r="AC724" s="73" t="s">
        <v>48</v>
      </c>
      <c r="AD724" s="73"/>
      <c r="AE724" s="149"/>
      <c r="AF724" s="149"/>
      <c r="AG724" s="149"/>
      <c r="AH724" s="152"/>
    </row>
    <row r="725" spans="1:34" x14ac:dyDescent="0.25">
      <c r="A725" s="154"/>
      <c r="B725" s="5" t="s">
        <v>14</v>
      </c>
      <c r="C725" s="127" t="s">
        <v>460</v>
      </c>
      <c r="D725" s="127" t="s">
        <v>460</v>
      </c>
      <c r="E725" s="128" t="s">
        <v>25</v>
      </c>
      <c r="F725" s="127" t="s">
        <v>460</v>
      </c>
      <c r="G725" s="127" t="s">
        <v>460</v>
      </c>
      <c r="H725" s="128" t="s">
        <v>32</v>
      </c>
      <c r="I725" s="127" t="s">
        <v>460</v>
      </c>
      <c r="J725" s="127" t="s">
        <v>460</v>
      </c>
      <c r="K725" s="128" t="s">
        <v>25</v>
      </c>
      <c r="L725" s="127" t="s">
        <v>460</v>
      </c>
      <c r="M725" s="127" t="s">
        <v>460</v>
      </c>
      <c r="N725" s="128" t="s">
        <v>32</v>
      </c>
      <c r="O725" s="127" t="s">
        <v>460</v>
      </c>
      <c r="P725" s="127" t="s">
        <v>460</v>
      </c>
      <c r="Q725" s="128" t="s">
        <v>25</v>
      </c>
      <c r="R725" s="127" t="s">
        <v>32</v>
      </c>
      <c r="S725" s="127" t="s">
        <v>460</v>
      </c>
      <c r="T725" s="127" t="s">
        <v>460</v>
      </c>
      <c r="U725" s="128" t="s">
        <v>25</v>
      </c>
      <c r="V725" s="127" t="s">
        <v>32</v>
      </c>
      <c r="W725" s="127" t="s">
        <v>460</v>
      </c>
      <c r="X725" s="127" t="s">
        <v>460</v>
      </c>
      <c r="Y725" s="128" t="s">
        <v>461</v>
      </c>
      <c r="Z725" s="127" t="s">
        <v>460</v>
      </c>
      <c r="AA725" s="127" t="s">
        <v>460</v>
      </c>
      <c r="AB725" s="128" t="s">
        <v>17</v>
      </c>
      <c r="AC725" s="127" t="s">
        <v>462</v>
      </c>
      <c r="AD725" s="127" t="s">
        <v>95</v>
      </c>
      <c r="AE725" s="149"/>
      <c r="AF725" s="149"/>
      <c r="AG725" s="149"/>
      <c r="AH725" s="152"/>
    </row>
    <row r="726" spans="1:34" ht="15.75" thickBot="1" x14ac:dyDescent="0.3">
      <c r="A726" s="155"/>
      <c r="B726" s="6" t="s">
        <v>463</v>
      </c>
      <c r="C726" s="129" t="s">
        <v>460</v>
      </c>
      <c r="D726" s="129" t="s">
        <v>460</v>
      </c>
      <c r="E726" s="130" t="s">
        <v>55</v>
      </c>
      <c r="F726" s="129" t="s">
        <v>460</v>
      </c>
      <c r="G726" s="129" t="s">
        <v>460</v>
      </c>
      <c r="H726" s="130" t="s">
        <v>45</v>
      </c>
      <c r="I726" s="129" t="s">
        <v>460</v>
      </c>
      <c r="J726" s="129" t="s">
        <v>460</v>
      </c>
      <c r="K726" s="130" t="s">
        <v>55</v>
      </c>
      <c r="L726" s="129" t="s">
        <v>460</v>
      </c>
      <c r="M726" s="129" t="s">
        <v>460</v>
      </c>
      <c r="N726" s="130" t="s">
        <v>161</v>
      </c>
      <c r="O726" s="129" t="s">
        <v>460</v>
      </c>
      <c r="P726" s="129" t="s">
        <v>460</v>
      </c>
      <c r="Q726" s="130" t="s">
        <v>55</v>
      </c>
      <c r="R726" s="129">
        <v>6</v>
      </c>
      <c r="S726" s="129" t="s">
        <v>460</v>
      </c>
      <c r="T726" s="129" t="s">
        <v>460</v>
      </c>
      <c r="U726" s="130" t="s">
        <v>33</v>
      </c>
      <c r="V726" s="129">
        <v>10</v>
      </c>
      <c r="W726" s="129" t="s">
        <v>460</v>
      </c>
      <c r="X726" s="129" t="s">
        <v>460</v>
      </c>
      <c r="Y726" s="130" t="s">
        <v>17</v>
      </c>
      <c r="Z726" s="129" t="s">
        <v>460</v>
      </c>
      <c r="AA726" s="129" t="s">
        <v>460</v>
      </c>
      <c r="AB726" s="130" t="s">
        <v>17</v>
      </c>
      <c r="AC726" s="129">
        <v>18</v>
      </c>
      <c r="AD726" s="129" t="s">
        <v>585</v>
      </c>
      <c r="AE726" s="150"/>
      <c r="AF726" s="150"/>
      <c r="AG726" s="150"/>
      <c r="AH726" s="153"/>
    </row>
    <row r="727" spans="1:34" ht="26.25" x14ac:dyDescent="0.25">
      <c r="A727" s="3">
        <v>15148</v>
      </c>
      <c r="B727" s="4" t="s">
        <v>12</v>
      </c>
      <c r="C727" s="71" t="s">
        <v>680</v>
      </c>
      <c r="D727" s="71" t="s">
        <v>691</v>
      </c>
      <c r="E727" s="72" t="s">
        <v>97</v>
      </c>
      <c r="F727" s="71" t="s">
        <v>685</v>
      </c>
      <c r="G727" s="71" t="s">
        <v>685</v>
      </c>
      <c r="H727" s="72" t="s">
        <v>106</v>
      </c>
      <c r="I727" s="71" t="s">
        <v>63</v>
      </c>
      <c r="J727" s="71" t="s">
        <v>692</v>
      </c>
      <c r="K727" s="72" t="s">
        <v>61</v>
      </c>
      <c r="L727" s="71" t="s">
        <v>693</v>
      </c>
      <c r="M727" s="71" t="s">
        <v>694</v>
      </c>
      <c r="N727" s="72" t="s">
        <v>88</v>
      </c>
      <c r="O727" s="71" t="s">
        <v>695</v>
      </c>
      <c r="P727" s="106" t="s">
        <v>696</v>
      </c>
      <c r="Q727" s="72" t="s">
        <v>76</v>
      </c>
      <c r="R727" s="71" t="s">
        <v>677</v>
      </c>
      <c r="S727" s="71" t="s">
        <v>689</v>
      </c>
      <c r="T727" s="71" t="s">
        <v>677</v>
      </c>
      <c r="U727" s="72" t="s">
        <v>75</v>
      </c>
      <c r="V727" s="71" t="s">
        <v>681</v>
      </c>
      <c r="W727" s="71" t="s">
        <v>697</v>
      </c>
      <c r="X727" s="71" t="s">
        <v>692</v>
      </c>
      <c r="Y727" s="72" t="s">
        <v>74</v>
      </c>
      <c r="Z727" s="71" t="s">
        <v>679</v>
      </c>
      <c r="AA727" s="71" t="s">
        <v>698</v>
      </c>
      <c r="AB727" s="72" t="s">
        <v>70</v>
      </c>
      <c r="AC727" s="71" t="s">
        <v>699</v>
      </c>
      <c r="AD727" s="71" t="s">
        <v>700</v>
      </c>
      <c r="AE727" s="148">
        <v>5.7</v>
      </c>
      <c r="AF727" s="148" t="s">
        <v>29</v>
      </c>
      <c r="AG727" s="148">
        <v>6.32</v>
      </c>
      <c r="AH727" s="151"/>
    </row>
    <row r="728" spans="1:34" x14ac:dyDescent="0.25">
      <c r="A728" s="154" t="s">
        <v>260</v>
      </c>
      <c r="B728" s="5" t="s">
        <v>13</v>
      </c>
      <c r="C728" s="73" t="s">
        <v>29</v>
      </c>
      <c r="D728" s="73" t="s">
        <v>24</v>
      </c>
      <c r="E728" s="74" t="s">
        <v>29</v>
      </c>
      <c r="F728" s="73" t="s">
        <v>14</v>
      </c>
      <c r="G728" s="73" t="s">
        <v>14</v>
      </c>
      <c r="H728" s="74" t="s">
        <v>14</v>
      </c>
      <c r="I728" s="73" t="s">
        <v>24</v>
      </c>
      <c r="J728" s="73" t="s">
        <v>29</v>
      </c>
      <c r="K728" s="74" t="s">
        <v>68</v>
      </c>
      <c r="L728" s="73" t="s">
        <v>56</v>
      </c>
      <c r="M728" s="73" t="s">
        <v>14</v>
      </c>
      <c r="N728" s="74" t="s">
        <v>50</v>
      </c>
      <c r="O728" s="73" t="s">
        <v>14</v>
      </c>
      <c r="P728" s="73" t="s">
        <v>29</v>
      </c>
      <c r="Q728" s="74" t="s">
        <v>24</v>
      </c>
      <c r="R728" s="73" t="s">
        <v>24</v>
      </c>
      <c r="S728" s="73" t="s">
        <v>29</v>
      </c>
      <c r="T728" s="73" t="s">
        <v>50</v>
      </c>
      <c r="U728" s="74" t="s">
        <v>68</v>
      </c>
      <c r="V728" s="73" t="s">
        <v>48</v>
      </c>
      <c r="W728" s="73" t="s">
        <v>29</v>
      </c>
      <c r="X728" s="73" t="s">
        <v>29</v>
      </c>
      <c r="Y728" s="74" t="s">
        <v>29</v>
      </c>
      <c r="Z728" s="73" t="s">
        <v>56</v>
      </c>
      <c r="AA728" s="73" t="s">
        <v>14</v>
      </c>
      <c r="AB728" s="74" t="s">
        <v>50</v>
      </c>
      <c r="AC728" s="73" t="s">
        <v>56</v>
      </c>
      <c r="AD728" s="73"/>
      <c r="AE728" s="149"/>
      <c r="AF728" s="149"/>
      <c r="AG728" s="149"/>
      <c r="AH728" s="152"/>
    </row>
    <row r="729" spans="1:34" x14ac:dyDescent="0.25">
      <c r="A729" s="154"/>
      <c r="B729" s="5" t="s">
        <v>14</v>
      </c>
      <c r="C729" s="127" t="s">
        <v>460</v>
      </c>
      <c r="D729" s="127" t="s">
        <v>460</v>
      </c>
      <c r="E729" s="128" t="s">
        <v>25</v>
      </c>
      <c r="F729" s="127" t="s">
        <v>460</v>
      </c>
      <c r="G729" s="127" t="s">
        <v>460</v>
      </c>
      <c r="H729" s="128" t="s">
        <v>32</v>
      </c>
      <c r="I729" s="127" t="s">
        <v>460</v>
      </c>
      <c r="J729" s="127" t="s">
        <v>460</v>
      </c>
      <c r="K729" s="128" t="s">
        <v>25</v>
      </c>
      <c r="L729" s="127" t="s">
        <v>460</v>
      </c>
      <c r="M729" s="127" t="s">
        <v>460</v>
      </c>
      <c r="N729" s="128" t="s">
        <v>32</v>
      </c>
      <c r="O729" s="127" t="s">
        <v>460</v>
      </c>
      <c r="P729" s="127" t="s">
        <v>460</v>
      </c>
      <c r="Q729" s="128" t="s">
        <v>25</v>
      </c>
      <c r="R729" s="127" t="s">
        <v>32</v>
      </c>
      <c r="S729" s="127" t="s">
        <v>460</v>
      </c>
      <c r="T729" s="127" t="s">
        <v>460</v>
      </c>
      <c r="U729" s="128" t="s">
        <v>25</v>
      </c>
      <c r="V729" s="127" t="s">
        <v>32</v>
      </c>
      <c r="W729" s="127" t="s">
        <v>460</v>
      </c>
      <c r="X729" s="127" t="s">
        <v>460</v>
      </c>
      <c r="Y729" s="128" t="s">
        <v>25</v>
      </c>
      <c r="Z729" s="127" t="s">
        <v>460</v>
      </c>
      <c r="AA729" s="127" t="s">
        <v>460</v>
      </c>
      <c r="AB729" s="128" t="s">
        <v>32</v>
      </c>
      <c r="AC729" s="127" t="s">
        <v>462</v>
      </c>
      <c r="AD729" s="127" t="s">
        <v>36</v>
      </c>
      <c r="AE729" s="149"/>
      <c r="AF729" s="149"/>
      <c r="AG729" s="149"/>
      <c r="AH729" s="152"/>
    </row>
    <row r="730" spans="1:34" ht="15.75" thickBot="1" x14ac:dyDescent="0.3">
      <c r="A730" s="155"/>
      <c r="B730" s="6" t="s">
        <v>463</v>
      </c>
      <c r="C730" s="129" t="s">
        <v>460</v>
      </c>
      <c r="D730" s="129" t="s">
        <v>460</v>
      </c>
      <c r="E730" s="130" t="s">
        <v>55</v>
      </c>
      <c r="F730" s="129" t="s">
        <v>460</v>
      </c>
      <c r="G730" s="129" t="s">
        <v>460</v>
      </c>
      <c r="H730" s="130" t="s">
        <v>470</v>
      </c>
      <c r="I730" s="129" t="s">
        <v>460</v>
      </c>
      <c r="J730" s="129" t="s">
        <v>460</v>
      </c>
      <c r="K730" s="130" t="s">
        <v>33</v>
      </c>
      <c r="L730" s="129" t="s">
        <v>460</v>
      </c>
      <c r="M730" s="129" t="s">
        <v>460</v>
      </c>
      <c r="N730" s="130" t="s">
        <v>45</v>
      </c>
      <c r="O730" s="129" t="s">
        <v>460</v>
      </c>
      <c r="P730" s="129" t="s">
        <v>460</v>
      </c>
      <c r="Q730" s="130" t="s">
        <v>66</v>
      </c>
      <c r="R730" s="129">
        <v>6</v>
      </c>
      <c r="S730" s="129" t="s">
        <v>460</v>
      </c>
      <c r="T730" s="129" t="s">
        <v>460</v>
      </c>
      <c r="U730" s="130" t="s">
        <v>33</v>
      </c>
      <c r="V730" s="129">
        <v>9</v>
      </c>
      <c r="W730" s="129" t="s">
        <v>460</v>
      </c>
      <c r="X730" s="129" t="s">
        <v>460</v>
      </c>
      <c r="Y730" s="130" t="s">
        <v>55</v>
      </c>
      <c r="Z730" s="129" t="s">
        <v>460</v>
      </c>
      <c r="AA730" s="129" t="s">
        <v>460</v>
      </c>
      <c r="AB730" s="130" t="s">
        <v>45</v>
      </c>
      <c r="AC730" s="129">
        <v>20</v>
      </c>
      <c r="AD730" s="129" t="s">
        <v>701</v>
      </c>
      <c r="AE730" s="150"/>
      <c r="AF730" s="150"/>
      <c r="AG730" s="150"/>
      <c r="AH730" s="153"/>
    </row>
    <row r="731" spans="1:34" x14ac:dyDescent="0.25">
      <c r="A731" s="3">
        <v>15149</v>
      </c>
      <c r="B731" s="4" t="s">
        <v>12</v>
      </c>
      <c r="C731" s="71" t="s">
        <v>689</v>
      </c>
      <c r="D731" s="71" t="s">
        <v>688</v>
      </c>
      <c r="E731" s="72" t="s">
        <v>97</v>
      </c>
      <c r="F731" s="71" t="s">
        <v>678</v>
      </c>
      <c r="G731" s="71" t="s">
        <v>685</v>
      </c>
      <c r="H731" s="72" t="s">
        <v>60</v>
      </c>
      <c r="I731" s="71" t="s">
        <v>689</v>
      </c>
      <c r="J731" s="71" t="s">
        <v>688</v>
      </c>
      <c r="K731" s="72" t="s">
        <v>97</v>
      </c>
      <c r="L731" s="71" t="s">
        <v>686</v>
      </c>
      <c r="M731" s="71" t="s">
        <v>698</v>
      </c>
      <c r="N731" s="72" t="s">
        <v>36</v>
      </c>
      <c r="O731" s="71" t="s">
        <v>680</v>
      </c>
      <c r="P731" s="71" t="s">
        <v>684</v>
      </c>
      <c r="Q731" s="72" t="s">
        <v>69</v>
      </c>
      <c r="R731" s="71" t="s">
        <v>685</v>
      </c>
      <c r="S731" s="71" t="s">
        <v>702</v>
      </c>
      <c r="T731" s="71" t="s">
        <v>698</v>
      </c>
      <c r="U731" s="72" t="s">
        <v>42</v>
      </c>
      <c r="V731" s="71" t="s">
        <v>682</v>
      </c>
      <c r="W731" s="71" t="s">
        <v>703</v>
      </c>
      <c r="X731" s="71" t="s">
        <v>678</v>
      </c>
      <c r="Y731" s="72" t="s">
        <v>59</v>
      </c>
      <c r="Z731" s="71" t="s">
        <v>704</v>
      </c>
      <c r="AA731" s="71" t="s">
        <v>681</v>
      </c>
      <c r="AB731" s="72" t="s">
        <v>88</v>
      </c>
      <c r="AC731" s="71" t="s">
        <v>676</v>
      </c>
      <c r="AD731" s="71" t="s">
        <v>705</v>
      </c>
      <c r="AE731" s="148">
        <v>4.8099999999999996</v>
      </c>
      <c r="AF731" s="148" t="s">
        <v>16</v>
      </c>
      <c r="AG731" s="148">
        <v>4.8099999999999996</v>
      </c>
      <c r="AH731" s="151"/>
    </row>
    <row r="732" spans="1:34" x14ac:dyDescent="0.25">
      <c r="A732" s="154" t="s">
        <v>706</v>
      </c>
      <c r="B732" s="5" t="s">
        <v>13</v>
      </c>
      <c r="C732" s="73" t="s">
        <v>29</v>
      </c>
      <c r="D732" s="73" t="s">
        <v>24</v>
      </c>
      <c r="E732" s="74" t="s">
        <v>29</v>
      </c>
      <c r="F732" s="73" t="s">
        <v>24</v>
      </c>
      <c r="G732" s="73" t="s">
        <v>14</v>
      </c>
      <c r="H732" s="74" t="s">
        <v>14</v>
      </c>
      <c r="I732" s="73" t="s">
        <v>29</v>
      </c>
      <c r="J732" s="73" t="s">
        <v>24</v>
      </c>
      <c r="K732" s="74" t="s">
        <v>29</v>
      </c>
      <c r="L732" s="73" t="s">
        <v>68</v>
      </c>
      <c r="M732" s="73" t="s">
        <v>14</v>
      </c>
      <c r="N732" s="74" t="s">
        <v>24</v>
      </c>
      <c r="O732" s="73" t="s">
        <v>29</v>
      </c>
      <c r="P732" s="73" t="s">
        <v>68</v>
      </c>
      <c r="Q732" s="74" t="s">
        <v>29</v>
      </c>
      <c r="R732" s="73" t="s">
        <v>14</v>
      </c>
      <c r="S732" s="73" t="s">
        <v>24</v>
      </c>
      <c r="T732" s="73" t="s">
        <v>48</v>
      </c>
      <c r="U732" s="74" t="s">
        <v>24</v>
      </c>
      <c r="V732" s="73" t="s">
        <v>56</v>
      </c>
      <c r="W732" s="73" t="s">
        <v>16</v>
      </c>
      <c r="X732" s="73" t="s">
        <v>14</v>
      </c>
      <c r="Y732" s="74" t="s">
        <v>16</v>
      </c>
      <c r="Z732" s="73" t="s">
        <v>50</v>
      </c>
      <c r="AA732" s="73" t="s">
        <v>48</v>
      </c>
      <c r="AB732" s="74" t="s">
        <v>50</v>
      </c>
      <c r="AC732" s="73" t="s">
        <v>56</v>
      </c>
      <c r="AD732" s="73"/>
      <c r="AE732" s="149"/>
      <c r="AF732" s="149"/>
      <c r="AG732" s="149"/>
      <c r="AH732" s="152"/>
    </row>
    <row r="733" spans="1:34" x14ac:dyDescent="0.25">
      <c r="A733" s="154"/>
      <c r="B733" s="5" t="s">
        <v>14</v>
      </c>
      <c r="C733" s="127" t="s">
        <v>460</v>
      </c>
      <c r="D733" s="127" t="s">
        <v>460</v>
      </c>
      <c r="E733" s="128" t="s">
        <v>25</v>
      </c>
      <c r="F733" s="127" t="s">
        <v>460</v>
      </c>
      <c r="G733" s="127" t="s">
        <v>460</v>
      </c>
      <c r="H733" s="128" t="s">
        <v>32</v>
      </c>
      <c r="I733" s="127" t="s">
        <v>460</v>
      </c>
      <c r="J733" s="127" t="s">
        <v>460</v>
      </c>
      <c r="K733" s="128" t="s">
        <v>25</v>
      </c>
      <c r="L733" s="127" t="s">
        <v>460</v>
      </c>
      <c r="M733" s="127" t="s">
        <v>460</v>
      </c>
      <c r="N733" s="128" t="s">
        <v>32</v>
      </c>
      <c r="O733" s="127" t="s">
        <v>460</v>
      </c>
      <c r="P733" s="127" t="s">
        <v>460</v>
      </c>
      <c r="Q733" s="128" t="s">
        <v>25</v>
      </c>
      <c r="R733" s="127" t="s">
        <v>32</v>
      </c>
      <c r="S733" s="127" t="s">
        <v>460</v>
      </c>
      <c r="T733" s="127" t="s">
        <v>460</v>
      </c>
      <c r="U733" s="128" t="s">
        <v>25</v>
      </c>
      <c r="V733" s="127" t="s">
        <v>32</v>
      </c>
      <c r="W733" s="127" t="s">
        <v>460</v>
      </c>
      <c r="X733" s="127" t="s">
        <v>460</v>
      </c>
      <c r="Y733" s="128" t="s">
        <v>461</v>
      </c>
      <c r="Z733" s="127" t="s">
        <v>460</v>
      </c>
      <c r="AA733" s="127" t="s">
        <v>460</v>
      </c>
      <c r="AB733" s="128" t="s">
        <v>32</v>
      </c>
      <c r="AC733" s="127" t="s">
        <v>462</v>
      </c>
      <c r="AD733" s="127" t="s">
        <v>59</v>
      </c>
      <c r="AE733" s="149"/>
      <c r="AF733" s="149"/>
      <c r="AG733" s="149"/>
      <c r="AH733" s="152"/>
    </row>
    <row r="734" spans="1:34" ht="15.75" thickBot="1" x14ac:dyDescent="0.3">
      <c r="A734" s="155"/>
      <c r="B734" s="6" t="s">
        <v>463</v>
      </c>
      <c r="C734" s="129" t="s">
        <v>460</v>
      </c>
      <c r="D734" s="129" t="s">
        <v>460</v>
      </c>
      <c r="E734" s="130" t="s">
        <v>55</v>
      </c>
      <c r="F734" s="129" t="s">
        <v>460</v>
      </c>
      <c r="G734" s="129" t="s">
        <v>460</v>
      </c>
      <c r="H734" s="130" t="s">
        <v>470</v>
      </c>
      <c r="I734" s="129" t="s">
        <v>460</v>
      </c>
      <c r="J734" s="129" t="s">
        <v>460</v>
      </c>
      <c r="K734" s="130" t="s">
        <v>55</v>
      </c>
      <c r="L734" s="129" t="s">
        <v>460</v>
      </c>
      <c r="M734" s="129" t="s">
        <v>460</v>
      </c>
      <c r="N734" s="130" t="s">
        <v>501</v>
      </c>
      <c r="O734" s="129" t="s">
        <v>460</v>
      </c>
      <c r="P734" s="129" t="s">
        <v>460</v>
      </c>
      <c r="Q734" s="130" t="s">
        <v>55</v>
      </c>
      <c r="R734" s="129">
        <v>7</v>
      </c>
      <c r="S734" s="129" t="s">
        <v>460</v>
      </c>
      <c r="T734" s="129" t="s">
        <v>460</v>
      </c>
      <c r="U734" s="130" t="s">
        <v>66</v>
      </c>
      <c r="V734" s="129">
        <v>10</v>
      </c>
      <c r="W734" s="129" t="s">
        <v>460</v>
      </c>
      <c r="X734" s="129" t="s">
        <v>460</v>
      </c>
      <c r="Y734" s="130" t="s">
        <v>17</v>
      </c>
      <c r="Z734" s="129" t="s">
        <v>460</v>
      </c>
      <c r="AA734" s="129" t="s">
        <v>460</v>
      </c>
      <c r="AB734" s="130" t="s">
        <v>45</v>
      </c>
      <c r="AC734" s="129">
        <v>20</v>
      </c>
      <c r="AD734" s="129" t="s">
        <v>707</v>
      </c>
      <c r="AE734" s="150"/>
      <c r="AF734" s="150"/>
      <c r="AG734" s="150"/>
      <c r="AH734" s="153"/>
    </row>
    <row r="735" spans="1:34" x14ac:dyDescent="0.25">
      <c r="A735" s="3">
        <v>15150</v>
      </c>
      <c r="B735" s="4" t="s">
        <v>12</v>
      </c>
      <c r="C735" s="71" t="s">
        <v>689</v>
      </c>
      <c r="D735" s="71" t="s">
        <v>688</v>
      </c>
      <c r="E735" s="72" t="s">
        <v>97</v>
      </c>
      <c r="F735" s="71" t="s">
        <v>681</v>
      </c>
      <c r="G735" s="71" t="s">
        <v>704</v>
      </c>
      <c r="H735" s="72" t="s">
        <v>88</v>
      </c>
      <c r="I735" s="71" t="s">
        <v>94</v>
      </c>
      <c r="J735" s="71" t="s">
        <v>684</v>
      </c>
      <c r="K735" s="72" t="s">
        <v>118</v>
      </c>
      <c r="L735" s="71" t="s">
        <v>704</v>
      </c>
      <c r="M735" s="71" t="s">
        <v>704</v>
      </c>
      <c r="N735" s="72" t="s">
        <v>58</v>
      </c>
      <c r="O735" s="71" t="s">
        <v>680</v>
      </c>
      <c r="P735" s="71" t="s">
        <v>124</v>
      </c>
      <c r="Q735" s="72" t="s">
        <v>69</v>
      </c>
      <c r="R735" s="71" t="s">
        <v>681</v>
      </c>
      <c r="S735" s="71" t="s">
        <v>680</v>
      </c>
      <c r="T735" s="71" t="s">
        <v>688</v>
      </c>
      <c r="U735" s="72" t="s">
        <v>74</v>
      </c>
      <c r="V735" s="71" t="s">
        <v>693</v>
      </c>
      <c r="W735" s="71" t="s">
        <v>150</v>
      </c>
      <c r="X735" s="71" t="s">
        <v>688</v>
      </c>
      <c r="Y735" s="72" t="s">
        <v>95</v>
      </c>
      <c r="Z735" s="71" t="s">
        <v>698</v>
      </c>
      <c r="AA735" s="71" t="s">
        <v>694</v>
      </c>
      <c r="AB735" s="72" t="s">
        <v>41</v>
      </c>
      <c r="AC735" s="71" t="s">
        <v>687</v>
      </c>
      <c r="AD735" s="71" t="s">
        <v>708</v>
      </c>
      <c r="AE735" s="148">
        <v>4.67</v>
      </c>
      <c r="AF735" s="148" t="s">
        <v>16</v>
      </c>
      <c r="AG735" s="148">
        <v>3.44</v>
      </c>
      <c r="AH735" s="151"/>
    </row>
    <row r="736" spans="1:34" x14ac:dyDescent="0.25">
      <c r="A736" s="154" t="s">
        <v>265</v>
      </c>
      <c r="B736" s="5" t="s">
        <v>13</v>
      </c>
      <c r="C736" s="73" t="s">
        <v>29</v>
      </c>
      <c r="D736" s="73" t="s">
        <v>24</v>
      </c>
      <c r="E736" s="74" t="s">
        <v>29</v>
      </c>
      <c r="F736" s="73" t="s">
        <v>48</v>
      </c>
      <c r="G736" s="73" t="s">
        <v>50</v>
      </c>
      <c r="H736" s="74" t="s">
        <v>50</v>
      </c>
      <c r="I736" s="73" t="s">
        <v>29</v>
      </c>
      <c r="J736" s="73" t="s">
        <v>68</v>
      </c>
      <c r="K736" s="74" t="s">
        <v>29</v>
      </c>
      <c r="L736" s="73" t="s">
        <v>50</v>
      </c>
      <c r="M736" s="73" t="s">
        <v>50</v>
      </c>
      <c r="N736" s="74" t="s">
        <v>50</v>
      </c>
      <c r="O736" s="73" t="s">
        <v>29</v>
      </c>
      <c r="P736" s="73" t="s">
        <v>68</v>
      </c>
      <c r="Q736" s="74" t="s">
        <v>29</v>
      </c>
      <c r="R736" s="73" t="s">
        <v>48</v>
      </c>
      <c r="S736" s="73" t="s">
        <v>29</v>
      </c>
      <c r="T736" s="73" t="s">
        <v>24</v>
      </c>
      <c r="U736" s="74" t="s">
        <v>29</v>
      </c>
      <c r="V736" s="73" t="s">
        <v>56</v>
      </c>
      <c r="W736" s="73" t="s">
        <v>16</v>
      </c>
      <c r="X736" s="73" t="s">
        <v>24</v>
      </c>
      <c r="Y736" s="74" t="s">
        <v>16</v>
      </c>
      <c r="Z736" s="73" t="s">
        <v>14</v>
      </c>
      <c r="AA736" s="73" t="s">
        <v>14</v>
      </c>
      <c r="AB736" s="74" t="s">
        <v>14</v>
      </c>
      <c r="AC736" s="73" t="s">
        <v>56</v>
      </c>
      <c r="AD736" s="73"/>
      <c r="AE736" s="149"/>
      <c r="AF736" s="149"/>
      <c r="AG736" s="149"/>
      <c r="AH736" s="152"/>
    </row>
    <row r="737" spans="1:34" x14ac:dyDescent="0.25">
      <c r="A737" s="154"/>
      <c r="B737" s="5" t="s">
        <v>14</v>
      </c>
      <c r="C737" s="127" t="s">
        <v>460</v>
      </c>
      <c r="D737" s="127" t="s">
        <v>460</v>
      </c>
      <c r="E737" s="128" t="s">
        <v>25</v>
      </c>
      <c r="F737" s="127" t="s">
        <v>460</v>
      </c>
      <c r="G737" s="127" t="s">
        <v>460</v>
      </c>
      <c r="H737" s="128" t="s">
        <v>32</v>
      </c>
      <c r="I737" s="127" t="s">
        <v>460</v>
      </c>
      <c r="J737" s="127" t="s">
        <v>460</v>
      </c>
      <c r="K737" s="128" t="s">
        <v>25</v>
      </c>
      <c r="L737" s="127" t="s">
        <v>460</v>
      </c>
      <c r="M737" s="127" t="s">
        <v>460</v>
      </c>
      <c r="N737" s="128" t="s">
        <v>32</v>
      </c>
      <c r="O737" s="127" t="s">
        <v>460</v>
      </c>
      <c r="P737" s="127" t="s">
        <v>460</v>
      </c>
      <c r="Q737" s="128" t="s">
        <v>25</v>
      </c>
      <c r="R737" s="127" t="s">
        <v>32</v>
      </c>
      <c r="S737" s="127" t="s">
        <v>460</v>
      </c>
      <c r="T737" s="127" t="s">
        <v>460</v>
      </c>
      <c r="U737" s="128" t="s">
        <v>25</v>
      </c>
      <c r="V737" s="127" t="s">
        <v>32</v>
      </c>
      <c r="W737" s="127" t="s">
        <v>460</v>
      </c>
      <c r="X737" s="127" t="s">
        <v>460</v>
      </c>
      <c r="Y737" s="128" t="s">
        <v>461</v>
      </c>
      <c r="Z737" s="127" t="s">
        <v>460</v>
      </c>
      <c r="AA737" s="127" t="s">
        <v>460</v>
      </c>
      <c r="AB737" s="128" t="s">
        <v>32</v>
      </c>
      <c r="AC737" s="127" t="s">
        <v>462</v>
      </c>
      <c r="AD737" s="127" t="s">
        <v>59</v>
      </c>
      <c r="AE737" s="149"/>
      <c r="AF737" s="149"/>
      <c r="AG737" s="149"/>
      <c r="AH737" s="152"/>
    </row>
    <row r="738" spans="1:34" ht="15.75" thickBot="1" x14ac:dyDescent="0.3">
      <c r="A738" s="155"/>
      <c r="B738" s="6" t="s">
        <v>463</v>
      </c>
      <c r="C738" s="129" t="s">
        <v>460</v>
      </c>
      <c r="D738" s="129" t="s">
        <v>460</v>
      </c>
      <c r="E738" s="130" t="s">
        <v>55</v>
      </c>
      <c r="F738" s="129" t="s">
        <v>460</v>
      </c>
      <c r="G738" s="129" t="s">
        <v>460</v>
      </c>
      <c r="H738" s="130" t="s">
        <v>45</v>
      </c>
      <c r="I738" s="129" t="s">
        <v>460</v>
      </c>
      <c r="J738" s="129" t="s">
        <v>460</v>
      </c>
      <c r="K738" s="130" t="s">
        <v>55</v>
      </c>
      <c r="L738" s="129" t="s">
        <v>460</v>
      </c>
      <c r="M738" s="129" t="s">
        <v>460</v>
      </c>
      <c r="N738" s="130" t="s">
        <v>45</v>
      </c>
      <c r="O738" s="129" t="s">
        <v>460</v>
      </c>
      <c r="P738" s="129" t="s">
        <v>460</v>
      </c>
      <c r="Q738" s="130" t="s">
        <v>55</v>
      </c>
      <c r="R738" s="129">
        <v>9</v>
      </c>
      <c r="S738" s="129" t="s">
        <v>460</v>
      </c>
      <c r="T738" s="129" t="s">
        <v>460</v>
      </c>
      <c r="U738" s="130" t="s">
        <v>55</v>
      </c>
      <c r="V738" s="129">
        <v>10</v>
      </c>
      <c r="W738" s="129" t="s">
        <v>460</v>
      </c>
      <c r="X738" s="129" t="s">
        <v>460</v>
      </c>
      <c r="Y738" s="130" t="s">
        <v>17</v>
      </c>
      <c r="Z738" s="129" t="s">
        <v>460</v>
      </c>
      <c r="AA738" s="129" t="s">
        <v>460</v>
      </c>
      <c r="AB738" s="130" t="s">
        <v>470</v>
      </c>
      <c r="AC738" s="129">
        <v>20</v>
      </c>
      <c r="AD738" s="129" t="s">
        <v>709</v>
      </c>
      <c r="AE738" s="150"/>
      <c r="AF738" s="150"/>
      <c r="AG738" s="150"/>
      <c r="AH738" s="153"/>
    </row>
    <row r="739" spans="1:34" x14ac:dyDescent="0.25">
      <c r="A739" s="3">
        <v>15151</v>
      </c>
      <c r="B739" s="4" t="s">
        <v>12</v>
      </c>
      <c r="C739" s="71" t="s">
        <v>680</v>
      </c>
      <c r="D739" s="71" t="s">
        <v>692</v>
      </c>
      <c r="E739" s="72" t="s">
        <v>63</v>
      </c>
      <c r="F739" s="71" t="s">
        <v>686</v>
      </c>
      <c r="G739" s="71" t="s">
        <v>677</v>
      </c>
      <c r="H739" s="72" t="s">
        <v>129</v>
      </c>
      <c r="I739" s="71" t="s">
        <v>127</v>
      </c>
      <c r="J739" s="71" t="s">
        <v>692</v>
      </c>
      <c r="K739" s="72" t="s">
        <v>36</v>
      </c>
      <c r="L739" s="71" t="s">
        <v>677</v>
      </c>
      <c r="M739" s="71" t="s">
        <v>694</v>
      </c>
      <c r="N739" s="72" t="s">
        <v>60</v>
      </c>
      <c r="O739" s="71" t="s">
        <v>680</v>
      </c>
      <c r="P739" s="71" t="s">
        <v>692</v>
      </c>
      <c r="Q739" s="72" t="s">
        <v>63</v>
      </c>
      <c r="R739" s="71" t="s">
        <v>678</v>
      </c>
      <c r="S739" s="71" t="s">
        <v>680</v>
      </c>
      <c r="T739" s="71" t="s">
        <v>688</v>
      </c>
      <c r="U739" s="72" t="s">
        <v>74</v>
      </c>
      <c r="V739" s="71" t="s">
        <v>681</v>
      </c>
      <c r="W739" s="71" t="s">
        <v>680</v>
      </c>
      <c r="X739" s="71" t="s">
        <v>688</v>
      </c>
      <c r="Y739" s="72" t="s">
        <v>74</v>
      </c>
      <c r="Z739" s="71" t="s">
        <v>688</v>
      </c>
      <c r="AA739" s="71" t="s">
        <v>685</v>
      </c>
      <c r="AB739" s="72" t="s">
        <v>36</v>
      </c>
      <c r="AC739" s="71" t="s">
        <v>710</v>
      </c>
      <c r="AD739" s="71" t="s">
        <v>711</v>
      </c>
      <c r="AE739" s="148">
        <v>4.22</v>
      </c>
      <c r="AF739" s="148" t="s">
        <v>16</v>
      </c>
      <c r="AG739" s="148">
        <v>3.19</v>
      </c>
      <c r="AH739" s="151"/>
    </row>
    <row r="740" spans="1:34" x14ac:dyDescent="0.25">
      <c r="A740" s="154" t="s">
        <v>712</v>
      </c>
      <c r="B740" s="5" t="s">
        <v>13</v>
      </c>
      <c r="C740" s="73" t="s">
        <v>29</v>
      </c>
      <c r="D740" s="73" t="s">
        <v>29</v>
      </c>
      <c r="E740" s="74" t="s">
        <v>29</v>
      </c>
      <c r="F740" s="73" t="s">
        <v>68</v>
      </c>
      <c r="G740" s="73" t="s">
        <v>24</v>
      </c>
      <c r="H740" s="74" t="s">
        <v>24</v>
      </c>
      <c r="I740" s="73" t="s">
        <v>16</v>
      </c>
      <c r="J740" s="73" t="s">
        <v>29</v>
      </c>
      <c r="K740" s="74" t="s">
        <v>16</v>
      </c>
      <c r="L740" s="73" t="s">
        <v>24</v>
      </c>
      <c r="M740" s="73" t="s">
        <v>14</v>
      </c>
      <c r="N740" s="74" t="s">
        <v>14</v>
      </c>
      <c r="O740" s="73" t="s">
        <v>29</v>
      </c>
      <c r="P740" s="73" t="s">
        <v>29</v>
      </c>
      <c r="Q740" s="74" t="s">
        <v>29</v>
      </c>
      <c r="R740" s="73" t="s">
        <v>24</v>
      </c>
      <c r="S740" s="73" t="s">
        <v>29</v>
      </c>
      <c r="T740" s="73" t="s">
        <v>24</v>
      </c>
      <c r="U740" s="74" t="s">
        <v>29</v>
      </c>
      <c r="V740" s="73" t="s">
        <v>48</v>
      </c>
      <c r="W740" s="73" t="s">
        <v>29</v>
      </c>
      <c r="X740" s="73" t="s">
        <v>24</v>
      </c>
      <c r="Y740" s="74" t="s">
        <v>29</v>
      </c>
      <c r="Z740" s="73" t="s">
        <v>29</v>
      </c>
      <c r="AA740" s="73" t="s">
        <v>14</v>
      </c>
      <c r="AB740" s="74" t="s">
        <v>24</v>
      </c>
      <c r="AC740" s="73" t="s">
        <v>50</v>
      </c>
      <c r="AD740" s="73"/>
      <c r="AE740" s="149"/>
      <c r="AF740" s="149"/>
      <c r="AG740" s="149"/>
      <c r="AH740" s="152"/>
    </row>
    <row r="741" spans="1:34" x14ac:dyDescent="0.25">
      <c r="A741" s="154"/>
      <c r="B741" s="5" t="s">
        <v>14</v>
      </c>
      <c r="C741" s="127" t="s">
        <v>460</v>
      </c>
      <c r="D741" s="127" t="s">
        <v>460</v>
      </c>
      <c r="E741" s="128" t="s">
        <v>25</v>
      </c>
      <c r="F741" s="127" t="s">
        <v>460</v>
      </c>
      <c r="G741" s="127" t="s">
        <v>460</v>
      </c>
      <c r="H741" s="128" t="s">
        <v>32</v>
      </c>
      <c r="I741" s="127" t="s">
        <v>460</v>
      </c>
      <c r="J741" s="127" t="s">
        <v>460</v>
      </c>
      <c r="K741" s="128" t="s">
        <v>461</v>
      </c>
      <c r="L741" s="127" t="s">
        <v>460</v>
      </c>
      <c r="M741" s="127" t="s">
        <v>460</v>
      </c>
      <c r="N741" s="128" t="s">
        <v>32</v>
      </c>
      <c r="O741" s="127" t="s">
        <v>460</v>
      </c>
      <c r="P741" s="127" t="s">
        <v>460</v>
      </c>
      <c r="Q741" s="128" t="s">
        <v>25</v>
      </c>
      <c r="R741" s="127" t="s">
        <v>32</v>
      </c>
      <c r="S741" s="127" t="s">
        <v>460</v>
      </c>
      <c r="T741" s="127" t="s">
        <v>460</v>
      </c>
      <c r="U741" s="128" t="s">
        <v>25</v>
      </c>
      <c r="V741" s="127" t="s">
        <v>32</v>
      </c>
      <c r="W741" s="127" t="s">
        <v>460</v>
      </c>
      <c r="X741" s="127" t="s">
        <v>460</v>
      </c>
      <c r="Y741" s="128" t="s">
        <v>25</v>
      </c>
      <c r="Z741" s="127" t="s">
        <v>460</v>
      </c>
      <c r="AA741" s="127" t="s">
        <v>460</v>
      </c>
      <c r="AB741" s="128" t="s">
        <v>32</v>
      </c>
      <c r="AC741" s="127" t="s">
        <v>462</v>
      </c>
      <c r="AD741" s="127" t="s">
        <v>59</v>
      </c>
      <c r="AE741" s="149"/>
      <c r="AF741" s="149"/>
      <c r="AG741" s="149"/>
      <c r="AH741" s="152"/>
    </row>
    <row r="742" spans="1:34" ht="15.75" thickBot="1" x14ac:dyDescent="0.3">
      <c r="A742" s="155"/>
      <c r="B742" s="6" t="s">
        <v>463</v>
      </c>
      <c r="C742" s="129" t="s">
        <v>460</v>
      </c>
      <c r="D742" s="129" t="s">
        <v>460</v>
      </c>
      <c r="E742" s="130" t="s">
        <v>55</v>
      </c>
      <c r="F742" s="129" t="s">
        <v>460</v>
      </c>
      <c r="G742" s="129" t="s">
        <v>460</v>
      </c>
      <c r="H742" s="130" t="s">
        <v>501</v>
      </c>
      <c r="I742" s="129" t="s">
        <v>460</v>
      </c>
      <c r="J742" s="129" t="s">
        <v>460</v>
      </c>
      <c r="K742" s="130" t="s">
        <v>17</v>
      </c>
      <c r="L742" s="129" t="s">
        <v>460</v>
      </c>
      <c r="M742" s="129" t="s">
        <v>460</v>
      </c>
      <c r="N742" s="130" t="s">
        <v>470</v>
      </c>
      <c r="O742" s="129" t="s">
        <v>460</v>
      </c>
      <c r="P742" s="129" t="s">
        <v>460</v>
      </c>
      <c r="Q742" s="130" t="s">
        <v>55</v>
      </c>
      <c r="R742" s="129">
        <v>6</v>
      </c>
      <c r="S742" s="129" t="s">
        <v>460</v>
      </c>
      <c r="T742" s="129" t="s">
        <v>460</v>
      </c>
      <c r="U742" s="130" t="s">
        <v>55</v>
      </c>
      <c r="V742" s="129">
        <v>9</v>
      </c>
      <c r="W742" s="129" t="s">
        <v>460</v>
      </c>
      <c r="X742" s="129" t="s">
        <v>460</v>
      </c>
      <c r="Y742" s="130" t="s">
        <v>55</v>
      </c>
      <c r="Z742" s="129" t="s">
        <v>460</v>
      </c>
      <c r="AA742" s="129" t="s">
        <v>460</v>
      </c>
      <c r="AB742" s="130" t="s">
        <v>501</v>
      </c>
      <c r="AC742" s="129">
        <v>16</v>
      </c>
      <c r="AD742" s="129" t="s">
        <v>713</v>
      </c>
      <c r="AE742" s="150"/>
      <c r="AF742" s="150"/>
      <c r="AG742" s="150"/>
      <c r="AH742" s="153"/>
    </row>
    <row r="743" spans="1:34" ht="15.95" customHeight="1" x14ac:dyDescent="0.25">
      <c r="A743" s="131" t="s">
        <v>478</v>
      </c>
      <c r="B743" s="132"/>
      <c r="C743" s="132"/>
      <c r="D743" s="132"/>
      <c r="E743" s="132"/>
      <c r="F743" s="132"/>
      <c r="G743" s="132"/>
      <c r="H743" s="132"/>
      <c r="I743" s="132"/>
      <c r="J743" s="132"/>
      <c r="K743" s="132"/>
      <c r="L743" s="132"/>
      <c r="M743" s="132"/>
      <c r="N743" s="132"/>
      <c r="O743" s="132"/>
      <c r="P743" s="133"/>
      <c r="Q743" s="133"/>
      <c r="R743" s="133"/>
      <c r="S743" s="133"/>
      <c r="T743" s="133"/>
      <c r="U743" s="133"/>
      <c r="V743" s="134"/>
      <c r="Y743" s="133"/>
      <c r="Z743" s="133"/>
    </row>
    <row r="744" spans="1:34" ht="15.95" customHeight="1" x14ac:dyDescent="0.25">
      <c r="A744" s="135" t="s">
        <v>479</v>
      </c>
      <c r="B744" s="135"/>
      <c r="C744" s="135"/>
      <c r="D744" s="135"/>
      <c r="E744" s="135"/>
      <c r="F744" s="135"/>
      <c r="G744" s="135"/>
      <c r="H744" s="135"/>
      <c r="I744" s="135"/>
      <c r="J744" s="135"/>
      <c r="K744" s="135"/>
      <c r="L744" s="135"/>
      <c r="M744" s="135"/>
    </row>
    <row r="745" spans="1:34" ht="15.95" customHeight="1" x14ac:dyDescent="0.25">
      <c r="A745" s="136" t="s">
        <v>480</v>
      </c>
      <c r="B745" s="144" t="s">
        <v>481</v>
      </c>
      <c r="C745" s="144"/>
      <c r="D745" s="144" t="s">
        <v>482</v>
      </c>
      <c r="E745" s="144"/>
      <c r="F745" s="144"/>
      <c r="G745" s="144" t="s">
        <v>483</v>
      </c>
      <c r="H745" s="144"/>
      <c r="I745" s="144"/>
      <c r="J745" s="144" t="s">
        <v>484</v>
      </c>
      <c r="K745" s="144"/>
      <c r="L745" s="144"/>
      <c r="M745" s="144" t="s">
        <v>485</v>
      </c>
      <c r="N745" s="144"/>
      <c r="O745" s="144"/>
      <c r="P745" s="144" t="s">
        <v>486</v>
      </c>
      <c r="Q745" s="144"/>
      <c r="R745" s="144"/>
      <c r="S745" s="144" t="s">
        <v>487</v>
      </c>
      <c r="T745" s="144"/>
      <c r="U745" s="144"/>
      <c r="V745" s="137" t="s">
        <v>488</v>
      </c>
      <c r="Y745" s="138"/>
    </row>
    <row r="746" spans="1:34" ht="15.95" customHeight="1" x14ac:dyDescent="0.25">
      <c r="A746" s="136" t="s">
        <v>183</v>
      </c>
      <c r="B746" s="144" t="s">
        <v>56</v>
      </c>
      <c r="C746" s="144"/>
      <c r="D746" s="144" t="s">
        <v>48</v>
      </c>
      <c r="E746" s="144"/>
      <c r="F746" s="144"/>
      <c r="G746" s="144" t="s">
        <v>50</v>
      </c>
      <c r="H746" s="144"/>
      <c r="I746" s="144"/>
      <c r="J746" s="144" t="s">
        <v>14</v>
      </c>
      <c r="K746" s="144"/>
      <c r="L746" s="144"/>
      <c r="M746" s="144" t="s">
        <v>24</v>
      </c>
      <c r="N746" s="144"/>
      <c r="O746" s="144"/>
      <c r="P746" s="144" t="s">
        <v>68</v>
      </c>
      <c r="Q746" s="144"/>
      <c r="R746" s="144"/>
      <c r="S746" s="144" t="s">
        <v>29</v>
      </c>
      <c r="T746" s="144"/>
      <c r="U746" s="144"/>
      <c r="V746" s="137" t="s">
        <v>16</v>
      </c>
      <c r="W746" s="138"/>
      <c r="X746" s="138"/>
      <c r="Y746" s="138"/>
    </row>
    <row r="747" spans="1:34" ht="15.95" customHeight="1" x14ac:dyDescent="0.25">
      <c r="A747" s="136" t="s">
        <v>184</v>
      </c>
      <c r="B747" s="144">
        <v>10</v>
      </c>
      <c r="C747" s="144"/>
      <c r="D747" s="144">
        <v>9</v>
      </c>
      <c r="E747" s="144"/>
      <c r="F747" s="144"/>
      <c r="G747" s="144">
        <v>8</v>
      </c>
      <c r="H747" s="144"/>
      <c r="I747" s="144"/>
      <c r="J747" s="144">
        <v>7</v>
      </c>
      <c r="K747" s="144"/>
      <c r="L747" s="144"/>
      <c r="M747" s="144">
        <v>6</v>
      </c>
      <c r="N747" s="144"/>
      <c r="O747" s="144"/>
      <c r="P747" s="144">
        <v>5</v>
      </c>
      <c r="Q747" s="144"/>
      <c r="R747" s="144"/>
      <c r="S747" s="144">
        <v>4</v>
      </c>
      <c r="T747" s="144"/>
      <c r="U747" s="144"/>
      <c r="V747" s="137">
        <v>0</v>
      </c>
      <c r="W747" s="138"/>
      <c r="X747" s="138"/>
      <c r="Y747" s="138"/>
    </row>
    <row r="748" spans="1:34" ht="31.5" customHeight="1" x14ac:dyDescent="0.25">
      <c r="A748" s="139"/>
      <c r="B748" s="140"/>
      <c r="C748" s="141"/>
      <c r="D748" s="141"/>
      <c r="E748" s="141"/>
      <c r="F748" s="141"/>
      <c r="G748" s="141"/>
      <c r="H748" s="145"/>
      <c r="I748" s="145"/>
      <c r="J748" s="145"/>
      <c r="K748" s="145"/>
      <c r="L748" s="145"/>
      <c r="M748" s="145"/>
      <c r="N748" s="141"/>
      <c r="O748" s="141"/>
      <c r="P748" s="141"/>
      <c r="Q748" s="141"/>
      <c r="R748" s="141"/>
      <c r="S748" s="141"/>
      <c r="T748" s="141"/>
      <c r="U748" s="141"/>
      <c r="V748" s="141"/>
    </row>
    <row r="749" spans="1:34" ht="21" customHeight="1" x14ac:dyDescent="0.25">
      <c r="A749" s="139"/>
      <c r="B749" s="146" t="s">
        <v>489</v>
      </c>
      <c r="C749" s="146"/>
      <c r="D749" s="146"/>
      <c r="E749" s="146"/>
      <c r="F749" s="141"/>
      <c r="G749" s="141"/>
      <c r="K749" s="142" t="s">
        <v>490</v>
      </c>
      <c r="L749" s="143"/>
      <c r="M749" s="143"/>
      <c r="N749" s="143"/>
      <c r="O749" s="143"/>
      <c r="S749" s="142" t="s">
        <v>491</v>
      </c>
      <c r="T749" s="142"/>
      <c r="U749" s="142"/>
      <c r="V749" s="142"/>
      <c r="W749" s="142"/>
      <c r="Z749" s="141" t="s">
        <v>492</v>
      </c>
    </row>
    <row r="750" spans="1:34" ht="15.75" thickBot="1" x14ac:dyDescent="0.3">
      <c r="B750" s="147" t="s">
        <v>493</v>
      </c>
      <c r="C750" s="147"/>
      <c r="D750" s="147"/>
      <c r="E750" s="147"/>
      <c r="F750" s="135"/>
      <c r="G750" s="135"/>
      <c r="K750" s="138" t="s">
        <v>494</v>
      </c>
      <c r="L750" s="138"/>
      <c r="M750" s="138"/>
      <c r="N750" s="138"/>
      <c r="O750" s="138"/>
      <c r="S750" s="142" t="s">
        <v>495</v>
      </c>
      <c r="T750" s="142"/>
      <c r="U750" s="142"/>
      <c r="V750" s="142"/>
      <c r="W750" s="142"/>
      <c r="Z750" s="132"/>
    </row>
    <row r="751" spans="1:34" x14ac:dyDescent="0.25">
      <c r="A751" s="3">
        <v>15152</v>
      </c>
      <c r="B751" s="4" t="s">
        <v>12</v>
      </c>
      <c r="C751" s="71" t="s">
        <v>680</v>
      </c>
      <c r="D751" s="71" t="s">
        <v>692</v>
      </c>
      <c r="E751" s="72" t="s">
        <v>63</v>
      </c>
      <c r="F751" s="71" t="s">
        <v>686</v>
      </c>
      <c r="G751" s="71" t="s">
        <v>685</v>
      </c>
      <c r="H751" s="72" t="s">
        <v>82</v>
      </c>
      <c r="I751" s="71" t="s">
        <v>680</v>
      </c>
      <c r="J751" s="71" t="s">
        <v>692</v>
      </c>
      <c r="K751" s="72" t="s">
        <v>63</v>
      </c>
      <c r="L751" s="71" t="s">
        <v>698</v>
      </c>
      <c r="M751" s="71" t="s">
        <v>698</v>
      </c>
      <c r="N751" s="72" t="s">
        <v>60</v>
      </c>
      <c r="O751" s="71" t="s">
        <v>128</v>
      </c>
      <c r="P751" s="71" t="s">
        <v>692</v>
      </c>
      <c r="Q751" s="72" t="s">
        <v>59</v>
      </c>
      <c r="R751" s="71" t="s">
        <v>691</v>
      </c>
      <c r="S751" s="71" t="s">
        <v>714</v>
      </c>
      <c r="T751" s="71" t="s">
        <v>688</v>
      </c>
      <c r="U751" s="72" t="s">
        <v>46</v>
      </c>
      <c r="V751" s="71" t="s">
        <v>678</v>
      </c>
      <c r="W751" s="71" t="s">
        <v>103</v>
      </c>
      <c r="X751" s="71" t="s">
        <v>688</v>
      </c>
      <c r="Y751" s="72" t="s">
        <v>22</v>
      </c>
      <c r="Z751" s="71" t="s">
        <v>678</v>
      </c>
      <c r="AA751" s="71" t="s">
        <v>694</v>
      </c>
      <c r="AB751" s="72" t="s">
        <v>82</v>
      </c>
      <c r="AC751" s="71" t="s">
        <v>702</v>
      </c>
      <c r="AD751" s="71" t="s">
        <v>594</v>
      </c>
      <c r="AE751" s="148">
        <v>3.74</v>
      </c>
      <c r="AF751" s="148" t="s">
        <v>16</v>
      </c>
      <c r="AG751" s="148">
        <v>2.68</v>
      </c>
      <c r="AH751" s="151"/>
    </row>
    <row r="752" spans="1:34" x14ac:dyDescent="0.25">
      <c r="A752" s="154" t="s">
        <v>715</v>
      </c>
      <c r="B752" s="5" t="s">
        <v>13</v>
      </c>
      <c r="C752" s="73" t="s">
        <v>29</v>
      </c>
      <c r="D752" s="73" t="s">
        <v>29</v>
      </c>
      <c r="E752" s="74" t="s">
        <v>29</v>
      </c>
      <c r="F752" s="73" t="s">
        <v>68</v>
      </c>
      <c r="G752" s="73" t="s">
        <v>14</v>
      </c>
      <c r="H752" s="74" t="s">
        <v>24</v>
      </c>
      <c r="I752" s="73" t="s">
        <v>29</v>
      </c>
      <c r="J752" s="73" t="s">
        <v>29</v>
      </c>
      <c r="K752" s="74" t="s">
        <v>29</v>
      </c>
      <c r="L752" s="73" t="s">
        <v>14</v>
      </c>
      <c r="M752" s="73" t="s">
        <v>14</v>
      </c>
      <c r="N752" s="74" t="s">
        <v>14</v>
      </c>
      <c r="O752" s="73" t="s">
        <v>16</v>
      </c>
      <c r="P752" s="73" t="s">
        <v>29</v>
      </c>
      <c r="Q752" s="74" t="s">
        <v>16</v>
      </c>
      <c r="R752" s="73" t="s">
        <v>29</v>
      </c>
      <c r="S752" s="73" t="s">
        <v>68</v>
      </c>
      <c r="T752" s="73" t="s">
        <v>24</v>
      </c>
      <c r="U752" s="74" t="s">
        <v>68</v>
      </c>
      <c r="V752" s="73" t="s">
        <v>24</v>
      </c>
      <c r="W752" s="73" t="s">
        <v>16</v>
      </c>
      <c r="X752" s="73" t="s">
        <v>24</v>
      </c>
      <c r="Y752" s="74" t="s">
        <v>16</v>
      </c>
      <c r="Z752" s="73" t="s">
        <v>24</v>
      </c>
      <c r="AA752" s="73" t="s">
        <v>14</v>
      </c>
      <c r="AB752" s="74" t="s">
        <v>24</v>
      </c>
      <c r="AC752" s="73" t="s">
        <v>56</v>
      </c>
      <c r="AD752" s="73"/>
      <c r="AE752" s="149"/>
      <c r="AF752" s="149"/>
      <c r="AG752" s="149"/>
      <c r="AH752" s="152"/>
    </row>
    <row r="753" spans="1:34" x14ac:dyDescent="0.25">
      <c r="A753" s="154"/>
      <c r="B753" s="5" t="s">
        <v>14</v>
      </c>
      <c r="C753" s="127" t="s">
        <v>460</v>
      </c>
      <c r="D753" s="127" t="s">
        <v>460</v>
      </c>
      <c r="E753" s="128" t="s">
        <v>25</v>
      </c>
      <c r="F753" s="127" t="s">
        <v>460</v>
      </c>
      <c r="G753" s="127" t="s">
        <v>460</v>
      </c>
      <c r="H753" s="128" t="s">
        <v>32</v>
      </c>
      <c r="I753" s="127" t="s">
        <v>460</v>
      </c>
      <c r="J753" s="127" t="s">
        <v>460</v>
      </c>
      <c r="K753" s="128" t="s">
        <v>25</v>
      </c>
      <c r="L753" s="127" t="s">
        <v>460</v>
      </c>
      <c r="M753" s="127" t="s">
        <v>460</v>
      </c>
      <c r="N753" s="128" t="s">
        <v>32</v>
      </c>
      <c r="O753" s="127" t="s">
        <v>460</v>
      </c>
      <c r="P753" s="127" t="s">
        <v>460</v>
      </c>
      <c r="Q753" s="128" t="s">
        <v>461</v>
      </c>
      <c r="R753" s="127" t="s">
        <v>32</v>
      </c>
      <c r="S753" s="127" t="s">
        <v>460</v>
      </c>
      <c r="T753" s="127" t="s">
        <v>460</v>
      </c>
      <c r="U753" s="128" t="s">
        <v>25</v>
      </c>
      <c r="V753" s="127" t="s">
        <v>32</v>
      </c>
      <c r="W753" s="127" t="s">
        <v>460</v>
      </c>
      <c r="X753" s="127" t="s">
        <v>460</v>
      </c>
      <c r="Y753" s="128" t="s">
        <v>17</v>
      </c>
      <c r="Z753" s="127" t="s">
        <v>460</v>
      </c>
      <c r="AA753" s="127" t="s">
        <v>460</v>
      </c>
      <c r="AB753" s="128" t="s">
        <v>32</v>
      </c>
      <c r="AC753" s="127" t="s">
        <v>462</v>
      </c>
      <c r="AD753" s="127" t="s">
        <v>30</v>
      </c>
      <c r="AE753" s="149"/>
      <c r="AF753" s="149"/>
      <c r="AG753" s="149"/>
      <c r="AH753" s="152"/>
    </row>
    <row r="754" spans="1:34" ht="15.75" thickBot="1" x14ac:dyDescent="0.3">
      <c r="A754" s="155"/>
      <c r="B754" s="6" t="s">
        <v>463</v>
      </c>
      <c r="C754" s="129" t="s">
        <v>460</v>
      </c>
      <c r="D754" s="129" t="s">
        <v>460</v>
      </c>
      <c r="E754" s="130" t="s">
        <v>55</v>
      </c>
      <c r="F754" s="129" t="s">
        <v>460</v>
      </c>
      <c r="G754" s="129" t="s">
        <v>460</v>
      </c>
      <c r="H754" s="130" t="s">
        <v>501</v>
      </c>
      <c r="I754" s="129" t="s">
        <v>460</v>
      </c>
      <c r="J754" s="129" t="s">
        <v>460</v>
      </c>
      <c r="K754" s="130" t="s">
        <v>55</v>
      </c>
      <c r="L754" s="129" t="s">
        <v>460</v>
      </c>
      <c r="M754" s="129" t="s">
        <v>460</v>
      </c>
      <c r="N754" s="130" t="s">
        <v>470</v>
      </c>
      <c r="O754" s="129" t="s">
        <v>460</v>
      </c>
      <c r="P754" s="129" t="s">
        <v>460</v>
      </c>
      <c r="Q754" s="130" t="s">
        <v>17</v>
      </c>
      <c r="R754" s="129">
        <v>4</v>
      </c>
      <c r="S754" s="129" t="s">
        <v>460</v>
      </c>
      <c r="T754" s="129" t="s">
        <v>460</v>
      </c>
      <c r="U754" s="130" t="s">
        <v>33</v>
      </c>
      <c r="V754" s="129">
        <v>6</v>
      </c>
      <c r="W754" s="129" t="s">
        <v>460</v>
      </c>
      <c r="X754" s="129" t="s">
        <v>460</v>
      </c>
      <c r="Y754" s="130" t="s">
        <v>17</v>
      </c>
      <c r="Z754" s="129" t="s">
        <v>460</v>
      </c>
      <c r="AA754" s="129" t="s">
        <v>460</v>
      </c>
      <c r="AB754" s="130" t="s">
        <v>501</v>
      </c>
      <c r="AC754" s="129">
        <v>20</v>
      </c>
      <c r="AD754" s="129" t="s">
        <v>716</v>
      </c>
      <c r="AE754" s="150"/>
      <c r="AF754" s="150"/>
      <c r="AG754" s="150"/>
      <c r="AH754" s="153"/>
    </row>
    <row r="755" spans="1:34" x14ac:dyDescent="0.25">
      <c r="A755" s="3">
        <v>15153</v>
      </c>
      <c r="B755" s="4" t="s">
        <v>12</v>
      </c>
      <c r="C755" s="71" t="s">
        <v>103</v>
      </c>
      <c r="D755" s="71" t="s">
        <v>692</v>
      </c>
      <c r="E755" s="72" t="s">
        <v>21</v>
      </c>
      <c r="F755" s="71" t="s">
        <v>686</v>
      </c>
      <c r="G755" s="71" t="s">
        <v>678</v>
      </c>
      <c r="H755" s="72" t="s">
        <v>37</v>
      </c>
      <c r="I755" s="71" t="s">
        <v>103</v>
      </c>
      <c r="J755" s="71" t="s">
        <v>698</v>
      </c>
      <c r="K755" s="72" t="s">
        <v>53</v>
      </c>
      <c r="L755" s="71" t="s">
        <v>688</v>
      </c>
      <c r="M755" s="71" t="s">
        <v>688</v>
      </c>
      <c r="N755" s="72" t="s">
        <v>33</v>
      </c>
      <c r="O755" s="71" t="s">
        <v>103</v>
      </c>
      <c r="P755" s="71" t="s">
        <v>103</v>
      </c>
      <c r="Q755" s="72" t="s">
        <v>103</v>
      </c>
      <c r="R755" s="71" t="s">
        <v>694</v>
      </c>
      <c r="S755" s="71" t="s">
        <v>103</v>
      </c>
      <c r="T755" s="71" t="s">
        <v>698</v>
      </c>
      <c r="U755" s="72" t="s">
        <v>53</v>
      </c>
      <c r="V755" s="71" t="s">
        <v>679</v>
      </c>
      <c r="W755" s="71" t="s">
        <v>103</v>
      </c>
      <c r="X755" s="71" t="s">
        <v>685</v>
      </c>
      <c r="Y755" s="72" t="s">
        <v>15</v>
      </c>
      <c r="Z755" s="71" t="s">
        <v>698</v>
      </c>
      <c r="AA755" s="71" t="s">
        <v>678</v>
      </c>
      <c r="AB755" s="72" t="s">
        <v>44</v>
      </c>
      <c r="AC755" s="71" t="s">
        <v>717</v>
      </c>
      <c r="AD755" s="71" t="s">
        <v>579</v>
      </c>
      <c r="AE755" s="148">
        <v>1.67</v>
      </c>
      <c r="AF755" s="148" t="s">
        <v>718</v>
      </c>
      <c r="AG755" s="148">
        <v>3.94</v>
      </c>
      <c r="AH755" s="151"/>
    </row>
    <row r="756" spans="1:34" x14ac:dyDescent="0.25">
      <c r="A756" s="154" t="s">
        <v>269</v>
      </c>
      <c r="B756" s="5" t="s">
        <v>13</v>
      </c>
      <c r="C756" s="73" t="s">
        <v>16</v>
      </c>
      <c r="D756" s="73" t="s">
        <v>29</v>
      </c>
      <c r="E756" s="74" t="s">
        <v>16</v>
      </c>
      <c r="F756" s="73" t="s">
        <v>68</v>
      </c>
      <c r="G756" s="73" t="s">
        <v>24</v>
      </c>
      <c r="H756" s="74" t="s">
        <v>24</v>
      </c>
      <c r="I756" s="73" t="s">
        <v>16</v>
      </c>
      <c r="J756" s="73" t="s">
        <v>48</v>
      </c>
      <c r="K756" s="74" t="s">
        <v>16</v>
      </c>
      <c r="L756" s="73" t="s">
        <v>29</v>
      </c>
      <c r="M756" s="73" t="s">
        <v>29</v>
      </c>
      <c r="N756" s="74" t="s">
        <v>29</v>
      </c>
      <c r="O756" s="73" t="s">
        <v>16</v>
      </c>
      <c r="P756" s="73" t="s">
        <v>16</v>
      </c>
      <c r="Q756" s="74" t="s">
        <v>16</v>
      </c>
      <c r="R756" s="73" t="s">
        <v>14</v>
      </c>
      <c r="S756" s="73" t="s">
        <v>16</v>
      </c>
      <c r="T756" s="73" t="s">
        <v>48</v>
      </c>
      <c r="U756" s="74" t="s">
        <v>16</v>
      </c>
      <c r="V756" s="73" t="s">
        <v>56</v>
      </c>
      <c r="W756" s="73" t="s">
        <v>16</v>
      </c>
      <c r="X756" s="73" t="s">
        <v>56</v>
      </c>
      <c r="Y756" s="74" t="s">
        <v>16</v>
      </c>
      <c r="Z756" s="73" t="s">
        <v>14</v>
      </c>
      <c r="AA756" s="73" t="s">
        <v>24</v>
      </c>
      <c r="AB756" s="74" t="s">
        <v>24</v>
      </c>
      <c r="AC756" s="73" t="s">
        <v>24</v>
      </c>
      <c r="AD756" s="73"/>
      <c r="AE756" s="149"/>
      <c r="AF756" s="149"/>
      <c r="AG756" s="149"/>
      <c r="AH756" s="152"/>
    </row>
    <row r="757" spans="1:34" x14ac:dyDescent="0.25">
      <c r="A757" s="154"/>
      <c r="B757" s="5" t="s">
        <v>14</v>
      </c>
      <c r="C757" s="127" t="s">
        <v>460</v>
      </c>
      <c r="D757" s="127" t="s">
        <v>460</v>
      </c>
      <c r="E757" s="128" t="s">
        <v>17</v>
      </c>
      <c r="F757" s="127" t="s">
        <v>460</v>
      </c>
      <c r="G757" s="127" t="s">
        <v>460</v>
      </c>
      <c r="H757" s="128" t="s">
        <v>32</v>
      </c>
      <c r="I757" s="127" t="s">
        <v>460</v>
      </c>
      <c r="J757" s="127" t="s">
        <v>460</v>
      </c>
      <c r="K757" s="128" t="s">
        <v>17</v>
      </c>
      <c r="L757" s="127" t="s">
        <v>460</v>
      </c>
      <c r="M757" s="127" t="s">
        <v>460</v>
      </c>
      <c r="N757" s="128" t="s">
        <v>32</v>
      </c>
      <c r="O757" s="127" t="s">
        <v>460</v>
      </c>
      <c r="P757" s="127" t="s">
        <v>460</v>
      </c>
      <c r="Q757" s="128" t="s">
        <v>17</v>
      </c>
      <c r="R757" s="127" t="s">
        <v>32</v>
      </c>
      <c r="S757" s="127" t="s">
        <v>460</v>
      </c>
      <c r="T757" s="127" t="s">
        <v>460</v>
      </c>
      <c r="U757" s="128" t="s">
        <v>17</v>
      </c>
      <c r="V757" s="127" t="s">
        <v>32</v>
      </c>
      <c r="W757" s="127" t="s">
        <v>460</v>
      </c>
      <c r="X757" s="127" t="s">
        <v>460</v>
      </c>
      <c r="Y757" s="128" t="s">
        <v>17</v>
      </c>
      <c r="Z757" s="127" t="s">
        <v>460</v>
      </c>
      <c r="AA757" s="127" t="s">
        <v>460</v>
      </c>
      <c r="AB757" s="128" t="s">
        <v>32</v>
      </c>
      <c r="AC757" s="127" t="s">
        <v>462</v>
      </c>
      <c r="AD757" s="127" t="s">
        <v>470</v>
      </c>
      <c r="AE757" s="149"/>
      <c r="AF757" s="149"/>
      <c r="AG757" s="149"/>
      <c r="AH757" s="152"/>
    </row>
    <row r="758" spans="1:34" ht="15.75" thickBot="1" x14ac:dyDescent="0.3">
      <c r="A758" s="155"/>
      <c r="B758" s="6" t="s">
        <v>463</v>
      </c>
      <c r="C758" s="129" t="s">
        <v>460</v>
      </c>
      <c r="D758" s="129" t="s">
        <v>460</v>
      </c>
      <c r="E758" s="130" t="s">
        <v>17</v>
      </c>
      <c r="F758" s="129" t="s">
        <v>460</v>
      </c>
      <c r="G758" s="129" t="s">
        <v>460</v>
      </c>
      <c r="H758" s="130" t="s">
        <v>501</v>
      </c>
      <c r="I758" s="129" t="s">
        <v>460</v>
      </c>
      <c r="J758" s="129" t="s">
        <v>460</v>
      </c>
      <c r="K758" s="130" t="s">
        <v>17</v>
      </c>
      <c r="L758" s="129" t="s">
        <v>460</v>
      </c>
      <c r="M758" s="129" t="s">
        <v>460</v>
      </c>
      <c r="N758" s="130" t="s">
        <v>25</v>
      </c>
      <c r="O758" s="129" t="s">
        <v>460</v>
      </c>
      <c r="P758" s="129" t="s">
        <v>460</v>
      </c>
      <c r="Q758" s="130" t="s">
        <v>17</v>
      </c>
      <c r="R758" s="129">
        <v>7</v>
      </c>
      <c r="S758" s="129" t="s">
        <v>460</v>
      </c>
      <c r="T758" s="129" t="s">
        <v>460</v>
      </c>
      <c r="U758" s="130" t="s">
        <v>17</v>
      </c>
      <c r="V758" s="129">
        <v>10</v>
      </c>
      <c r="W758" s="129" t="s">
        <v>460</v>
      </c>
      <c r="X758" s="129" t="s">
        <v>460</v>
      </c>
      <c r="Y758" s="130" t="s">
        <v>17</v>
      </c>
      <c r="Z758" s="129" t="s">
        <v>460</v>
      </c>
      <c r="AA758" s="129" t="s">
        <v>460</v>
      </c>
      <c r="AB758" s="130" t="s">
        <v>501</v>
      </c>
      <c r="AC758" s="129">
        <v>12</v>
      </c>
      <c r="AD758" s="129" t="s">
        <v>64</v>
      </c>
      <c r="AE758" s="150"/>
      <c r="AF758" s="150"/>
      <c r="AG758" s="150"/>
      <c r="AH758" s="153"/>
    </row>
    <row r="759" spans="1:34" x14ac:dyDescent="0.25">
      <c r="A759" s="3">
        <v>15154</v>
      </c>
      <c r="B759" s="4" t="s">
        <v>12</v>
      </c>
      <c r="C759" s="71" t="s">
        <v>680</v>
      </c>
      <c r="D759" s="71" t="s">
        <v>691</v>
      </c>
      <c r="E759" s="72" t="s">
        <v>97</v>
      </c>
      <c r="F759" s="71" t="s">
        <v>698</v>
      </c>
      <c r="G759" s="71" t="s">
        <v>685</v>
      </c>
      <c r="H759" s="72" t="s">
        <v>52</v>
      </c>
      <c r="I759" s="71" t="s">
        <v>703</v>
      </c>
      <c r="J759" s="71" t="s">
        <v>677</v>
      </c>
      <c r="K759" s="72" t="s">
        <v>66</v>
      </c>
      <c r="L759" s="71" t="s">
        <v>679</v>
      </c>
      <c r="M759" s="71" t="s">
        <v>681</v>
      </c>
      <c r="N759" s="72" t="s">
        <v>101</v>
      </c>
      <c r="O759" s="71" t="s">
        <v>719</v>
      </c>
      <c r="P759" s="71" t="s">
        <v>684</v>
      </c>
      <c r="Q759" s="72" t="s">
        <v>61</v>
      </c>
      <c r="R759" s="71" t="s">
        <v>704</v>
      </c>
      <c r="S759" s="71" t="s">
        <v>680</v>
      </c>
      <c r="T759" s="71" t="s">
        <v>698</v>
      </c>
      <c r="U759" s="72" t="s">
        <v>75</v>
      </c>
      <c r="V759" s="71" t="s">
        <v>681</v>
      </c>
      <c r="W759" s="71" t="s">
        <v>680</v>
      </c>
      <c r="X759" s="71" t="s">
        <v>684</v>
      </c>
      <c r="Y759" s="72" t="s">
        <v>69</v>
      </c>
      <c r="Z759" s="71" t="s">
        <v>694</v>
      </c>
      <c r="AA759" s="71" t="s">
        <v>681</v>
      </c>
      <c r="AB759" s="72" t="s">
        <v>70</v>
      </c>
      <c r="AC759" s="71" t="s">
        <v>676</v>
      </c>
      <c r="AD759" s="71" t="s">
        <v>720</v>
      </c>
      <c r="AE759" s="148">
        <v>4.93</v>
      </c>
      <c r="AF759" s="148" t="s">
        <v>16</v>
      </c>
      <c r="AG759" s="148">
        <v>5.54</v>
      </c>
      <c r="AH759" s="151"/>
    </row>
    <row r="760" spans="1:34" x14ac:dyDescent="0.25">
      <c r="A760" s="154" t="s">
        <v>276</v>
      </c>
      <c r="B760" s="5" t="s">
        <v>13</v>
      </c>
      <c r="C760" s="73" t="s">
        <v>29</v>
      </c>
      <c r="D760" s="73" t="s">
        <v>24</v>
      </c>
      <c r="E760" s="74" t="s">
        <v>29</v>
      </c>
      <c r="F760" s="73" t="s">
        <v>14</v>
      </c>
      <c r="G760" s="73" t="s">
        <v>14</v>
      </c>
      <c r="H760" s="74" t="s">
        <v>14</v>
      </c>
      <c r="I760" s="73" t="s">
        <v>16</v>
      </c>
      <c r="J760" s="73" t="s">
        <v>50</v>
      </c>
      <c r="K760" s="74" t="s">
        <v>16</v>
      </c>
      <c r="L760" s="73" t="s">
        <v>56</v>
      </c>
      <c r="M760" s="73" t="s">
        <v>48</v>
      </c>
      <c r="N760" s="74" t="s">
        <v>48</v>
      </c>
      <c r="O760" s="73" t="s">
        <v>68</v>
      </c>
      <c r="P760" s="73" t="s">
        <v>68</v>
      </c>
      <c r="Q760" s="74" t="s">
        <v>68</v>
      </c>
      <c r="R760" s="73" t="s">
        <v>50</v>
      </c>
      <c r="S760" s="73" t="s">
        <v>29</v>
      </c>
      <c r="T760" s="73" t="s">
        <v>48</v>
      </c>
      <c r="U760" s="74" t="s">
        <v>68</v>
      </c>
      <c r="V760" s="73" t="s">
        <v>48</v>
      </c>
      <c r="W760" s="73" t="s">
        <v>29</v>
      </c>
      <c r="X760" s="73" t="s">
        <v>68</v>
      </c>
      <c r="Y760" s="74" t="s">
        <v>29</v>
      </c>
      <c r="Z760" s="73" t="s">
        <v>14</v>
      </c>
      <c r="AA760" s="73" t="s">
        <v>48</v>
      </c>
      <c r="AB760" s="74" t="s">
        <v>50</v>
      </c>
      <c r="AC760" s="73" t="s">
        <v>56</v>
      </c>
      <c r="AD760" s="73"/>
      <c r="AE760" s="149"/>
      <c r="AF760" s="149"/>
      <c r="AG760" s="149"/>
      <c r="AH760" s="152"/>
    </row>
    <row r="761" spans="1:34" x14ac:dyDescent="0.25">
      <c r="A761" s="154"/>
      <c r="B761" s="5" t="s">
        <v>14</v>
      </c>
      <c r="C761" s="127" t="s">
        <v>460</v>
      </c>
      <c r="D761" s="127" t="s">
        <v>460</v>
      </c>
      <c r="E761" s="128" t="s">
        <v>25</v>
      </c>
      <c r="F761" s="127" t="s">
        <v>460</v>
      </c>
      <c r="G761" s="127" t="s">
        <v>460</v>
      </c>
      <c r="H761" s="128" t="s">
        <v>32</v>
      </c>
      <c r="I761" s="127" t="s">
        <v>460</v>
      </c>
      <c r="J761" s="127" t="s">
        <v>460</v>
      </c>
      <c r="K761" s="128" t="s">
        <v>461</v>
      </c>
      <c r="L761" s="127" t="s">
        <v>460</v>
      </c>
      <c r="M761" s="127" t="s">
        <v>460</v>
      </c>
      <c r="N761" s="128" t="s">
        <v>32</v>
      </c>
      <c r="O761" s="127" t="s">
        <v>460</v>
      </c>
      <c r="P761" s="127" t="s">
        <v>460</v>
      </c>
      <c r="Q761" s="128" t="s">
        <v>25</v>
      </c>
      <c r="R761" s="127" t="s">
        <v>32</v>
      </c>
      <c r="S761" s="127" t="s">
        <v>460</v>
      </c>
      <c r="T761" s="127" t="s">
        <v>460</v>
      </c>
      <c r="U761" s="128" t="s">
        <v>25</v>
      </c>
      <c r="V761" s="127" t="s">
        <v>32</v>
      </c>
      <c r="W761" s="127" t="s">
        <v>460</v>
      </c>
      <c r="X761" s="127" t="s">
        <v>460</v>
      </c>
      <c r="Y761" s="128" t="s">
        <v>25</v>
      </c>
      <c r="Z761" s="127" t="s">
        <v>460</v>
      </c>
      <c r="AA761" s="127" t="s">
        <v>460</v>
      </c>
      <c r="AB761" s="128" t="s">
        <v>32</v>
      </c>
      <c r="AC761" s="127" t="s">
        <v>462</v>
      </c>
      <c r="AD761" s="127" t="s">
        <v>59</v>
      </c>
      <c r="AE761" s="149"/>
      <c r="AF761" s="149"/>
      <c r="AG761" s="149"/>
      <c r="AH761" s="152"/>
    </row>
    <row r="762" spans="1:34" ht="15.75" thickBot="1" x14ac:dyDescent="0.3">
      <c r="A762" s="155"/>
      <c r="B762" s="6" t="s">
        <v>463</v>
      </c>
      <c r="C762" s="129" t="s">
        <v>460</v>
      </c>
      <c r="D762" s="129" t="s">
        <v>460</v>
      </c>
      <c r="E762" s="130" t="s">
        <v>55</v>
      </c>
      <c r="F762" s="129" t="s">
        <v>460</v>
      </c>
      <c r="G762" s="129" t="s">
        <v>460</v>
      </c>
      <c r="H762" s="130" t="s">
        <v>470</v>
      </c>
      <c r="I762" s="129" t="s">
        <v>460</v>
      </c>
      <c r="J762" s="129" t="s">
        <v>460</v>
      </c>
      <c r="K762" s="130" t="s">
        <v>17</v>
      </c>
      <c r="L762" s="129" t="s">
        <v>460</v>
      </c>
      <c r="M762" s="129" t="s">
        <v>460</v>
      </c>
      <c r="N762" s="130" t="s">
        <v>161</v>
      </c>
      <c r="O762" s="129" t="s">
        <v>460</v>
      </c>
      <c r="P762" s="129" t="s">
        <v>460</v>
      </c>
      <c r="Q762" s="130" t="s">
        <v>33</v>
      </c>
      <c r="R762" s="129">
        <v>8</v>
      </c>
      <c r="S762" s="129" t="s">
        <v>460</v>
      </c>
      <c r="T762" s="129" t="s">
        <v>460</v>
      </c>
      <c r="U762" s="130" t="s">
        <v>33</v>
      </c>
      <c r="V762" s="129">
        <v>9</v>
      </c>
      <c r="W762" s="129" t="s">
        <v>460</v>
      </c>
      <c r="X762" s="129" t="s">
        <v>460</v>
      </c>
      <c r="Y762" s="130" t="s">
        <v>55</v>
      </c>
      <c r="Z762" s="129" t="s">
        <v>460</v>
      </c>
      <c r="AA762" s="129" t="s">
        <v>460</v>
      </c>
      <c r="AB762" s="130" t="s">
        <v>45</v>
      </c>
      <c r="AC762" s="129">
        <v>20</v>
      </c>
      <c r="AD762" s="129" t="s">
        <v>721</v>
      </c>
      <c r="AE762" s="150"/>
      <c r="AF762" s="150"/>
      <c r="AG762" s="150"/>
      <c r="AH762" s="153"/>
    </row>
    <row r="763" spans="1:34" x14ac:dyDescent="0.25">
      <c r="A763" s="3">
        <v>15155</v>
      </c>
      <c r="B763" s="4" t="s">
        <v>12</v>
      </c>
      <c r="C763" s="71" t="s">
        <v>680</v>
      </c>
      <c r="D763" s="71" t="s">
        <v>684</v>
      </c>
      <c r="E763" s="72" t="s">
        <v>69</v>
      </c>
      <c r="F763" s="71" t="s">
        <v>679</v>
      </c>
      <c r="G763" s="71" t="s">
        <v>677</v>
      </c>
      <c r="H763" s="72" t="s">
        <v>106</v>
      </c>
      <c r="I763" s="71" t="s">
        <v>91</v>
      </c>
      <c r="J763" s="71" t="s">
        <v>686</v>
      </c>
      <c r="K763" s="72" t="s">
        <v>118</v>
      </c>
      <c r="L763" s="71" t="s">
        <v>693</v>
      </c>
      <c r="M763" s="71" t="s">
        <v>688</v>
      </c>
      <c r="N763" s="72" t="s">
        <v>41</v>
      </c>
      <c r="O763" s="71" t="s">
        <v>722</v>
      </c>
      <c r="P763" s="71" t="s">
        <v>692</v>
      </c>
      <c r="Q763" s="72" t="s">
        <v>97</v>
      </c>
      <c r="R763" s="71" t="s">
        <v>691</v>
      </c>
      <c r="S763" s="71" t="s">
        <v>680</v>
      </c>
      <c r="T763" s="71" t="s">
        <v>678</v>
      </c>
      <c r="U763" s="72" t="s">
        <v>64</v>
      </c>
      <c r="V763" s="71" t="s">
        <v>678</v>
      </c>
      <c r="W763" s="71" t="s">
        <v>103</v>
      </c>
      <c r="X763" s="71" t="s">
        <v>685</v>
      </c>
      <c r="Y763" s="72" t="s">
        <v>15</v>
      </c>
      <c r="Z763" s="71" t="s">
        <v>677</v>
      </c>
      <c r="AA763" s="71" t="s">
        <v>691</v>
      </c>
      <c r="AB763" s="72" t="s">
        <v>37</v>
      </c>
      <c r="AC763" s="71" t="s">
        <v>722</v>
      </c>
      <c r="AD763" s="71" t="s">
        <v>298</v>
      </c>
      <c r="AE763" s="148">
        <v>4.22</v>
      </c>
      <c r="AF763" s="148" t="s">
        <v>16</v>
      </c>
      <c r="AG763" s="148">
        <v>4.99</v>
      </c>
      <c r="AH763" s="151"/>
    </row>
    <row r="764" spans="1:34" x14ac:dyDescent="0.25">
      <c r="A764" s="154" t="s">
        <v>159</v>
      </c>
      <c r="B764" s="5" t="s">
        <v>13</v>
      </c>
      <c r="C764" s="73" t="s">
        <v>29</v>
      </c>
      <c r="D764" s="73" t="s">
        <v>68</v>
      </c>
      <c r="E764" s="74" t="s">
        <v>29</v>
      </c>
      <c r="F764" s="73" t="s">
        <v>56</v>
      </c>
      <c r="G764" s="73" t="s">
        <v>24</v>
      </c>
      <c r="H764" s="74" t="s">
        <v>14</v>
      </c>
      <c r="I764" s="73" t="s">
        <v>29</v>
      </c>
      <c r="J764" s="73" t="s">
        <v>14</v>
      </c>
      <c r="K764" s="74" t="s">
        <v>29</v>
      </c>
      <c r="L764" s="73" t="s">
        <v>56</v>
      </c>
      <c r="M764" s="73" t="s">
        <v>29</v>
      </c>
      <c r="N764" s="74" t="s">
        <v>14</v>
      </c>
      <c r="O764" s="73" t="s">
        <v>29</v>
      </c>
      <c r="P764" s="73" t="s">
        <v>29</v>
      </c>
      <c r="Q764" s="74" t="s">
        <v>29</v>
      </c>
      <c r="R764" s="73" t="s">
        <v>29</v>
      </c>
      <c r="S764" s="73" t="s">
        <v>29</v>
      </c>
      <c r="T764" s="73" t="s">
        <v>14</v>
      </c>
      <c r="U764" s="74" t="s">
        <v>68</v>
      </c>
      <c r="V764" s="73" t="s">
        <v>24</v>
      </c>
      <c r="W764" s="73" t="s">
        <v>16</v>
      </c>
      <c r="X764" s="73" t="s">
        <v>56</v>
      </c>
      <c r="Y764" s="74" t="s">
        <v>16</v>
      </c>
      <c r="Z764" s="73" t="s">
        <v>24</v>
      </c>
      <c r="AA764" s="73" t="s">
        <v>29</v>
      </c>
      <c r="AB764" s="74" t="s">
        <v>24</v>
      </c>
      <c r="AC764" s="73" t="s">
        <v>50</v>
      </c>
      <c r="AD764" s="73"/>
      <c r="AE764" s="149"/>
      <c r="AF764" s="149"/>
      <c r="AG764" s="149"/>
      <c r="AH764" s="152"/>
    </row>
    <row r="765" spans="1:34" x14ac:dyDescent="0.25">
      <c r="A765" s="154"/>
      <c r="B765" s="5" t="s">
        <v>14</v>
      </c>
      <c r="C765" s="127" t="s">
        <v>460</v>
      </c>
      <c r="D765" s="127" t="s">
        <v>460</v>
      </c>
      <c r="E765" s="128" t="s">
        <v>25</v>
      </c>
      <c r="F765" s="127" t="s">
        <v>460</v>
      </c>
      <c r="G765" s="127" t="s">
        <v>460</v>
      </c>
      <c r="H765" s="128" t="s">
        <v>32</v>
      </c>
      <c r="I765" s="127" t="s">
        <v>460</v>
      </c>
      <c r="J765" s="127" t="s">
        <v>460</v>
      </c>
      <c r="K765" s="128" t="s">
        <v>25</v>
      </c>
      <c r="L765" s="127" t="s">
        <v>460</v>
      </c>
      <c r="M765" s="127" t="s">
        <v>460</v>
      </c>
      <c r="N765" s="128" t="s">
        <v>32</v>
      </c>
      <c r="O765" s="127" t="s">
        <v>460</v>
      </c>
      <c r="P765" s="127" t="s">
        <v>460</v>
      </c>
      <c r="Q765" s="128" t="s">
        <v>25</v>
      </c>
      <c r="R765" s="127" t="s">
        <v>32</v>
      </c>
      <c r="S765" s="127" t="s">
        <v>460</v>
      </c>
      <c r="T765" s="127" t="s">
        <v>460</v>
      </c>
      <c r="U765" s="128" t="s">
        <v>25</v>
      </c>
      <c r="V765" s="127" t="s">
        <v>32</v>
      </c>
      <c r="W765" s="127" t="s">
        <v>460</v>
      </c>
      <c r="X765" s="127" t="s">
        <v>460</v>
      </c>
      <c r="Y765" s="128" t="s">
        <v>17</v>
      </c>
      <c r="Z765" s="127" t="s">
        <v>460</v>
      </c>
      <c r="AA765" s="127" t="s">
        <v>460</v>
      </c>
      <c r="AB765" s="128" t="s">
        <v>32</v>
      </c>
      <c r="AC765" s="127" t="s">
        <v>462</v>
      </c>
      <c r="AD765" s="127" t="s">
        <v>59</v>
      </c>
      <c r="AE765" s="149"/>
      <c r="AF765" s="149"/>
      <c r="AG765" s="149"/>
      <c r="AH765" s="152"/>
    </row>
    <row r="766" spans="1:34" ht="15.75" thickBot="1" x14ac:dyDescent="0.3">
      <c r="A766" s="155"/>
      <c r="B766" s="6" t="s">
        <v>463</v>
      </c>
      <c r="C766" s="129" t="s">
        <v>460</v>
      </c>
      <c r="D766" s="129" t="s">
        <v>460</v>
      </c>
      <c r="E766" s="130" t="s">
        <v>55</v>
      </c>
      <c r="F766" s="129" t="s">
        <v>460</v>
      </c>
      <c r="G766" s="129" t="s">
        <v>460</v>
      </c>
      <c r="H766" s="130" t="s">
        <v>470</v>
      </c>
      <c r="I766" s="129" t="s">
        <v>460</v>
      </c>
      <c r="J766" s="129" t="s">
        <v>460</v>
      </c>
      <c r="K766" s="130" t="s">
        <v>55</v>
      </c>
      <c r="L766" s="129" t="s">
        <v>460</v>
      </c>
      <c r="M766" s="129" t="s">
        <v>460</v>
      </c>
      <c r="N766" s="130" t="s">
        <v>470</v>
      </c>
      <c r="O766" s="129" t="s">
        <v>460</v>
      </c>
      <c r="P766" s="129" t="s">
        <v>460</v>
      </c>
      <c r="Q766" s="130" t="s">
        <v>55</v>
      </c>
      <c r="R766" s="129">
        <v>4</v>
      </c>
      <c r="S766" s="129" t="s">
        <v>460</v>
      </c>
      <c r="T766" s="129" t="s">
        <v>460</v>
      </c>
      <c r="U766" s="130" t="s">
        <v>33</v>
      </c>
      <c r="V766" s="129">
        <v>6</v>
      </c>
      <c r="W766" s="129" t="s">
        <v>460</v>
      </c>
      <c r="X766" s="129" t="s">
        <v>460</v>
      </c>
      <c r="Y766" s="130" t="s">
        <v>17</v>
      </c>
      <c r="Z766" s="129" t="s">
        <v>460</v>
      </c>
      <c r="AA766" s="129" t="s">
        <v>460</v>
      </c>
      <c r="AB766" s="130" t="s">
        <v>501</v>
      </c>
      <c r="AC766" s="129">
        <v>16</v>
      </c>
      <c r="AD766" s="129" t="s">
        <v>713</v>
      </c>
      <c r="AE766" s="150"/>
      <c r="AF766" s="150"/>
      <c r="AG766" s="150"/>
      <c r="AH766" s="153"/>
    </row>
    <row r="767" spans="1:34" x14ac:dyDescent="0.25">
      <c r="A767" s="3">
        <v>15156</v>
      </c>
      <c r="B767" s="4" t="s">
        <v>12</v>
      </c>
      <c r="C767" s="71" t="s">
        <v>126</v>
      </c>
      <c r="D767" s="71" t="s">
        <v>692</v>
      </c>
      <c r="E767" s="72" t="s">
        <v>95</v>
      </c>
      <c r="F767" s="71" t="s">
        <v>685</v>
      </c>
      <c r="G767" s="71" t="s">
        <v>704</v>
      </c>
      <c r="H767" s="72" t="s">
        <v>70</v>
      </c>
      <c r="I767" s="71" t="s">
        <v>680</v>
      </c>
      <c r="J767" s="71" t="s">
        <v>684</v>
      </c>
      <c r="K767" s="72" t="s">
        <v>69</v>
      </c>
      <c r="L767" s="71" t="s">
        <v>688</v>
      </c>
      <c r="M767" s="71" t="s">
        <v>678</v>
      </c>
      <c r="N767" s="72" t="s">
        <v>59</v>
      </c>
      <c r="O767" s="71" t="s">
        <v>680</v>
      </c>
      <c r="P767" s="71" t="s">
        <v>688</v>
      </c>
      <c r="Q767" s="72" t="s">
        <v>74</v>
      </c>
      <c r="R767" s="71" t="s">
        <v>704</v>
      </c>
      <c r="S767" s="71" t="s">
        <v>697</v>
      </c>
      <c r="T767" s="71" t="s">
        <v>692</v>
      </c>
      <c r="U767" s="72" t="s">
        <v>74</v>
      </c>
      <c r="V767" s="71" t="s">
        <v>685</v>
      </c>
      <c r="W767" s="71" t="s">
        <v>680</v>
      </c>
      <c r="X767" s="71" t="s">
        <v>694</v>
      </c>
      <c r="Y767" s="72" t="s">
        <v>61</v>
      </c>
      <c r="Z767" s="71" t="s">
        <v>686</v>
      </c>
      <c r="AA767" s="71" t="s">
        <v>677</v>
      </c>
      <c r="AB767" s="72" t="s">
        <v>129</v>
      </c>
      <c r="AC767" s="71" t="s">
        <v>723</v>
      </c>
      <c r="AD767" s="71" t="s">
        <v>724</v>
      </c>
      <c r="AE767" s="148">
        <v>4.5199999999999996</v>
      </c>
      <c r="AF767" s="148" t="s">
        <v>16</v>
      </c>
      <c r="AG767" s="148">
        <v>3.15</v>
      </c>
      <c r="AH767" s="151"/>
    </row>
    <row r="768" spans="1:34" x14ac:dyDescent="0.25">
      <c r="A768" s="154" t="s">
        <v>281</v>
      </c>
      <c r="B768" s="5" t="s">
        <v>13</v>
      </c>
      <c r="C768" s="73" t="s">
        <v>16</v>
      </c>
      <c r="D768" s="73" t="s">
        <v>29</v>
      </c>
      <c r="E768" s="74" t="s">
        <v>16</v>
      </c>
      <c r="F768" s="73" t="s">
        <v>14</v>
      </c>
      <c r="G768" s="73" t="s">
        <v>50</v>
      </c>
      <c r="H768" s="74" t="s">
        <v>50</v>
      </c>
      <c r="I768" s="73" t="s">
        <v>29</v>
      </c>
      <c r="J768" s="73" t="s">
        <v>68</v>
      </c>
      <c r="K768" s="74" t="s">
        <v>29</v>
      </c>
      <c r="L768" s="73" t="s">
        <v>29</v>
      </c>
      <c r="M768" s="73" t="s">
        <v>24</v>
      </c>
      <c r="N768" s="74" t="s">
        <v>68</v>
      </c>
      <c r="O768" s="73" t="s">
        <v>29</v>
      </c>
      <c r="P768" s="73" t="s">
        <v>24</v>
      </c>
      <c r="Q768" s="74" t="s">
        <v>29</v>
      </c>
      <c r="R768" s="73" t="s">
        <v>50</v>
      </c>
      <c r="S768" s="73" t="s">
        <v>29</v>
      </c>
      <c r="T768" s="73" t="s">
        <v>29</v>
      </c>
      <c r="U768" s="74" t="s">
        <v>29</v>
      </c>
      <c r="V768" s="73" t="s">
        <v>14</v>
      </c>
      <c r="W768" s="73" t="s">
        <v>29</v>
      </c>
      <c r="X768" s="73" t="s">
        <v>56</v>
      </c>
      <c r="Y768" s="74" t="s">
        <v>68</v>
      </c>
      <c r="Z768" s="73" t="s">
        <v>68</v>
      </c>
      <c r="AA768" s="73" t="s">
        <v>24</v>
      </c>
      <c r="AB768" s="74" t="s">
        <v>24</v>
      </c>
      <c r="AC768" s="73" t="s">
        <v>56</v>
      </c>
      <c r="AD768" s="73"/>
      <c r="AE768" s="149"/>
      <c r="AF768" s="149"/>
      <c r="AG768" s="149"/>
      <c r="AH768" s="152"/>
    </row>
    <row r="769" spans="1:34" x14ac:dyDescent="0.25">
      <c r="A769" s="154"/>
      <c r="B769" s="5" t="s">
        <v>14</v>
      </c>
      <c r="C769" s="127" t="s">
        <v>460</v>
      </c>
      <c r="D769" s="127" t="s">
        <v>460</v>
      </c>
      <c r="E769" s="128" t="s">
        <v>461</v>
      </c>
      <c r="F769" s="127" t="s">
        <v>460</v>
      </c>
      <c r="G769" s="127" t="s">
        <v>460</v>
      </c>
      <c r="H769" s="128" t="s">
        <v>32</v>
      </c>
      <c r="I769" s="127" t="s">
        <v>460</v>
      </c>
      <c r="J769" s="127" t="s">
        <v>460</v>
      </c>
      <c r="K769" s="128" t="s">
        <v>25</v>
      </c>
      <c r="L769" s="127" t="s">
        <v>460</v>
      </c>
      <c r="M769" s="127" t="s">
        <v>460</v>
      </c>
      <c r="N769" s="128" t="s">
        <v>32</v>
      </c>
      <c r="O769" s="127" t="s">
        <v>460</v>
      </c>
      <c r="P769" s="127" t="s">
        <v>460</v>
      </c>
      <c r="Q769" s="128" t="s">
        <v>25</v>
      </c>
      <c r="R769" s="127" t="s">
        <v>32</v>
      </c>
      <c r="S769" s="127" t="s">
        <v>460</v>
      </c>
      <c r="T769" s="127" t="s">
        <v>460</v>
      </c>
      <c r="U769" s="128" t="s">
        <v>25</v>
      </c>
      <c r="V769" s="127" t="s">
        <v>32</v>
      </c>
      <c r="W769" s="127" t="s">
        <v>460</v>
      </c>
      <c r="X769" s="127" t="s">
        <v>460</v>
      </c>
      <c r="Y769" s="128" t="s">
        <v>25</v>
      </c>
      <c r="Z769" s="127" t="s">
        <v>460</v>
      </c>
      <c r="AA769" s="127" t="s">
        <v>460</v>
      </c>
      <c r="AB769" s="128" t="s">
        <v>32</v>
      </c>
      <c r="AC769" s="127" t="s">
        <v>462</v>
      </c>
      <c r="AD769" s="127" t="s">
        <v>59</v>
      </c>
      <c r="AE769" s="149"/>
      <c r="AF769" s="149"/>
      <c r="AG769" s="149"/>
      <c r="AH769" s="152"/>
    </row>
    <row r="770" spans="1:34" ht="15.75" thickBot="1" x14ac:dyDescent="0.3">
      <c r="A770" s="155"/>
      <c r="B770" s="6" t="s">
        <v>463</v>
      </c>
      <c r="C770" s="129" t="s">
        <v>460</v>
      </c>
      <c r="D770" s="129" t="s">
        <v>460</v>
      </c>
      <c r="E770" s="130" t="s">
        <v>17</v>
      </c>
      <c r="F770" s="129" t="s">
        <v>460</v>
      </c>
      <c r="G770" s="129" t="s">
        <v>460</v>
      </c>
      <c r="H770" s="130" t="s">
        <v>45</v>
      </c>
      <c r="I770" s="129" t="s">
        <v>460</v>
      </c>
      <c r="J770" s="129" t="s">
        <v>460</v>
      </c>
      <c r="K770" s="130" t="s">
        <v>55</v>
      </c>
      <c r="L770" s="129" t="s">
        <v>460</v>
      </c>
      <c r="M770" s="129" t="s">
        <v>460</v>
      </c>
      <c r="N770" s="130" t="s">
        <v>521</v>
      </c>
      <c r="O770" s="129" t="s">
        <v>460</v>
      </c>
      <c r="P770" s="129" t="s">
        <v>460</v>
      </c>
      <c r="Q770" s="130" t="s">
        <v>55</v>
      </c>
      <c r="R770" s="129">
        <v>8</v>
      </c>
      <c r="S770" s="129" t="s">
        <v>460</v>
      </c>
      <c r="T770" s="129" t="s">
        <v>460</v>
      </c>
      <c r="U770" s="130" t="s">
        <v>55</v>
      </c>
      <c r="V770" s="129">
        <v>7</v>
      </c>
      <c r="W770" s="129" t="s">
        <v>460</v>
      </c>
      <c r="X770" s="129" t="s">
        <v>460</v>
      </c>
      <c r="Y770" s="130" t="s">
        <v>33</v>
      </c>
      <c r="Z770" s="129" t="s">
        <v>460</v>
      </c>
      <c r="AA770" s="129" t="s">
        <v>460</v>
      </c>
      <c r="AB770" s="130" t="s">
        <v>501</v>
      </c>
      <c r="AC770" s="129">
        <v>20</v>
      </c>
      <c r="AD770" s="129" t="s">
        <v>725</v>
      </c>
      <c r="AE770" s="150"/>
      <c r="AF770" s="150"/>
      <c r="AG770" s="150"/>
      <c r="AH770" s="153"/>
    </row>
    <row r="771" spans="1:34" x14ac:dyDescent="0.25">
      <c r="A771" s="3">
        <v>15157</v>
      </c>
      <c r="B771" s="4" t="s">
        <v>12</v>
      </c>
      <c r="C771" s="71" t="s">
        <v>52</v>
      </c>
      <c r="D771" s="71" t="s">
        <v>686</v>
      </c>
      <c r="E771" s="72" t="s">
        <v>118</v>
      </c>
      <c r="F771" s="71" t="s">
        <v>679</v>
      </c>
      <c r="G771" s="71" t="s">
        <v>679</v>
      </c>
      <c r="H771" s="72" t="s">
        <v>63</v>
      </c>
      <c r="I771" s="71" t="s">
        <v>714</v>
      </c>
      <c r="J771" s="71" t="s">
        <v>677</v>
      </c>
      <c r="K771" s="72" t="s">
        <v>99</v>
      </c>
      <c r="L771" s="71" t="s">
        <v>686</v>
      </c>
      <c r="M771" s="71" t="s">
        <v>698</v>
      </c>
      <c r="N771" s="72" t="s">
        <v>36</v>
      </c>
      <c r="O771" s="71" t="s">
        <v>680</v>
      </c>
      <c r="P771" s="71" t="s">
        <v>691</v>
      </c>
      <c r="Q771" s="72" t="s">
        <v>97</v>
      </c>
      <c r="R771" s="71" t="s">
        <v>682</v>
      </c>
      <c r="S771" s="71" t="s">
        <v>714</v>
      </c>
      <c r="T771" s="71" t="s">
        <v>691</v>
      </c>
      <c r="U771" s="72" t="s">
        <v>75</v>
      </c>
      <c r="V771" s="71" t="s">
        <v>685</v>
      </c>
      <c r="W771" s="71" t="s">
        <v>726</v>
      </c>
      <c r="X771" s="71" t="s">
        <v>684</v>
      </c>
      <c r="Y771" s="72" t="s">
        <v>54</v>
      </c>
      <c r="Z771" s="71" t="s">
        <v>677</v>
      </c>
      <c r="AA771" s="71" t="s">
        <v>698</v>
      </c>
      <c r="AB771" s="72" t="s">
        <v>82</v>
      </c>
      <c r="AC771" s="71" t="s">
        <v>687</v>
      </c>
      <c r="AD771" s="71" t="s">
        <v>727</v>
      </c>
      <c r="AE771" s="148">
        <v>6.04</v>
      </c>
      <c r="AF771" s="148" t="s">
        <v>29</v>
      </c>
      <c r="AG771" s="148">
        <v>3.92</v>
      </c>
      <c r="AH771" s="151"/>
    </row>
    <row r="772" spans="1:34" x14ac:dyDescent="0.25">
      <c r="A772" s="154" t="s">
        <v>285</v>
      </c>
      <c r="B772" s="5" t="s">
        <v>13</v>
      </c>
      <c r="C772" s="73" t="s">
        <v>29</v>
      </c>
      <c r="D772" s="73" t="s">
        <v>14</v>
      </c>
      <c r="E772" s="74" t="s">
        <v>29</v>
      </c>
      <c r="F772" s="73" t="s">
        <v>56</v>
      </c>
      <c r="G772" s="73" t="s">
        <v>56</v>
      </c>
      <c r="H772" s="74" t="s">
        <v>56</v>
      </c>
      <c r="I772" s="73" t="s">
        <v>68</v>
      </c>
      <c r="J772" s="73" t="s">
        <v>50</v>
      </c>
      <c r="K772" s="74" t="s">
        <v>24</v>
      </c>
      <c r="L772" s="73" t="s">
        <v>68</v>
      </c>
      <c r="M772" s="73" t="s">
        <v>14</v>
      </c>
      <c r="N772" s="74" t="s">
        <v>24</v>
      </c>
      <c r="O772" s="73" t="s">
        <v>29</v>
      </c>
      <c r="P772" s="73" t="s">
        <v>24</v>
      </c>
      <c r="Q772" s="74" t="s">
        <v>29</v>
      </c>
      <c r="R772" s="73" t="s">
        <v>56</v>
      </c>
      <c r="S772" s="73" t="s">
        <v>68</v>
      </c>
      <c r="T772" s="73" t="s">
        <v>24</v>
      </c>
      <c r="U772" s="74" t="s">
        <v>68</v>
      </c>
      <c r="V772" s="73" t="s">
        <v>14</v>
      </c>
      <c r="W772" s="73" t="s">
        <v>14</v>
      </c>
      <c r="X772" s="73" t="s">
        <v>68</v>
      </c>
      <c r="Y772" s="74" t="s">
        <v>14</v>
      </c>
      <c r="Z772" s="73" t="s">
        <v>24</v>
      </c>
      <c r="AA772" s="73" t="s">
        <v>14</v>
      </c>
      <c r="AB772" s="74" t="s">
        <v>24</v>
      </c>
      <c r="AC772" s="73" t="s">
        <v>56</v>
      </c>
      <c r="AD772" s="73"/>
      <c r="AE772" s="149"/>
      <c r="AF772" s="149"/>
      <c r="AG772" s="149"/>
      <c r="AH772" s="152"/>
    </row>
    <row r="773" spans="1:34" x14ac:dyDescent="0.25">
      <c r="A773" s="154"/>
      <c r="B773" s="5" t="s">
        <v>14</v>
      </c>
      <c r="C773" s="127" t="s">
        <v>460</v>
      </c>
      <c r="D773" s="127" t="s">
        <v>460</v>
      </c>
      <c r="E773" s="128" t="s">
        <v>25</v>
      </c>
      <c r="F773" s="127" t="s">
        <v>460</v>
      </c>
      <c r="G773" s="127" t="s">
        <v>460</v>
      </c>
      <c r="H773" s="128" t="s">
        <v>32</v>
      </c>
      <c r="I773" s="127" t="s">
        <v>460</v>
      </c>
      <c r="J773" s="127" t="s">
        <v>460</v>
      </c>
      <c r="K773" s="128" t="s">
        <v>25</v>
      </c>
      <c r="L773" s="127" t="s">
        <v>460</v>
      </c>
      <c r="M773" s="127" t="s">
        <v>460</v>
      </c>
      <c r="N773" s="128" t="s">
        <v>32</v>
      </c>
      <c r="O773" s="127" t="s">
        <v>460</v>
      </c>
      <c r="P773" s="127" t="s">
        <v>460</v>
      </c>
      <c r="Q773" s="128" t="s">
        <v>25</v>
      </c>
      <c r="R773" s="127" t="s">
        <v>32</v>
      </c>
      <c r="S773" s="127" t="s">
        <v>460</v>
      </c>
      <c r="T773" s="127" t="s">
        <v>460</v>
      </c>
      <c r="U773" s="128" t="s">
        <v>25</v>
      </c>
      <c r="V773" s="127" t="s">
        <v>32</v>
      </c>
      <c r="W773" s="127" t="s">
        <v>460</v>
      </c>
      <c r="X773" s="127" t="s">
        <v>460</v>
      </c>
      <c r="Y773" s="128" t="s">
        <v>25</v>
      </c>
      <c r="Z773" s="127" t="s">
        <v>460</v>
      </c>
      <c r="AA773" s="127" t="s">
        <v>460</v>
      </c>
      <c r="AB773" s="128" t="s">
        <v>32</v>
      </c>
      <c r="AC773" s="127" t="s">
        <v>462</v>
      </c>
      <c r="AD773" s="127" t="s">
        <v>36</v>
      </c>
      <c r="AE773" s="149"/>
      <c r="AF773" s="149"/>
      <c r="AG773" s="149"/>
      <c r="AH773" s="152"/>
    </row>
    <row r="774" spans="1:34" ht="15.75" thickBot="1" x14ac:dyDescent="0.3">
      <c r="A774" s="155"/>
      <c r="B774" s="6" t="s">
        <v>463</v>
      </c>
      <c r="C774" s="129" t="s">
        <v>460</v>
      </c>
      <c r="D774" s="129" t="s">
        <v>460</v>
      </c>
      <c r="E774" s="130" t="s">
        <v>55</v>
      </c>
      <c r="F774" s="129" t="s">
        <v>460</v>
      </c>
      <c r="G774" s="129" t="s">
        <v>460</v>
      </c>
      <c r="H774" s="130" t="s">
        <v>22</v>
      </c>
      <c r="I774" s="129" t="s">
        <v>460</v>
      </c>
      <c r="J774" s="129" t="s">
        <v>460</v>
      </c>
      <c r="K774" s="130" t="s">
        <v>66</v>
      </c>
      <c r="L774" s="129" t="s">
        <v>460</v>
      </c>
      <c r="M774" s="129" t="s">
        <v>460</v>
      </c>
      <c r="N774" s="130" t="s">
        <v>501</v>
      </c>
      <c r="O774" s="129" t="s">
        <v>460</v>
      </c>
      <c r="P774" s="129" t="s">
        <v>460</v>
      </c>
      <c r="Q774" s="130" t="s">
        <v>55</v>
      </c>
      <c r="R774" s="129">
        <v>10</v>
      </c>
      <c r="S774" s="129" t="s">
        <v>460</v>
      </c>
      <c r="T774" s="129" t="s">
        <v>460</v>
      </c>
      <c r="U774" s="130" t="s">
        <v>33</v>
      </c>
      <c r="V774" s="129">
        <v>7</v>
      </c>
      <c r="W774" s="129" t="s">
        <v>460</v>
      </c>
      <c r="X774" s="129" t="s">
        <v>460</v>
      </c>
      <c r="Y774" s="130" t="s">
        <v>44</v>
      </c>
      <c r="Z774" s="129" t="s">
        <v>460</v>
      </c>
      <c r="AA774" s="129" t="s">
        <v>460</v>
      </c>
      <c r="AB774" s="130" t="s">
        <v>501</v>
      </c>
      <c r="AC774" s="129">
        <v>20</v>
      </c>
      <c r="AD774" s="129" t="s">
        <v>525</v>
      </c>
      <c r="AE774" s="150"/>
      <c r="AF774" s="150"/>
      <c r="AG774" s="150"/>
      <c r="AH774" s="153"/>
    </row>
    <row r="775" spans="1:34" x14ac:dyDescent="0.25">
      <c r="A775" s="3">
        <v>15158</v>
      </c>
      <c r="B775" s="4" t="s">
        <v>12</v>
      </c>
      <c r="C775" s="71" t="s">
        <v>34</v>
      </c>
      <c r="D775" s="71" t="s">
        <v>692</v>
      </c>
      <c r="E775" s="72" t="s">
        <v>44</v>
      </c>
      <c r="F775" s="71" t="s">
        <v>704</v>
      </c>
      <c r="G775" s="71" t="s">
        <v>698</v>
      </c>
      <c r="H775" s="72" t="s">
        <v>38</v>
      </c>
      <c r="I775" s="71" t="s">
        <v>697</v>
      </c>
      <c r="J775" s="71" t="s">
        <v>686</v>
      </c>
      <c r="K775" s="72" t="s">
        <v>46</v>
      </c>
      <c r="L775" s="71" t="s">
        <v>681</v>
      </c>
      <c r="M775" s="71" t="s">
        <v>698</v>
      </c>
      <c r="N775" s="72" t="s">
        <v>106</v>
      </c>
      <c r="O775" s="71" t="s">
        <v>680</v>
      </c>
      <c r="P775" s="71" t="s">
        <v>692</v>
      </c>
      <c r="Q775" s="72" t="s">
        <v>63</v>
      </c>
      <c r="R775" s="71" t="s">
        <v>693</v>
      </c>
      <c r="S775" s="71" t="s">
        <v>689</v>
      </c>
      <c r="T775" s="71" t="s">
        <v>677</v>
      </c>
      <c r="U775" s="72" t="s">
        <v>75</v>
      </c>
      <c r="V775" s="71" t="s">
        <v>679</v>
      </c>
      <c r="W775" s="71" t="s">
        <v>680</v>
      </c>
      <c r="X775" s="71" t="s">
        <v>688</v>
      </c>
      <c r="Y775" s="72" t="s">
        <v>74</v>
      </c>
      <c r="Z775" s="71" t="s">
        <v>693</v>
      </c>
      <c r="AA775" s="71" t="s">
        <v>704</v>
      </c>
      <c r="AB775" s="72" t="s">
        <v>101</v>
      </c>
      <c r="AC775" s="71" t="s">
        <v>702</v>
      </c>
      <c r="AD775" s="71" t="s">
        <v>728</v>
      </c>
      <c r="AE775" s="148">
        <v>5</v>
      </c>
      <c r="AF775" s="148" t="s">
        <v>16</v>
      </c>
      <c r="AG775" s="148">
        <v>2.08</v>
      </c>
      <c r="AH775" s="151"/>
    </row>
    <row r="776" spans="1:34" x14ac:dyDescent="0.25">
      <c r="A776" s="154" t="s">
        <v>168</v>
      </c>
      <c r="B776" s="5" t="s">
        <v>13</v>
      </c>
      <c r="C776" s="73" t="s">
        <v>16</v>
      </c>
      <c r="D776" s="73" t="s">
        <v>29</v>
      </c>
      <c r="E776" s="74" t="s">
        <v>16</v>
      </c>
      <c r="F776" s="73" t="s">
        <v>50</v>
      </c>
      <c r="G776" s="73" t="s">
        <v>14</v>
      </c>
      <c r="H776" s="74" t="s">
        <v>14</v>
      </c>
      <c r="I776" s="73" t="s">
        <v>29</v>
      </c>
      <c r="J776" s="73" t="s">
        <v>14</v>
      </c>
      <c r="K776" s="74" t="s">
        <v>68</v>
      </c>
      <c r="L776" s="73" t="s">
        <v>48</v>
      </c>
      <c r="M776" s="73" t="s">
        <v>14</v>
      </c>
      <c r="N776" s="74" t="s">
        <v>14</v>
      </c>
      <c r="O776" s="73" t="s">
        <v>29</v>
      </c>
      <c r="P776" s="73" t="s">
        <v>29</v>
      </c>
      <c r="Q776" s="74" t="s">
        <v>29</v>
      </c>
      <c r="R776" s="73" t="s">
        <v>56</v>
      </c>
      <c r="S776" s="73" t="s">
        <v>29</v>
      </c>
      <c r="T776" s="73" t="s">
        <v>50</v>
      </c>
      <c r="U776" s="74" t="s">
        <v>68</v>
      </c>
      <c r="V776" s="73" t="s">
        <v>56</v>
      </c>
      <c r="W776" s="73" t="s">
        <v>29</v>
      </c>
      <c r="X776" s="73" t="s">
        <v>24</v>
      </c>
      <c r="Y776" s="74" t="s">
        <v>29</v>
      </c>
      <c r="Z776" s="73" t="s">
        <v>56</v>
      </c>
      <c r="AA776" s="73" t="s">
        <v>50</v>
      </c>
      <c r="AB776" s="74" t="s">
        <v>48</v>
      </c>
      <c r="AC776" s="73" t="s">
        <v>56</v>
      </c>
      <c r="AD776" s="73"/>
      <c r="AE776" s="149"/>
      <c r="AF776" s="149"/>
      <c r="AG776" s="149"/>
      <c r="AH776" s="152"/>
    </row>
    <row r="777" spans="1:34" x14ac:dyDescent="0.25">
      <c r="A777" s="154"/>
      <c r="B777" s="5" t="s">
        <v>14</v>
      </c>
      <c r="C777" s="127" t="s">
        <v>460</v>
      </c>
      <c r="D777" s="127" t="s">
        <v>460</v>
      </c>
      <c r="E777" s="128" t="s">
        <v>461</v>
      </c>
      <c r="F777" s="127" t="s">
        <v>460</v>
      </c>
      <c r="G777" s="127" t="s">
        <v>460</v>
      </c>
      <c r="H777" s="128" t="s">
        <v>32</v>
      </c>
      <c r="I777" s="127" t="s">
        <v>460</v>
      </c>
      <c r="J777" s="127" t="s">
        <v>460</v>
      </c>
      <c r="K777" s="128" t="s">
        <v>25</v>
      </c>
      <c r="L777" s="127" t="s">
        <v>460</v>
      </c>
      <c r="M777" s="127" t="s">
        <v>460</v>
      </c>
      <c r="N777" s="128" t="s">
        <v>32</v>
      </c>
      <c r="O777" s="127" t="s">
        <v>460</v>
      </c>
      <c r="P777" s="127" t="s">
        <v>460</v>
      </c>
      <c r="Q777" s="128" t="s">
        <v>25</v>
      </c>
      <c r="R777" s="127" t="s">
        <v>32</v>
      </c>
      <c r="S777" s="127" t="s">
        <v>460</v>
      </c>
      <c r="T777" s="127" t="s">
        <v>460</v>
      </c>
      <c r="U777" s="128" t="s">
        <v>25</v>
      </c>
      <c r="V777" s="127" t="s">
        <v>32</v>
      </c>
      <c r="W777" s="127" t="s">
        <v>460</v>
      </c>
      <c r="X777" s="127" t="s">
        <v>460</v>
      </c>
      <c r="Y777" s="128" t="s">
        <v>25</v>
      </c>
      <c r="Z777" s="127" t="s">
        <v>460</v>
      </c>
      <c r="AA777" s="127" t="s">
        <v>460</v>
      </c>
      <c r="AB777" s="128" t="s">
        <v>32</v>
      </c>
      <c r="AC777" s="127" t="s">
        <v>462</v>
      </c>
      <c r="AD777" s="127" t="s">
        <v>59</v>
      </c>
      <c r="AE777" s="149"/>
      <c r="AF777" s="149"/>
      <c r="AG777" s="149"/>
      <c r="AH777" s="152"/>
    </row>
    <row r="778" spans="1:34" ht="15.75" thickBot="1" x14ac:dyDescent="0.3">
      <c r="A778" s="155"/>
      <c r="B778" s="6" t="s">
        <v>463</v>
      </c>
      <c r="C778" s="129" t="s">
        <v>460</v>
      </c>
      <c r="D778" s="129" t="s">
        <v>460</v>
      </c>
      <c r="E778" s="130" t="s">
        <v>17</v>
      </c>
      <c r="F778" s="129" t="s">
        <v>460</v>
      </c>
      <c r="G778" s="129" t="s">
        <v>460</v>
      </c>
      <c r="H778" s="130" t="s">
        <v>470</v>
      </c>
      <c r="I778" s="129" t="s">
        <v>460</v>
      </c>
      <c r="J778" s="129" t="s">
        <v>460</v>
      </c>
      <c r="K778" s="130" t="s">
        <v>33</v>
      </c>
      <c r="L778" s="129" t="s">
        <v>460</v>
      </c>
      <c r="M778" s="129" t="s">
        <v>460</v>
      </c>
      <c r="N778" s="130" t="s">
        <v>470</v>
      </c>
      <c r="O778" s="129" t="s">
        <v>460</v>
      </c>
      <c r="P778" s="129" t="s">
        <v>460</v>
      </c>
      <c r="Q778" s="130" t="s">
        <v>55</v>
      </c>
      <c r="R778" s="129">
        <v>10</v>
      </c>
      <c r="S778" s="129" t="s">
        <v>460</v>
      </c>
      <c r="T778" s="129" t="s">
        <v>460</v>
      </c>
      <c r="U778" s="130" t="s">
        <v>33</v>
      </c>
      <c r="V778" s="129">
        <v>10</v>
      </c>
      <c r="W778" s="129" t="s">
        <v>460</v>
      </c>
      <c r="X778" s="129" t="s">
        <v>460</v>
      </c>
      <c r="Y778" s="130" t="s">
        <v>55</v>
      </c>
      <c r="Z778" s="129" t="s">
        <v>460</v>
      </c>
      <c r="AA778" s="129" t="s">
        <v>460</v>
      </c>
      <c r="AB778" s="130" t="s">
        <v>161</v>
      </c>
      <c r="AC778" s="129">
        <v>20</v>
      </c>
      <c r="AD778" s="129" t="s">
        <v>496</v>
      </c>
      <c r="AE778" s="150"/>
      <c r="AF778" s="150"/>
      <c r="AG778" s="150"/>
      <c r="AH778" s="153"/>
    </row>
    <row r="779" spans="1:34" x14ac:dyDescent="0.25">
      <c r="A779" s="3">
        <v>15159</v>
      </c>
      <c r="B779" s="4" t="s">
        <v>12</v>
      </c>
      <c r="C779" s="71" t="s">
        <v>91</v>
      </c>
      <c r="D779" s="71" t="s">
        <v>688</v>
      </c>
      <c r="E779" s="72" t="s">
        <v>74</v>
      </c>
      <c r="F779" s="71" t="s">
        <v>679</v>
      </c>
      <c r="G779" s="71" t="s">
        <v>694</v>
      </c>
      <c r="H779" s="72" t="s">
        <v>58</v>
      </c>
      <c r="I779" s="71" t="s">
        <v>680</v>
      </c>
      <c r="J779" s="71" t="s">
        <v>678</v>
      </c>
      <c r="K779" s="72" t="s">
        <v>64</v>
      </c>
      <c r="L779" s="71" t="s">
        <v>688</v>
      </c>
      <c r="M779" s="71" t="s">
        <v>677</v>
      </c>
      <c r="N779" s="72" t="s">
        <v>66</v>
      </c>
      <c r="O779" s="71" t="s">
        <v>676</v>
      </c>
      <c r="P779" s="71" t="s">
        <v>692</v>
      </c>
      <c r="Q779" s="72" t="s">
        <v>61</v>
      </c>
      <c r="R779" s="71" t="s">
        <v>704</v>
      </c>
      <c r="S779" s="71" t="s">
        <v>680</v>
      </c>
      <c r="T779" s="71" t="s">
        <v>688</v>
      </c>
      <c r="U779" s="72" t="s">
        <v>74</v>
      </c>
      <c r="V779" s="71" t="s">
        <v>679</v>
      </c>
      <c r="W779" s="71" t="s">
        <v>136</v>
      </c>
      <c r="X779" s="71" t="s">
        <v>688</v>
      </c>
      <c r="Y779" s="72" t="s">
        <v>55</v>
      </c>
      <c r="Z779" s="71" t="s">
        <v>686</v>
      </c>
      <c r="AA779" s="71" t="s">
        <v>698</v>
      </c>
      <c r="AB779" s="72" t="s">
        <v>36</v>
      </c>
      <c r="AC779" s="71" t="s">
        <v>729</v>
      </c>
      <c r="AD779" s="71" t="s">
        <v>299</v>
      </c>
      <c r="AE779" s="148">
        <v>4.78</v>
      </c>
      <c r="AF779" s="148" t="s">
        <v>16</v>
      </c>
      <c r="AG779" s="148">
        <v>0.97</v>
      </c>
      <c r="AH779" s="151"/>
    </row>
    <row r="780" spans="1:34" x14ac:dyDescent="0.25">
      <c r="A780" s="154" t="s">
        <v>175</v>
      </c>
      <c r="B780" s="5" t="s">
        <v>13</v>
      </c>
      <c r="C780" s="73" t="s">
        <v>29</v>
      </c>
      <c r="D780" s="73" t="s">
        <v>24</v>
      </c>
      <c r="E780" s="74" t="s">
        <v>29</v>
      </c>
      <c r="F780" s="73" t="s">
        <v>56</v>
      </c>
      <c r="G780" s="73" t="s">
        <v>14</v>
      </c>
      <c r="H780" s="74" t="s">
        <v>50</v>
      </c>
      <c r="I780" s="73" t="s">
        <v>29</v>
      </c>
      <c r="J780" s="73" t="s">
        <v>14</v>
      </c>
      <c r="K780" s="74" t="s">
        <v>68</v>
      </c>
      <c r="L780" s="73" t="s">
        <v>29</v>
      </c>
      <c r="M780" s="73" t="s">
        <v>24</v>
      </c>
      <c r="N780" s="74" t="s">
        <v>68</v>
      </c>
      <c r="O780" s="73" t="s">
        <v>24</v>
      </c>
      <c r="P780" s="73" t="s">
        <v>29</v>
      </c>
      <c r="Q780" s="74" t="s">
        <v>68</v>
      </c>
      <c r="R780" s="73" t="s">
        <v>50</v>
      </c>
      <c r="S780" s="73" t="s">
        <v>29</v>
      </c>
      <c r="T780" s="73" t="s">
        <v>24</v>
      </c>
      <c r="U780" s="74" t="s">
        <v>29</v>
      </c>
      <c r="V780" s="73" t="s">
        <v>56</v>
      </c>
      <c r="W780" s="73" t="s">
        <v>16</v>
      </c>
      <c r="X780" s="73" t="s">
        <v>24</v>
      </c>
      <c r="Y780" s="74" t="s">
        <v>16</v>
      </c>
      <c r="Z780" s="73" t="s">
        <v>68</v>
      </c>
      <c r="AA780" s="73" t="s">
        <v>14</v>
      </c>
      <c r="AB780" s="74" t="s">
        <v>24</v>
      </c>
      <c r="AC780" s="73" t="s">
        <v>56</v>
      </c>
      <c r="AD780" s="73"/>
      <c r="AE780" s="149"/>
      <c r="AF780" s="149"/>
      <c r="AG780" s="149"/>
      <c r="AH780" s="152"/>
    </row>
    <row r="781" spans="1:34" x14ac:dyDescent="0.25">
      <c r="A781" s="154"/>
      <c r="B781" s="5" t="s">
        <v>14</v>
      </c>
      <c r="C781" s="127" t="s">
        <v>460</v>
      </c>
      <c r="D781" s="127" t="s">
        <v>460</v>
      </c>
      <c r="E781" s="128" t="s">
        <v>25</v>
      </c>
      <c r="F781" s="127" t="s">
        <v>460</v>
      </c>
      <c r="G781" s="127" t="s">
        <v>460</v>
      </c>
      <c r="H781" s="128" t="s">
        <v>32</v>
      </c>
      <c r="I781" s="127" t="s">
        <v>460</v>
      </c>
      <c r="J781" s="127" t="s">
        <v>460</v>
      </c>
      <c r="K781" s="128" t="s">
        <v>25</v>
      </c>
      <c r="L781" s="127" t="s">
        <v>460</v>
      </c>
      <c r="M781" s="127" t="s">
        <v>460</v>
      </c>
      <c r="N781" s="128" t="s">
        <v>32</v>
      </c>
      <c r="O781" s="127" t="s">
        <v>460</v>
      </c>
      <c r="P781" s="127" t="s">
        <v>460</v>
      </c>
      <c r="Q781" s="128" t="s">
        <v>25</v>
      </c>
      <c r="R781" s="127" t="s">
        <v>32</v>
      </c>
      <c r="S781" s="127" t="s">
        <v>460</v>
      </c>
      <c r="T781" s="127" t="s">
        <v>460</v>
      </c>
      <c r="U781" s="128" t="s">
        <v>25</v>
      </c>
      <c r="V781" s="127" t="s">
        <v>32</v>
      </c>
      <c r="W781" s="127" t="s">
        <v>460</v>
      </c>
      <c r="X781" s="127" t="s">
        <v>460</v>
      </c>
      <c r="Y781" s="128" t="s">
        <v>461</v>
      </c>
      <c r="Z781" s="127" t="s">
        <v>460</v>
      </c>
      <c r="AA781" s="127" t="s">
        <v>460</v>
      </c>
      <c r="AB781" s="128" t="s">
        <v>32</v>
      </c>
      <c r="AC781" s="127" t="s">
        <v>462</v>
      </c>
      <c r="AD781" s="127" t="s">
        <v>59</v>
      </c>
      <c r="AE781" s="149"/>
      <c r="AF781" s="149"/>
      <c r="AG781" s="149"/>
      <c r="AH781" s="152"/>
    </row>
    <row r="782" spans="1:34" ht="15.75" thickBot="1" x14ac:dyDescent="0.3">
      <c r="A782" s="155"/>
      <c r="B782" s="6" t="s">
        <v>463</v>
      </c>
      <c r="C782" s="129" t="s">
        <v>460</v>
      </c>
      <c r="D782" s="129" t="s">
        <v>460</v>
      </c>
      <c r="E782" s="130" t="s">
        <v>55</v>
      </c>
      <c r="F782" s="129" t="s">
        <v>460</v>
      </c>
      <c r="G782" s="129" t="s">
        <v>460</v>
      </c>
      <c r="H782" s="130" t="s">
        <v>45</v>
      </c>
      <c r="I782" s="129" t="s">
        <v>460</v>
      </c>
      <c r="J782" s="129" t="s">
        <v>460</v>
      </c>
      <c r="K782" s="130" t="s">
        <v>33</v>
      </c>
      <c r="L782" s="129" t="s">
        <v>460</v>
      </c>
      <c r="M782" s="129" t="s">
        <v>460</v>
      </c>
      <c r="N782" s="130" t="s">
        <v>521</v>
      </c>
      <c r="O782" s="129" t="s">
        <v>460</v>
      </c>
      <c r="P782" s="129" t="s">
        <v>460</v>
      </c>
      <c r="Q782" s="130" t="s">
        <v>33</v>
      </c>
      <c r="R782" s="129">
        <v>8</v>
      </c>
      <c r="S782" s="129" t="s">
        <v>460</v>
      </c>
      <c r="T782" s="129" t="s">
        <v>460</v>
      </c>
      <c r="U782" s="130" t="s">
        <v>55</v>
      </c>
      <c r="V782" s="129">
        <v>10</v>
      </c>
      <c r="W782" s="129" t="s">
        <v>460</v>
      </c>
      <c r="X782" s="129" t="s">
        <v>460</v>
      </c>
      <c r="Y782" s="130" t="s">
        <v>17</v>
      </c>
      <c r="Z782" s="129" t="s">
        <v>460</v>
      </c>
      <c r="AA782" s="129" t="s">
        <v>460</v>
      </c>
      <c r="AB782" s="130" t="s">
        <v>501</v>
      </c>
      <c r="AC782" s="129">
        <v>20</v>
      </c>
      <c r="AD782" s="129" t="s">
        <v>730</v>
      </c>
      <c r="AE782" s="150"/>
      <c r="AF782" s="150"/>
      <c r="AG782" s="150"/>
      <c r="AH782" s="153"/>
    </row>
    <row r="783" spans="1:34" x14ac:dyDescent="0.25">
      <c r="A783" s="3">
        <v>15160</v>
      </c>
      <c r="B783" s="4" t="s">
        <v>12</v>
      </c>
      <c r="C783" s="71" t="s">
        <v>103</v>
      </c>
      <c r="D783" s="71" t="s">
        <v>688</v>
      </c>
      <c r="E783" s="72" t="s">
        <v>22</v>
      </c>
      <c r="F783" s="71" t="s">
        <v>678</v>
      </c>
      <c r="G783" s="71" t="s">
        <v>691</v>
      </c>
      <c r="H783" s="72" t="s">
        <v>66</v>
      </c>
      <c r="I783" s="71" t="s">
        <v>680</v>
      </c>
      <c r="J783" s="71" t="s">
        <v>698</v>
      </c>
      <c r="K783" s="72" t="s">
        <v>75</v>
      </c>
      <c r="L783" s="71" t="s">
        <v>679</v>
      </c>
      <c r="M783" s="71" t="s">
        <v>688</v>
      </c>
      <c r="N783" s="72" t="s">
        <v>60</v>
      </c>
      <c r="O783" s="71" t="s">
        <v>148</v>
      </c>
      <c r="P783" s="71" t="s">
        <v>31</v>
      </c>
      <c r="Q783" s="72" t="s">
        <v>78</v>
      </c>
      <c r="R783" s="71" t="s">
        <v>691</v>
      </c>
      <c r="S783" s="71" t="s">
        <v>680</v>
      </c>
      <c r="T783" s="71" t="s">
        <v>688</v>
      </c>
      <c r="U783" s="72" t="s">
        <v>74</v>
      </c>
      <c r="V783" s="71" t="s">
        <v>698</v>
      </c>
      <c r="W783" s="71" t="s">
        <v>702</v>
      </c>
      <c r="X783" s="71" t="s">
        <v>686</v>
      </c>
      <c r="Y783" s="72" t="s">
        <v>83</v>
      </c>
      <c r="Z783" s="71" t="s">
        <v>698</v>
      </c>
      <c r="AA783" s="71" t="s">
        <v>698</v>
      </c>
      <c r="AB783" s="72" t="s">
        <v>60</v>
      </c>
      <c r="AC783" s="71" t="s">
        <v>676</v>
      </c>
      <c r="AD783" s="71" t="s">
        <v>147</v>
      </c>
      <c r="AE783" s="148">
        <v>4.07</v>
      </c>
      <c r="AF783" s="148" t="s">
        <v>16</v>
      </c>
      <c r="AG783" s="148">
        <v>3.16</v>
      </c>
      <c r="AH783" s="151"/>
    </row>
    <row r="784" spans="1:34" x14ac:dyDescent="0.25">
      <c r="A784" s="154" t="s">
        <v>176</v>
      </c>
      <c r="B784" s="5" t="s">
        <v>13</v>
      </c>
      <c r="C784" s="73" t="s">
        <v>16</v>
      </c>
      <c r="D784" s="73" t="s">
        <v>24</v>
      </c>
      <c r="E784" s="74" t="s">
        <v>16</v>
      </c>
      <c r="F784" s="73" t="s">
        <v>24</v>
      </c>
      <c r="G784" s="73" t="s">
        <v>29</v>
      </c>
      <c r="H784" s="74" t="s">
        <v>68</v>
      </c>
      <c r="I784" s="73" t="s">
        <v>29</v>
      </c>
      <c r="J784" s="73" t="s">
        <v>48</v>
      </c>
      <c r="K784" s="74" t="s">
        <v>68</v>
      </c>
      <c r="L784" s="73" t="s">
        <v>56</v>
      </c>
      <c r="M784" s="73" t="s">
        <v>29</v>
      </c>
      <c r="N784" s="74" t="s">
        <v>14</v>
      </c>
      <c r="O784" s="73" t="s">
        <v>16</v>
      </c>
      <c r="P784" s="73" t="s">
        <v>24</v>
      </c>
      <c r="Q784" s="74" t="s">
        <v>16</v>
      </c>
      <c r="R784" s="73" t="s">
        <v>29</v>
      </c>
      <c r="S784" s="73" t="s">
        <v>29</v>
      </c>
      <c r="T784" s="73" t="s">
        <v>24</v>
      </c>
      <c r="U784" s="74" t="s">
        <v>29</v>
      </c>
      <c r="V784" s="73" t="s">
        <v>14</v>
      </c>
      <c r="W784" s="73" t="s">
        <v>24</v>
      </c>
      <c r="X784" s="73" t="s">
        <v>14</v>
      </c>
      <c r="Y784" s="74" t="s">
        <v>24</v>
      </c>
      <c r="Z784" s="73" t="s">
        <v>14</v>
      </c>
      <c r="AA784" s="73" t="s">
        <v>14</v>
      </c>
      <c r="AB784" s="74" t="s">
        <v>14</v>
      </c>
      <c r="AC784" s="73" t="s">
        <v>56</v>
      </c>
      <c r="AD784" s="73"/>
      <c r="AE784" s="149"/>
      <c r="AF784" s="149"/>
      <c r="AG784" s="149"/>
      <c r="AH784" s="152"/>
    </row>
    <row r="785" spans="1:34" x14ac:dyDescent="0.25">
      <c r="A785" s="154"/>
      <c r="B785" s="5" t="s">
        <v>14</v>
      </c>
      <c r="C785" s="127" t="s">
        <v>460</v>
      </c>
      <c r="D785" s="127" t="s">
        <v>460</v>
      </c>
      <c r="E785" s="128" t="s">
        <v>17</v>
      </c>
      <c r="F785" s="127" t="s">
        <v>460</v>
      </c>
      <c r="G785" s="127" t="s">
        <v>460</v>
      </c>
      <c r="H785" s="128" t="s">
        <v>32</v>
      </c>
      <c r="I785" s="127" t="s">
        <v>460</v>
      </c>
      <c r="J785" s="127" t="s">
        <v>460</v>
      </c>
      <c r="K785" s="128" t="s">
        <v>25</v>
      </c>
      <c r="L785" s="127" t="s">
        <v>460</v>
      </c>
      <c r="M785" s="127" t="s">
        <v>460</v>
      </c>
      <c r="N785" s="128" t="s">
        <v>32</v>
      </c>
      <c r="O785" s="127" t="s">
        <v>460</v>
      </c>
      <c r="P785" s="127" t="s">
        <v>460</v>
      </c>
      <c r="Q785" s="128" t="s">
        <v>461</v>
      </c>
      <c r="R785" s="127" t="s">
        <v>32</v>
      </c>
      <c r="S785" s="127" t="s">
        <v>460</v>
      </c>
      <c r="T785" s="127" t="s">
        <v>460</v>
      </c>
      <c r="U785" s="128" t="s">
        <v>25</v>
      </c>
      <c r="V785" s="127" t="s">
        <v>32</v>
      </c>
      <c r="W785" s="127" t="s">
        <v>460</v>
      </c>
      <c r="X785" s="127" t="s">
        <v>460</v>
      </c>
      <c r="Y785" s="128" t="s">
        <v>25</v>
      </c>
      <c r="Z785" s="127" t="s">
        <v>460</v>
      </c>
      <c r="AA785" s="127" t="s">
        <v>460</v>
      </c>
      <c r="AB785" s="128" t="s">
        <v>32</v>
      </c>
      <c r="AC785" s="127" t="s">
        <v>462</v>
      </c>
      <c r="AD785" s="127" t="s">
        <v>30</v>
      </c>
      <c r="AE785" s="149"/>
      <c r="AF785" s="149"/>
      <c r="AG785" s="149"/>
      <c r="AH785" s="152"/>
    </row>
    <row r="786" spans="1:34" ht="15.75" thickBot="1" x14ac:dyDescent="0.3">
      <c r="A786" s="155"/>
      <c r="B786" s="6" t="s">
        <v>463</v>
      </c>
      <c r="C786" s="129" t="s">
        <v>460</v>
      </c>
      <c r="D786" s="129" t="s">
        <v>460</v>
      </c>
      <c r="E786" s="130" t="s">
        <v>17</v>
      </c>
      <c r="F786" s="129" t="s">
        <v>460</v>
      </c>
      <c r="G786" s="129" t="s">
        <v>460</v>
      </c>
      <c r="H786" s="130" t="s">
        <v>521</v>
      </c>
      <c r="I786" s="129" t="s">
        <v>460</v>
      </c>
      <c r="J786" s="129" t="s">
        <v>460</v>
      </c>
      <c r="K786" s="130" t="s">
        <v>33</v>
      </c>
      <c r="L786" s="129" t="s">
        <v>460</v>
      </c>
      <c r="M786" s="129" t="s">
        <v>460</v>
      </c>
      <c r="N786" s="130" t="s">
        <v>470</v>
      </c>
      <c r="O786" s="129" t="s">
        <v>460</v>
      </c>
      <c r="P786" s="129" t="s">
        <v>460</v>
      </c>
      <c r="Q786" s="130" t="s">
        <v>17</v>
      </c>
      <c r="R786" s="129">
        <v>4</v>
      </c>
      <c r="S786" s="129" t="s">
        <v>460</v>
      </c>
      <c r="T786" s="129" t="s">
        <v>460</v>
      </c>
      <c r="U786" s="130" t="s">
        <v>55</v>
      </c>
      <c r="V786" s="129">
        <v>7</v>
      </c>
      <c r="W786" s="129" t="s">
        <v>460</v>
      </c>
      <c r="X786" s="129" t="s">
        <v>460</v>
      </c>
      <c r="Y786" s="130" t="s">
        <v>66</v>
      </c>
      <c r="Z786" s="129" t="s">
        <v>460</v>
      </c>
      <c r="AA786" s="129" t="s">
        <v>460</v>
      </c>
      <c r="AB786" s="130" t="s">
        <v>470</v>
      </c>
      <c r="AC786" s="129">
        <v>20</v>
      </c>
      <c r="AD786" s="129" t="s">
        <v>731</v>
      </c>
      <c r="AE786" s="150"/>
      <c r="AF786" s="150"/>
      <c r="AG786" s="150"/>
      <c r="AH786" s="153"/>
    </row>
    <row r="787" spans="1:34" ht="15.95" customHeight="1" x14ac:dyDescent="0.25">
      <c r="A787" s="131" t="s">
        <v>478</v>
      </c>
      <c r="B787" s="132"/>
      <c r="C787" s="132"/>
      <c r="D787" s="132"/>
      <c r="E787" s="132"/>
      <c r="F787" s="132"/>
      <c r="G787" s="132"/>
      <c r="H787" s="132"/>
      <c r="I787" s="132"/>
      <c r="J787" s="132"/>
      <c r="K787" s="132"/>
      <c r="L787" s="132"/>
      <c r="M787" s="132"/>
      <c r="N787" s="132"/>
      <c r="O787" s="132"/>
      <c r="P787" s="133"/>
      <c r="Q787" s="133"/>
      <c r="R787" s="133"/>
      <c r="S787" s="133"/>
      <c r="T787" s="133"/>
      <c r="U787" s="133"/>
      <c r="V787" s="134"/>
      <c r="Y787" s="133"/>
      <c r="Z787" s="133"/>
    </row>
    <row r="788" spans="1:34" ht="15.95" customHeight="1" x14ac:dyDescent="0.25">
      <c r="A788" s="135" t="s">
        <v>479</v>
      </c>
      <c r="B788" s="135"/>
      <c r="C788" s="135"/>
      <c r="D788" s="135"/>
      <c r="E788" s="135"/>
      <c r="F788" s="135"/>
      <c r="G788" s="135"/>
      <c r="H788" s="135"/>
      <c r="I788" s="135"/>
      <c r="J788" s="135"/>
      <c r="K788" s="135"/>
      <c r="L788" s="135"/>
      <c r="M788" s="135"/>
    </row>
    <row r="789" spans="1:34" ht="15.95" customHeight="1" x14ac:dyDescent="0.25">
      <c r="A789" s="136" t="s">
        <v>480</v>
      </c>
      <c r="B789" s="144" t="s">
        <v>481</v>
      </c>
      <c r="C789" s="144"/>
      <c r="D789" s="144" t="s">
        <v>482</v>
      </c>
      <c r="E789" s="144"/>
      <c r="F789" s="144"/>
      <c r="G789" s="144" t="s">
        <v>483</v>
      </c>
      <c r="H789" s="144"/>
      <c r="I789" s="144"/>
      <c r="J789" s="144" t="s">
        <v>484</v>
      </c>
      <c r="K789" s="144"/>
      <c r="L789" s="144"/>
      <c r="M789" s="144" t="s">
        <v>485</v>
      </c>
      <c r="N789" s="144"/>
      <c r="O789" s="144"/>
      <c r="P789" s="144" t="s">
        <v>486</v>
      </c>
      <c r="Q789" s="144"/>
      <c r="R789" s="144"/>
      <c r="S789" s="144" t="s">
        <v>487</v>
      </c>
      <c r="T789" s="144"/>
      <c r="U789" s="144"/>
      <c r="V789" s="137" t="s">
        <v>488</v>
      </c>
      <c r="Y789" s="138"/>
    </row>
    <row r="790" spans="1:34" ht="15.95" customHeight="1" x14ac:dyDescent="0.25">
      <c r="A790" s="136" t="s">
        <v>183</v>
      </c>
      <c r="B790" s="144" t="s">
        <v>56</v>
      </c>
      <c r="C790" s="144"/>
      <c r="D790" s="144" t="s">
        <v>48</v>
      </c>
      <c r="E790" s="144"/>
      <c r="F790" s="144"/>
      <c r="G790" s="144" t="s">
        <v>50</v>
      </c>
      <c r="H790" s="144"/>
      <c r="I790" s="144"/>
      <c r="J790" s="144" t="s">
        <v>14</v>
      </c>
      <c r="K790" s="144"/>
      <c r="L790" s="144"/>
      <c r="M790" s="144" t="s">
        <v>24</v>
      </c>
      <c r="N790" s="144"/>
      <c r="O790" s="144"/>
      <c r="P790" s="144" t="s">
        <v>68</v>
      </c>
      <c r="Q790" s="144"/>
      <c r="R790" s="144"/>
      <c r="S790" s="144" t="s">
        <v>29</v>
      </c>
      <c r="T790" s="144"/>
      <c r="U790" s="144"/>
      <c r="V790" s="137" t="s">
        <v>16</v>
      </c>
      <c r="W790" s="138"/>
      <c r="X790" s="138"/>
      <c r="Y790" s="138"/>
    </row>
    <row r="791" spans="1:34" ht="15.95" customHeight="1" x14ac:dyDescent="0.25">
      <c r="A791" s="136" t="s">
        <v>184</v>
      </c>
      <c r="B791" s="144">
        <v>10</v>
      </c>
      <c r="C791" s="144"/>
      <c r="D791" s="144">
        <v>9</v>
      </c>
      <c r="E791" s="144"/>
      <c r="F791" s="144"/>
      <c r="G791" s="144">
        <v>8</v>
      </c>
      <c r="H791" s="144"/>
      <c r="I791" s="144"/>
      <c r="J791" s="144">
        <v>7</v>
      </c>
      <c r="K791" s="144"/>
      <c r="L791" s="144"/>
      <c r="M791" s="144">
        <v>6</v>
      </c>
      <c r="N791" s="144"/>
      <c r="O791" s="144"/>
      <c r="P791" s="144">
        <v>5</v>
      </c>
      <c r="Q791" s="144"/>
      <c r="R791" s="144"/>
      <c r="S791" s="144">
        <v>4</v>
      </c>
      <c r="T791" s="144"/>
      <c r="U791" s="144"/>
      <c r="V791" s="137">
        <v>0</v>
      </c>
      <c r="W791" s="138"/>
      <c r="X791" s="138"/>
      <c r="Y791" s="138"/>
    </row>
    <row r="792" spans="1:34" ht="31.5" customHeight="1" x14ac:dyDescent="0.25">
      <c r="A792" s="139"/>
      <c r="B792" s="140"/>
      <c r="C792" s="141"/>
      <c r="D792" s="141"/>
      <c r="E792" s="141"/>
      <c r="F792" s="141"/>
      <c r="G792" s="141"/>
      <c r="H792" s="145"/>
      <c r="I792" s="145"/>
      <c r="J792" s="145"/>
      <c r="K792" s="145"/>
      <c r="L792" s="145"/>
      <c r="M792" s="145"/>
      <c r="N792" s="141"/>
      <c r="O792" s="141"/>
      <c r="P792" s="141"/>
      <c r="Q792" s="141"/>
      <c r="R792" s="141"/>
      <c r="S792" s="141"/>
      <c r="T792" s="141"/>
      <c r="U792" s="141"/>
      <c r="V792" s="141"/>
    </row>
    <row r="793" spans="1:34" ht="21" customHeight="1" x14ac:dyDescent="0.25">
      <c r="A793" s="139"/>
      <c r="B793" s="146" t="s">
        <v>489</v>
      </c>
      <c r="C793" s="146"/>
      <c r="D793" s="146"/>
      <c r="E793" s="146"/>
      <c r="F793" s="141"/>
      <c r="G793" s="141"/>
      <c r="K793" s="142" t="s">
        <v>490</v>
      </c>
      <c r="L793" s="143"/>
      <c r="M793" s="143"/>
      <c r="N793" s="143"/>
      <c r="O793" s="143"/>
      <c r="S793" s="142" t="s">
        <v>491</v>
      </c>
      <c r="T793" s="142"/>
      <c r="U793" s="142"/>
      <c r="V793" s="142"/>
      <c r="W793" s="142"/>
      <c r="Z793" s="141" t="s">
        <v>492</v>
      </c>
    </row>
    <row r="794" spans="1:34" ht="15.75" thickBot="1" x14ac:dyDescent="0.3">
      <c r="B794" s="147" t="s">
        <v>493</v>
      </c>
      <c r="C794" s="147"/>
      <c r="D794" s="147"/>
      <c r="E794" s="147"/>
      <c r="F794" s="135"/>
      <c r="G794" s="135"/>
      <c r="K794" s="138" t="s">
        <v>494</v>
      </c>
      <c r="L794" s="138"/>
      <c r="M794" s="138"/>
      <c r="N794" s="138"/>
      <c r="O794" s="138"/>
      <c r="S794" s="142" t="s">
        <v>495</v>
      </c>
      <c r="T794" s="142"/>
      <c r="U794" s="142"/>
      <c r="V794" s="142"/>
      <c r="W794" s="142"/>
      <c r="Z794" s="132" t="s">
        <v>743</v>
      </c>
    </row>
    <row r="795" spans="1:34" x14ac:dyDescent="0.25">
      <c r="A795" s="3">
        <v>15161</v>
      </c>
      <c r="B795" s="4" t="s">
        <v>12</v>
      </c>
      <c r="C795" s="71" t="s">
        <v>103</v>
      </c>
      <c r="D795" s="71" t="s">
        <v>692</v>
      </c>
      <c r="E795" s="72" t="s">
        <v>45</v>
      </c>
      <c r="F795" s="71" t="s">
        <v>686</v>
      </c>
      <c r="G795" s="71" t="s">
        <v>691</v>
      </c>
      <c r="H795" s="72" t="s">
        <v>59</v>
      </c>
      <c r="I795" s="71" t="s">
        <v>680</v>
      </c>
      <c r="J795" s="71" t="s">
        <v>686</v>
      </c>
      <c r="K795" s="72" t="s">
        <v>118</v>
      </c>
      <c r="L795" s="71" t="s">
        <v>679</v>
      </c>
      <c r="M795" s="71" t="s">
        <v>688</v>
      </c>
      <c r="N795" s="72" t="s">
        <v>60</v>
      </c>
      <c r="O795" s="71" t="s">
        <v>710</v>
      </c>
      <c r="P795" s="71" t="s">
        <v>691</v>
      </c>
      <c r="Q795" s="72" t="s">
        <v>61</v>
      </c>
      <c r="R795" s="71" t="s">
        <v>688</v>
      </c>
      <c r="S795" s="71" t="s">
        <v>680</v>
      </c>
      <c r="T795" s="71" t="s">
        <v>691</v>
      </c>
      <c r="U795" s="72" t="s">
        <v>97</v>
      </c>
      <c r="V795" s="71" t="s">
        <v>678</v>
      </c>
      <c r="W795" s="71" t="s">
        <v>103</v>
      </c>
      <c r="X795" s="71" t="s">
        <v>698</v>
      </c>
      <c r="Y795" s="72" t="s">
        <v>53</v>
      </c>
      <c r="Z795" s="71" t="s">
        <v>688</v>
      </c>
      <c r="AA795" s="71" t="s">
        <v>691</v>
      </c>
      <c r="AB795" s="72" t="s">
        <v>20</v>
      </c>
      <c r="AC795" s="71" t="s">
        <v>722</v>
      </c>
      <c r="AD795" s="71" t="s">
        <v>289</v>
      </c>
      <c r="AE795" s="148">
        <v>3.48</v>
      </c>
      <c r="AF795" s="148" t="s">
        <v>103</v>
      </c>
      <c r="AG795" s="148">
        <v>2.72</v>
      </c>
      <c r="AH795" s="151"/>
    </row>
    <row r="796" spans="1:34" x14ac:dyDescent="0.25">
      <c r="A796" s="154" t="s">
        <v>180</v>
      </c>
      <c r="B796" s="5" t="s">
        <v>13</v>
      </c>
      <c r="C796" s="73" t="s">
        <v>16</v>
      </c>
      <c r="D796" s="73" t="s">
        <v>29</v>
      </c>
      <c r="E796" s="74" t="s">
        <v>16</v>
      </c>
      <c r="F796" s="73" t="s">
        <v>68</v>
      </c>
      <c r="G796" s="73" t="s">
        <v>29</v>
      </c>
      <c r="H796" s="74" t="s">
        <v>68</v>
      </c>
      <c r="I796" s="73" t="s">
        <v>29</v>
      </c>
      <c r="J796" s="73" t="s">
        <v>14</v>
      </c>
      <c r="K796" s="74" t="s">
        <v>29</v>
      </c>
      <c r="L796" s="73" t="s">
        <v>56</v>
      </c>
      <c r="M796" s="73" t="s">
        <v>29</v>
      </c>
      <c r="N796" s="74" t="s">
        <v>14</v>
      </c>
      <c r="O796" s="73" t="s">
        <v>68</v>
      </c>
      <c r="P796" s="73" t="s">
        <v>24</v>
      </c>
      <c r="Q796" s="74" t="s">
        <v>68</v>
      </c>
      <c r="R796" s="73" t="s">
        <v>29</v>
      </c>
      <c r="S796" s="73" t="s">
        <v>29</v>
      </c>
      <c r="T796" s="73" t="s">
        <v>24</v>
      </c>
      <c r="U796" s="74" t="s">
        <v>29</v>
      </c>
      <c r="V796" s="73" t="s">
        <v>24</v>
      </c>
      <c r="W796" s="73" t="s">
        <v>16</v>
      </c>
      <c r="X796" s="73" t="s">
        <v>48</v>
      </c>
      <c r="Y796" s="74" t="s">
        <v>16</v>
      </c>
      <c r="Z796" s="73" t="s">
        <v>29</v>
      </c>
      <c r="AA796" s="73" t="s">
        <v>29</v>
      </c>
      <c r="AB796" s="74" t="s">
        <v>29</v>
      </c>
      <c r="AC796" s="73" t="s">
        <v>50</v>
      </c>
      <c r="AD796" s="73"/>
      <c r="AE796" s="149"/>
      <c r="AF796" s="149"/>
      <c r="AG796" s="149"/>
      <c r="AH796" s="152"/>
    </row>
    <row r="797" spans="1:34" x14ac:dyDescent="0.25">
      <c r="A797" s="154"/>
      <c r="B797" s="5" t="s">
        <v>14</v>
      </c>
      <c r="C797" s="127" t="s">
        <v>460</v>
      </c>
      <c r="D797" s="127" t="s">
        <v>460</v>
      </c>
      <c r="E797" s="128" t="s">
        <v>17</v>
      </c>
      <c r="F797" s="127" t="s">
        <v>460</v>
      </c>
      <c r="G797" s="127" t="s">
        <v>460</v>
      </c>
      <c r="H797" s="128" t="s">
        <v>32</v>
      </c>
      <c r="I797" s="127" t="s">
        <v>460</v>
      </c>
      <c r="J797" s="127" t="s">
        <v>460</v>
      </c>
      <c r="K797" s="128" t="s">
        <v>25</v>
      </c>
      <c r="L797" s="127" t="s">
        <v>460</v>
      </c>
      <c r="M797" s="127" t="s">
        <v>460</v>
      </c>
      <c r="N797" s="128" t="s">
        <v>32</v>
      </c>
      <c r="O797" s="127" t="s">
        <v>460</v>
      </c>
      <c r="P797" s="127" t="s">
        <v>460</v>
      </c>
      <c r="Q797" s="128" t="s">
        <v>25</v>
      </c>
      <c r="R797" s="127" t="s">
        <v>32</v>
      </c>
      <c r="S797" s="127" t="s">
        <v>460</v>
      </c>
      <c r="T797" s="127" t="s">
        <v>460</v>
      </c>
      <c r="U797" s="128" t="s">
        <v>25</v>
      </c>
      <c r="V797" s="127" t="s">
        <v>32</v>
      </c>
      <c r="W797" s="127" t="s">
        <v>460</v>
      </c>
      <c r="X797" s="127" t="s">
        <v>460</v>
      </c>
      <c r="Y797" s="128" t="s">
        <v>17</v>
      </c>
      <c r="Z797" s="127" t="s">
        <v>460</v>
      </c>
      <c r="AA797" s="127" t="s">
        <v>460</v>
      </c>
      <c r="AB797" s="128" t="s">
        <v>32</v>
      </c>
      <c r="AC797" s="127" t="s">
        <v>462</v>
      </c>
      <c r="AD797" s="127" t="s">
        <v>30</v>
      </c>
      <c r="AE797" s="149"/>
      <c r="AF797" s="149"/>
      <c r="AG797" s="149"/>
      <c r="AH797" s="152"/>
    </row>
    <row r="798" spans="1:34" ht="15.75" thickBot="1" x14ac:dyDescent="0.3">
      <c r="A798" s="155"/>
      <c r="B798" s="6" t="s">
        <v>463</v>
      </c>
      <c r="C798" s="129" t="s">
        <v>460</v>
      </c>
      <c r="D798" s="129" t="s">
        <v>460</v>
      </c>
      <c r="E798" s="130" t="s">
        <v>17</v>
      </c>
      <c r="F798" s="129" t="s">
        <v>460</v>
      </c>
      <c r="G798" s="129" t="s">
        <v>460</v>
      </c>
      <c r="H798" s="130" t="s">
        <v>521</v>
      </c>
      <c r="I798" s="129" t="s">
        <v>460</v>
      </c>
      <c r="J798" s="129" t="s">
        <v>460</v>
      </c>
      <c r="K798" s="130" t="s">
        <v>55</v>
      </c>
      <c r="L798" s="129" t="s">
        <v>460</v>
      </c>
      <c r="M798" s="129" t="s">
        <v>460</v>
      </c>
      <c r="N798" s="130" t="s">
        <v>470</v>
      </c>
      <c r="O798" s="129" t="s">
        <v>460</v>
      </c>
      <c r="P798" s="129" t="s">
        <v>460</v>
      </c>
      <c r="Q798" s="130" t="s">
        <v>33</v>
      </c>
      <c r="R798" s="129">
        <v>4</v>
      </c>
      <c r="S798" s="129" t="s">
        <v>460</v>
      </c>
      <c r="T798" s="129" t="s">
        <v>460</v>
      </c>
      <c r="U798" s="130" t="s">
        <v>55</v>
      </c>
      <c r="V798" s="129">
        <v>6</v>
      </c>
      <c r="W798" s="129" t="s">
        <v>460</v>
      </c>
      <c r="X798" s="129" t="s">
        <v>460</v>
      </c>
      <c r="Y798" s="130" t="s">
        <v>17</v>
      </c>
      <c r="Z798" s="129" t="s">
        <v>460</v>
      </c>
      <c r="AA798" s="129" t="s">
        <v>460</v>
      </c>
      <c r="AB798" s="130" t="s">
        <v>25</v>
      </c>
      <c r="AC798" s="129">
        <v>16</v>
      </c>
      <c r="AD798" s="129" t="s">
        <v>518</v>
      </c>
      <c r="AE798" s="150"/>
      <c r="AF798" s="150"/>
      <c r="AG798" s="150"/>
      <c r="AH798" s="153"/>
    </row>
    <row r="799" spans="1:34" x14ac:dyDescent="0.25">
      <c r="A799" s="3">
        <v>15162</v>
      </c>
      <c r="B799" s="4" t="s">
        <v>12</v>
      </c>
      <c r="C799" s="71" t="s">
        <v>160</v>
      </c>
      <c r="D799" s="71" t="s">
        <v>684</v>
      </c>
      <c r="E799" s="72" t="s">
        <v>22</v>
      </c>
      <c r="F799" s="71" t="s">
        <v>704</v>
      </c>
      <c r="G799" s="71" t="s">
        <v>694</v>
      </c>
      <c r="H799" s="72" t="s">
        <v>106</v>
      </c>
      <c r="I799" s="71" t="s">
        <v>680</v>
      </c>
      <c r="J799" s="71" t="s">
        <v>692</v>
      </c>
      <c r="K799" s="72" t="s">
        <v>63</v>
      </c>
      <c r="L799" s="71" t="s">
        <v>691</v>
      </c>
      <c r="M799" s="71" t="s">
        <v>677</v>
      </c>
      <c r="N799" s="72" t="s">
        <v>37</v>
      </c>
      <c r="O799" s="71" t="s">
        <v>676</v>
      </c>
      <c r="P799" s="71" t="s">
        <v>685</v>
      </c>
      <c r="Q799" s="72" t="s">
        <v>120</v>
      </c>
      <c r="R799" s="71" t="s">
        <v>693</v>
      </c>
      <c r="S799" s="71" t="s">
        <v>689</v>
      </c>
      <c r="T799" s="71" t="s">
        <v>698</v>
      </c>
      <c r="U799" s="72" t="s">
        <v>61</v>
      </c>
      <c r="V799" s="71" t="s">
        <v>681</v>
      </c>
      <c r="W799" s="71" t="s">
        <v>680</v>
      </c>
      <c r="X799" s="71" t="s">
        <v>694</v>
      </c>
      <c r="Y799" s="72" t="s">
        <v>61</v>
      </c>
      <c r="Z799" s="71" t="s">
        <v>698</v>
      </c>
      <c r="AA799" s="71" t="s">
        <v>698</v>
      </c>
      <c r="AB799" s="72" t="s">
        <v>60</v>
      </c>
      <c r="AC799" s="71" t="s">
        <v>676</v>
      </c>
      <c r="AD799" s="71" t="s">
        <v>510</v>
      </c>
      <c r="AE799" s="148">
        <v>5.15</v>
      </c>
      <c r="AF799" s="148" t="s">
        <v>16</v>
      </c>
      <c r="AG799" s="148">
        <v>3.73</v>
      </c>
      <c r="AH799" s="151"/>
    </row>
    <row r="800" spans="1:34" x14ac:dyDescent="0.25">
      <c r="A800" s="154" t="s">
        <v>181</v>
      </c>
      <c r="B800" s="5" t="s">
        <v>13</v>
      </c>
      <c r="C800" s="73" t="s">
        <v>16</v>
      </c>
      <c r="D800" s="73" t="s">
        <v>68</v>
      </c>
      <c r="E800" s="74" t="s">
        <v>16</v>
      </c>
      <c r="F800" s="73" t="s">
        <v>50</v>
      </c>
      <c r="G800" s="73" t="s">
        <v>14</v>
      </c>
      <c r="H800" s="74" t="s">
        <v>14</v>
      </c>
      <c r="I800" s="73" t="s">
        <v>29</v>
      </c>
      <c r="J800" s="73" t="s">
        <v>29</v>
      </c>
      <c r="K800" s="74" t="s">
        <v>29</v>
      </c>
      <c r="L800" s="73" t="s">
        <v>29</v>
      </c>
      <c r="M800" s="73" t="s">
        <v>24</v>
      </c>
      <c r="N800" s="74" t="s">
        <v>24</v>
      </c>
      <c r="O800" s="73" t="s">
        <v>24</v>
      </c>
      <c r="P800" s="73" t="s">
        <v>56</v>
      </c>
      <c r="Q800" s="74" t="s">
        <v>24</v>
      </c>
      <c r="R800" s="73" t="s">
        <v>56</v>
      </c>
      <c r="S800" s="73" t="s">
        <v>29</v>
      </c>
      <c r="T800" s="73" t="s">
        <v>48</v>
      </c>
      <c r="U800" s="74" t="s">
        <v>68</v>
      </c>
      <c r="V800" s="73" t="s">
        <v>48</v>
      </c>
      <c r="W800" s="73" t="s">
        <v>29</v>
      </c>
      <c r="X800" s="73" t="s">
        <v>56</v>
      </c>
      <c r="Y800" s="74" t="s">
        <v>68</v>
      </c>
      <c r="Z800" s="73" t="s">
        <v>14</v>
      </c>
      <c r="AA800" s="73" t="s">
        <v>14</v>
      </c>
      <c r="AB800" s="74" t="s">
        <v>14</v>
      </c>
      <c r="AC800" s="73" t="s">
        <v>56</v>
      </c>
      <c r="AD800" s="73"/>
      <c r="AE800" s="149"/>
      <c r="AF800" s="149"/>
      <c r="AG800" s="149"/>
      <c r="AH800" s="152"/>
    </row>
    <row r="801" spans="1:34" x14ac:dyDescent="0.25">
      <c r="A801" s="154"/>
      <c r="B801" s="5" t="s">
        <v>14</v>
      </c>
      <c r="C801" s="127" t="s">
        <v>460</v>
      </c>
      <c r="D801" s="127" t="s">
        <v>460</v>
      </c>
      <c r="E801" s="128" t="s">
        <v>461</v>
      </c>
      <c r="F801" s="127" t="s">
        <v>460</v>
      </c>
      <c r="G801" s="127" t="s">
        <v>460</v>
      </c>
      <c r="H801" s="128" t="s">
        <v>32</v>
      </c>
      <c r="I801" s="127" t="s">
        <v>460</v>
      </c>
      <c r="J801" s="127" t="s">
        <v>460</v>
      </c>
      <c r="K801" s="128" t="s">
        <v>25</v>
      </c>
      <c r="L801" s="127" t="s">
        <v>460</v>
      </c>
      <c r="M801" s="127" t="s">
        <v>460</v>
      </c>
      <c r="N801" s="128" t="s">
        <v>32</v>
      </c>
      <c r="O801" s="127" t="s">
        <v>460</v>
      </c>
      <c r="P801" s="127" t="s">
        <v>460</v>
      </c>
      <c r="Q801" s="128" t="s">
        <v>25</v>
      </c>
      <c r="R801" s="127" t="s">
        <v>32</v>
      </c>
      <c r="S801" s="127" t="s">
        <v>460</v>
      </c>
      <c r="T801" s="127" t="s">
        <v>460</v>
      </c>
      <c r="U801" s="128" t="s">
        <v>25</v>
      </c>
      <c r="V801" s="127" t="s">
        <v>32</v>
      </c>
      <c r="W801" s="127" t="s">
        <v>460</v>
      </c>
      <c r="X801" s="127" t="s">
        <v>460</v>
      </c>
      <c r="Y801" s="128" t="s">
        <v>25</v>
      </c>
      <c r="Z801" s="127" t="s">
        <v>460</v>
      </c>
      <c r="AA801" s="127" t="s">
        <v>460</v>
      </c>
      <c r="AB801" s="128" t="s">
        <v>32</v>
      </c>
      <c r="AC801" s="127" t="s">
        <v>462</v>
      </c>
      <c r="AD801" s="127" t="s">
        <v>59</v>
      </c>
      <c r="AE801" s="149"/>
      <c r="AF801" s="149"/>
      <c r="AG801" s="149"/>
      <c r="AH801" s="152"/>
    </row>
    <row r="802" spans="1:34" ht="15.75" thickBot="1" x14ac:dyDescent="0.3">
      <c r="A802" s="155"/>
      <c r="B802" s="6" t="s">
        <v>463</v>
      </c>
      <c r="C802" s="129" t="s">
        <v>460</v>
      </c>
      <c r="D802" s="129" t="s">
        <v>460</v>
      </c>
      <c r="E802" s="130" t="s">
        <v>17</v>
      </c>
      <c r="F802" s="129" t="s">
        <v>460</v>
      </c>
      <c r="G802" s="129" t="s">
        <v>460</v>
      </c>
      <c r="H802" s="130" t="s">
        <v>470</v>
      </c>
      <c r="I802" s="129" t="s">
        <v>460</v>
      </c>
      <c r="J802" s="129" t="s">
        <v>460</v>
      </c>
      <c r="K802" s="130" t="s">
        <v>55</v>
      </c>
      <c r="L802" s="129" t="s">
        <v>460</v>
      </c>
      <c r="M802" s="129" t="s">
        <v>460</v>
      </c>
      <c r="N802" s="130" t="s">
        <v>501</v>
      </c>
      <c r="O802" s="129" t="s">
        <v>460</v>
      </c>
      <c r="P802" s="129" t="s">
        <v>460</v>
      </c>
      <c r="Q802" s="130" t="s">
        <v>66</v>
      </c>
      <c r="R802" s="129">
        <v>10</v>
      </c>
      <c r="S802" s="129" t="s">
        <v>460</v>
      </c>
      <c r="T802" s="129" t="s">
        <v>460</v>
      </c>
      <c r="U802" s="130" t="s">
        <v>33</v>
      </c>
      <c r="V802" s="129">
        <v>9</v>
      </c>
      <c r="W802" s="129" t="s">
        <v>460</v>
      </c>
      <c r="X802" s="129" t="s">
        <v>460</v>
      </c>
      <c r="Y802" s="130" t="s">
        <v>33</v>
      </c>
      <c r="Z802" s="129" t="s">
        <v>460</v>
      </c>
      <c r="AA802" s="129" t="s">
        <v>460</v>
      </c>
      <c r="AB802" s="130" t="s">
        <v>470</v>
      </c>
      <c r="AC802" s="129">
        <v>20</v>
      </c>
      <c r="AD802" s="129" t="s">
        <v>477</v>
      </c>
      <c r="AE802" s="150"/>
      <c r="AF802" s="150"/>
      <c r="AG802" s="150"/>
      <c r="AH802" s="153"/>
    </row>
    <row r="803" spans="1:34" x14ac:dyDescent="0.25">
      <c r="A803" s="3">
        <v>15163</v>
      </c>
      <c r="B803" s="4" t="s">
        <v>12</v>
      </c>
      <c r="C803" s="71" t="s">
        <v>121</v>
      </c>
      <c r="D803" s="71" t="s">
        <v>19</v>
      </c>
      <c r="E803" s="72" t="s">
        <v>97</v>
      </c>
      <c r="F803" s="71" t="s">
        <v>84</v>
      </c>
      <c r="G803" s="71" t="s">
        <v>114</v>
      </c>
      <c r="H803" s="72" t="s">
        <v>41</v>
      </c>
      <c r="I803" s="71" t="s">
        <v>145</v>
      </c>
      <c r="J803" s="71" t="s">
        <v>124</v>
      </c>
      <c r="K803" s="72" t="s">
        <v>70</v>
      </c>
      <c r="L803" s="71" t="s">
        <v>114</v>
      </c>
      <c r="M803" s="71" t="s">
        <v>80</v>
      </c>
      <c r="N803" s="72" t="s">
        <v>52</v>
      </c>
      <c r="O803" s="71" t="s">
        <v>94</v>
      </c>
      <c r="P803" s="71" t="s">
        <v>124</v>
      </c>
      <c r="Q803" s="72" t="s">
        <v>118</v>
      </c>
      <c r="R803" s="71" t="s">
        <v>108</v>
      </c>
      <c r="S803" s="71" t="s">
        <v>105</v>
      </c>
      <c r="T803" s="71" t="s">
        <v>28</v>
      </c>
      <c r="U803" s="72" t="s">
        <v>41</v>
      </c>
      <c r="V803" s="71" t="s">
        <v>84</v>
      </c>
      <c r="W803" s="71" t="s">
        <v>169</v>
      </c>
      <c r="X803" s="71" t="s">
        <v>81</v>
      </c>
      <c r="Y803" s="72" t="s">
        <v>46</v>
      </c>
      <c r="Z803" s="71" t="s">
        <v>80</v>
      </c>
      <c r="AA803" s="71" t="s">
        <v>80</v>
      </c>
      <c r="AB803" s="72" t="s">
        <v>106</v>
      </c>
      <c r="AC803" s="71" t="s">
        <v>94</v>
      </c>
      <c r="AD803" s="71" t="s">
        <v>724</v>
      </c>
      <c r="AE803" s="148">
        <v>3.19</v>
      </c>
      <c r="AF803" s="148" t="s">
        <v>16</v>
      </c>
      <c r="AG803" s="148">
        <v>6.22</v>
      </c>
      <c r="AH803" s="151"/>
    </row>
    <row r="804" spans="1:34" x14ac:dyDescent="0.25">
      <c r="A804" s="154" t="s">
        <v>732</v>
      </c>
      <c r="B804" s="5" t="s">
        <v>13</v>
      </c>
      <c r="C804" s="73" t="s">
        <v>68</v>
      </c>
      <c r="D804" s="73" t="s">
        <v>16</v>
      </c>
      <c r="E804" s="74" t="s">
        <v>16</v>
      </c>
      <c r="F804" s="73" t="s">
        <v>14</v>
      </c>
      <c r="G804" s="73" t="s">
        <v>14</v>
      </c>
      <c r="H804" s="74" t="s">
        <v>14</v>
      </c>
      <c r="I804" s="73" t="s">
        <v>16</v>
      </c>
      <c r="J804" s="73" t="s">
        <v>68</v>
      </c>
      <c r="K804" s="74" t="s">
        <v>16</v>
      </c>
      <c r="L804" s="73" t="s">
        <v>14</v>
      </c>
      <c r="M804" s="73" t="s">
        <v>14</v>
      </c>
      <c r="N804" s="74" t="s">
        <v>14</v>
      </c>
      <c r="O804" s="73" t="s">
        <v>29</v>
      </c>
      <c r="P804" s="73" t="s">
        <v>68</v>
      </c>
      <c r="Q804" s="74" t="s">
        <v>29</v>
      </c>
      <c r="R804" s="73" t="s">
        <v>24</v>
      </c>
      <c r="S804" s="73" t="s">
        <v>16</v>
      </c>
      <c r="T804" s="73" t="s">
        <v>29</v>
      </c>
      <c r="U804" s="74" t="s">
        <v>16</v>
      </c>
      <c r="V804" s="73" t="s">
        <v>14</v>
      </c>
      <c r="W804" s="73" t="s">
        <v>29</v>
      </c>
      <c r="X804" s="73" t="s">
        <v>14</v>
      </c>
      <c r="Y804" s="74" t="s">
        <v>68</v>
      </c>
      <c r="Z804" s="73" t="s">
        <v>14</v>
      </c>
      <c r="AA804" s="73" t="s">
        <v>14</v>
      </c>
      <c r="AB804" s="74" t="s">
        <v>14</v>
      </c>
      <c r="AC804" s="73" t="s">
        <v>50</v>
      </c>
      <c r="AD804" s="73"/>
      <c r="AE804" s="149"/>
      <c r="AF804" s="149"/>
      <c r="AG804" s="149"/>
      <c r="AH804" s="152"/>
    </row>
    <row r="805" spans="1:34" x14ac:dyDescent="0.25">
      <c r="A805" s="154"/>
      <c r="B805" s="5" t="s">
        <v>14</v>
      </c>
      <c r="C805" s="127" t="s">
        <v>460</v>
      </c>
      <c r="D805" s="127" t="s">
        <v>460</v>
      </c>
      <c r="E805" s="128" t="s">
        <v>461</v>
      </c>
      <c r="F805" s="127" t="s">
        <v>460</v>
      </c>
      <c r="G805" s="127" t="s">
        <v>460</v>
      </c>
      <c r="H805" s="128" t="s">
        <v>32</v>
      </c>
      <c r="I805" s="127" t="s">
        <v>460</v>
      </c>
      <c r="J805" s="127" t="s">
        <v>460</v>
      </c>
      <c r="K805" s="128" t="s">
        <v>461</v>
      </c>
      <c r="L805" s="127" t="s">
        <v>460</v>
      </c>
      <c r="M805" s="127" t="s">
        <v>460</v>
      </c>
      <c r="N805" s="128" t="s">
        <v>32</v>
      </c>
      <c r="O805" s="127" t="s">
        <v>460</v>
      </c>
      <c r="P805" s="127" t="s">
        <v>460</v>
      </c>
      <c r="Q805" s="128" t="s">
        <v>25</v>
      </c>
      <c r="R805" s="127" t="s">
        <v>32</v>
      </c>
      <c r="S805" s="127" t="s">
        <v>460</v>
      </c>
      <c r="T805" s="127" t="s">
        <v>460</v>
      </c>
      <c r="U805" s="128" t="s">
        <v>461</v>
      </c>
      <c r="V805" s="127" t="s">
        <v>32</v>
      </c>
      <c r="W805" s="127" t="s">
        <v>460</v>
      </c>
      <c r="X805" s="127" t="s">
        <v>460</v>
      </c>
      <c r="Y805" s="128" t="s">
        <v>25</v>
      </c>
      <c r="Z805" s="127" t="s">
        <v>460</v>
      </c>
      <c r="AA805" s="127" t="s">
        <v>460</v>
      </c>
      <c r="AB805" s="128" t="s">
        <v>32</v>
      </c>
      <c r="AC805" s="127" t="s">
        <v>462</v>
      </c>
      <c r="AD805" s="127" t="s">
        <v>53</v>
      </c>
      <c r="AE805" s="149"/>
      <c r="AF805" s="149"/>
      <c r="AG805" s="149"/>
      <c r="AH805" s="152"/>
    </row>
    <row r="806" spans="1:34" ht="15.75" thickBot="1" x14ac:dyDescent="0.3">
      <c r="A806" s="155"/>
      <c r="B806" s="6" t="s">
        <v>463</v>
      </c>
      <c r="C806" s="129" t="s">
        <v>460</v>
      </c>
      <c r="D806" s="129" t="s">
        <v>460</v>
      </c>
      <c r="E806" s="130" t="s">
        <v>17</v>
      </c>
      <c r="F806" s="129" t="s">
        <v>460</v>
      </c>
      <c r="G806" s="129" t="s">
        <v>460</v>
      </c>
      <c r="H806" s="130" t="s">
        <v>470</v>
      </c>
      <c r="I806" s="129" t="s">
        <v>460</v>
      </c>
      <c r="J806" s="129" t="s">
        <v>460</v>
      </c>
      <c r="K806" s="130" t="s">
        <v>17</v>
      </c>
      <c r="L806" s="129" t="s">
        <v>460</v>
      </c>
      <c r="M806" s="129" t="s">
        <v>460</v>
      </c>
      <c r="N806" s="130" t="s">
        <v>470</v>
      </c>
      <c r="O806" s="129" t="s">
        <v>460</v>
      </c>
      <c r="P806" s="129" t="s">
        <v>460</v>
      </c>
      <c r="Q806" s="130" t="s">
        <v>55</v>
      </c>
      <c r="R806" s="129">
        <v>6</v>
      </c>
      <c r="S806" s="129" t="s">
        <v>460</v>
      </c>
      <c r="T806" s="129" t="s">
        <v>460</v>
      </c>
      <c r="U806" s="130" t="s">
        <v>17</v>
      </c>
      <c r="V806" s="129">
        <v>7</v>
      </c>
      <c r="W806" s="129" t="s">
        <v>460</v>
      </c>
      <c r="X806" s="129" t="s">
        <v>460</v>
      </c>
      <c r="Y806" s="130" t="s">
        <v>33</v>
      </c>
      <c r="Z806" s="129" t="s">
        <v>460</v>
      </c>
      <c r="AA806" s="129" t="s">
        <v>460</v>
      </c>
      <c r="AB806" s="130" t="s">
        <v>470</v>
      </c>
      <c r="AC806" s="129">
        <v>16</v>
      </c>
      <c r="AD806" s="129" t="s">
        <v>112</v>
      </c>
      <c r="AE806" s="150"/>
      <c r="AF806" s="150"/>
      <c r="AG806" s="150"/>
      <c r="AH806" s="153"/>
    </row>
    <row r="807" spans="1:34" x14ac:dyDescent="0.25">
      <c r="A807" s="3">
        <v>15164</v>
      </c>
      <c r="B807" s="4" t="s">
        <v>12</v>
      </c>
      <c r="C807" s="71" t="s">
        <v>109</v>
      </c>
      <c r="D807" s="71" t="s">
        <v>23</v>
      </c>
      <c r="E807" s="72" t="s">
        <v>61</v>
      </c>
      <c r="F807" s="71" t="s">
        <v>35</v>
      </c>
      <c r="G807" s="71" t="s">
        <v>23</v>
      </c>
      <c r="H807" s="72" t="s">
        <v>15</v>
      </c>
      <c r="I807" s="71" t="s">
        <v>109</v>
      </c>
      <c r="J807" s="71" t="s">
        <v>136</v>
      </c>
      <c r="K807" s="72" t="s">
        <v>118</v>
      </c>
      <c r="L807" s="71" t="s">
        <v>136</v>
      </c>
      <c r="M807" s="71" t="s">
        <v>23</v>
      </c>
      <c r="N807" s="72" t="s">
        <v>55</v>
      </c>
      <c r="O807" s="71" t="s">
        <v>109</v>
      </c>
      <c r="P807" s="71" t="s">
        <v>23</v>
      </c>
      <c r="Q807" s="72" t="s">
        <v>61</v>
      </c>
      <c r="R807" s="71" t="s">
        <v>108</v>
      </c>
      <c r="S807" s="71" t="s">
        <v>34</v>
      </c>
      <c r="T807" s="71" t="s">
        <v>139</v>
      </c>
      <c r="U807" s="72" t="s">
        <v>37</v>
      </c>
      <c r="V807" s="71" t="s">
        <v>31</v>
      </c>
      <c r="W807" s="71" t="s">
        <v>105</v>
      </c>
      <c r="X807" s="71" t="s">
        <v>28</v>
      </c>
      <c r="Y807" s="72" t="s">
        <v>41</v>
      </c>
      <c r="Z807" s="71" t="s">
        <v>35</v>
      </c>
      <c r="AA807" s="71" t="s">
        <v>81</v>
      </c>
      <c r="AB807" s="72" t="s">
        <v>30</v>
      </c>
      <c r="AC807" s="71" t="s">
        <v>98</v>
      </c>
      <c r="AD807" s="71" t="s">
        <v>733</v>
      </c>
      <c r="AE807" s="148">
        <v>2.44</v>
      </c>
      <c r="AF807" s="148" t="s">
        <v>16</v>
      </c>
      <c r="AG807" s="148">
        <v>4.1100000000000003</v>
      </c>
      <c r="AH807" s="151"/>
    </row>
    <row r="808" spans="1:34" x14ac:dyDescent="0.25">
      <c r="A808" s="154" t="s">
        <v>734</v>
      </c>
      <c r="B808" s="5" t="s">
        <v>13</v>
      </c>
      <c r="C808" s="73" t="s">
        <v>68</v>
      </c>
      <c r="D808" s="73" t="s">
        <v>24</v>
      </c>
      <c r="E808" s="74" t="s">
        <v>68</v>
      </c>
      <c r="F808" s="73" t="s">
        <v>16</v>
      </c>
      <c r="G808" s="73" t="s">
        <v>29</v>
      </c>
      <c r="H808" s="74" t="s">
        <v>16</v>
      </c>
      <c r="I808" s="73" t="s">
        <v>68</v>
      </c>
      <c r="J808" s="73" t="s">
        <v>16</v>
      </c>
      <c r="K808" s="74" t="s">
        <v>16</v>
      </c>
      <c r="L808" s="73" t="s">
        <v>16</v>
      </c>
      <c r="M808" s="73" t="s">
        <v>29</v>
      </c>
      <c r="N808" s="74" t="s">
        <v>16</v>
      </c>
      <c r="O808" s="73" t="s">
        <v>68</v>
      </c>
      <c r="P808" s="73" t="s">
        <v>24</v>
      </c>
      <c r="Q808" s="74" t="s">
        <v>68</v>
      </c>
      <c r="R808" s="73" t="s">
        <v>24</v>
      </c>
      <c r="S808" s="73" t="s">
        <v>16</v>
      </c>
      <c r="T808" s="73" t="s">
        <v>16</v>
      </c>
      <c r="U808" s="74" t="s">
        <v>16</v>
      </c>
      <c r="V808" s="73" t="s">
        <v>29</v>
      </c>
      <c r="W808" s="73" t="s">
        <v>16</v>
      </c>
      <c r="X808" s="73" t="s">
        <v>29</v>
      </c>
      <c r="Y808" s="74" t="s">
        <v>16</v>
      </c>
      <c r="Z808" s="73" t="s">
        <v>16</v>
      </c>
      <c r="AA808" s="73" t="s">
        <v>68</v>
      </c>
      <c r="AB808" s="74" t="s">
        <v>16</v>
      </c>
      <c r="AC808" s="73" t="s">
        <v>50</v>
      </c>
      <c r="AD808" s="73"/>
      <c r="AE808" s="149"/>
      <c r="AF808" s="149"/>
      <c r="AG808" s="149"/>
      <c r="AH808" s="152"/>
    </row>
    <row r="809" spans="1:34" x14ac:dyDescent="0.25">
      <c r="A809" s="154"/>
      <c r="B809" s="5" t="s">
        <v>14</v>
      </c>
      <c r="C809" s="127" t="s">
        <v>460</v>
      </c>
      <c r="D809" s="127" t="s">
        <v>460</v>
      </c>
      <c r="E809" s="128" t="s">
        <v>25</v>
      </c>
      <c r="F809" s="127" t="s">
        <v>460</v>
      </c>
      <c r="G809" s="127" t="s">
        <v>460</v>
      </c>
      <c r="H809" s="128" t="s">
        <v>461</v>
      </c>
      <c r="I809" s="127" t="s">
        <v>460</v>
      </c>
      <c r="J809" s="127" t="s">
        <v>460</v>
      </c>
      <c r="K809" s="128" t="s">
        <v>461</v>
      </c>
      <c r="L809" s="127" t="s">
        <v>460</v>
      </c>
      <c r="M809" s="127" t="s">
        <v>460</v>
      </c>
      <c r="N809" s="128" t="s">
        <v>461</v>
      </c>
      <c r="O809" s="127" t="s">
        <v>460</v>
      </c>
      <c r="P809" s="127" t="s">
        <v>460</v>
      </c>
      <c r="Q809" s="128" t="s">
        <v>25</v>
      </c>
      <c r="R809" s="127" t="s">
        <v>32</v>
      </c>
      <c r="S809" s="127" t="s">
        <v>460</v>
      </c>
      <c r="T809" s="127" t="s">
        <v>460</v>
      </c>
      <c r="U809" s="128" t="s">
        <v>461</v>
      </c>
      <c r="V809" s="127" t="s">
        <v>32</v>
      </c>
      <c r="W809" s="127" t="s">
        <v>460</v>
      </c>
      <c r="X809" s="127" t="s">
        <v>460</v>
      </c>
      <c r="Y809" s="128" t="s">
        <v>461</v>
      </c>
      <c r="Z809" s="127" t="s">
        <v>460</v>
      </c>
      <c r="AA809" s="127" t="s">
        <v>460</v>
      </c>
      <c r="AB809" s="128" t="s">
        <v>461</v>
      </c>
      <c r="AC809" s="127" t="s">
        <v>462</v>
      </c>
      <c r="AD809" s="127" t="s">
        <v>43</v>
      </c>
      <c r="AE809" s="149"/>
      <c r="AF809" s="149"/>
      <c r="AG809" s="149"/>
      <c r="AH809" s="152"/>
    </row>
    <row r="810" spans="1:34" ht="15.75" thickBot="1" x14ac:dyDescent="0.3">
      <c r="A810" s="155"/>
      <c r="B810" s="6" t="s">
        <v>463</v>
      </c>
      <c r="C810" s="129" t="s">
        <v>460</v>
      </c>
      <c r="D810" s="129" t="s">
        <v>460</v>
      </c>
      <c r="E810" s="130" t="s">
        <v>33</v>
      </c>
      <c r="F810" s="129" t="s">
        <v>460</v>
      </c>
      <c r="G810" s="129" t="s">
        <v>460</v>
      </c>
      <c r="H810" s="130" t="s">
        <v>17</v>
      </c>
      <c r="I810" s="129" t="s">
        <v>460</v>
      </c>
      <c r="J810" s="129" t="s">
        <v>460</v>
      </c>
      <c r="K810" s="130" t="s">
        <v>17</v>
      </c>
      <c r="L810" s="129" t="s">
        <v>460</v>
      </c>
      <c r="M810" s="129" t="s">
        <v>460</v>
      </c>
      <c r="N810" s="130" t="s">
        <v>17</v>
      </c>
      <c r="O810" s="129" t="s">
        <v>460</v>
      </c>
      <c r="P810" s="129" t="s">
        <v>460</v>
      </c>
      <c r="Q810" s="130" t="s">
        <v>33</v>
      </c>
      <c r="R810" s="129">
        <v>6</v>
      </c>
      <c r="S810" s="129" t="s">
        <v>460</v>
      </c>
      <c r="T810" s="129" t="s">
        <v>460</v>
      </c>
      <c r="U810" s="130" t="s">
        <v>17</v>
      </c>
      <c r="V810" s="129">
        <v>4</v>
      </c>
      <c r="W810" s="129" t="s">
        <v>460</v>
      </c>
      <c r="X810" s="129" t="s">
        <v>460</v>
      </c>
      <c r="Y810" s="130" t="s">
        <v>17</v>
      </c>
      <c r="Z810" s="129" t="s">
        <v>460</v>
      </c>
      <c r="AA810" s="129" t="s">
        <v>460</v>
      </c>
      <c r="AB810" s="130" t="s">
        <v>17</v>
      </c>
      <c r="AC810" s="129">
        <v>16</v>
      </c>
      <c r="AD810" s="129" t="s">
        <v>71</v>
      </c>
      <c r="AE810" s="150"/>
      <c r="AF810" s="150"/>
      <c r="AG810" s="150"/>
      <c r="AH810" s="153"/>
    </row>
    <row r="811" spans="1:34" x14ac:dyDescent="0.25">
      <c r="A811" s="3">
        <v>15165</v>
      </c>
      <c r="B811" s="4" t="s">
        <v>12</v>
      </c>
      <c r="C811" s="71" t="s">
        <v>141</v>
      </c>
      <c r="D811" s="71" t="s">
        <v>28</v>
      </c>
      <c r="E811" s="72" t="s">
        <v>20</v>
      </c>
      <c r="F811" s="71" t="s">
        <v>136</v>
      </c>
      <c r="G811" s="71" t="s">
        <v>23</v>
      </c>
      <c r="H811" s="72" t="s">
        <v>55</v>
      </c>
      <c r="I811" s="71" t="s">
        <v>140</v>
      </c>
      <c r="J811" s="71" t="s">
        <v>19</v>
      </c>
      <c r="K811" s="72" t="s">
        <v>470</v>
      </c>
      <c r="L811" s="71" t="s">
        <v>103</v>
      </c>
      <c r="M811" s="71" t="s">
        <v>23</v>
      </c>
      <c r="N811" s="72" t="s">
        <v>22</v>
      </c>
      <c r="O811" s="71" t="s">
        <v>136</v>
      </c>
      <c r="P811" s="71" t="s">
        <v>35</v>
      </c>
      <c r="Q811" s="72" t="s">
        <v>107</v>
      </c>
      <c r="R811" s="71" t="s">
        <v>81</v>
      </c>
      <c r="S811" s="71" t="s">
        <v>136</v>
      </c>
      <c r="T811" s="71" t="s">
        <v>138</v>
      </c>
      <c r="U811" s="72" t="s">
        <v>45</v>
      </c>
      <c r="V811" s="71" t="s">
        <v>116</v>
      </c>
      <c r="W811" s="71" t="s">
        <v>35</v>
      </c>
      <c r="X811" s="71" t="s">
        <v>35</v>
      </c>
      <c r="Y811" s="72" t="s">
        <v>49</v>
      </c>
      <c r="Z811" s="71" t="s">
        <v>139</v>
      </c>
      <c r="AA811" s="71" t="s">
        <v>31</v>
      </c>
      <c r="AB811" s="72" t="s">
        <v>55</v>
      </c>
      <c r="AC811" s="71" t="s">
        <v>629</v>
      </c>
      <c r="AD811" s="71" t="s">
        <v>735</v>
      </c>
      <c r="AE811" s="148">
        <v>0.78</v>
      </c>
      <c r="AF811" s="148" t="s">
        <v>16</v>
      </c>
      <c r="AG811" s="148">
        <v>2.0499999999999998</v>
      </c>
      <c r="AH811" s="151"/>
    </row>
    <row r="812" spans="1:34" x14ac:dyDescent="0.25">
      <c r="A812" s="154" t="s">
        <v>736</v>
      </c>
      <c r="B812" s="5" t="s">
        <v>13</v>
      </c>
      <c r="C812" s="73" t="s">
        <v>16</v>
      </c>
      <c r="D812" s="73" t="s">
        <v>29</v>
      </c>
      <c r="E812" s="74" t="s">
        <v>16</v>
      </c>
      <c r="F812" s="73" t="s">
        <v>16</v>
      </c>
      <c r="G812" s="73" t="s">
        <v>29</v>
      </c>
      <c r="H812" s="74" t="s">
        <v>16</v>
      </c>
      <c r="I812" s="73" t="s">
        <v>16</v>
      </c>
      <c r="J812" s="73" t="s">
        <v>16</v>
      </c>
      <c r="K812" s="74" t="s">
        <v>16</v>
      </c>
      <c r="L812" s="73" t="s">
        <v>16</v>
      </c>
      <c r="M812" s="73" t="s">
        <v>29</v>
      </c>
      <c r="N812" s="74" t="s">
        <v>16</v>
      </c>
      <c r="O812" s="73" t="s">
        <v>16</v>
      </c>
      <c r="P812" s="73" t="s">
        <v>16</v>
      </c>
      <c r="Q812" s="74" t="s">
        <v>16</v>
      </c>
      <c r="R812" s="73" t="s">
        <v>68</v>
      </c>
      <c r="S812" s="73" t="s">
        <v>16</v>
      </c>
      <c r="T812" s="73" t="s">
        <v>16</v>
      </c>
      <c r="U812" s="74" t="s">
        <v>16</v>
      </c>
      <c r="V812" s="73" t="s">
        <v>24</v>
      </c>
      <c r="W812" s="73" t="s">
        <v>16</v>
      </c>
      <c r="X812" s="73" t="s">
        <v>16</v>
      </c>
      <c r="Y812" s="74" t="s">
        <v>16</v>
      </c>
      <c r="Z812" s="73" t="s">
        <v>16</v>
      </c>
      <c r="AA812" s="73" t="s">
        <v>29</v>
      </c>
      <c r="AB812" s="74" t="s">
        <v>16</v>
      </c>
      <c r="AC812" s="73" t="s">
        <v>68</v>
      </c>
      <c r="AD812" s="73"/>
      <c r="AE812" s="149"/>
      <c r="AF812" s="149"/>
      <c r="AG812" s="149"/>
      <c r="AH812" s="152"/>
    </row>
    <row r="813" spans="1:34" x14ac:dyDescent="0.25">
      <c r="A813" s="154"/>
      <c r="B813" s="5" t="s">
        <v>14</v>
      </c>
      <c r="C813" s="127" t="s">
        <v>460</v>
      </c>
      <c r="D813" s="127" t="s">
        <v>460</v>
      </c>
      <c r="E813" s="128" t="s">
        <v>461</v>
      </c>
      <c r="F813" s="127" t="s">
        <v>460</v>
      </c>
      <c r="G813" s="127" t="s">
        <v>460</v>
      </c>
      <c r="H813" s="128" t="s">
        <v>461</v>
      </c>
      <c r="I813" s="127" t="s">
        <v>460</v>
      </c>
      <c r="J813" s="127" t="s">
        <v>460</v>
      </c>
      <c r="K813" s="128" t="s">
        <v>461</v>
      </c>
      <c r="L813" s="127" t="s">
        <v>460</v>
      </c>
      <c r="M813" s="127" t="s">
        <v>460</v>
      </c>
      <c r="N813" s="128" t="s">
        <v>17</v>
      </c>
      <c r="O813" s="127" t="s">
        <v>460</v>
      </c>
      <c r="P813" s="127" t="s">
        <v>460</v>
      </c>
      <c r="Q813" s="128" t="s">
        <v>461</v>
      </c>
      <c r="R813" s="127" t="s">
        <v>32</v>
      </c>
      <c r="S813" s="127" t="s">
        <v>460</v>
      </c>
      <c r="T813" s="127" t="s">
        <v>460</v>
      </c>
      <c r="U813" s="128" t="s">
        <v>461</v>
      </c>
      <c r="V813" s="127" t="s">
        <v>32</v>
      </c>
      <c r="W813" s="127" t="s">
        <v>460</v>
      </c>
      <c r="X813" s="127" t="s">
        <v>460</v>
      </c>
      <c r="Y813" s="128" t="s">
        <v>461</v>
      </c>
      <c r="Z813" s="127" t="s">
        <v>460</v>
      </c>
      <c r="AA813" s="127" t="s">
        <v>460</v>
      </c>
      <c r="AB813" s="128" t="s">
        <v>461</v>
      </c>
      <c r="AC813" s="127" t="s">
        <v>462</v>
      </c>
      <c r="AD813" s="127" t="s">
        <v>25</v>
      </c>
      <c r="AE813" s="149"/>
      <c r="AF813" s="149"/>
      <c r="AG813" s="149"/>
      <c r="AH813" s="152"/>
    </row>
    <row r="814" spans="1:34" ht="15.75" thickBot="1" x14ac:dyDescent="0.3">
      <c r="A814" s="155"/>
      <c r="B814" s="6" t="s">
        <v>463</v>
      </c>
      <c r="C814" s="129" t="s">
        <v>460</v>
      </c>
      <c r="D814" s="129" t="s">
        <v>460</v>
      </c>
      <c r="E814" s="130" t="s">
        <v>17</v>
      </c>
      <c r="F814" s="129" t="s">
        <v>460</v>
      </c>
      <c r="G814" s="129" t="s">
        <v>460</v>
      </c>
      <c r="H814" s="130" t="s">
        <v>17</v>
      </c>
      <c r="I814" s="129" t="s">
        <v>460</v>
      </c>
      <c r="J814" s="129" t="s">
        <v>460</v>
      </c>
      <c r="K814" s="130" t="s">
        <v>17</v>
      </c>
      <c r="L814" s="129" t="s">
        <v>460</v>
      </c>
      <c r="M814" s="129" t="s">
        <v>460</v>
      </c>
      <c r="N814" s="130" t="s">
        <v>17</v>
      </c>
      <c r="O814" s="129" t="s">
        <v>460</v>
      </c>
      <c r="P814" s="129" t="s">
        <v>460</v>
      </c>
      <c r="Q814" s="130" t="s">
        <v>17</v>
      </c>
      <c r="R814" s="129">
        <v>5</v>
      </c>
      <c r="S814" s="129" t="s">
        <v>460</v>
      </c>
      <c r="T814" s="129" t="s">
        <v>460</v>
      </c>
      <c r="U814" s="130" t="s">
        <v>17</v>
      </c>
      <c r="V814" s="129">
        <v>6</v>
      </c>
      <c r="W814" s="129" t="s">
        <v>460</v>
      </c>
      <c r="X814" s="129" t="s">
        <v>460</v>
      </c>
      <c r="Y814" s="130" t="s">
        <v>17</v>
      </c>
      <c r="Z814" s="129" t="s">
        <v>460</v>
      </c>
      <c r="AA814" s="129" t="s">
        <v>460</v>
      </c>
      <c r="AB814" s="130" t="s">
        <v>17</v>
      </c>
      <c r="AC814" s="129">
        <v>10</v>
      </c>
      <c r="AD814" s="129" t="s">
        <v>20</v>
      </c>
      <c r="AE814" s="150"/>
      <c r="AF814" s="150"/>
      <c r="AG814" s="150"/>
      <c r="AH814" s="153"/>
    </row>
    <row r="815" spans="1:34" ht="17.100000000000001" customHeight="1" x14ac:dyDescent="0.25">
      <c r="A815" s="131" t="s">
        <v>478</v>
      </c>
      <c r="B815" s="132"/>
      <c r="C815" s="132"/>
      <c r="D815" s="132"/>
      <c r="E815" s="132"/>
      <c r="F815" s="132"/>
      <c r="G815" s="132"/>
      <c r="H815" s="132"/>
      <c r="I815" s="132"/>
      <c r="J815" s="132"/>
      <c r="K815" s="132"/>
      <c r="L815" s="132"/>
      <c r="M815" s="132"/>
      <c r="N815" s="132"/>
      <c r="O815" s="132"/>
      <c r="P815" s="133"/>
      <c r="Q815" s="133"/>
      <c r="R815" s="133"/>
      <c r="S815" s="133"/>
      <c r="T815" s="133"/>
      <c r="U815" s="133"/>
      <c r="V815" s="134"/>
      <c r="Y815" s="133"/>
      <c r="Z815" s="133"/>
    </row>
    <row r="816" spans="1:34" ht="17.100000000000001" customHeight="1" x14ac:dyDescent="0.25">
      <c r="A816" s="135" t="s">
        <v>479</v>
      </c>
      <c r="B816" s="135"/>
      <c r="C816" s="135"/>
      <c r="D816" s="135"/>
      <c r="E816" s="135"/>
      <c r="F816" s="135"/>
      <c r="G816" s="135"/>
      <c r="H816" s="135"/>
      <c r="I816" s="135"/>
      <c r="J816" s="135"/>
      <c r="K816" s="135"/>
      <c r="L816" s="135"/>
      <c r="M816" s="135"/>
    </row>
    <row r="817" spans="1:26" ht="5.25" customHeight="1" x14ac:dyDescent="0.25">
      <c r="A817" s="135"/>
      <c r="B817" s="135"/>
      <c r="C817" s="135"/>
      <c r="D817" s="135"/>
      <c r="E817" s="135"/>
      <c r="F817" s="135"/>
      <c r="G817" s="135"/>
      <c r="H817" s="135"/>
      <c r="I817" s="135"/>
      <c r="J817" s="135"/>
      <c r="K817" s="135"/>
      <c r="L817" s="135"/>
      <c r="M817" s="135"/>
    </row>
    <row r="818" spans="1:26" ht="17.100000000000001" customHeight="1" x14ac:dyDescent="0.25">
      <c r="A818" s="136" t="s">
        <v>480</v>
      </c>
      <c r="B818" s="144" t="s">
        <v>481</v>
      </c>
      <c r="C818" s="144"/>
      <c r="D818" s="144" t="s">
        <v>482</v>
      </c>
      <c r="E818" s="144"/>
      <c r="F818" s="144"/>
      <c r="G818" s="144" t="s">
        <v>483</v>
      </c>
      <c r="H818" s="144"/>
      <c r="I818" s="144"/>
      <c r="J818" s="144" t="s">
        <v>484</v>
      </c>
      <c r="K818" s="144"/>
      <c r="L818" s="144"/>
      <c r="M818" s="144" t="s">
        <v>485</v>
      </c>
      <c r="N818" s="144"/>
      <c r="O818" s="144"/>
      <c r="P818" s="144" t="s">
        <v>486</v>
      </c>
      <c r="Q818" s="144"/>
      <c r="R818" s="144"/>
      <c r="S818" s="144" t="s">
        <v>487</v>
      </c>
      <c r="T818" s="144"/>
      <c r="U818" s="144"/>
      <c r="V818" s="137" t="s">
        <v>488</v>
      </c>
      <c r="Y818" s="138"/>
    </row>
    <row r="819" spans="1:26" ht="17.100000000000001" customHeight="1" x14ac:dyDescent="0.25">
      <c r="A819" s="136" t="s">
        <v>183</v>
      </c>
      <c r="B819" s="144" t="s">
        <v>56</v>
      </c>
      <c r="C819" s="144"/>
      <c r="D819" s="144" t="s">
        <v>48</v>
      </c>
      <c r="E819" s="144"/>
      <c r="F819" s="144"/>
      <c r="G819" s="144" t="s">
        <v>50</v>
      </c>
      <c r="H819" s="144"/>
      <c r="I819" s="144"/>
      <c r="J819" s="144" t="s">
        <v>14</v>
      </c>
      <c r="K819" s="144"/>
      <c r="L819" s="144"/>
      <c r="M819" s="144" t="s">
        <v>24</v>
      </c>
      <c r="N819" s="144"/>
      <c r="O819" s="144"/>
      <c r="P819" s="144" t="s">
        <v>68</v>
      </c>
      <c r="Q819" s="144"/>
      <c r="R819" s="144"/>
      <c r="S819" s="144" t="s">
        <v>29</v>
      </c>
      <c r="T819" s="144"/>
      <c r="U819" s="144"/>
      <c r="V819" s="137" t="s">
        <v>16</v>
      </c>
      <c r="W819" s="138"/>
      <c r="X819" s="138"/>
      <c r="Y819" s="138"/>
    </row>
    <row r="820" spans="1:26" ht="17.100000000000001" customHeight="1" x14ac:dyDescent="0.25">
      <c r="A820" s="136" t="s">
        <v>184</v>
      </c>
      <c r="B820" s="144">
        <v>10</v>
      </c>
      <c r="C820" s="144"/>
      <c r="D820" s="144">
        <v>9</v>
      </c>
      <c r="E820" s="144"/>
      <c r="F820" s="144"/>
      <c r="G820" s="144">
        <v>8</v>
      </c>
      <c r="H820" s="144"/>
      <c r="I820" s="144"/>
      <c r="J820" s="144">
        <v>7</v>
      </c>
      <c r="K820" s="144"/>
      <c r="L820" s="144"/>
      <c r="M820" s="144">
        <v>6</v>
      </c>
      <c r="N820" s="144"/>
      <c r="O820" s="144"/>
      <c r="P820" s="144">
        <v>5</v>
      </c>
      <c r="Q820" s="144"/>
      <c r="R820" s="144"/>
      <c r="S820" s="144">
        <v>4</v>
      </c>
      <c r="T820" s="144"/>
      <c r="U820" s="144"/>
      <c r="V820" s="137">
        <v>0</v>
      </c>
      <c r="W820" s="138"/>
      <c r="X820" s="138"/>
      <c r="Y820" s="138"/>
    </row>
    <row r="821" spans="1:26" ht="59.25" customHeight="1" x14ac:dyDescent="0.25">
      <c r="A821" s="139"/>
      <c r="B821" s="140"/>
      <c r="C821" s="141"/>
      <c r="D821" s="141"/>
      <c r="E821" s="141"/>
      <c r="F821" s="141"/>
      <c r="G821" s="141"/>
      <c r="H821" s="145"/>
      <c r="I821" s="145"/>
      <c r="J821" s="145"/>
      <c r="K821" s="145"/>
      <c r="L821" s="145"/>
      <c r="M821" s="145"/>
      <c r="N821" s="141"/>
      <c r="O821" s="141"/>
      <c r="P821" s="141"/>
      <c r="Q821" s="141"/>
      <c r="R821" s="141"/>
      <c r="S821" s="141"/>
      <c r="T821" s="141"/>
      <c r="U821" s="141"/>
      <c r="V821" s="141"/>
    </row>
    <row r="822" spans="1:26" ht="21" customHeight="1" x14ac:dyDescent="0.25">
      <c r="A822" s="139"/>
      <c r="B822" s="146" t="s">
        <v>489</v>
      </c>
      <c r="C822" s="146"/>
      <c r="D822" s="146"/>
      <c r="E822" s="146"/>
      <c r="F822" s="141"/>
      <c r="G822" s="141"/>
      <c r="K822" s="142" t="s">
        <v>490</v>
      </c>
      <c r="L822" s="143"/>
      <c r="M822" s="143"/>
      <c r="N822" s="143"/>
      <c r="O822" s="143"/>
      <c r="S822" s="142" t="s">
        <v>491</v>
      </c>
      <c r="T822" s="142"/>
      <c r="U822" s="142"/>
      <c r="V822" s="142"/>
      <c r="W822" s="142"/>
      <c r="Z822" s="141" t="s">
        <v>492</v>
      </c>
    </row>
    <row r="823" spans="1:26" x14ac:dyDescent="0.25">
      <c r="B823" s="147" t="s">
        <v>493</v>
      </c>
      <c r="C823" s="147"/>
      <c r="D823" s="147"/>
      <c r="E823" s="147"/>
      <c r="F823" s="135"/>
      <c r="G823" s="135"/>
      <c r="K823" s="138" t="s">
        <v>494</v>
      </c>
      <c r="L823" s="138"/>
      <c r="M823" s="138"/>
      <c r="N823" s="138"/>
      <c r="O823" s="138"/>
      <c r="S823" s="142" t="s">
        <v>495</v>
      </c>
      <c r="T823" s="142"/>
      <c r="U823" s="142"/>
      <c r="V823" s="142"/>
      <c r="W823" s="142"/>
      <c r="Z823" s="132" t="s">
        <v>743</v>
      </c>
    </row>
  </sheetData>
  <mergeCells count="1337">
    <mergeCell ref="A4:AF4"/>
    <mergeCell ref="A5:A6"/>
    <mergeCell ref="C5:H5"/>
    <mergeCell ref="I5:N5"/>
    <mergeCell ref="O5:R5"/>
    <mergeCell ref="S5:V5"/>
    <mergeCell ref="W5:AB5"/>
    <mergeCell ref="AD5:AD7"/>
    <mergeCell ref="AE5:AE9"/>
    <mergeCell ref="AF5:AF9"/>
    <mergeCell ref="AE14:AE17"/>
    <mergeCell ref="AF14:AF17"/>
    <mergeCell ref="AG14:AG17"/>
    <mergeCell ref="AH14:AH17"/>
    <mergeCell ref="A15:A17"/>
    <mergeCell ref="AE18:AE21"/>
    <mergeCell ref="AF18:AF21"/>
    <mergeCell ref="AG18:AG21"/>
    <mergeCell ref="AH18:AH21"/>
    <mergeCell ref="A19:A21"/>
    <mergeCell ref="A7:A9"/>
    <mergeCell ref="AE10:AE13"/>
    <mergeCell ref="AF10:AF13"/>
    <mergeCell ref="AG10:AG13"/>
    <mergeCell ref="AH10:AH13"/>
    <mergeCell ref="A11:A13"/>
    <mergeCell ref="AG5:AG9"/>
    <mergeCell ref="AH5:AH9"/>
    <mergeCell ref="C6:H6"/>
    <mergeCell ref="I6:N6"/>
    <mergeCell ref="O6:R6"/>
    <mergeCell ref="S6:V6"/>
    <mergeCell ref="W6:AB6"/>
    <mergeCell ref="AE30:AE33"/>
    <mergeCell ref="AF30:AF33"/>
    <mergeCell ref="AG30:AG33"/>
    <mergeCell ref="AH30:AH33"/>
    <mergeCell ref="A31:A33"/>
    <mergeCell ref="AE34:AE37"/>
    <mergeCell ref="AF34:AF37"/>
    <mergeCell ref="AG34:AG37"/>
    <mergeCell ref="AH34:AH37"/>
    <mergeCell ref="A35:A37"/>
    <mergeCell ref="AE22:AE25"/>
    <mergeCell ref="AF22:AF25"/>
    <mergeCell ref="AG22:AG25"/>
    <mergeCell ref="AH22:AH25"/>
    <mergeCell ref="A23:A25"/>
    <mergeCell ref="AE26:AE29"/>
    <mergeCell ref="AF26:AF29"/>
    <mergeCell ref="AG26:AG29"/>
    <mergeCell ref="AH26:AH29"/>
    <mergeCell ref="A27:A29"/>
    <mergeCell ref="S43:U43"/>
    <mergeCell ref="H44:I44"/>
    <mergeCell ref="J44:K44"/>
    <mergeCell ref="L44:M44"/>
    <mergeCell ref="B45:E45"/>
    <mergeCell ref="B46:E46"/>
    <mergeCell ref="B43:C43"/>
    <mergeCell ref="D43:F43"/>
    <mergeCell ref="G43:I43"/>
    <mergeCell ref="J43:L43"/>
    <mergeCell ref="M43:O43"/>
    <mergeCell ref="P43:R43"/>
    <mergeCell ref="S41:U41"/>
    <mergeCell ref="B42:C42"/>
    <mergeCell ref="D42:F42"/>
    <mergeCell ref="G42:I42"/>
    <mergeCell ref="J42:L42"/>
    <mergeCell ref="M42:O42"/>
    <mergeCell ref="P42:R42"/>
    <mergeCell ref="S42:U42"/>
    <mergeCell ref="B41:C41"/>
    <mergeCell ref="D41:F41"/>
    <mergeCell ref="G41:I41"/>
    <mergeCell ref="J41:L41"/>
    <mergeCell ref="M41:O41"/>
    <mergeCell ref="P41:R41"/>
    <mergeCell ref="AE55:AE58"/>
    <mergeCell ref="AF55:AF58"/>
    <mergeCell ref="AG55:AG58"/>
    <mergeCell ref="AH55:AH58"/>
    <mergeCell ref="A56:A58"/>
    <mergeCell ref="AE59:AE62"/>
    <mergeCell ref="AF59:AF62"/>
    <mergeCell ref="AG59:AG62"/>
    <mergeCell ref="AH59:AH62"/>
    <mergeCell ref="A60:A62"/>
    <mergeCell ref="AE47:AE50"/>
    <mergeCell ref="AF47:AF50"/>
    <mergeCell ref="AG47:AG50"/>
    <mergeCell ref="AH47:AH50"/>
    <mergeCell ref="A48:A50"/>
    <mergeCell ref="AE51:AE54"/>
    <mergeCell ref="AF51:AF54"/>
    <mergeCell ref="AG51:AG54"/>
    <mergeCell ref="AH51:AH54"/>
    <mergeCell ref="A52:A54"/>
    <mergeCell ref="AE71:AE74"/>
    <mergeCell ref="AF71:AF74"/>
    <mergeCell ref="AG71:AG74"/>
    <mergeCell ref="AH71:AH74"/>
    <mergeCell ref="A72:A74"/>
    <mergeCell ref="AE75:AE78"/>
    <mergeCell ref="AF75:AF78"/>
    <mergeCell ref="AG75:AG78"/>
    <mergeCell ref="AH75:AH78"/>
    <mergeCell ref="A76:A78"/>
    <mergeCell ref="AE63:AE66"/>
    <mergeCell ref="AF63:AF66"/>
    <mergeCell ref="AG63:AG66"/>
    <mergeCell ref="AH63:AH66"/>
    <mergeCell ref="A64:A66"/>
    <mergeCell ref="AE67:AE70"/>
    <mergeCell ref="AF67:AF70"/>
    <mergeCell ref="AG67:AG70"/>
    <mergeCell ref="AH67:AH70"/>
    <mergeCell ref="A68:A70"/>
    <mergeCell ref="P85:R85"/>
    <mergeCell ref="S85:U85"/>
    <mergeCell ref="B86:C86"/>
    <mergeCell ref="D86:F86"/>
    <mergeCell ref="G86:I86"/>
    <mergeCell ref="J86:L86"/>
    <mergeCell ref="M86:O86"/>
    <mergeCell ref="P86:R86"/>
    <mergeCell ref="S86:U86"/>
    <mergeCell ref="AE79:AE82"/>
    <mergeCell ref="AF79:AF82"/>
    <mergeCell ref="AG79:AG82"/>
    <mergeCell ref="AH79:AH82"/>
    <mergeCell ref="A80:A82"/>
    <mergeCell ref="B85:C85"/>
    <mergeCell ref="D85:F85"/>
    <mergeCell ref="G85:I85"/>
    <mergeCell ref="J85:L85"/>
    <mergeCell ref="M85:O85"/>
    <mergeCell ref="AE91:AE94"/>
    <mergeCell ref="AF91:AF94"/>
    <mergeCell ref="AG91:AG94"/>
    <mergeCell ref="AH91:AH94"/>
    <mergeCell ref="A92:A94"/>
    <mergeCell ref="AE95:AE98"/>
    <mergeCell ref="AF95:AF98"/>
    <mergeCell ref="AG95:AG98"/>
    <mergeCell ref="AH95:AH98"/>
    <mergeCell ref="A96:A98"/>
    <mergeCell ref="S87:U87"/>
    <mergeCell ref="H88:I88"/>
    <mergeCell ref="J88:K88"/>
    <mergeCell ref="L88:M88"/>
    <mergeCell ref="B89:E89"/>
    <mergeCell ref="B90:E90"/>
    <mergeCell ref="B87:C87"/>
    <mergeCell ref="D87:F87"/>
    <mergeCell ref="G87:I87"/>
    <mergeCell ref="J87:L87"/>
    <mergeCell ref="M87:O87"/>
    <mergeCell ref="P87:R87"/>
    <mergeCell ref="AE107:AE110"/>
    <mergeCell ref="AF107:AF110"/>
    <mergeCell ref="AG107:AG110"/>
    <mergeCell ref="AH107:AH110"/>
    <mergeCell ref="A108:A110"/>
    <mergeCell ref="AE111:AE114"/>
    <mergeCell ref="AF111:AF114"/>
    <mergeCell ref="AG111:AG114"/>
    <mergeCell ref="AH111:AH114"/>
    <mergeCell ref="A112:A114"/>
    <mergeCell ref="AE99:AE102"/>
    <mergeCell ref="AF99:AF102"/>
    <mergeCell ref="AG99:AG102"/>
    <mergeCell ref="AH99:AH102"/>
    <mergeCell ref="A100:A102"/>
    <mergeCell ref="AE103:AE106"/>
    <mergeCell ref="AF103:AF106"/>
    <mergeCell ref="AG103:AG106"/>
    <mergeCell ref="AH103:AH106"/>
    <mergeCell ref="A104:A106"/>
    <mergeCell ref="AE123:AE126"/>
    <mergeCell ref="AF123:AF126"/>
    <mergeCell ref="AG123:AG126"/>
    <mergeCell ref="AH123:AH126"/>
    <mergeCell ref="A124:A126"/>
    <mergeCell ref="B129:C129"/>
    <mergeCell ref="D129:F129"/>
    <mergeCell ref="G129:I129"/>
    <mergeCell ref="J129:L129"/>
    <mergeCell ref="M129:O129"/>
    <mergeCell ref="AE115:AE118"/>
    <mergeCell ref="AF115:AF118"/>
    <mergeCell ref="AG115:AG118"/>
    <mergeCell ref="AH115:AH118"/>
    <mergeCell ref="A116:A118"/>
    <mergeCell ref="AE119:AE122"/>
    <mergeCell ref="AF119:AF122"/>
    <mergeCell ref="AG119:AG122"/>
    <mergeCell ref="AH119:AH122"/>
    <mergeCell ref="A120:A122"/>
    <mergeCell ref="S131:U131"/>
    <mergeCell ref="H132:I132"/>
    <mergeCell ref="J132:K132"/>
    <mergeCell ref="L132:M132"/>
    <mergeCell ref="B133:E133"/>
    <mergeCell ref="B134:E134"/>
    <mergeCell ref="B131:C131"/>
    <mergeCell ref="D131:F131"/>
    <mergeCell ref="G131:I131"/>
    <mergeCell ref="J131:L131"/>
    <mergeCell ref="M131:O131"/>
    <mergeCell ref="P131:R131"/>
    <mergeCell ref="P129:R129"/>
    <mergeCell ref="S129:U129"/>
    <mergeCell ref="B130:C130"/>
    <mergeCell ref="D130:F130"/>
    <mergeCell ref="G130:I130"/>
    <mergeCell ref="J130:L130"/>
    <mergeCell ref="M130:O130"/>
    <mergeCell ref="P130:R130"/>
    <mergeCell ref="S130:U130"/>
    <mergeCell ref="AE143:AE146"/>
    <mergeCell ref="AF143:AF146"/>
    <mergeCell ref="AG143:AG146"/>
    <mergeCell ref="AH143:AH146"/>
    <mergeCell ref="A144:A146"/>
    <mergeCell ref="AE147:AE150"/>
    <mergeCell ref="AF147:AF150"/>
    <mergeCell ref="AG147:AG150"/>
    <mergeCell ref="AH147:AH150"/>
    <mergeCell ref="A148:A150"/>
    <mergeCell ref="AE135:AE138"/>
    <mergeCell ref="AF135:AF138"/>
    <mergeCell ref="AG135:AG138"/>
    <mergeCell ref="AH135:AH138"/>
    <mergeCell ref="A136:A138"/>
    <mergeCell ref="AE139:AE142"/>
    <mergeCell ref="AF139:AF142"/>
    <mergeCell ref="AG139:AG142"/>
    <mergeCell ref="AH139:AH142"/>
    <mergeCell ref="A140:A142"/>
    <mergeCell ref="AE159:AE162"/>
    <mergeCell ref="AF159:AF162"/>
    <mergeCell ref="AG159:AG162"/>
    <mergeCell ref="AH159:AH162"/>
    <mergeCell ref="A160:A162"/>
    <mergeCell ref="AE163:AE166"/>
    <mergeCell ref="AF163:AF166"/>
    <mergeCell ref="AG163:AG166"/>
    <mergeCell ref="AH163:AH166"/>
    <mergeCell ref="A164:A166"/>
    <mergeCell ref="AE151:AE154"/>
    <mergeCell ref="AF151:AF154"/>
    <mergeCell ref="AG151:AG154"/>
    <mergeCell ref="AH151:AH154"/>
    <mergeCell ref="A152:A154"/>
    <mergeCell ref="AE155:AE158"/>
    <mergeCell ref="AF155:AF158"/>
    <mergeCell ref="AG155:AG158"/>
    <mergeCell ref="AH155:AH158"/>
    <mergeCell ref="A156:A158"/>
    <mergeCell ref="P173:R173"/>
    <mergeCell ref="S173:U173"/>
    <mergeCell ref="B174:C174"/>
    <mergeCell ref="D174:F174"/>
    <mergeCell ref="G174:I174"/>
    <mergeCell ref="J174:L174"/>
    <mergeCell ref="M174:O174"/>
    <mergeCell ref="P174:R174"/>
    <mergeCell ref="S174:U174"/>
    <mergeCell ref="AE167:AE170"/>
    <mergeCell ref="AF167:AF170"/>
    <mergeCell ref="AG167:AG170"/>
    <mergeCell ref="AH167:AH170"/>
    <mergeCell ref="A168:A170"/>
    <mergeCell ref="B173:C173"/>
    <mergeCell ref="D173:F173"/>
    <mergeCell ref="G173:I173"/>
    <mergeCell ref="J173:L173"/>
    <mergeCell ref="M173:O173"/>
    <mergeCell ref="AE179:AE182"/>
    <mergeCell ref="AF179:AF182"/>
    <mergeCell ref="AG179:AG182"/>
    <mergeCell ref="AH179:AH182"/>
    <mergeCell ref="A180:A182"/>
    <mergeCell ref="AE183:AE186"/>
    <mergeCell ref="AF183:AF186"/>
    <mergeCell ref="AG183:AG186"/>
    <mergeCell ref="AH183:AH186"/>
    <mergeCell ref="A184:A186"/>
    <mergeCell ref="S175:U175"/>
    <mergeCell ref="H176:I176"/>
    <mergeCell ref="J176:K176"/>
    <mergeCell ref="L176:M176"/>
    <mergeCell ref="B177:E177"/>
    <mergeCell ref="B178:E178"/>
    <mergeCell ref="B175:C175"/>
    <mergeCell ref="D175:F175"/>
    <mergeCell ref="G175:I175"/>
    <mergeCell ref="J175:L175"/>
    <mergeCell ref="M175:O175"/>
    <mergeCell ref="P175:R175"/>
    <mergeCell ref="AE195:AE198"/>
    <mergeCell ref="AF195:AF198"/>
    <mergeCell ref="AG195:AG198"/>
    <mergeCell ref="AH195:AH198"/>
    <mergeCell ref="A196:A198"/>
    <mergeCell ref="AE199:AE202"/>
    <mergeCell ref="AF199:AF202"/>
    <mergeCell ref="AG199:AG202"/>
    <mergeCell ref="AH199:AH202"/>
    <mergeCell ref="A200:A202"/>
    <mergeCell ref="AE187:AE190"/>
    <mergeCell ref="AF187:AF190"/>
    <mergeCell ref="AG187:AG190"/>
    <mergeCell ref="AH187:AH190"/>
    <mergeCell ref="A188:A190"/>
    <mergeCell ref="AE191:AE194"/>
    <mergeCell ref="AF191:AF194"/>
    <mergeCell ref="AG191:AG194"/>
    <mergeCell ref="AH191:AH194"/>
    <mergeCell ref="A192:A194"/>
    <mergeCell ref="AE211:AE214"/>
    <mergeCell ref="AF211:AF214"/>
    <mergeCell ref="AG211:AG214"/>
    <mergeCell ref="AH211:AH214"/>
    <mergeCell ref="A212:A214"/>
    <mergeCell ref="B217:C217"/>
    <mergeCell ref="D217:F217"/>
    <mergeCell ref="G217:I217"/>
    <mergeCell ref="J217:L217"/>
    <mergeCell ref="M217:O217"/>
    <mergeCell ref="AE203:AE206"/>
    <mergeCell ref="AF203:AF206"/>
    <mergeCell ref="AG203:AG206"/>
    <mergeCell ref="AH203:AH206"/>
    <mergeCell ref="A204:A206"/>
    <mergeCell ref="AE207:AE210"/>
    <mergeCell ref="AF207:AF210"/>
    <mergeCell ref="AG207:AG210"/>
    <mergeCell ref="AH207:AH210"/>
    <mergeCell ref="A208:A210"/>
    <mergeCell ref="S219:U219"/>
    <mergeCell ref="H220:I220"/>
    <mergeCell ref="J220:K220"/>
    <mergeCell ref="L220:M220"/>
    <mergeCell ref="B221:E221"/>
    <mergeCell ref="B222:E222"/>
    <mergeCell ref="B219:C219"/>
    <mergeCell ref="D219:F219"/>
    <mergeCell ref="G219:I219"/>
    <mergeCell ref="J219:L219"/>
    <mergeCell ref="M219:O219"/>
    <mergeCell ref="P219:R219"/>
    <mergeCell ref="P217:R217"/>
    <mergeCell ref="S217:U217"/>
    <mergeCell ref="B218:C218"/>
    <mergeCell ref="D218:F218"/>
    <mergeCell ref="G218:I218"/>
    <mergeCell ref="J218:L218"/>
    <mergeCell ref="M218:O218"/>
    <mergeCell ref="P218:R218"/>
    <mergeCell ref="S218:U218"/>
    <mergeCell ref="AE231:AE234"/>
    <mergeCell ref="AF231:AF234"/>
    <mergeCell ref="AG231:AG234"/>
    <mergeCell ref="AH231:AH234"/>
    <mergeCell ref="A232:A234"/>
    <mergeCell ref="AE235:AE238"/>
    <mergeCell ref="AF235:AF238"/>
    <mergeCell ref="AG235:AG238"/>
    <mergeCell ref="AH235:AH238"/>
    <mergeCell ref="A236:A238"/>
    <mergeCell ref="AE223:AE226"/>
    <mergeCell ref="AF223:AF226"/>
    <mergeCell ref="AG223:AG226"/>
    <mergeCell ref="AH223:AH226"/>
    <mergeCell ref="A224:A226"/>
    <mergeCell ref="AE227:AE230"/>
    <mergeCell ref="AF227:AF230"/>
    <mergeCell ref="AG227:AG230"/>
    <mergeCell ref="AH227:AH230"/>
    <mergeCell ref="A228:A230"/>
    <mergeCell ref="AE247:AE250"/>
    <mergeCell ref="AF247:AF250"/>
    <mergeCell ref="AG247:AG250"/>
    <mergeCell ref="AH247:AH250"/>
    <mergeCell ref="A248:A250"/>
    <mergeCell ref="AE251:AE254"/>
    <mergeCell ref="AF251:AF254"/>
    <mergeCell ref="AG251:AG254"/>
    <mergeCell ref="AH251:AH254"/>
    <mergeCell ref="A252:A254"/>
    <mergeCell ref="AE239:AE242"/>
    <mergeCell ref="AF239:AF242"/>
    <mergeCell ref="AG239:AG242"/>
    <mergeCell ref="AH239:AH242"/>
    <mergeCell ref="A240:A242"/>
    <mergeCell ref="AE243:AE246"/>
    <mergeCell ref="AF243:AF246"/>
    <mergeCell ref="AG243:AG246"/>
    <mergeCell ref="AH243:AH246"/>
    <mergeCell ref="A244:A246"/>
    <mergeCell ref="P261:R261"/>
    <mergeCell ref="S261:U261"/>
    <mergeCell ref="B262:C262"/>
    <mergeCell ref="D262:F262"/>
    <mergeCell ref="G262:I262"/>
    <mergeCell ref="J262:L262"/>
    <mergeCell ref="M262:O262"/>
    <mergeCell ref="P262:R262"/>
    <mergeCell ref="S262:U262"/>
    <mergeCell ref="AE255:AE258"/>
    <mergeCell ref="AF255:AF258"/>
    <mergeCell ref="AG255:AG258"/>
    <mergeCell ref="AH255:AH258"/>
    <mergeCell ref="A256:A258"/>
    <mergeCell ref="B261:C261"/>
    <mergeCell ref="D261:F261"/>
    <mergeCell ref="G261:I261"/>
    <mergeCell ref="J261:L261"/>
    <mergeCell ref="M261:O261"/>
    <mergeCell ref="AE267:AE270"/>
    <mergeCell ref="AF267:AF270"/>
    <mergeCell ref="AG267:AG270"/>
    <mergeCell ref="AH267:AH270"/>
    <mergeCell ref="A268:A270"/>
    <mergeCell ref="AE271:AE274"/>
    <mergeCell ref="AF271:AF274"/>
    <mergeCell ref="AG271:AG274"/>
    <mergeCell ref="AH271:AH274"/>
    <mergeCell ref="A272:A274"/>
    <mergeCell ref="S263:U263"/>
    <mergeCell ref="H264:I264"/>
    <mergeCell ref="J264:K264"/>
    <mergeCell ref="L264:M264"/>
    <mergeCell ref="B265:E265"/>
    <mergeCell ref="B266:E266"/>
    <mergeCell ref="B263:C263"/>
    <mergeCell ref="D263:F263"/>
    <mergeCell ref="G263:I263"/>
    <mergeCell ref="J263:L263"/>
    <mergeCell ref="M263:O263"/>
    <mergeCell ref="P263:R263"/>
    <mergeCell ref="AE283:AE286"/>
    <mergeCell ref="AF283:AF286"/>
    <mergeCell ref="AG283:AG286"/>
    <mergeCell ref="AH283:AH286"/>
    <mergeCell ref="A284:A286"/>
    <mergeCell ref="AE287:AE290"/>
    <mergeCell ref="AF287:AF290"/>
    <mergeCell ref="AG287:AG290"/>
    <mergeCell ref="AH287:AH290"/>
    <mergeCell ref="A288:A290"/>
    <mergeCell ref="AE275:AE278"/>
    <mergeCell ref="AF275:AF278"/>
    <mergeCell ref="AG275:AG278"/>
    <mergeCell ref="AH275:AH278"/>
    <mergeCell ref="A276:A278"/>
    <mergeCell ref="AE279:AE282"/>
    <mergeCell ref="AF279:AF282"/>
    <mergeCell ref="AG279:AG282"/>
    <mergeCell ref="AH279:AH282"/>
    <mergeCell ref="A280:A282"/>
    <mergeCell ref="AE299:AE302"/>
    <mergeCell ref="AF299:AF302"/>
    <mergeCell ref="AG299:AG302"/>
    <mergeCell ref="AH299:AH302"/>
    <mergeCell ref="A300:A302"/>
    <mergeCell ref="B305:C305"/>
    <mergeCell ref="D305:F305"/>
    <mergeCell ref="G305:I305"/>
    <mergeCell ref="J305:L305"/>
    <mergeCell ref="M305:O305"/>
    <mergeCell ref="AE291:AE294"/>
    <mergeCell ref="AF291:AF294"/>
    <mergeCell ref="AG291:AG294"/>
    <mergeCell ref="AH291:AH294"/>
    <mergeCell ref="A292:A294"/>
    <mergeCell ref="AE295:AE298"/>
    <mergeCell ref="AF295:AF298"/>
    <mergeCell ref="AG295:AG298"/>
    <mergeCell ref="AH295:AH298"/>
    <mergeCell ref="A296:A298"/>
    <mergeCell ref="S307:U307"/>
    <mergeCell ref="H308:I308"/>
    <mergeCell ref="J308:K308"/>
    <mergeCell ref="L308:M308"/>
    <mergeCell ref="B309:E309"/>
    <mergeCell ref="B310:E310"/>
    <mergeCell ref="B307:C307"/>
    <mergeCell ref="D307:F307"/>
    <mergeCell ref="G307:I307"/>
    <mergeCell ref="J307:L307"/>
    <mergeCell ref="M307:O307"/>
    <mergeCell ref="P307:R307"/>
    <mergeCell ref="P305:R305"/>
    <mergeCell ref="S305:U305"/>
    <mergeCell ref="B306:C306"/>
    <mergeCell ref="D306:F306"/>
    <mergeCell ref="G306:I306"/>
    <mergeCell ref="J306:L306"/>
    <mergeCell ref="M306:O306"/>
    <mergeCell ref="P306:R306"/>
    <mergeCell ref="S306:U306"/>
    <mergeCell ref="AE319:AE322"/>
    <mergeCell ref="AF319:AF322"/>
    <mergeCell ref="AG319:AG322"/>
    <mergeCell ref="AH319:AH322"/>
    <mergeCell ref="A320:A322"/>
    <mergeCell ref="AE323:AE326"/>
    <mergeCell ref="AF323:AF326"/>
    <mergeCell ref="AG323:AG326"/>
    <mergeCell ref="AH323:AH326"/>
    <mergeCell ref="A324:A326"/>
    <mergeCell ref="AE311:AE314"/>
    <mergeCell ref="AF311:AF314"/>
    <mergeCell ref="AG311:AG314"/>
    <mergeCell ref="AH311:AH314"/>
    <mergeCell ref="A312:A314"/>
    <mergeCell ref="AE315:AE318"/>
    <mergeCell ref="AF315:AF318"/>
    <mergeCell ref="AG315:AG318"/>
    <mergeCell ref="AH315:AH318"/>
    <mergeCell ref="A316:A318"/>
    <mergeCell ref="AE335:AE338"/>
    <mergeCell ref="AF335:AF338"/>
    <mergeCell ref="AG335:AG338"/>
    <mergeCell ref="AH335:AH338"/>
    <mergeCell ref="A336:A338"/>
    <mergeCell ref="AE339:AE342"/>
    <mergeCell ref="AF339:AF342"/>
    <mergeCell ref="AG339:AG342"/>
    <mergeCell ref="AH339:AH342"/>
    <mergeCell ref="A340:A342"/>
    <mergeCell ref="AE327:AE330"/>
    <mergeCell ref="AF327:AF330"/>
    <mergeCell ref="AG327:AG330"/>
    <mergeCell ref="AH327:AH330"/>
    <mergeCell ref="A328:A330"/>
    <mergeCell ref="AE331:AE334"/>
    <mergeCell ref="AF331:AF334"/>
    <mergeCell ref="AG331:AG334"/>
    <mergeCell ref="AH331:AH334"/>
    <mergeCell ref="A332:A334"/>
    <mergeCell ref="P349:R349"/>
    <mergeCell ref="S349:U349"/>
    <mergeCell ref="B350:C350"/>
    <mergeCell ref="D350:F350"/>
    <mergeCell ref="G350:I350"/>
    <mergeCell ref="J350:L350"/>
    <mergeCell ref="M350:O350"/>
    <mergeCell ref="P350:R350"/>
    <mergeCell ref="S350:U350"/>
    <mergeCell ref="AE343:AE346"/>
    <mergeCell ref="AF343:AF346"/>
    <mergeCell ref="AG343:AG346"/>
    <mergeCell ref="AH343:AH346"/>
    <mergeCell ref="A344:A346"/>
    <mergeCell ref="B349:C349"/>
    <mergeCell ref="D349:F349"/>
    <mergeCell ref="G349:I349"/>
    <mergeCell ref="J349:L349"/>
    <mergeCell ref="M349:O349"/>
    <mergeCell ref="AE355:AE358"/>
    <mergeCell ref="AF355:AF358"/>
    <mergeCell ref="AG355:AG358"/>
    <mergeCell ref="AH355:AH358"/>
    <mergeCell ref="A356:A358"/>
    <mergeCell ref="AE359:AE362"/>
    <mergeCell ref="AF359:AF362"/>
    <mergeCell ref="AG359:AG362"/>
    <mergeCell ref="AH359:AH362"/>
    <mergeCell ref="A360:A362"/>
    <mergeCell ref="S351:U351"/>
    <mergeCell ref="H352:I352"/>
    <mergeCell ref="J352:K352"/>
    <mergeCell ref="L352:M352"/>
    <mergeCell ref="B353:E353"/>
    <mergeCell ref="B354:E354"/>
    <mergeCell ref="B351:C351"/>
    <mergeCell ref="D351:F351"/>
    <mergeCell ref="G351:I351"/>
    <mergeCell ref="J351:L351"/>
    <mergeCell ref="M351:O351"/>
    <mergeCell ref="P351:R351"/>
    <mergeCell ref="AE371:AE374"/>
    <mergeCell ref="AF371:AF374"/>
    <mergeCell ref="AG371:AG374"/>
    <mergeCell ref="AH371:AH374"/>
    <mergeCell ref="A372:A374"/>
    <mergeCell ref="AE375:AE378"/>
    <mergeCell ref="AF375:AF378"/>
    <mergeCell ref="AG375:AG378"/>
    <mergeCell ref="AH375:AH378"/>
    <mergeCell ref="A376:A378"/>
    <mergeCell ref="AE363:AE366"/>
    <mergeCell ref="AF363:AF366"/>
    <mergeCell ref="AG363:AG366"/>
    <mergeCell ref="AH363:AH366"/>
    <mergeCell ref="A364:A366"/>
    <mergeCell ref="AE367:AE370"/>
    <mergeCell ref="AF367:AF370"/>
    <mergeCell ref="AG367:AG370"/>
    <mergeCell ref="AH367:AH370"/>
    <mergeCell ref="A368:A370"/>
    <mergeCell ref="AE387:AE390"/>
    <mergeCell ref="AF387:AF390"/>
    <mergeCell ref="AG387:AG390"/>
    <mergeCell ref="AH387:AH390"/>
    <mergeCell ref="A388:A390"/>
    <mergeCell ref="B393:C393"/>
    <mergeCell ref="D393:F393"/>
    <mergeCell ref="G393:I393"/>
    <mergeCell ref="J393:L393"/>
    <mergeCell ref="M393:O393"/>
    <mergeCell ref="AE379:AE382"/>
    <mergeCell ref="AF379:AF382"/>
    <mergeCell ref="AG379:AG382"/>
    <mergeCell ref="AH379:AH382"/>
    <mergeCell ref="A380:A382"/>
    <mergeCell ref="AE383:AE386"/>
    <mergeCell ref="AF383:AF386"/>
    <mergeCell ref="AG383:AG386"/>
    <mergeCell ref="AH383:AH386"/>
    <mergeCell ref="A384:A386"/>
    <mergeCell ref="S395:U395"/>
    <mergeCell ref="H396:I396"/>
    <mergeCell ref="J396:K396"/>
    <mergeCell ref="L396:M396"/>
    <mergeCell ref="B397:E397"/>
    <mergeCell ref="B398:E398"/>
    <mergeCell ref="B395:C395"/>
    <mergeCell ref="D395:F395"/>
    <mergeCell ref="G395:I395"/>
    <mergeCell ref="J395:L395"/>
    <mergeCell ref="M395:O395"/>
    <mergeCell ref="P395:R395"/>
    <mergeCell ref="P393:R393"/>
    <mergeCell ref="S393:U393"/>
    <mergeCell ref="B394:C394"/>
    <mergeCell ref="D394:F394"/>
    <mergeCell ref="G394:I394"/>
    <mergeCell ref="J394:L394"/>
    <mergeCell ref="M394:O394"/>
    <mergeCell ref="P394:R394"/>
    <mergeCell ref="S394:U394"/>
    <mergeCell ref="AE407:AE410"/>
    <mergeCell ref="AF407:AF410"/>
    <mergeCell ref="AG407:AG410"/>
    <mergeCell ref="AH407:AH410"/>
    <mergeCell ref="A408:A410"/>
    <mergeCell ref="AE411:AE414"/>
    <mergeCell ref="AF411:AF414"/>
    <mergeCell ref="AG411:AG414"/>
    <mergeCell ref="AH411:AH414"/>
    <mergeCell ref="A412:A414"/>
    <mergeCell ref="AE399:AE402"/>
    <mergeCell ref="AF399:AF402"/>
    <mergeCell ref="AG399:AG402"/>
    <mergeCell ref="AH399:AH402"/>
    <mergeCell ref="A400:A402"/>
    <mergeCell ref="AE403:AE406"/>
    <mergeCell ref="AF403:AF406"/>
    <mergeCell ref="AG403:AG406"/>
    <mergeCell ref="AH403:AH406"/>
    <mergeCell ref="A404:A406"/>
    <mergeCell ref="AE423:AE426"/>
    <mergeCell ref="AF423:AF426"/>
    <mergeCell ref="AG423:AG426"/>
    <mergeCell ref="AH423:AH426"/>
    <mergeCell ref="A424:A426"/>
    <mergeCell ref="AE427:AE430"/>
    <mergeCell ref="AF427:AF430"/>
    <mergeCell ref="AG427:AG430"/>
    <mergeCell ref="AH427:AH430"/>
    <mergeCell ref="A428:A430"/>
    <mergeCell ref="AE415:AE418"/>
    <mergeCell ref="AF415:AF418"/>
    <mergeCell ref="AG415:AG418"/>
    <mergeCell ref="AH415:AH418"/>
    <mergeCell ref="A416:A418"/>
    <mergeCell ref="AE419:AE422"/>
    <mergeCell ref="AF419:AF422"/>
    <mergeCell ref="AG419:AG422"/>
    <mergeCell ref="AH419:AH422"/>
    <mergeCell ref="A420:A422"/>
    <mergeCell ref="P437:R437"/>
    <mergeCell ref="S437:U437"/>
    <mergeCell ref="B438:C438"/>
    <mergeCell ref="D438:F438"/>
    <mergeCell ref="G438:I438"/>
    <mergeCell ref="J438:L438"/>
    <mergeCell ref="M438:O438"/>
    <mergeCell ref="P438:R438"/>
    <mergeCell ref="S438:U438"/>
    <mergeCell ref="AE431:AE434"/>
    <mergeCell ref="AF431:AF434"/>
    <mergeCell ref="AG431:AG434"/>
    <mergeCell ref="AH431:AH434"/>
    <mergeCell ref="A432:A434"/>
    <mergeCell ref="B437:C437"/>
    <mergeCell ref="D437:F437"/>
    <mergeCell ref="G437:I437"/>
    <mergeCell ref="J437:L437"/>
    <mergeCell ref="M437:O437"/>
    <mergeCell ref="AE443:AE446"/>
    <mergeCell ref="AF443:AF446"/>
    <mergeCell ref="AG443:AG446"/>
    <mergeCell ref="AH443:AH446"/>
    <mergeCell ref="A444:A446"/>
    <mergeCell ref="AE447:AE450"/>
    <mergeCell ref="AF447:AF450"/>
    <mergeCell ref="AG447:AG450"/>
    <mergeCell ref="AH447:AH450"/>
    <mergeCell ref="A448:A450"/>
    <mergeCell ref="S439:U439"/>
    <mergeCell ref="H440:I440"/>
    <mergeCell ref="J440:K440"/>
    <mergeCell ref="L440:M440"/>
    <mergeCell ref="B441:E441"/>
    <mergeCell ref="B442:E442"/>
    <mergeCell ref="B439:C439"/>
    <mergeCell ref="D439:F439"/>
    <mergeCell ref="G439:I439"/>
    <mergeCell ref="J439:L439"/>
    <mergeCell ref="M439:O439"/>
    <mergeCell ref="P439:R439"/>
    <mergeCell ref="AE459:AE462"/>
    <mergeCell ref="AF459:AF462"/>
    <mergeCell ref="AG459:AG462"/>
    <mergeCell ref="AH459:AH462"/>
    <mergeCell ref="A460:A462"/>
    <mergeCell ref="AE463:AE466"/>
    <mergeCell ref="AF463:AF466"/>
    <mergeCell ref="AG463:AG466"/>
    <mergeCell ref="AH463:AH466"/>
    <mergeCell ref="A464:A466"/>
    <mergeCell ref="AE451:AE454"/>
    <mergeCell ref="AF451:AF454"/>
    <mergeCell ref="AG451:AG454"/>
    <mergeCell ref="AH451:AH454"/>
    <mergeCell ref="A452:A454"/>
    <mergeCell ref="AE455:AE458"/>
    <mergeCell ref="AF455:AF458"/>
    <mergeCell ref="AG455:AG458"/>
    <mergeCell ref="AH455:AH458"/>
    <mergeCell ref="A456:A458"/>
    <mergeCell ref="AE475:AE478"/>
    <mergeCell ref="AF475:AF478"/>
    <mergeCell ref="AG475:AG478"/>
    <mergeCell ref="AH475:AH478"/>
    <mergeCell ref="A476:A478"/>
    <mergeCell ref="B481:C481"/>
    <mergeCell ref="D481:F481"/>
    <mergeCell ref="G481:I481"/>
    <mergeCell ref="J481:L481"/>
    <mergeCell ref="M481:O481"/>
    <mergeCell ref="AE467:AE470"/>
    <mergeCell ref="AF467:AF470"/>
    <mergeCell ref="AG467:AG470"/>
    <mergeCell ref="AH467:AH470"/>
    <mergeCell ref="A468:A470"/>
    <mergeCell ref="AE471:AE474"/>
    <mergeCell ref="AF471:AF474"/>
    <mergeCell ref="AG471:AG474"/>
    <mergeCell ref="AH471:AH474"/>
    <mergeCell ref="A472:A474"/>
    <mergeCell ref="S483:U483"/>
    <mergeCell ref="H484:I484"/>
    <mergeCell ref="J484:K484"/>
    <mergeCell ref="L484:M484"/>
    <mergeCell ref="B485:E485"/>
    <mergeCell ref="B486:E486"/>
    <mergeCell ref="B483:C483"/>
    <mergeCell ref="D483:F483"/>
    <mergeCell ref="G483:I483"/>
    <mergeCell ref="J483:L483"/>
    <mergeCell ref="M483:O483"/>
    <mergeCell ref="P483:R483"/>
    <mergeCell ref="P481:R481"/>
    <mergeCell ref="S481:U481"/>
    <mergeCell ref="B482:C482"/>
    <mergeCell ref="D482:F482"/>
    <mergeCell ref="G482:I482"/>
    <mergeCell ref="J482:L482"/>
    <mergeCell ref="M482:O482"/>
    <mergeCell ref="P482:R482"/>
    <mergeCell ref="S482:U482"/>
    <mergeCell ref="AE495:AE498"/>
    <mergeCell ref="AF495:AF498"/>
    <mergeCell ref="AG495:AG498"/>
    <mergeCell ref="AH495:AH498"/>
    <mergeCell ref="A496:A498"/>
    <mergeCell ref="AE499:AE502"/>
    <mergeCell ref="AF499:AF502"/>
    <mergeCell ref="AG499:AG502"/>
    <mergeCell ref="AH499:AH502"/>
    <mergeCell ref="A500:A502"/>
    <mergeCell ref="AE487:AE490"/>
    <mergeCell ref="AF487:AF490"/>
    <mergeCell ref="AG487:AG490"/>
    <mergeCell ref="AH487:AH490"/>
    <mergeCell ref="A488:A490"/>
    <mergeCell ref="AE491:AE494"/>
    <mergeCell ref="AF491:AF494"/>
    <mergeCell ref="AG491:AG494"/>
    <mergeCell ref="AH491:AH494"/>
    <mergeCell ref="A492:A494"/>
    <mergeCell ref="AE511:AE514"/>
    <mergeCell ref="AF511:AF514"/>
    <mergeCell ref="AG511:AG514"/>
    <mergeCell ref="AH511:AH514"/>
    <mergeCell ref="A512:A514"/>
    <mergeCell ref="AE515:AE518"/>
    <mergeCell ref="AF515:AF518"/>
    <mergeCell ref="AG515:AG518"/>
    <mergeCell ref="AH515:AH518"/>
    <mergeCell ref="A516:A518"/>
    <mergeCell ref="AE503:AE506"/>
    <mergeCell ref="AF503:AF506"/>
    <mergeCell ref="AG503:AG506"/>
    <mergeCell ref="AH503:AH506"/>
    <mergeCell ref="A504:A506"/>
    <mergeCell ref="AE507:AE510"/>
    <mergeCell ref="AF507:AF510"/>
    <mergeCell ref="AG507:AG510"/>
    <mergeCell ref="AH507:AH510"/>
    <mergeCell ref="A508:A510"/>
    <mergeCell ref="P525:R525"/>
    <mergeCell ref="S525:U525"/>
    <mergeCell ref="B526:C526"/>
    <mergeCell ref="D526:F526"/>
    <mergeCell ref="G526:I526"/>
    <mergeCell ref="J526:L526"/>
    <mergeCell ref="M526:O526"/>
    <mergeCell ref="P526:R526"/>
    <mergeCell ref="S526:U526"/>
    <mergeCell ref="AE519:AE522"/>
    <mergeCell ref="AF519:AF522"/>
    <mergeCell ref="AG519:AG522"/>
    <mergeCell ref="AH519:AH522"/>
    <mergeCell ref="A520:A522"/>
    <mergeCell ref="B525:C525"/>
    <mergeCell ref="D525:F525"/>
    <mergeCell ref="G525:I525"/>
    <mergeCell ref="J525:L525"/>
    <mergeCell ref="M525:O525"/>
    <mergeCell ref="AE531:AE534"/>
    <mergeCell ref="AF531:AF534"/>
    <mergeCell ref="AG531:AG534"/>
    <mergeCell ref="AH531:AH534"/>
    <mergeCell ref="A532:A534"/>
    <mergeCell ref="AE535:AE538"/>
    <mergeCell ref="AF535:AF538"/>
    <mergeCell ref="AG535:AG538"/>
    <mergeCell ref="AH535:AH538"/>
    <mergeCell ref="A536:A538"/>
    <mergeCell ref="S527:U527"/>
    <mergeCell ref="H528:I528"/>
    <mergeCell ref="J528:K528"/>
    <mergeCell ref="L528:M528"/>
    <mergeCell ref="B529:E529"/>
    <mergeCell ref="B530:E530"/>
    <mergeCell ref="B527:C527"/>
    <mergeCell ref="D527:F527"/>
    <mergeCell ref="G527:I527"/>
    <mergeCell ref="J527:L527"/>
    <mergeCell ref="M527:O527"/>
    <mergeCell ref="P527:R527"/>
    <mergeCell ref="AE547:AE550"/>
    <mergeCell ref="AF547:AF550"/>
    <mergeCell ref="AG547:AG550"/>
    <mergeCell ref="AH547:AH550"/>
    <mergeCell ref="A548:A550"/>
    <mergeCell ref="AE551:AE554"/>
    <mergeCell ref="AF551:AF554"/>
    <mergeCell ref="AG551:AG554"/>
    <mergeCell ref="AH551:AH554"/>
    <mergeCell ref="A552:A554"/>
    <mergeCell ref="AE539:AE542"/>
    <mergeCell ref="AF539:AF542"/>
    <mergeCell ref="AG539:AG542"/>
    <mergeCell ref="AH539:AH542"/>
    <mergeCell ref="A540:A542"/>
    <mergeCell ref="AE543:AE546"/>
    <mergeCell ref="AF543:AF546"/>
    <mergeCell ref="AG543:AG546"/>
    <mergeCell ref="AH543:AH546"/>
    <mergeCell ref="A544:A546"/>
    <mergeCell ref="AE563:AE566"/>
    <mergeCell ref="AF563:AF566"/>
    <mergeCell ref="AG563:AG566"/>
    <mergeCell ref="AH563:AH566"/>
    <mergeCell ref="A564:A566"/>
    <mergeCell ref="B569:C569"/>
    <mergeCell ref="D569:F569"/>
    <mergeCell ref="G569:I569"/>
    <mergeCell ref="J569:L569"/>
    <mergeCell ref="M569:O569"/>
    <mergeCell ref="AE555:AE558"/>
    <mergeCell ref="AF555:AF558"/>
    <mergeCell ref="AG555:AG558"/>
    <mergeCell ref="AH555:AH558"/>
    <mergeCell ref="A556:A558"/>
    <mergeCell ref="AE559:AE562"/>
    <mergeCell ref="AF559:AF562"/>
    <mergeCell ref="AG559:AG562"/>
    <mergeCell ref="AH559:AH562"/>
    <mergeCell ref="A560:A562"/>
    <mergeCell ref="S571:U571"/>
    <mergeCell ref="H572:I572"/>
    <mergeCell ref="J572:K572"/>
    <mergeCell ref="L572:M572"/>
    <mergeCell ref="B573:E573"/>
    <mergeCell ref="B574:E574"/>
    <mergeCell ref="B571:C571"/>
    <mergeCell ref="D571:F571"/>
    <mergeCell ref="G571:I571"/>
    <mergeCell ref="J571:L571"/>
    <mergeCell ref="M571:O571"/>
    <mergeCell ref="P571:R571"/>
    <mergeCell ref="P569:R569"/>
    <mergeCell ref="S569:U569"/>
    <mergeCell ref="B570:C570"/>
    <mergeCell ref="D570:F570"/>
    <mergeCell ref="G570:I570"/>
    <mergeCell ref="J570:L570"/>
    <mergeCell ref="M570:O570"/>
    <mergeCell ref="P570:R570"/>
    <mergeCell ref="S570:U570"/>
    <mergeCell ref="AE583:AE586"/>
    <mergeCell ref="AF583:AF586"/>
    <mergeCell ref="AG583:AG586"/>
    <mergeCell ref="AH583:AH586"/>
    <mergeCell ref="A584:A586"/>
    <mergeCell ref="AE587:AE590"/>
    <mergeCell ref="AF587:AF590"/>
    <mergeCell ref="AG587:AG590"/>
    <mergeCell ref="AH587:AH590"/>
    <mergeCell ref="A588:A590"/>
    <mergeCell ref="AE575:AE578"/>
    <mergeCell ref="AF575:AF578"/>
    <mergeCell ref="AG575:AG578"/>
    <mergeCell ref="AH575:AH578"/>
    <mergeCell ref="A576:A578"/>
    <mergeCell ref="AE579:AE582"/>
    <mergeCell ref="AF579:AF582"/>
    <mergeCell ref="AG579:AG582"/>
    <mergeCell ref="AH579:AH582"/>
    <mergeCell ref="A580:A582"/>
    <mergeCell ref="AE599:AE602"/>
    <mergeCell ref="AF599:AF602"/>
    <mergeCell ref="AG599:AG602"/>
    <mergeCell ref="AH599:AH602"/>
    <mergeCell ref="A600:A602"/>
    <mergeCell ref="AE603:AE606"/>
    <mergeCell ref="AF603:AF606"/>
    <mergeCell ref="AG603:AG606"/>
    <mergeCell ref="AH603:AH606"/>
    <mergeCell ref="A604:A606"/>
    <mergeCell ref="AE591:AE594"/>
    <mergeCell ref="AF591:AF594"/>
    <mergeCell ref="AG591:AG594"/>
    <mergeCell ref="AH591:AH594"/>
    <mergeCell ref="A592:A594"/>
    <mergeCell ref="AE595:AE598"/>
    <mergeCell ref="AF595:AF598"/>
    <mergeCell ref="AG595:AG598"/>
    <mergeCell ref="AH595:AH598"/>
    <mergeCell ref="A596:A598"/>
    <mergeCell ref="P613:R613"/>
    <mergeCell ref="S613:U613"/>
    <mergeCell ref="B614:C614"/>
    <mergeCell ref="D614:F614"/>
    <mergeCell ref="G614:I614"/>
    <mergeCell ref="J614:L614"/>
    <mergeCell ref="M614:O614"/>
    <mergeCell ref="P614:R614"/>
    <mergeCell ref="S614:U614"/>
    <mergeCell ref="AE607:AE610"/>
    <mergeCell ref="AF607:AF610"/>
    <mergeCell ref="AG607:AG610"/>
    <mergeCell ref="AH607:AH610"/>
    <mergeCell ref="A608:A610"/>
    <mergeCell ref="B613:C613"/>
    <mergeCell ref="D613:F613"/>
    <mergeCell ref="G613:I613"/>
    <mergeCell ref="J613:L613"/>
    <mergeCell ref="M613:O613"/>
    <mergeCell ref="AE619:AE622"/>
    <mergeCell ref="AF619:AF622"/>
    <mergeCell ref="AG619:AG622"/>
    <mergeCell ref="AH619:AH622"/>
    <mergeCell ref="A620:A622"/>
    <mergeCell ref="AE623:AE626"/>
    <mergeCell ref="AF623:AF626"/>
    <mergeCell ref="AG623:AG626"/>
    <mergeCell ref="AH623:AH626"/>
    <mergeCell ref="A624:A626"/>
    <mergeCell ref="S615:U615"/>
    <mergeCell ref="H616:I616"/>
    <mergeCell ref="J616:K616"/>
    <mergeCell ref="L616:M616"/>
    <mergeCell ref="B617:E617"/>
    <mergeCell ref="B618:E618"/>
    <mergeCell ref="B615:C615"/>
    <mergeCell ref="D615:F615"/>
    <mergeCell ref="G615:I615"/>
    <mergeCell ref="J615:L615"/>
    <mergeCell ref="M615:O615"/>
    <mergeCell ref="P615:R615"/>
    <mergeCell ref="AE635:AE638"/>
    <mergeCell ref="AF635:AF638"/>
    <mergeCell ref="AG635:AG638"/>
    <mergeCell ref="AH635:AH638"/>
    <mergeCell ref="A636:A638"/>
    <mergeCell ref="AE639:AE642"/>
    <mergeCell ref="AF639:AF642"/>
    <mergeCell ref="AG639:AG642"/>
    <mergeCell ref="AH639:AH642"/>
    <mergeCell ref="A640:A642"/>
    <mergeCell ref="AE627:AE630"/>
    <mergeCell ref="AF627:AF630"/>
    <mergeCell ref="AG627:AG630"/>
    <mergeCell ref="AH627:AH630"/>
    <mergeCell ref="A628:A630"/>
    <mergeCell ref="AE631:AE634"/>
    <mergeCell ref="AF631:AF634"/>
    <mergeCell ref="AG631:AG634"/>
    <mergeCell ref="AH631:AH634"/>
    <mergeCell ref="A632:A634"/>
    <mergeCell ref="AE651:AE654"/>
    <mergeCell ref="AF651:AF654"/>
    <mergeCell ref="AG651:AG654"/>
    <mergeCell ref="AH651:AH654"/>
    <mergeCell ref="A652:A654"/>
    <mergeCell ref="B657:C657"/>
    <mergeCell ref="D657:F657"/>
    <mergeCell ref="G657:I657"/>
    <mergeCell ref="J657:L657"/>
    <mergeCell ref="M657:O657"/>
    <mergeCell ref="AE643:AE646"/>
    <mergeCell ref="AF643:AF646"/>
    <mergeCell ref="AG643:AG646"/>
    <mergeCell ref="AH643:AH646"/>
    <mergeCell ref="A644:A646"/>
    <mergeCell ref="AE647:AE650"/>
    <mergeCell ref="AF647:AF650"/>
    <mergeCell ref="AG647:AG650"/>
    <mergeCell ref="AH647:AH650"/>
    <mergeCell ref="A648:A650"/>
    <mergeCell ref="S659:U659"/>
    <mergeCell ref="H660:I660"/>
    <mergeCell ref="J660:K660"/>
    <mergeCell ref="L660:M660"/>
    <mergeCell ref="B661:E661"/>
    <mergeCell ref="B662:E662"/>
    <mergeCell ref="B659:C659"/>
    <mergeCell ref="D659:F659"/>
    <mergeCell ref="G659:I659"/>
    <mergeCell ref="J659:L659"/>
    <mergeCell ref="M659:O659"/>
    <mergeCell ref="P659:R659"/>
    <mergeCell ref="P657:R657"/>
    <mergeCell ref="S657:U657"/>
    <mergeCell ref="B658:C658"/>
    <mergeCell ref="D658:F658"/>
    <mergeCell ref="G658:I658"/>
    <mergeCell ref="J658:L658"/>
    <mergeCell ref="M658:O658"/>
    <mergeCell ref="P658:R658"/>
    <mergeCell ref="S658:U658"/>
    <mergeCell ref="AE671:AE674"/>
    <mergeCell ref="AF671:AF674"/>
    <mergeCell ref="AG671:AG674"/>
    <mergeCell ref="AH671:AH674"/>
    <mergeCell ref="A672:A674"/>
    <mergeCell ref="AE675:AE678"/>
    <mergeCell ref="AF675:AF678"/>
    <mergeCell ref="AG675:AG678"/>
    <mergeCell ref="AH675:AH678"/>
    <mergeCell ref="A676:A678"/>
    <mergeCell ref="AE663:AE666"/>
    <mergeCell ref="AF663:AF666"/>
    <mergeCell ref="AG663:AG666"/>
    <mergeCell ref="AH663:AH666"/>
    <mergeCell ref="A664:A666"/>
    <mergeCell ref="AE667:AE670"/>
    <mergeCell ref="AF667:AF670"/>
    <mergeCell ref="AG667:AG670"/>
    <mergeCell ref="AH667:AH670"/>
    <mergeCell ref="A668:A670"/>
    <mergeCell ref="AE687:AE690"/>
    <mergeCell ref="AF687:AF690"/>
    <mergeCell ref="AG687:AG690"/>
    <mergeCell ref="AH687:AH690"/>
    <mergeCell ref="A688:A690"/>
    <mergeCell ref="AE691:AE694"/>
    <mergeCell ref="AF691:AF694"/>
    <mergeCell ref="AG691:AG694"/>
    <mergeCell ref="AH691:AH694"/>
    <mergeCell ref="A692:A694"/>
    <mergeCell ref="AE679:AE682"/>
    <mergeCell ref="AF679:AF682"/>
    <mergeCell ref="AG679:AG682"/>
    <mergeCell ref="AH679:AH682"/>
    <mergeCell ref="A680:A682"/>
    <mergeCell ref="AE683:AE686"/>
    <mergeCell ref="AF683:AF686"/>
    <mergeCell ref="AG683:AG686"/>
    <mergeCell ref="AH683:AH686"/>
    <mergeCell ref="A684:A686"/>
    <mergeCell ref="P701:R701"/>
    <mergeCell ref="S701:U701"/>
    <mergeCell ref="B702:C702"/>
    <mergeCell ref="D702:F702"/>
    <mergeCell ref="G702:I702"/>
    <mergeCell ref="J702:L702"/>
    <mergeCell ref="M702:O702"/>
    <mergeCell ref="P702:R702"/>
    <mergeCell ref="S702:U702"/>
    <mergeCell ref="AE695:AE698"/>
    <mergeCell ref="AF695:AF698"/>
    <mergeCell ref="AG695:AG698"/>
    <mergeCell ref="AH695:AH698"/>
    <mergeCell ref="A696:A698"/>
    <mergeCell ref="B701:C701"/>
    <mergeCell ref="D701:F701"/>
    <mergeCell ref="G701:I701"/>
    <mergeCell ref="J701:L701"/>
    <mergeCell ref="M701:O701"/>
    <mergeCell ref="AE707:AE710"/>
    <mergeCell ref="AF707:AF710"/>
    <mergeCell ref="AG707:AG710"/>
    <mergeCell ref="AH707:AH710"/>
    <mergeCell ref="A708:A710"/>
    <mergeCell ref="AE711:AE714"/>
    <mergeCell ref="AF711:AF714"/>
    <mergeCell ref="AG711:AG714"/>
    <mergeCell ref="AH711:AH714"/>
    <mergeCell ref="A712:A714"/>
    <mergeCell ref="S703:U703"/>
    <mergeCell ref="H704:I704"/>
    <mergeCell ref="J704:K704"/>
    <mergeCell ref="L704:M704"/>
    <mergeCell ref="B705:E705"/>
    <mergeCell ref="B706:E706"/>
    <mergeCell ref="B703:C703"/>
    <mergeCell ref="D703:F703"/>
    <mergeCell ref="G703:I703"/>
    <mergeCell ref="J703:L703"/>
    <mergeCell ref="M703:O703"/>
    <mergeCell ref="P703:R703"/>
    <mergeCell ref="AE723:AE726"/>
    <mergeCell ref="AF723:AF726"/>
    <mergeCell ref="AG723:AG726"/>
    <mergeCell ref="AH723:AH726"/>
    <mergeCell ref="A724:A726"/>
    <mergeCell ref="AE727:AE730"/>
    <mergeCell ref="AF727:AF730"/>
    <mergeCell ref="AG727:AG730"/>
    <mergeCell ref="AH727:AH730"/>
    <mergeCell ref="A728:A730"/>
    <mergeCell ref="AE715:AE718"/>
    <mergeCell ref="AF715:AF718"/>
    <mergeCell ref="AG715:AG718"/>
    <mergeCell ref="AH715:AH718"/>
    <mergeCell ref="A716:A718"/>
    <mergeCell ref="AE719:AE722"/>
    <mergeCell ref="AF719:AF722"/>
    <mergeCell ref="AG719:AG722"/>
    <mergeCell ref="AH719:AH722"/>
    <mergeCell ref="A720:A722"/>
    <mergeCell ref="AE739:AE742"/>
    <mergeCell ref="AF739:AF742"/>
    <mergeCell ref="AG739:AG742"/>
    <mergeCell ref="AH739:AH742"/>
    <mergeCell ref="A740:A742"/>
    <mergeCell ref="B745:C745"/>
    <mergeCell ref="D745:F745"/>
    <mergeCell ref="G745:I745"/>
    <mergeCell ref="J745:L745"/>
    <mergeCell ref="M745:O745"/>
    <mergeCell ref="AE731:AE734"/>
    <mergeCell ref="AF731:AF734"/>
    <mergeCell ref="AG731:AG734"/>
    <mergeCell ref="AH731:AH734"/>
    <mergeCell ref="A732:A734"/>
    <mergeCell ref="AE735:AE738"/>
    <mergeCell ref="AF735:AF738"/>
    <mergeCell ref="AG735:AG738"/>
    <mergeCell ref="AH735:AH738"/>
    <mergeCell ref="A736:A738"/>
    <mergeCell ref="S747:U747"/>
    <mergeCell ref="H748:I748"/>
    <mergeCell ref="J748:K748"/>
    <mergeCell ref="L748:M748"/>
    <mergeCell ref="B749:E749"/>
    <mergeCell ref="B750:E750"/>
    <mergeCell ref="B747:C747"/>
    <mergeCell ref="D747:F747"/>
    <mergeCell ref="G747:I747"/>
    <mergeCell ref="J747:L747"/>
    <mergeCell ref="M747:O747"/>
    <mergeCell ref="P747:R747"/>
    <mergeCell ref="P745:R745"/>
    <mergeCell ref="S745:U745"/>
    <mergeCell ref="B746:C746"/>
    <mergeCell ref="D746:F746"/>
    <mergeCell ref="G746:I746"/>
    <mergeCell ref="J746:L746"/>
    <mergeCell ref="M746:O746"/>
    <mergeCell ref="P746:R746"/>
    <mergeCell ref="S746:U746"/>
    <mergeCell ref="AE759:AE762"/>
    <mergeCell ref="AF759:AF762"/>
    <mergeCell ref="AG759:AG762"/>
    <mergeCell ref="AH759:AH762"/>
    <mergeCell ref="A760:A762"/>
    <mergeCell ref="AE763:AE766"/>
    <mergeCell ref="AF763:AF766"/>
    <mergeCell ref="AG763:AG766"/>
    <mergeCell ref="AH763:AH766"/>
    <mergeCell ref="A764:A766"/>
    <mergeCell ref="AE751:AE754"/>
    <mergeCell ref="AF751:AF754"/>
    <mergeCell ref="AG751:AG754"/>
    <mergeCell ref="AH751:AH754"/>
    <mergeCell ref="A752:A754"/>
    <mergeCell ref="AE755:AE758"/>
    <mergeCell ref="AF755:AF758"/>
    <mergeCell ref="AG755:AG758"/>
    <mergeCell ref="AH755:AH758"/>
    <mergeCell ref="A756:A758"/>
    <mergeCell ref="AE775:AE778"/>
    <mergeCell ref="AF775:AF778"/>
    <mergeCell ref="AG775:AG778"/>
    <mergeCell ref="AH775:AH778"/>
    <mergeCell ref="A776:A778"/>
    <mergeCell ref="AE779:AE782"/>
    <mergeCell ref="AF779:AF782"/>
    <mergeCell ref="AG779:AG782"/>
    <mergeCell ref="AH779:AH782"/>
    <mergeCell ref="A780:A782"/>
    <mergeCell ref="AE767:AE770"/>
    <mergeCell ref="AF767:AF770"/>
    <mergeCell ref="AG767:AG770"/>
    <mergeCell ref="AH767:AH770"/>
    <mergeCell ref="A768:A770"/>
    <mergeCell ref="AE771:AE774"/>
    <mergeCell ref="AF771:AF774"/>
    <mergeCell ref="AG771:AG774"/>
    <mergeCell ref="AH771:AH774"/>
    <mergeCell ref="A772:A774"/>
    <mergeCell ref="P789:R789"/>
    <mergeCell ref="S789:U789"/>
    <mergeCell ref="B790:C790"/>
    <mergeCell ref="D790:F790"/>
    <mergeCell ref="G790:I790"/>
    <mergeCell ref="J790:L790"/>
    <mergeCell ref="M790:O790"/>
    <mergeCell ref="P790:R790"/>
    <mergeCell ref="S790:U790"/>
    <mergeCell ref="AE783:AE786"/>
    <mergeCell ref="AF783:AF786"/>
    <mergeCell ref="AG783:AG786"/>
    <mergeCell ref="AH783:AH786"/>
    <mergeCell ref="A784:A786"/>
    <mergeCell ref="B789:C789"/>
    <mergeCell ref="D789:F789"/>
    <mergeCell ref="G789:I789"/>
    <mergeCell ref="J789:L789"/>
    <mergeCell ref="M789:O789"/>
    <mergeCell ref="AE795:AE798"/>
    <mergeCell ref="AF795:AF798"/>
    <mergeCell ref="AG795:AG798"/>
    <mergeCell ref="AH795:AH798"/>
    <mergeCell ref="A796:A798"/>
    <mergeCell ref="AE799:AE802"/>
    <mergeCell ref="AF799:AF802"/>
    <mergeCell ref="AG799:AG802"/>
    <mergeCell ref="AH799:AH802"/>
    <mergeCell ref="A800:A802"/>
    <mergeCell ref="S791:U791"/>
    <mergeCell ref="H792:I792"/>
    <mergeCell ref="J792:K792"/>
    <mergeCell ref="L792:M792"/>
    <mergeCell ref="B793:E793"/>
    <mergeCell ref="B794:E794"/>
    <mergeCell ref="B791:C791"/>
    <mergeCell ref="D791:F791"/>
    <mergeCell ref="G791:I791"/>
    <mergeCell ref="J791:L791"/>
    <mergeCell ref="M791:O791"/>
    <mergeCell ref="P791:R791"/>
    <mergeCell ref="AE811:AE814"/>
    <mergeCell ref="AF811:AF814"/>
    <mergeCell ref="AG811:AG814"/>
    <mergeCell ref="AH811:AH814"/>
    <mergeCell ref="A812:A814"/>
    <mergeCell ref="B818:C818"/>
    <mergeCell ref="D818:F818"/>
    <mergeCell ref="G818:I818"/>
    <mergeCell ref="J818:L818"/>
    <mergeCell ref="M818:O818"/>
    <mergeCell ref="AE803:AE806"/>
    <mergeCell ref="AF803:AF806"/>
    <mergeCell ref="AG803:AG806"/>
    <mergeCell ref="AH803:AH806"/>
    <mergeCell ref="A804:A806"/>
    <mergeCell ref="AE807:AE810"/>
    <mergeCell ref="AF807:AF810"/>
    <mergeCell ref="AG807:AG810"/>
    <mergeCell ref="AH807:AH810"/>
    <mergeCell ref="A808:A810"/>
    <mergeCell ref="S820:U820"/>
    <mergeCell ref="H821:I821"/>
    <mergeCell ref="J821:K821"/>
    <mergeCell ref="L821:M821"/>
    <mergeCell ref="B822:E822"/>
    <mergeCell ref="B823:E823"/>
    <mergeCell ref="B820:C820"/>
    <mergeCell ref="D820:F820"/>
    <mergeCell ref="G820:I820"/>
    <mergeCell ref="J820:L820"/>
    <mergeCell ref="M820:O820"/>
    <mergeCell ref="P820:R820"/>
    <mergeCell ref="P818:R818"/>
    <mergeCell ref="S818:U818"/>
    <mergeCell ref="B819:C819"/>
    <mergeCell ref="D819:F819"/>
    <mergeCell ref="G819:I819"/>
    <mergeCell ref="J819:L819"/>
    <mergeCell ref="M819:O819"/>
    <mergeCell ref="P819:R819"/>
    <mergeCell ref="S819:U819"/>
  </mergeCells>
  <pageMargins left="0.70866141732283472" right="0.23" top="0.31496062992125984" bottom="0.31496062992125984" header="0.23622047244094491" footer="0.27559055118110237"/>
  <pageSetup paperSize="9" scale="69" orientation="landscape" horizontalDpi="4294967295" verticalDpi="4294967295" r:id="rId1"/>
  <headerFooter>
    <oddFooter>&amp;RPage &amp;P of &amp;N</oddFooter>
  </headerFooter>
  <rowBreaks count="18" manualBreakCount="18">
    <brk id="46" max="16383" man="1"/>
    <brk id="90" max="16383" man="1"/>
    <brk id="134" max="16383" man="1"/>
    <brk id="178" max="16383" man="1"/>
    <brk id="222" max="16383" man="1"/>
    <brk id="266" max="16383" man="1"/>
    <brk id="310" max="16383" man="1"/>
    <brk id="354" max="16383" man="1"/>
    <brk id="398" max="16383" man="1"/>
    <brk id="442" max="16383" man="1"/>
    <brk id="486" max="16383" man="1"/>
    <brk id="530" max="16383" man="1"/>
    <brk id="574" max="16383" man="1"/>
    <brk id="618" max="16383" man="1"/>
    <brk id="662" max="16383" man="1"/>
    <brk id="706" max="16383" man="1"/>
    <brk id="750" max="16383" man="1"/>
    <brk id="79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H300"/>
  <sheetViews>
    <sheetView topLeftCell="A119" workbookViewId="0">
      <selection activeCell="C139" sqref="C139:R139"/>
    </sheetView>
  </sheetViews>
  <sheetFormatPr defaultRowHeight="15" x14ac:dyDescent="0.25"/>
  <cols>
    <col min="1" max="1" width="22.5703125" style="1" customWidth="1"/>
    <col min="2" max="2" width="5.5703125" style="1" bestFit="1" customWidth="1"/>
    <col min="3" max="17" width="5.140625" style="1" customWidth="1"/>
    <col min="18" max="18" width="6.42578125" style="1" customWidth="1"/>
    <col min="19" max="20" width="6" style="1" customWidth="1"/>
    <col min="21" max="22" width="6.42578125" style="1" hidden="1" customWidth="1"/>
    <col min="23" max="16384" width="9.140625" style="1"/>
  </cols>
  <sheetData>
    <row r="7" spans="1:22" ht="23.25" x14ac:dyDescent="0.35">
      <c r="A7" s="159" t="s">
        <v>453</v>
      </c>
      <c r="B7" s="159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</row>
    <row r="8" spans="1:22" x14ac:dyDescent="0.25">
      <c r="A8" s="160" t="s">
        <v>0</v>
      </c>
      <c r="B8" s="2"/>
      <c r="C8" s="162" t="s">
        <v>244</v>
      </c>
      <c r="D8" s="162"/>
      <c r="E8" s="162"/>
      <c r="F8" s="162" t="s">
        <v>245</v>
      </c>
      <c r="G8" s="162"/>
      <c r="H8" s="162"/>
      <c r="I8" s="162" t="s">
        <v>246</v>
      </c>
      <c r="J8" s="162"/>
      <c r="K8" s="162"/>
      <c r="L8" s="162" t="s">
        <v>247</v>
      </c>
      <c r="M8" s="162"/>
      <c r="N8" s="162"/>
      <c r="O8" s="162" t="s">
        <v>248</v>
      </c>
      <c r="P8" s="162"/>
      <c r="Q8" s="162"/>
      <c r="R8" s="163" t="s">
        <v>1</v>
      </c>
      <c r="S8" s="163" t="s">
        <v>2</v>
      </c>
      <c r="T8" s="163" t="s">
        <v>3</v>
      </c>
      <c r="U8" s="163" t="s">
        <v>4</v>
      </c>
      <c r="V8" s="163" t="s">
        <v>11</v>
      </c>
    </row>
    <row r="9" spans="1:22" ht="35.25" customHeight="1" x14ac:dyDescent="0.25">
      <c r="A9" s="161"/>
      <c r="B9" s="2"/>
      <c r="C9" s="158" t="s">
        <v>249</v>
      </c>
      <c r="D9" s="158"/>
      <c r="E9" s="158"/>
      <c r="F9" s="158" t="s">
        <v>250</v>
      </c>
      <c r="G9" s="158"/>
      <c r="H9" s="158"/>
      <c r="I9" s="158" t="s">
        <v>251</v>
      </c>
      <c r="J9" s="158"/>
      <c r="K9" s="158"/>
      <c r="L9" s="158" t="s">
        <v>252</v>
      </c>
      <c r="M9" s="158"/>
      <c r="N9" s="158"/>
      <c r="O9" s="158" t="s">
        <v>253</v>
      </c>
      <c r="P9" s="158"/>
      <c r="Q9" s="158"/>
      <c r="R9" s="163"/>
      <c r="S9" s="163"/>
      <c r="T9" s="163"/>
      <c r="U9" s="163"/>
      <c r="V9" s="163"/>
    </row>
    <row r="10" spans="1:22" x14ac:dyDescent="0.25">
      <c r="A10" s="158" t="s">
        <v>5</v>
      </c>
      <c r="B10" s="2"/>
      <c r="C10" s="2" t="s">
        <v>6</v>
      </c>
      <c r="D10" s="2" t="s">
        <v>7</v>
      </c>
      <c r="E10" s="2" t="s">
        <v>8</v>
      </c>
      <c r="F10" s="2" t="s">
        <v>6</v>
      </c>
      <c r="G10" s="2" t="s">
        <v>7</v>
      </c>
      <c r="H10" s="2" t="s">
        <v>8</v>
      </c>
      <c r="I10" s="2" t="s">
        <v>6</v>
      </c>
      <c r="J10" s="2" t="s">
        <v>7</v>
      </c>
      <c r="K10" s="2" t="s">
        <v>8</v>
      </c>
      <c r="L10" s="2" t="s">
        <v>6</v>
      </c>
      <c r="M10" s="2" t="s">
        <v>7</v>
      </c>
      <c r="N10" s="2" t="s">
        <v>8</v>
      </c>
      <c r="O10" s="2" t="s">
        <v>6</v>
      </c>
      <c r="P10" s="2" t="s">
        <v>7</v>
      </c>
      <c r="Q10" s="2" t="s">
        <v>8</v>
      </c>
      <c r="R10" s="163"/>
      <c r="S10" s="163"/>
      <c r="T10" s="163"/>
      <c r="U10" s="163"/>
      <c r="V10" s="163"/>
    </row>
    <row r="11" spans="1:22" x14ac:dyDescent="0.25">
      <c r="A11" s="158"/>
      <c r="B11" s="2" t="s">
        <v>9</v>
      </c>
      <c r="C11" s="2">
        <v>80</v>
      </c>
      <c r="D11" s="2">
        <v>20</v>
      </c>
      <c r="E11" s="2">
        <v>100</v>
      </c>
      <c r="F11" s="2">
        <v>80</v>
      </c>
      <c r="G11" s="2">
        <v>20</v>
      </c>
      <c r="H11" s="2">
        <v>100</v>
      </c>
      <c r="I11" s="2">
        <v>80</v>
      </c>
      <c r="J11" s="2">
        <v>20</v>
      </c>
      <c r="K11" s="2">
        <v>100</v>
      </c>
      <c r="L11" s="2">
        <v>80</v>
      </c>
      <c r="M11" s="2">
        <v>20</v>
      </c>
      <c r="N11" s="2">
        <v>100</v>
      </c>
      <c r="O11" s="2">
        <v>80</v>
      </c>
      <c r="P11" s="2">
        <v>20</v>
      </c>
      <c r="Q11" s="2">
        <v>100</v>
      </c>
      <c r="R11" s="2">
        <v>750</v>
      </c>
      <c r="S11" s="163"/>
      <c r="T11" s="163"/>
      <c r="U11" s="163"/>
      <c r="V11" s="163"/>
    </row>
    <row r="12" spans="1:22" ht="15.75" thickBot="1" x14ac:dyDescent="0.3">
      <c r="A12" s="158"/>
      <c r="B12" s="2" t="s">
        <v>10</v>
      </c>
      <c r="C12" s="2">
        <v>32</v>
      </c>
      <c r="D12" s="2">
        <v>8</v>
      </c>
      <c r="E12" s="2">
        <v>40</v>
      </c>
      <c r="F12" s="2">
        <v>32</v>
      </c>
      <c r="G12" s="2">
        <v>8</v>
      </c>
      <c r="H12" s="2">
        <v>40</v>
      </c>
      <c r="I12" s="2">
        <v>32</v>
      </c>
      <c r="J12" s="2">
        <v>8</v>
      </c>
      <c r="K12" s="2">
        <v>40</v>
      </c>
      <c r="L12" s="2">
        <v>32</v>
      </c>
      <c r="M12" s="2">
        <v>8</v>
      </c>
      <c r="N12" s="2">
        <v>40</v>
      </c>
      <c r="O12" s="2">
        <v>32</v>
      </c>
      <c r="P12" s="2">
        <v>8</v>
      </c>
      <c r="Q12" s="2">
        <v>40</v>
      </c>
      <c r="R12" s="2"/>
      <c r="S12" s="163"/>
      <c r="T12" s="163"/>
      <c r="U12" s="163"/>
      <c r="V12" s="163"/>
    </row>
    <row r="13" spans="1:22" x14ac:dyDescent="0.25">
      <c r="A13" s="3">
        <v>15001</v>
      </c>
      <c r="B13" s="4" t="s">
        <v>12</v>
      </c>
      <c r="C13" s="71" t="s">
        <v>169</v>
      </c>
      <c r="D13" s="71" t="s">
        <v>31</v>
      </c>
      <c r="E13" s="93">
        <v>45</v>
      </c>
      <c r="F13" s="71" t="s">
        <v>94</v>
      </c>
      <c r="G13" s="71" t="s">
        <v>84</v>
      </c>
      <c r="H13" s="93">
        <v>51</v>
      </c>
      <c r="I13" s="71" t="s">
        <v>109</v>
      </c>
      <c r="J13" s="71" t="s">
        <v>81</v>
      </c>
      <c r="K13" s="93">
        <v>50</v>
      </c>
      <c r="L13" s="71" t="s">
        <v>89</v>
      </c>
      <c r="M13" s="71" t="s">
        <v>140</v>
      </c>
      <c r="N13" s="72" t="s">
        <v>63</v>
      </c>
      <c r="O13" s="71" t="s">
        <v>93</v>
      </c>
      <c r="P13" s="71" t="s">
        <v>23</v>
      </c>
      <c r="Q13" s="93">
        <v>55</v>
      </c>
      <c r="R13" s="94">
        <v>393</v>
      </c>
      <c r="S13" s="148">
        <v>4.96</v>
      </c>
      <c r="T13" s="148" t="s">
        <v>16</v>
      </c>
      <c r="U13" s="148">
        <v>4.0599999999999996</v>
      </c>
      <c r="V13" s="151"/>
    </row>
    <row r="14" spans="1:22" ht="15" customHeight="1" thickBot="1" x14ac:dyDescent="0.3">
      <c r="A14" s="103" t="s">
        <v>452</v>
      </c>
      <c r="B14" s="5" t="s">
        <v>13</v>
      </c>
      <c r="C14" s="73" t="s">
        <v>29</v>
      </c>
      <c r="D14" s="73" t="s">
        <v>24</v>
      </c>
      <c r="E14" s="74" t="s">
        <v>68</v>
      </c>
      <c r="F14" s="73" t="s">
        <v>29</v>
      </c>
      <c r="G14" s="73" t="s">
        <v>56</v>
      </c>
      <c r="H14" s="74" t="s">
        <v>24</v>
      </c>
      <c r="I14" s="73" t="s">
        <v>68</v>
      </c>
      <c r="J14" s="73" t="s">
        <v>14</v>
      </c>
      <c r="K14" s="74" t="s">
        <v>24</v>
      </c>
      <c r="L14" s="73" t="s">
        <v>68</v>
      </c>
      <c r="M14" s="73" t="s">
        <v>16</v>
      </c>
      <c r="N14" s="74" t="s">
        <v>16</v>
      </c>
      <c r="O14" s="73" t="s">
        <v>24</v>
      </c>
      <c r="P14" s="73" t="s">
        <v>24</v>
      </c>
      <c r="Q14" s="74" t="s">
        <v>24</v>
      </c>
      <c r="R14" s="73"/>
      <c r="S14" s="149"/>
      <c r="T14" s="149"/>
      <c r="U14" s="149"/>
      <c r="V14" s="152"/>
    </row>
    <row r="15" spans="1:22" x14ac:dyDescent="0.25">
      <c r="A15" s="3">
        <v>15002</v>
      </c>
      <c r="B15" s="4" t="s">
        <v>12</v>
      </c>
      <c r="C15" s="94">
        <v>38</v>
      </c>
      <c r="D15" s="94">
        <v>12</v>
      </c>
      <c r="E15" s="93">
        <v>50</v>
      </c>
      <c r="F15" s="94">
        <v>43</v>
      </c>
      <c r="G15" s="94">
        <v>16</v>
      </c>
      <c r="H15" s="93">
        <v>59</v>
      </c>
      <c r="I15" s="94">
        <v>52</v>
      </c>
      <c r="J15" s="94">
        <v>12</v>
      </c>
      <c r="K15" s="93">
        <v>64</v>
      </c>
      <c r="L15" s="94">
        <v>39</v>
      </c>
      <c r="M15" s="94">
        <v>8</v>
      </c>
      <c r="N15" s="93">
        <v>47</v>
      </c>
      <c r="O15" s="94">
        <v>54</v>
      </c>
      <c r="P15" s="94">
        <v>16</v>
      </c>
      <c r="Q15" s="93">
        <v>70</v>
      </c>
      <c r="R15" s="94">
        <v>495</v>
      </c>
      <c r="S15" s="148">
        <v>7.26</v>
      </c>
      <c r="T15" s="148" t="s">
        <v>29</v>
      </c>
      <c r="U15" s="148">
        <v>5.15</v>
      </c>
      <c r="V15" s="151"/>
    </row>
    <row r="16" spans="1:22" ht="15" customHeight="1" thickBot="1" x14ac:dyDescent="0.3">
      <c r="A16" s="103" t="s">
        <v>451</v>
      </c>
      <c r="B16" s="5" t="s">
        <v>13</v>
      </c>
      <c r="C16" s="73" t="s">
        <v>68</v>
      </c>
      <c r="D16" s="73" t="s">
        <v>14</v>
      </c>
      <c r="E16" s="74" t="s">
        <v>24</v>
      </c>
      <c r="F16" s="73" t="s">
        <v>24</v>
      </c>
      <c r="G16" s="73" t="s">
        <v>56</v>
      </c>
      <c r="H16" s="74" t="s">
        <v>24</v>
      </c>
      <c r="I16" s="73" t="s">
        <v>14</v>
      </c>
      <c r="J16" s="73" t="s">
        <v>14</v>
      </c>
      <c r="K16" s="74" t="s">
        <v>14</v>
      </c>
      <c r="L16" s="73" t="s">
        <v>68</v>
      </c>
      <c r="M16" s="73" t="s">
        <v>29</v>
      </c>
      <c r="N16" s="74" t="s">
        <v>68</v>
      </c>
      <c r="O16" s="73" t="s">
        <v>14</v>
      </c>
      <c r="P16" s="73" t="s">
        <v>56</v>
      </c>
      <c r="Q16" s="74" t="s">
        <v>50</v>
      </c>
      <c r="R16" s="73"/>
      <c r="S16" s="149"/>
      <c r="T16" s="149"/>
      <c r="U16" s="149"/>
      <c r="V16" s="152"/>
    </row>
    <row r="17" spans="1:22" x14ac:dyDescent="0.25">
      <c r="A17" s="3">
        <v>15003</v>
      </c>
      <c r="B17" s="4" t="s">
        <v>12</v>
      </c>
      <c r="C17" s="94">
        <v>44</v>
      </c>
      <c r="D17" s="94">
        <v>13</v>
      </c>
      <c r="E17" s="93">
        <v>57</v>
      </c>
      <c r="F17" s="94">
        <v>48</v>
      </c>
      <c r="G17" s="94">
        <v>9</v>
      </c>
      <c r="H17" s="93">
        <v>57</v>
      </c>
      <c r="I17" s="94">
        <v>52</v>
      </c>
      <c r="J17" s="94">
        <v>12</v>
      </c>
      <c r="K17" s="93">
        <v>64</v>
      </c>
      <c r="L17" s="94">
        <v>38</v>
      </c>
      <c r="M17" s="110">
        <v>8</v>
      </c>
      <c r="N17" s="111">
        <v>46</v>
      </c>
      <c r="O17" s="94">
        <v>57</v>
      </c>
      <c r="P17" s="94">
        <v>13</v>
      </c>
      <c r="Q17" s="93">
        <v>70</v>
      </c>
      <c r="R17" s="110">
        <v>482</v>
      </c>
      <c r="S17" s="148">
        <v>7</v>
      </c>
      <c r="T17" s="148" t="s">
        <v>29</v>
      </c>
      <c r="U17" s="148">
        <v>4.7699999999999996</v>
      </c>
      <c r="V17" s="151"/>
    </row>
    <row r="18" spans="1:22" ht="15" customHeight="1" thickBot="1" x14ac:dyDescent="0.3">
      <c r="A18" s="103" t="s">
        <v>450</v>
      </c>
      <c r="B18" s="5" t="s">
        <v>13</v>
      </c>
      <c r="C18" s="73" t="s">
        <v>24</v>
      </c>
      <c r="D18" s="73" t="s">
        <v>14</v>
      </c>
      <c r="E18" s="74" t="s">
        <v>24</v>
      </c>
      <c r="F18" s="73" t="s">
        <v>14</v>
      </c>
      <c r="G18" s="73" t="s">
        <v>68</v>
      </c>
      <c r="H18" s="74" t="s">
        <v>24</v>
      </c>
      <c r="I18" s="73" t="s">
        <v>14</v>
      </c>
      <c r="J18" s="73" t="s">
        <v>14</v>
      </c>
      <c r="K18" s="74" t="s">
        <v>14</v>
      </c>
      <c r="L18" s="73" t="s">
        <v>68</v>
      </c>
      <c r="M18" s="73" t="s">
        <v>29</v>
      </c>
      <c r="N18" s="74" t="s">
        <v>68</v>
      </c>
      <c r="O18" s="73" t="s">
        <v>50</v>
      </c>
      <c r="P18" s="73" t="s">
        <v>14</v>
      </c>
      <c r="Q18" s="74" t="s">
        <v>50</v>
      </c>
      <c r="R18" s="73"/>
      <c r="S18" s="149"/>
      <c r="T18" s="149"/>
      <c r="U18" s="149"/>
      <c r="V18" s="152"/>
    </row>
    <row r="19" spans="1:22" x14ac:dyDescent="0.25">
      <c r="A19" s="3">
        <v>15004</v>
      </c>
      <c r="B19" s="4" t="s">
        <v>12</v>
      </c>
      <c r="C19" s="94">
        <v>46</v>
      </c>
      <c r="D19" s="94">
        <v>16</v>
      </c>
      <c r="E19" s="93">
        <v>62</v>
      </c>
      <c r="F19" s="94">
        <v>38</v>
      </c>
      <c r="G19" s="94">
        <v>10</v>
      </c>
      <c r="H19" s="93">
        <v>48</v>
      </c>
      <c r="I19" s="94">
        <v>49</v>
      </c>
      <c r="J19" s="94">
        <v>10</v>
      </c>
      <c r="K19" s="93">
        <v>59</v>
      </c>
      <c r="L19" s="94">
        <v>33</v>
      </c>
      <c r="M19" s="94">
        <v>8</v>
      </c>
      <c r="N19" s="93">
        <v>41</v>
      </c>
      <c r="O19" s="94">
        <v>58</v>
      </c>
      <c r="P19" s="94">
        <v>11</v>
      </c>
      <c r="Q19" s="93">
        <v>69</v>
      </c>
      <c r="R19" s="94">
        <v>471</v>
      </c>
      <c r="S19" s="148">
        <v>6.63</v>
      </c>
      <c r="T19" s="148" t="s">
        <v>29</v>
      </c>
      <c r="U19" s="148">
        <v>4.7699999999999996</v>
      </c>
      <c r="V19" s="151"/>
    </row>
    <row r="20" spans="1:22" ht="15" customHeight="1" thickBot="1" x14ac:dyDescent="0.3">
      <c r="A20" s="103" t="s">
        <v>449</v>
      </c>
      <c r="B20" s="5" t="s">
        <v>13</v>
      </c>
      <c r="C20" s="73" t="s">
        <v>24</v>
      </c>
      <c r="D20" s="73" t="s">
        <v>56</v>
      </c>
      <c r="E20" s="74" t="s">
        <v>14</v>
      </c>
      <c r="F20" s="73" t="s">
        <v>68</v>
      </c>
      <c r="G20" s="73" t="s">
        <v>24</v>
      </c>
      <c r="H20" s="74" t="s">
        <v>68</v>
      </c>
      <c r="I20" s="73" t="s">
        <v>14</v>
      </c>
      <c r="J20" s="73" t="s">
        <v>24</v>
      </c>
      <c r="K20" s="74" t="s">
        <v>24</v>
      </c>
      <c r="L20" s="73" t="s">
        <v>29</v>
      </c>
      <c r="M20" s="73" t="s">
        <v>29</v>
      </c>
      <c r="N20" s="74" t="s">
        <v>29</v>
      </c>
      <c r="O20" s="73" t="s">
        <v>50</v>
      </c>
      <c r="P20" s="73" t="s">
        <v>24</v>
      </c>
      <c r="Q20" s="74" t="s">
        <v>14</v>
      </c>
      <c r="R20" s="73"/>
      <c r="S20" s="149"/>
      <c r="T20" s="149"/>
      <c r="U20" s="149"/>
      <c r="V20" s="152"/>
    </row>
    <row r="21" spans="1:22" x14ac:dyDescent="0.25">
      <c r="A21" s="3">
        <v>15005</v>
      </c>
      <c r="B21" s="4" t="s">
        <v>12</v>
      </c>
      <c r="C21" s="94">
        <v>53</v>
      </c>
      <c r="D21" s="94">
        <v>14</v>
      </c>
      <c r="E21" s="93">
        <v>67</v>
      </c>
      <c r="F21" s="94">
        <v>44</v>
      </c>
      <c r="G21" s="94">
        <v>13</v>
      </c>
      <c r="H21" s="93">
        <v>57</v>
      </c>
      <c r="I21" s="94">
        <v>42</v>
      </c>
      <c r="J21" s="94">
        <v>11</v>
      </c>
      <c r="K21" s="93">
        <v>53</v>
      </c>
      <c r="L21" s="94">
        <v>38</v>
      </c>
      <c r="M21" s="94">
        <v>11</v>
      </c>
      <c r="N21" s="72" t="s">
        <v>100</v>
      </c>
      <c r="O21" s="94">
        <v>52</v>
      </c>
      <c r="P21" s="94">
        <v>13</v>
      </c>
      <c r="Q21" s="93">
        <v>65</v>
      </c>
      <c r="R21" s="94">
        <v>481</v>
      </c>
      <c r="S21" s="148">
        <v>6.93</v>
      </c>
      <c r="T21" s="148" t="s">
        <v>29</v>
      </c>
      <c r="U21" s="148">
        <v>5.16</v>
      </c>
      <c r="V21" s="151"/>
    </row>
    <row r="22" spans="1:22" ht="15" customHeight="1" thickBot="1" x14ac:dyDescent="0.3">
      <c r="A22" s="103" t="s">
        <v>448</v>
      </c>
      <c r="B22" s="5" t="s">
        <v>13</v>
      </c>
      <c r="C22" s="73" t="s">
        <v>14</v>
      </c>
      <c r="D22" s="73" t="s">
        <v>50</v>
      </c>
      <c r="E22" s="74" t="s">
        <v>14</v>
      </c>
      <c r="F22" s="73" t="s">
        <v>24</v>
      </c>
      <c r="G22" s="73" t="s">
        <v>14</v>
      </c>
      <c r="H22" s="74" t="s">
        <v>24</v>
      </c>
      <c r="I22" s="73" t="s">
        <v>24</v>
      </c>
      <c r="J22" s="73" t="s">
        <v>24</v>
      </c>
      <c r="K22" s="74" t="s">
        <v>24</v>
      </c>
      <c r="L22" s="73" t="s">
        <v>68</v>
      </c>
      <c r="M22" s="73" t="s">
        <v>24</v>
      </c>
      <c r="N22" s="74" t="s">
        <v>68</v>
      </c>
      <c r="O22" s="73" t="s">
        <v>14</v>
      </c>
      <c r="P22" s="73" t="s">
        <v>14</v>
      </c>
      <c r="Q22" s="74" t="s">
        <v>14</v>
      </c>
      <c r="R22" s="73"/>
      <c r="S22" s="149"/>
      <c r="T22" s="149"/>
      <c r="U22" s="149"/>
      <c r="V22" s="152"/>
    </row>
    <row r="23" spans="1:22" x14ac:dyDescent="0.25">
      <c r="A23" s="3">
        <v>15006</v>
      </c>
      <c r="B23" s="4" t="s">
        <v>12</v>
      </c>
      <c r="C23" s="94">
        <v>49</v>
      </c>
      <c r="D23" s="94">
        <v>11</v>
      </c>
      <c r="E23" s="93">
        <v>60</v>
      </c>
      <c r="F23" s="94">
        <v>34</v>
      </c>
      <c r="G23" s="94">
        <v>13</v>
      </c>
      <c r="H23" s="93">
        <v>47</v>
      </c>
      <c r="I23" s="94">
        <v>38</v>
      </c>
      <c r="J23" s="94">
        <v>14</v>
      </c>
      <c r="K23" s="93">
        <v>52</v>
      </c>
      <c r="L23" s="94">
        <v>36</v>
      </c>
      <c r="M23" s="94">
        <v>16</v>
      </c>
      <c r="N23" s="93">
        <v>52</v>
      </c>
      <c r="O23" s="94">
        <v>52</v>
      </c>
      <c r="P23" s="94">
        <v>15</v>
      </c>
      <c r="Q23" s="93">
        <v>67</v>
      </c>
      <c r="R23" s="94">
        <v>475</v>
      </c>
      <c r="S23" s="148">
        <v>7</v>
      </c>
      <c r="T23" s="148" t="s">
        <v>29</v>
      </c>
      <c r="U23" s="148">
        <v>5.37</v>
      </c>
      <c r="V23" s="151"/>
    </row>
    <row r="24" spans="1:22" ht="15" customHeight="1" thickBot="1" x14ac:dyDescent="0.3">
      <c r="A24" s="103" t="s">
        <v>447</v>
      </c>
      <c r="B24" s="5" t="s">
        <v>13</v>
      </c>
      <c r="C24" s="73" t="s">
        <v>14</v>
      </c>
      <c r="D24" s="73" t="s">
        <v>24</v>
      </c>
      <c r="E24" s="74" t="s">
        <v>14</v>
      </c>
      <c r="F24" s="73" t="s">
        <v>29</v>
      </c>
      <c r="G24" s="73" t="s">
        <v>14</v>
      </c>
      <c r="H24" s="74" t="s">
        <v>68</v>
      </c>
      <c r="I24" s="73" t="s">
        <v>68</v>
      </c>
      <c r="J24" s="73" t="s">
        <v>50</v>
      </c>
      <c r="K24" s="74" t="s">
        <v>24</v>
      </c>
      <c r="L24" s="73" t="s">
        <v>68</v>
      </c>
      <c r="M24" s="73" t="s">
        <v>56</v>
      </c>
      <c r="N24" s="74" t="s">
        <v>24</v>
      </c>
      <c r="O24" s="73" t="s">
        <v>14</v>
      </c>
      <c r="P24" s="73" t="s">
        <v>48</v>
      </c>
      <c r="Q24" s="74" t="s">
        <v>14</v>
      </c>
      <c r="R24" s="73"/>
      <c r="S24" s="149"/>
      <c r="T24" s="149"/>
      <c r="U24" s="149"/>
      <c r="V24" s="152"/>
    </row>
    <row r="25" spans="1:22" x14ac:dyDescent="0.25">
      <c r="A25" s="3">
        <v>15007</v>
      </c>
      <c r="B25" s="4" t="s">
        <v>12</v>
      </c>
      <c r="C25" s="71" t="s">
        <v>115</v>
      </c>
      <c r="D25" s="71" t="s">
        <v>23</v>
      </c>
      <c r="E25" s="93">
        <v>32</v>
      </c>
      <c r="F25" s="71" t="s">
        <v>94</v>
      </c>
      <c r="G25" s="71" t="s">
        <v>108</v>
      </c>
      <c r="H25" s="93">
        <v>48</v>
      </c>
      <c r="I25" s="71" t="s">
        <v>110</v>
      </c>
      <c r="J25" s="71" t="s">
        <v>124</v>
      </c>
      <c r="K25" s="93">
        <v>49</v>
      </c>
      <c r="L25" s="71" t="s">
        <v>91</v>
      </c>
      <c r="M25" s="71" t="s">
        <v>124</v>
      </c>
      <c r="N25" s="93">
        <v>41</v>
      </c>
      <c r="O25" s="71" t="s">
        <v>163</v>
      </c>
      <c r="P25" s="71" t="s">
        <v>124</v>
      </c>
      <c r="Q25" s="93">
        <v>57</v>
      </c>
      <c r="R25" s="94">
        <v>407</v>
      </c>
      <c r="S25" s="148">
        <v>5.15</v>
      </c>
      <c r="T25" s="148" t="s">
        <v>16</v>
      </c>
      <c r="U25" s="148">
        <v>3.7</v>
      </c>
      <c r="V25" s="151"/>
    </row>
    <row r="26" spans="1:22" ht="15" customHeight="1" thickBot="1" x14ac:dyDescent="0.3">
      <c r="A26" s="103" t="s">
        <v>446</v>
      </c>
      <c r="B26" s="5" t="s">
        <v>13</v>
      </c>
      <c r="C26" s="73" t="s">
        <v>16</v>
      </c>
      <c r="D26" s="73" t="s">
        <v>24</v>
      </c>
      <c r="E26" s="74" t="s">
        <v>16</v>
      </c>
      <c r="F26" s="73" t="s">
        <v>29</v>
      </c>
      <c r="G26" s="73" t="s">
        <v>14</v>
      </c>
      <c r="H26" s="74" t="s">
        <v>68</v>
      </c>
      <c r="I26" s="73" t="s">
        <v>24</v>
      </c>
      <c r="J26" s="73" t="s">
        <v>68</v>
      </c>
      <c r="K26" s="74" t="s">
        <v>68</v>
      </c>
      <c r="L26" s="73" t="s">
        <v>29</v>
      </c>
      <c r="M26" s="73" t="s">
        <v>68</v>
      </c>
      <c r="N26" s="74" t="s">
        <v>29</v>
      </c>
      <c r="O26" s="73" t="s">
        <v>14</v>
      </c>
      <c r="P26" s="73" t="s">
        <v>68</v>
      </c>
      <c r="Q26" s="74" t="s">
        <v>24</v>
      </c>
      <c r="R26" s="73"/>
      <c r="S26" s="149"/>
      <c r="T26" s="149"/>
      <c r="U26" s="149"/>
      <c r="V26" s="152"/>
    </row>
    <row r="27" spans="1:22" x14ac:dyDescent="0.25">
      <c r="A27" s="3">
        <v>15008</v>
      </c>
      <c r="B27" s="4" t="s">
        <v>12</v>
      </c>
      <c r="C27" s="71" t="s">
        <v>39</v>
      </c>
      <c r="D27" s="71" t="s">
        <v>31</v>
      </c>
      <c r="E27" s="93">
        <v>44</v>
      </c>
      <c r="F27" s="71" t="s">
        <v>121</v>
      </c>
      <c r="G27" s="71" t="s">
        <v>108</v>
      </c>
      <c r="H27" s="93">
        <v>52</v>
      </c>
      <c r="I27" s="71" t="s">
        <v>109</v>
      </c>
      <c r="J27" s="71" t="s">
        <v>23</v>
      </c>
      <c r="K27" s="93">
        <v>48</v>
      </c>
      <c r="L27" s="71" t="s">
        <v>127</v>
      </c>
      <c r="M27" s="71" t="s">
        <v>136</v>
      </c>
      <c r="N27" s="93">
        <v>25</v>
      </c>
      <c r="O27" s="71" t="s">
        <v>142</v>
      </c>
      <c r="P27" s="71" t="s">
        <v>31</v>
      </c>
      <c r="Q27" s="93">
        <v>52</v>
      </c>
      <c r="R27" s="94">
        <v>390</v>
      </c>
      <c r="S27" s="148">
        <v>5</v>
      </c>
      <c r="T27" s="148" t="s">
        <v>16</v>
      </c>
      <c r="U27" s="148">
        <v>5.78</v>
      </c>
      <c r="V27" s="151"/>
    </row>
    <row r="28" spans="1:22" ht="15" customHeight="1" thickBot="1" x14ac:dyDescent="0.3">
      <c r="A28" s="103" t="s">
        <v>445</v>
      </c>
      <c r="B28" s="5" t="s">
        <v>13</v>
      </c>
      <c r="C28" s="73" t="s">
        <v>29</v>
      </c>
      <c r="D28" s="73" t="s">
        <v>24</v>
      </c>
      <c r="E28" s="74" t="s">
        <v>29</v>
      </c>
      <c r="F28" s="73" t="s">
        <v>68</v>
      </c>
      <c r="G28" s="73" t="s">
        <v>14</v>
      </c>
      <c r="H28" s="74" t="s">
        <v>24</v>
      </c>
      <c r="I28" s="73" t="s">
        <v>68</v>
      </c>
      <c r="J28" s="73" t="s">
        <v>24</v>
      </c>
      <c r="K28" s="74" t="s">
        <v>68</v>
      </c>
      <c r="L28" s="73" t="s">
        <v>16</v>
      </c>
      <c r="M28" s="73" t="s">
        <v>16</v>
      </c>
      <c r="N28" s="74" t="s">
        <v>16</v>
      </c>
      <c r="O28" s="73" t="s">
        <v>24</v>
      </c>
      <c r="P28" s="73" t="s">
        <v>24</v>
      </c>
      <c r="Q28" s="74" t="s">
        <v>24</v>
      </c>
      <c r="R28" s="73"/>
      <c r="S28" s="149"/>
      <c r="T28" s="149"/>
      <c r="U28" s="149"/>
      <c r="V28" s="152"/>
    </row>
    <row r="29" spans="1:22" x14ac:dyDescent="0.25">
      <c r="A29" s="3">
        <v>15009</v>
      </c>
      <c r="B29" s="4" t="s">
        <v>12</v>
      </c>
      <c r="C29" s="71" t="s">
        <v>142</v>
      </c>
      <c r="D29" s="71" t="s">
        <v>81</v>
      </c>
      <c r="E29" s="93">
        <v>53</v>
      </c>
      <c r="F29" s="71" t="s">
        <v>89</v>
      </c>
      <c r="G29" s="71" t="s">
        <v>81</v>
      </c>
      <c r="H29" s="93">
        <v>49</v>
      </c>
      <c r="I29" s="71" t="s">
        <v>113</v>
      </c>
      <c r="J29" s="71" t="s">
        <v>23</v>
      </c>
      <c r="K29" s="93">
        <v>53</v>
      </c>
      <c r="L29" s="71" t="s">
        <v>303</v>
      </c>
      <c r="M29" s="71" t="s">
        <v>35</v>
      </c>
      <c r="N29" s="93">
        <v>35</v>
      </c>
      <c r="O29" s="71" t="s">
        <v>113</v>
      </c>
      <c r="P29" s="71" t="s">
        <v>124</v>
      </c>
      <c r="Q29" s="93">
        <v>52</v>
      </c>
      <c r="R29" s="94">
        <v>418</v>
      </c>
      <c r="S29" s="148">
        <v>5.52</v>
      </c>
      <c r="T29" s="148" t="s">
        <v>16</v>
      </c>
      <c r="U29" s="148">
        <v>4.57</v>
      </c>
      <c r="V29" s="151"/>
    </row>
    <row r="30" spans="1:22" ht="15" customHeight="1" thickBot="1" x14ac:dyDescent="0.3">
      <c r="A30" s="103" t="s">
        <v>444</v>
      </c>
      <c r="B30" s="5" t="s">
        <v>13</v>
      </c>
      <c r="C30" s="73" t="s">
        <v>24</v>
      </c>
      <c r="D30" s="73" t="s">
        <v>14</v>
      </c>
      <c r="E30" s="74" t="s">
        <v>24</v>
      </c>
      <c r="F30" s="73" t="s">
        <v>68</v>
      </c>
      <c r="G30" s="73" t="s">
        <v>14</v>
      </c>
      <c r="H30" s="74" t="s">
        <v>68</v>
      </c>
      <c r="I30" s="73" t="s">
        <v>24</v>
      </c>
      <c r="J30" s="73" t="s">
        <v>24</v>
      </c>
      <c r="K30" s="74" t="s">
        <v>24</v>
      </c>
      <c r="L30" s="73" t="s">
        <v>16</v>
      </c>
      <c r="M30" s="73" t="s">
        <v>16</v>
      </c>
      <c r="N30" s="74" t="s">
        <v>16</v>
      </c>
      <c r="O30" s="73" t="s">
        <v>24</v>
      </c>
      <c r="P30" s="73" t="s">
        <v>68</v>
      </c>
      <c r="Q30" s="74" t="s">
        <v>24</v>
      </c>
      <c r="R30" s="73"/>
      <c r="S30" s="149"/>
      <c r="T30" s="149"/>
      <c r="U30" s="149"/>
      <c r="V30" s="152"/>
    </row>
    <row r="31" spans="1:22" x14ac:dyDescent="0.25">
      <c r="A31" s="3">
        <v>15010</v>
      </c>
      <c r="B31" s="4" t="s">
        <v>12</v>
      </c>
      <c r="C31" s="71" t="s">
        <v>94</v>
      </c>
      <c r="D31" s="71" t="s">
        <v>108</v>
      </c>
      <c r="E31" s="93">
        <v>48</v>
      </c>
      <c r="F31" s="71" t="s">
        <v>91</v>
      </c>
      <c r="G31" s="71" t="s">
        <v>108</v>
      </c>
      <c r="H31" s="93">
        <v>45</v>
      </c>
      <c r="I31" s="71" t="s">
        <v>109</v>
      </c>
      <c r="J31" s="71" t="s">
        <v>28</v>
      </c>
      <c r="K31" s="93">
        <v>46</v>
      </c>
      <c r="L31" s="71" t="s">
        <v>34</v>
      </c>
      <c r="M31" s="71" t="s">
        <v>139</v>
      </c>
      <c r="N31" s="93">
        <v>25</v>
      </c>
      <c r="O31" s="71" t="s">
        <v>113</v>
      </c>
      <c r="P31" s="71" t="s">
        <v>31</v>
      </c>
      <c r="Q31" s="93">
        <v>54</v>
      </c>
      <c r="R31" s="94">
        <v>355</v>
      </c>
      <c r="S31" s="148">
        <v>4.63</v>
      </c>
      <c r="T31" s="148" t="s">
        <v>16</v>
      </c>
      <c r="U31" s="148">
        <v>2.96</v>
      </c>
      <c r="V31" s="151"/>
    </row>
    <row r="32" spans="1:22" ht="15" customHeight="1" thickBot="1" x14ac:dyDescent="0.3">
      <c r="A32" s="103" t="s">
        <v>443</v>
      </c>
      <c r="B32" s="5" t="s">
        <v>13</v>
      </c>
      <c r="C32" s="73" t="s">
        <v>29</v>
      </c>
      <c r="D32" s="73" t="s">
        <v>14</v>
      </c>
      <c r="E32" s="74" t="s">
        <v>68</v>
      </c>
      <c r="F32" s="73" t="s">
        <v>29</v>
      </c>
      <c r="G32" s="73" t="s">
        <v>14</v>
      </c>
      <c r="H32" s="74" t="s">
        <v>68</v>
      </c>
      <c r="I32" s="73" t="s">
        <v>68</v>
      </c>
      <c r="J32" s="73" t="s">
        <v>29</v>
      </c>
      <c r="K32" s="74" t="s">
        <v>68</v>
      </c>
      <c r="L32" s="73" t="s">
        <v>16</v>
      </c>
      <c r="M32" s="73" t="s">
        <v>16</v>
      </c>
      <c r="N32" s="74" t="s">
        <v>16</v>
      </c>
      <c r="O32" s="73" t="s">
        <v>24</v>
      </c>
      <c r="P32" s="73" t="s">
        <v>24</v>
      </c>
      <c r="Q32" s="74" t="s">
        <v>24</v>
      </c>
      <c r="R32" s="73"/>
      <c r="S32" s="149"/>
      <c r="T32" s="149"/>
      <c r="U32" s="149"/>
      <c r="V32" s="152"/>
    </row>
    <row r="33" spans="1:22" x14ac:dyDescent="0.25">
      <c r="A33" s="3">
        <v>15011</v>
      </c>
      <c r="B33" s="4" t="s">
        <v>12</v>
      </c>
      <c r="C33" s="71" t="s">
        <v>110</v>
      </c>
      <c r="D33" s="71" t="s">
        <v>23</v>
      </c>
      <c r="E33" s="93">
        <v>50</v>
      </c>
      <c r="F33" s="71" t="s">
        <v>128</v>
      </c>
      <c r="G33" s="71" t="s">
        <v>108</v>
      </c>
      <c r="H33" s="93">
        <v>28</v>
      </c>
      <c r="I33" s="71" t="s">
        <v>110</v>
      </c>
      <c r="J33" s="71" t="s">
        <v>31</v>
      </c>
      <c r="K33" s="93">
        <v>51</v>
      </c>
      <c r="L33" s="71" t="s">
        <v>121</v>
      </c>
      <c r="M33" s="71" t="s">
        <v>139</v>
      </c>
      <c r="N33" s="93">
        <v>44</v>
      </c>
      <c r="O33" s="71" t="s">
        <v>441</v>
      </c>
      <c r="P33" s="71" t="s">
        <v>124</v>
      </c>
      <c r="Q33" s="93">
        <v>60</v>
      </c>
      <c r="R33" s="94">
        <v>418</v>
      </c>
      <c r="S33" s="148">
        <v>5.04</v>
      </c>
      <c r="T33" s="148" t="s">
        <v>16</v>
      </c>
      <c r="U33" s="148">
        <v>4.1500000000000004</v>
      </c>
      <c r="V33" s="151"/>
    </row>
    <row r="34" spans="1:22" ht="15" customHeight="1" thickBot="1" x14ac:dyDescent="0.3">
      <c r="A34" s="103" t="s">
        <v>442</v>
      </c>
      <c r="B34" s="5" t="s">
        <v>13</v>
      </c>
      <c r="C34" s="73" t="s">
        <v>24</v>
      </c>
      <c r="D34" s="73" t="s">
        <v>24</v>
      </c>
      <c r="E34" s="74" t="s">
        <v>24</v>
      </c>
      <c r="F34" s="73" t="s">
        <v>16</v>
      </c>
      <c r="G34" s="73" t="s">
        <v>14</v>
      </c>
      <c r="H34" s="74" t="s">
        <v>16</v>
      </c>
      <c r="I34" s="73" t="s">
        <v>24</v>
      </c>
      <c r="J34" s="73" t="s">
        <v>24</v>
      </c>
      <c r="K34" s="74" t="s">
        <v>24</v>
      </c>
      <c r="L34" s="73" t="s">
        <v>68</v>
      </c>
      <c r="M34" s="73" t="s">
        <v>16</v>
      </c>
      <c r="N34" s="74" t="s">
        <v>16</v>
      </c>
      <c r="O34" s="73" t="s">
        <v>14</v>
      </c>
      <c r="P34" s="73" t="s">
        <v>68</v>
      </c>
      <c r="Q34" s="74" t="s">
        <v>14</v>
      </c>
      <c r="R34" s="73"/>
      <c r="S34" s="149"/>
      <c r="T34" s="149"/>
      <c r="U34" s="149"/>
      <c r="V34" s="152"/>
    </row>
    <row r="35" spans="1:22" x14ac:dyDescent="0.25">
      <c r="A35" s="3">
        <v>15012</v>
      </c>
      <c r="B35" s="4" t="s">
        <v>12</v>
      </c>
      <c r="C35" s="71" t="s">
        <v>119</v>
      </c>
      <c r="D35" s="71" t="s">
        <v>108</v>
      </c>
      <c r="E35" s="93">
        <v>57</v>
      </c>
      <c r="F35" s="71" t="s">
        <v>91</v>
      </c>
      <c r="G35" s="71" t="s">
        <v>31</v>
      </c>
      <c r="H35" s="93">
        <v>43</v>
      </c>
      <c r="I35" s="71" t="s">
        <v>39</v>
      </c>
      <c r="J35" s="71" t="s">
        <v>23</v>
      </c>
      <c r="K35" s="93">
        <v>43</v>
      </c>
      <c r="L35" s="71" t="s">
        <v>149</v>
      </c>
      <c r="M35" s="71" t="s">
        <v>28</v>
      </c>
      <c r="N35" s="93">
        <v>29</v>
      </c>
      <c r="O35" s="71" t="s">
        <v>441</v>
      </c>
      <c r="P35" s="71" t="s">
        <v>124</v>
      </c>
      <c r="Q35" s="93">
        <v>60</v>
      </c>
      <c r="R35" s="94">
        <v>415</v>
      </c>
      <c r="S35" s="148">
        <v>5.33</v>
      </c>
      <c r="T35" s="148" t="s">
        <v>16</v>
      </c>
      <c r="U35" s="148">
        <v>3.97</v>
      </c>
      <c r="V35" s="151"/>
    </row>
    <row r="36" spans="1:22" ht="15" customHeight="1" thickBot="1" x14ac:dyDescent="0.3">
      <c r="A36" s="103" t="s">
        <v>440</v>
      </c>
      <c r="B36" s="5" t="s">
        <v>13</v>
      </c>
      <c r="C36" s="73" t="s">
        <v>24</v>
      </c>
      <c r="D36" s="73" t="s">
        <v>14</v>
      </c>
      <c r="E36" s="74" t="s">
        <v>24</v>
      </c>
      <c r="F36" s="73" t="s">
        <v>29</v>
      </c>
      <c r="G36" s="73" t="s">
        <v>24</v>
      </c>
      <c r="H36" s="74" t="s">
        <v>29</v>
      </c>
      <c r="I36" s="73" t="s">
        <v>29</v>
      </c>
      <c r="J36" s="73" t="s">
        <v>24</v>
      </c>
      <c r="K36" s="74" t="s">
        <v>29</v>
      </c>
      <c r="L36" s="73" t="s">
        <v>16</v>
      </c>
      <c r="M36" s="73" t="s">
        <v>29</v>
      </c>
      <c r="N36" s="74" t="s">
        <v>16</v>
      </c>
      <c r="O36" s="73" t="s">
        <v>14</v>
      </c>
      <c r="P36" s="73" t="s">
        <v>68</v>
      </c>
      <c r="Q36" s="74" t="s">
        <v>14</v>
      </c>
      <c r="R36" s="73"/>
      <c r="S36" s="149"/>
      <c r="T36" s="149"/>
      <c r="U36" s="149"/>
      <c r="V36" s="152"/>
    </row>
    <row r="37" spans="1:22" x14ac:dyDescent="0.25">
      <c r="A37" s="3">
        <v>15013</v>
      </c>
      <c r="B37" s="4" t="s">
        <v>12</v>
      </c>
      <c r="C37" s="94">
        <v>68</v>
      </c>
      <c r="D37" s="94">
        <v>13</v>
      </c>
      <c r="E37" s="93">
        <v>81</v>
      </c>
      <c r="F37" s="94">
        <v>37</v>
      </c>
      <c r="G37" s="94">
        <v>12</v>
      </c>
      <c r="H37" s="93">
        <v>49</v>
      </c>
      <c r="I37" s="94">
        <v>39</v>
      </c>
      <c r="J37" s="94">
        <v>10</v>
      </c>
      <c r="K37" s="93">
        <v>49</v>
      </c>
      <c r="L37" s="94">
        <v>44</v>
      </c>
      <c r="M37" s="94">
        <v>8</v>
      </c>
      <c r="N37" s="93">
        <v>52</v>
      </c>
      <c r="O37" s="94">
        <v>63</v>
      </c>
      <c r="P37" s="94">
        <v>12</v>
      </c>
      <c r="Q37" s="93">
        <v>75</v>
      </c>
      <c r="R37" s="94">
        <v>488</v>
      </c>
      <c r="S37" s="148">
        <v>7.44</v>
      </c>
      <c r="T37" s="148" t="s">
        <v>29</v>
      </c>
      <c r="U37" s="148">
        <v>7.62</v>
      </c>
      <c r="V37" s="151"/>
    </row>
    <row r="38" spans="1:22" ht="15" customHeight="1" thickBot="1" x14ac:dyDescent="0.3">
      <c r="A38" s="103" t="s">
        <v>439</v>
      </c>
      <c r="B38" s="5" t="s">
        <v>13</v>
      </c>
      <c r="C38" s="73" t="s">
        <v>56</v>
      </c>
      <c r="D38" s="73" t="s">
        <v>14</v>
      </c>
      <c r="E38" s="74" t="s">
        <v>56</v>
      </c>
      <c r="F38" s="73" t="s">
        <v>68</v>
      </c>
      <c r="G38" s="73" t="s">
        <v>14</v>
      </c>
      <c r="H38" s="74" t="s">
        <v>68</v>
      </c>
      <c r="I38" s="73" t="s">
        <v>68</v>
      </c>
      <c r="J38" s="73" t="s">
        <v>24</v>
      </c>
      <c r="K38" s="74" t="s">
        <v>68</v>
      </c>
      <c r="L38" s="73" t="s">
        <v>24</v>
      </c>
      <c r="M38" s="73" t="s">
        <v>29</v>
      </c>
      <c r="N38" s="74" t="s">
        <v>24</v>
      </c>
      <c r="O38" s="73" t="s">
        <v>48</v>
      </c>
      <c r="P38" s="73" t="s">
        <v>14</v>
      </c>
      <c r="Q38" s="74" t="s">
        <v>48</v>
      </c>
      <c r="R38" s="73"/>
      <c r="S38" s="149"/>
      <c r="T38" s="149"/>
      <c r="U38" s="149"/>
      <c r="V38" s="152"/>
    </row>
    <row r="39" spans="1:22" x14ac:dyDescent="0.25">
      <c r="A39" s="3">
        <v>15014</v>
      </c>
      <c r="B39" s="4" t="s">
        <v>12</v>
      </c>
      <c r="C39" s="94">
        <v>58</v>
      </c>
      <c r="D39" s="94">
        <v>16</v>
      </c>
      <c r="E39" s="93">
        <v>74</v>
      </c>
      <c r="F39" s="94">
        <v>50</v>
      </c>
      <c r="G39" s="94">
        <v>15</v>
      </c>
      <c r="H39" s="93">
        <v>65</v>
      </c>
      <c r="I39" s="94">
        <v>61</v>
      </c>
      <c r="J39" s="94">
        <v>16</v>
      </c>
      <c r="K39" s="93">
        <v>77</v>
      </c>
      <c r="L39" s="94">
        <v>42</v>
      </c>
      <c r="M39" s="94">
        <v>14</v>
      </c>
      <c r="N39" s="93">
        <v>56</v>
      </c>
      <c r="O39" s="94">
        <v>74</v>
      </c>
      <c r="P39" s="94">
        <v>18</v>
      </c>
      <c r="Q39" s="93">
        <v>92</v>
      </c>
      <c r="R39" s="94">
        <v>563</v>
      </c>
      <c r="S39" s="148">
        <v>8.3000000000000007</v>
      </c>
      <c r="T39" s="148" t="s">
        <v>29</v>
      </c>
      <c r="U39" s="148">
        <v>6.1</v>
      </c>
      <c r="V39" s="151"/>
    </row>
    <row r="40" spans="1:22" ht="15" customHeight="1" thickBot="1" x14ac:dyDescent="0.3">
      <c r="A40" s="103" t="s">
        <v>438</v>
      </c>
      <c r="B40" s="5" t="s">
        <v>13</v>
      </c>
      <c r="C40" s="73" t="s">
        <v>50</v>
      </c>
      <c r="D40" s="73" t="s">
        <v>56</v>
      </c>
      <c r="E40" s="74" t="s">
        <v>50</v>
      </c>
      <c r="F40" s="73" t="s">
        <v>14</v>
      </c>
      <c r="G40" s="73" t="s">
        <v>48</v>
      </c>
      <c r="H40" s="74" t="s">
        <v>14</v>
      </c>
      <c r="I40" s="73" t="s">
        <v>48</v>
      </c>
      <c r="J40" s="73" t="s">
        <v>56</v>
      </c>
      <c r="K40" s="74" t="s">
        <v>48</v>
      </c>
      <c r="L40" s="73" t="s">
        <v>24</v>
      </c>
      <c r="M40" s="73" t="s">
        <v>50</v>
      </c>
      <c r="N40" s="74" t="s">
        <v>24</v>
      </c>
      <c r="O40" s="73" t="s">
        <v>56</v>
      </c>
      <c r="P40" s="73" t="s">
        <v>56</v>
      </c>
      <c r="Q40" s="74" t="s">
        <v>56</v>
      </c>
      <c r="R40" s="73"/>
      <c r="S40" s="149"/>
      <c r="T40" s="149"/>
      <c r="U40" s="149"/>
      <c r="V40" s="152"/>
    </row>
    <row r="41" spans="1:22" x14ac:dyDescent="0.25">
      <c r="A41" s="3">
        <v>15015</v>
      </c>
      <c r="B41" s="4" t="s">
        <v>12</v>
      </c>
      <c r="C41" s="71" t="s">
        <v>39</v>
      </c>
      <c r="D41" s="71" t="s">
        <v>28</v>
      </c>
      <c r="E41" s="93">
        <v>41</v>
      </c>
      <c r="F41" s="71" t="s">
        <v>143</v>
      </c>
      <c r="G41" s="71" t="s">
        <v>114</v>
      </c>
      <c r="H41" s="93">
        <v>57</v>
      </c>
      <c r="I41" s="71" t="s">
        <v>91</v>
      </c>
      <c r="J41" s="71" t="s">
        <v>31</v>
      </c>
      <c r="K41" s="93">
        <v>43</v>
      </c>
      <c r="L41" s="71" t="s">
        <v>141</v>
      </c>
      <c r="M41" s="71" t="s">
        <v>23</v>
      </c>
      <c r="N41" s="93">
        <v>23</v>
      </c>
      <c r="O41" s="71" t="s">
        <v>331</v>
      </c>
      <c r="P41" s="71" t="s">
        <v>108</v>
      </c>
      <c r="Q41" s="93">
        <v>69</v>
      </c>
      <c r="R41" s="94">
        <v>372</v>
      </c>
      <c r="S41" s="148">
        <v>4.4400000000000004</v>
      </c>
      <c r="T41" s="148" t="s">
        <v>16</v>
      </c>
      <c r="U41" s="148">
        <v>5.38</v>
      </c>
      <c r="V41" s="151"/>
    </row>
    <row r="42" spans="1:22" ht="15" customHeight="1" thickBot="1" x14ac:dyDescent="0.3">
      <c r="A42" s="103" t="s">
        <v>437</v>
      </c>
      <c r="B42" s="5" t="s">
        <v>13</v>
      </c>
      <c r="C42" s="73" t="s">
        <v>29</v>
      </c>
      <c r="D42" s="73" t="s">
        <v>29</v>
      </c>
      <c r="E42" s="74" t="s">
        <v>29</v>
      </c>
      <c r="F42" s="73" t="s">
        <v>24</v>
      </c>
      <c r="G42" s="73" t="s">
        <v>48</v>
      </c>
      <c r="H42" s="74" t="s">
        <v>24</v>
      </c>
      <c r="I42" s="73" t="s">
        <v>29</v>
      </c>
      <c r="J42" s="73" t="s">
        <v>24</v>
      </c>
      <c r="K42" s="74" t="s">
        <v>29</v>
      </c>
      <c r="L42" s="73" t="s">
        <v>16</v>
      </c>
      <c r="M42" s="73" t="s">
        <v>24</v>
      </c>
      <c r="N42" s="74" t="s">
        <v>16</v>
      </c>
      <c r="O42" s="73" t="s">
        <v>50</v>
      </c>
      <c r="P42" s="73" t="s">
        <v>14</v>
      </c>
      <c r="Q42" s="74" t="s">
        <v>14</v>
      </c>
      <c r="R42" s="73"/>
      <c r="S42" s="149"/>
      <c r="T42" s="149"/>
      <c r="U42" s="149"/>
      <c r="V42" s="152"/>
    </row>
    <row r="43" spans="1:22" x14ac:dyDescent="0.25">
      <c r="A43" s="3">
        <v>15016</v>
      </c>
      <c r="B43" s="4" t="s">
        <v>12</v>
      </c>
      <c r="C43" s="94">
        <v>49</v>
      </c>
      <c r="D43" s="94">
        <v>11</v>
      </c>
      <c r="E43" s="93">
        <v>60</v>
      </c>
      <c r="F43" s="94">
        <v>38</v>
      </c>
      <c r="G43" s="94">
        <v>17</v>
      </c>
      <c r="H43" s="93">
        <v>55</v>
      </c>
      <c r="I43" s="94">
        <v>50</v>
      </c>
      <c r="J43" s="94">
        <v>11</v>
      </c>
      <c r="K43" s="93">
        <v>61</v>
      </c>
      <c r="L43" s="94">
        <v>39</v>
      </c>
      <c r="M43" s="94">
        <v>10</v>
      </c>
      <c r="N43" s="93">
        <v>49</v>
      </c>
      <c r="O43" s="94">
        <v>57</v>
      </c>
      <c r="P43" s="94">
        <v>10</v>
      </c>
      <c r="Q43" s="93">
        <v>67</v>
      </c>
      <c r="R43" s="94">
        <v>471</v>
      </c>
      <c r="S43" s="148">
        <v>6.78</v>
      </c>
      <c r="T43" s="148" t="s">
        <v>29</v>
      </c>
      <c r="U43" s="148">
        <v>7.1</v>
      </c>
      <c r="V43" s="151"/>
    </row>
    <row r="44" spans="1:22" ht="15" customHeight="1" thickBot="1" x14ac:dyDescent="0.3">
      <c r="A44" s="103" t="s">
        <v>436</v>
      </c>
      <c r="B44" s="5" t="s">
        <v>13</v>
      </c>
      <c r="C44" s="73" t="s">
        <v>14</v>
      </c>
      <c r="D44" s="73" t="s">
        <v>24</v>
      </c>
      <c r="E44" s="74" t="s">
        <v>14</v>
      </c>
      <c r="F44" s="73" t="s">
        <v>68</v>
      </c>
      <c r="G44" s="73" t="s">
        <v>56</v>
      </c>
      <c r="H44" s="74" t="s">
        <v>24</v>
      </c>
      <c r="I44" s="73" t="s">
        <v>14</v>
      </c>
      <c r="J44" s="73" t="s">
        <v>24</v>
      </c>
      <c r="K44" s="74" t="s">
        <v>14</v>
      </c>
      <c r="L44" s="73" t="s">
        <v>68</v>
      </c>
      <c r="M44" s="73" t="s">
        <v>24</v>
      </c>
      <c r="N44" s="74" t="s">
        <v>68</v>
      </c>
      <c r="O44" s="73" t="s">
        <v>50</v>
      </c>
      <c r="P44" s="73" t="s">
        <v>24</v>
      </c>
      <c r="Q44" s="74" t="s">
        <v>14</v>
      </c>
      <c r="R44" s="73"/>
      <c r="S44" s="149"/>
      <c r="T44" s="149"/>
      <c r="U44" s="149"/>
      <c r="V44" s="152"/>
    </row>
    <row r="45" spans="1:22" x14ac:dyDescent="0.25">
      <c r="A45" s="3">
        <v>15017</v>
      </c>
      <c r="B45" s="4" t="s">
        <v>12</v>
      </c>
      <c r="C45" s="94">
        <v>44</v>
      </c>
      <c r="D45" s="94">
        <v>13</v>
      </c>
      <c r="E45" s="93">
        <v>57</v>
      </c>
      <c r="F45" s="94">
        <v>42</v>
      </c>
      <c r="G45" s="94">
        <v>17</v>
      </c>
      <c r="H45" s="93">
        <v>59</v>
      </c>
      <c r="I45" s="94">
        <v>33</v>
      </c>
      <c r="J45" s="94">
        <v>11</v>
      </c>
      <c r="K45" s="93">
        <v>44</v>
      </c>
      <c r="L45" s="94">
        <v>50</v>
      </c>
      <c r="M45" s="94">
        <v>14</v>
      </c>
      <c r="N45" s="93">
        <v>64</v>
      </c>
      <c r="O45" s="94">
        <v>45</v>
      </c>
      <c r="P45" s="94">
        <v>17</v>
      </c>
      <c r="Q45" s="93">
        <v>62</v>
      </c>
      <c r="R45" s="94">
        <v>465</v>
      </c>
      <c r="S45" s="148">
        <v>6.56</v>
      </c>
      <c r="T45" s="148" t="s">
        <v>29</v>
      </c>
      <c r="U45" s="148">
        <v>5.27</v>
      </c>
      <c r="V45" s="151"/>
    </row>
    <row r="46" spans="1:22" ht="15" customHeight="1" thickBot="1" x14ac:dyDescent="0.3">
      <c r="A46" s="103" t="s">
        <v>435</v>
      </c>
      <c r="B46" s="5" t="s">
        <v>13</v>
      </c>
      <c r="C46" s="73" t="s">
        <v>24</v>
      </c>
      <c r="D46" s="73" t="s">
        <v>14</v>
      </c>
      <c r="E46" s="74" t="s">
        <v>24</v>
      </c>
      <c r="F46" s="73" t="s">
        <v>24</v>
      </c>
      <c r="G46" s="73" t="s">
        <v>56</v>
      </c>
      <c r="H46" s="74" t="s">
        <v>24</v>
      </c>
      <c r="I46" s="73" t="s">
        <v>29</v>
      </c>
      <c r="J46" s="73" t="s">
        <v>24</v>
      </c>
      <c r="K46" s="74" t="s">
        <v>29</v>
      </c>
      <c r="L46" s="73" t="s">
        <v>14</v>
      </c>
      <c r="M46" s="73" t="s">
        <v>50</v>
      </c>
      <c r="N46" s="74" t="s">
        <v>14</v>
      </c>
      <c r="O46" s="73" t="s">
        <v>24</v>
      </c>
      <c r="P46" s="73" t="s">
        <v>56</v>
      </c>
      <c r="Q46" s="74" t="s">
        <v>14</v>
      </c>
      <c r="R46" s="73"/>
      <c r="S46" s="149"/>
      <c r="T46" s="149"/>
      <c r="U46" s="149"/>
      <c r="V46" s="152"/>
    </row>
    <row r="47" spans="1:22" x14ac:dyDescent="0.25">
      <c r="A47" s="3">
        <v>15018</v>
      </c>
      <c r="B47" s="4" t="s">
        <v>12</v>
      </c>
      <c r="C47" s="94">
        <v>40</v>
      </c>
      <c r="D47" s="94">
        <v>10</v>
      </c>
      <c r="E47" s="93">
        <v>50</v>
      </c>
      <c r="F47" s="94">
        <v>36</v>
      </c>
      <c r="G47" s="94">
        <v>15</v>
      </c>
      <c r="H47" s="93">
        <v>51</v>
      </c>
      <c r="I47" s="94">
        <v>36</v>
      </c>
      <c r="J47" s="94">
        <v>13</v>
      </c>
      <c r="K47" s="93">
        <v>49</v>
      </c>
      <c r="L47" s="94">
        <v>44</v>
      </c>
      <c r="M47" s="94">
        <v>8</v>
      </c>
      <c r="N47" s="93">
        <v>52</v>
      </c>
      <c r="O47" s="94">
        <v>39</v>
      </c>
      <c r="P47" s="94">
        <v>10</v>
      </c>
      <c r="Q47" s="93">
        <v>49</v>
      </c>
      <c r="R47" s="94">
        <v>448</v>
      </c>
      <c r="S47" s="148">
        <v>6.59</v>
      </c>
      <c r="T47" s="148" t="s">
        <v>29</v>
      </c>
      <c r="U47" s="148">
        <v>4.8099999999999996</v>
      </c>
      <c r="V47" s="151"/>
    </row>
    <row r="48" spans="1:22" ht="15" customHeight="1" thickBot="1" x14ac:dyDescent="0.3">
      <c r="A48" s="103" t="s">
        <v>434</v>
      </c>
      <c r="B48" s="5" t="s">
        <v>13</v>
      </c>
      <c r="C48" s="73" t="s">
        <v>24</v>
      </c>
      <c r="D48" s="73" t="s">
        <v>24</v>
      </c>
      <c r="E48" s="74" t="s">
        <v>24</v>
      </c>
      <c r="F48" s="73" t="s">
        <v>68</v>
      </c>
      <c r="G48" s="73" t="s">
        <v>48</v>
      </c>
      <c r="H48" s="74" t="s">
        <v>24</v>
      </c>
      <c r="I48" s="73" t="s">
        <v>68</v>
      </c>
      <c r="J48" s="73" t="s">
        <v>14</v>
      </c>
      <c r="K48" s="74" t="s">
        <v>68</v>
      </c>
      <c r="L48" s="73" t="s">
        <v>24</v>
      </c>
      <c r="M48" s="73" t="s">
        <v>29</v>
      </c>
      <c r="N48" s="74" t="s">
        <v>24</v>
      </c>
      <c r="O48" s="73" t="s">
        <v>68</v>
      </c>
      <c r="P48" s="73" t="s">
        <v>24</v>
      </c>
      <c r="Q48" s="74" t="s">
        <v>68</v>
      </c>
      <c r="R48" s="73"/>
      <c r="S48" s="149"/>
      <c r="T48" s="149"/>
      <c r="U48" s="149"/>
      <c r="V48" s="152"/>
    </row>
    <row r="49" spans="1:22" x14ac:dyDescent="0.25">
      <c r="A49" s="3">
        <v>15019</v>
      </c>
      <c r="B49" s="4" t="s">
        <v>12</v>
      </c>
      <c r="C49" s="94">
        <v>32</v>
      </c>
      <c r="D49" s="94">
        <v>10</v>
      </c>
      <c r="E49" s="93">
        <v>42</v>
      </c>
      <c r="F49" s="94">
        <v>32</v>
      </c>
      <c r="G49" s="94">
        <v>13</v>
      </c>
      <c r="H49" s="93">
        <v>45</v>
      </c>
      <c r="I49" s="94">
        <v>37</v>
      </c>
      <c r="J49" s="94">
        <v>9</v>
      </c>
      <c r="K49" s="93">
        <v>46</v>
      </c>
      <c r="L49" s="94">
        <v>38</v>
      </c>
      <c r="M49" s="94">
        <v>9</v>
      </c>
      <c r="N49" s="93">
        <v>47</v>
      </c>
      <c r="O49" s="94">
        <v>51</v>
      </c>
      <c r="P49" s="94">
        <v>11</v>
      </c>
      <c r="Q49" s="93">
        <v>62</v>
      </c>
      <c r="R49" s="94">
        <v>427</v>
      </c>
      <c r="S49" s="148">
        <v>6.11</v>
      </c>
      <c r="T49" s="148" t="s">
        <v>29</v>
      </c>
      <c r="U49" s="148">
        <v>4.41</v>
      </c>
      <c r="V49" s="151"/>
    </row>
    <row r="50" spans="1:22" ht="15" customHeight="1" thickBot="1" x14ac:dyDescent="0.3">
      <c r="A50" s="103" t="s">
        <v>433</v>
      </c>
      <c r="B50" s="5" t="s">
        <v>13</v>
      </c>
      <c r="C50" s="73" t="s">
        <v>29</v>
      </c>
      <c r="D50" s="73" t="s">
        <v>24</v>
      </c>
      <c r="E50" s="74" t="s">
        <v>29</v>
      </c>
      <c r="F50" s="73" t="s">
        <v>29</v>
      </c>
      <c r="G50" s="73" t="s">
        <v>14</v>
      </c>
      <c r="H50" s="74" t="s">
        <v>68</v>
      </c>
      <c r="I50" s="73" t="s">
        <v>68</v>
      </c>
      <c r="J50" s="73" t="s">
        <v>68</v>
      </c>
      <c r="K50" s="74" t="s">
        <v>68</v>
      </c>
      <c r="L50" s="73" t="s">
        <v>68</v>
      </c>
      <c r="M50" s="73" t="s">
        <v>68</v>
      </c>
      <c r="N50" s="74" t="s">
        <v>68</v>
      </c>
      <c r="O50" s="73" t="s">
        <v>14</v>
      </c>
      <c r="P50" s="73" t="s">
        <v>24</v>
      </c>
      <c r="Q50" s="74" t="s">
        <v>14</v>
      </c>
      <c r="R50" s="73"/>
      <c r="S50" s="149"/>
      <c r="T50" s="149"/>
      <c r="U50" s="149"/>
      <c r="V50" s="152"/>
    </row>
    <row r="51" spans="1:22" x14ac:dyDescent="0.25">
      <c r="A51" s="3">
        <v>15020</v>
      </c>
      <c r="B51" s="4" t="s">
        <v>12</v>
      </c>
      <c r="C51" s="71" t="s">
        <v>103</v>
      </c>
      <c r="D51" s="71" t="s">
        <v>23</v>
      </c>
      <c r="E51" s="93">
        <v>10</v>
      </c>
      <c r="F51" s="71" t="s">
        <v>103</v>
      </c>
      <c r="G51" s="71" t="s">
        <v>81</v>
      </c>
      <c r="H51" s="93">
        <v>12</v>
      </c>
      <c r="I51" s="71" t="s">
        <v>103</v>
      </c>
      <c r="J51" s="71" t="s">
        <v>23</v>
      </c>
      <c r="K51" s="93">
        <v>10</v>
      </c>
      <c r="L51" s="71" t="s">
        <v>103</v>
      </c>
      <c r="M51" s="71" t="s">
        <v>124</v>
      </c>
      <c r="N51" s="93">
        <v>9</v>
      </c>
      <c r="O51" s="71" t="s">
        <v>103</v>
      </c>
      <c r="P51" s="71" t="s">
        <v>108</v>
      </c>
      <c r="Q51" s="93">
        <v>13</v>
      </c>
      <c r="R51" s="94">
        <v>100</v>
      </c>
      <c r="S51" s="148" t="s">
        <v>432</v>
      </c>
      <c r="T51" s="148" t="s">
        <v>432</v>
      </c>
      <c r="U51" s="148" t="s">
        <v>432</v>
      </c>
      <c r="V51" s="151"/>
    </row>
    <row r="52" spans="1:22" ht="15" customHeight="1" thickBot="1" x14ac:dyDescent="0.3">
      <c r="A52" s="103" t="s">
        <v>431</v>
      </c>
      <c r="B52" s="5" t="s">
        <v>13</v>
      </c>
      <c r="C52" s="73" t="s">
        <v>16</v>
      </c>
      <c r="D52" s="73" t="s">
        <v>24</v>
      </c>
      <c r="E52" s="74" t="s">
        <v>16</v>
      </c>
      <c r="F52" s="73" t="s">
        <v>16</v>
      </c>
      <c r="G52" s="73" t="s">
        <v>14</v>
      </c>
      <c r="H52" s="74" t="s">
        <v>16</v>
      </c>
      <c r="I52" s="73" t="s">
        <v>16</v>
      </c>
      <c r="J52" s="73" t="s">
        <v>24</v>
      </c>
      <c r="K52" s="74" t="s">
        <v>16</v>
      </c>
      <c r="L52" s="73" t="s">
        <v>16</v>
      </c>
      <c r="M52" s="73" t="s">
        <v>68</v>
      </c>
      <c r="N52" s="74" t="s">
        <v>16</v>
      </c>
      <c r="O52" s="73" t="s">
        <v>16</v>
      </c>
      <c r="P52" s="73" t="s">
        <v>14</v>
      </c>
      <c r="Q52" s="74" t="s">
        <v>16</v>
      </c>
      <c r="R52" s="73"/>
      <c r="S52" s="149"/>
      <c r="T52" s="149"/>
      <c r="U52" s="149"/>
      <c r="V52" s="152"/>
    </row>
    <row r="53" spans="1:22" x14ac:dyDescent="0.25">
      <c r="A53" s="3">
        <v>15021</v>
      </c>
      <c r="B53" s="4" t="s">
        <v>12</v>
      </c>
      <c r="C53" s="94">
        <v>61</v>
      </c>
      <c r="D53" s="94">
        <v>17</v>
      </c>
      <c r="E53" s="93">
        <v>78</v>
      </c>
      <c r="F53" s="94">
        <v>61</v>
      </c>
      <c r="G53" s="94">
        <v>18</v>
      </c>
      <c r="H53" s="93">
        <v>79</v>
      </c>
      <c r="I53" s="94">
        <v>62</v>
      </c>
      <c r="J53" s="94">
        <v>14</v>
      </c>
      <c r="K53" s="93">
        <v>76</v>
      </c>
      <c r="L53" s="94">
        <v>53</v>
      </c>
      <c r="M53" s="94">
        <v>11</v>
      </c>
      <c r="N53" s="93">
        <v>64</v>
      </c>
      <c r="O53" s="94">
        <v>75</v>
      </c>
      <c r="P53" s="94">
        <v>19</v>
      </c>
      <c r="Q53" s="93">
        <v>94</v>
      </c>
      <c r="R53" s="94">
        <v>595</v>
      </c>
      <c r="S53" s="148">
        <v>9</v>
      </c>
      <c r="T53" s="148" t="s">
        <v>29</v>
      </c>
      <c r="U53" s="148">
        <v>6.48</v>
      </c>
      <c r="V53" s="151"/>
    </row>
    <row r="54" spans="1:22" ht="15" customHeight="1" thickBot="1" x14ac:dyDescent="0.3">
      <c r="A54" s="103" t="s">
        <v>430</v>
      </c>
      <c r="B54" s="5" t="s">
        <v>13</v>
      </c>
      <c r="C54" s="73" t="s">
        <v>48</v>
      </c>
      <c r="D54" s="73" t="s">
        <v>56</v>
      </c>
      <c r="E54" s="74" t="s">
        <v>48</v>
      </c>
      <c r="F54" s="73" t="s">
        <v>48</v>
      </c>
      <c r="G54" s="73" t="s">
        <v>56</v>
      </c>
      <c r="H54" s="74" t="s">
        <v>48</v>
      </c>
      <c r="I54" s="73" t="s">
        <v>48</v>
      </c>
      <c r="J54" s="73" t="s">
        <v>50</v>
      </c>
      <c r="K54" s="74" t="s">
        <v>48</v>
      </c>
      <c r="L54" s="73" t="s">
        <v>14</v>
      </c>
      <c r="M54" s="73" t="s">
        <v>24</v>
      </c>
      <c r="N54" s="74" t="s">
        <v>14</v>
      </c>
      <c r="O54" s="73" t="s">
        <v>56</v>
      </c>
      <c r="P54" s="73" t="s">
        <v>56</v>
      </c>
      <c r="Q54" s="74" t="s">
        <v>56</v>
      </c>
      <c r="R54" s="73"/>
      <c r="S54" s="149"/>
      <c r="T54" s="149"/>
      <c r="U54" s="149"/>
      <c r="V54" s="152"/>
    </row>
    <row r="55" spans="1:22" x14ac:dyDescent="0.25">
      <c r="A55" s="3">
        <v>15022</v>
      </c>
      <c r="B55" s="4" t="s">
        <v>12</v>
      </c>
      <c r="C55" s="71" t="s">
        <v>91</v>
      </c>
      <c r="D55" s="71" t="s">
        <v>108</v>
      </c>
      <c r="E55" s="93">
        <v>45</v>
      </c>
      <c r="F55" s="71" t="s">
        <v>35</v>
      </c>
      <c r="G55" s="71" t="s">
        <v>28</v>
      </c>
      <c r="H55" s="93">
        <v>15</v>
      </c>
      <c r="I55" s="71" t="s">
        <v>137</v>
      </c>
      <c r="J55" s="71" t="s">
        <v>136</v>
      </c>
      <c r="K55" s="93">
        <v>22</v>
      </c>
      <c r="L55" s="71" t="s">
        <v>177</v>
      </c>
      <c r="M55" s="71" t="s">
        <v>160</v>
      </c>
      <c r="N55" s="93">
        <v>10</v>
      </c>
      <c r="O55" s="71" t="s">
        <v>139</v>
      </c>
      <c r="P55" s="71" t="s">
        <v>138</v>
      </c>
      <c r="Q55" s="93">
        <v>7</v>
      </c>
      <c r="R55" s="94">
        <v>240</v>
      </c>
      <c r="S55" s="148">
        <v>2.41</v>
      </c>
      <c r="T55" s="148" t="s">
        <v>16</v>
      </c>
      <c r="U55" s="148">
        <v>0.49</v>
      </c>
      <c r="V55" s="151"/>
    </row>
    <row r="56" spans="1:22" ht="15" customHeight="1" thickBot="1" x14ac:dyDescent="0.3">
      <c r="A56" s="103" t="s">
        <v>429</v>
      </c>
      <c r="B56" s="5" t="s">
        <v>13</v>
      </c>
      <c r="C56" s="73" t="s">
        <v>29</v>
      </c>
      <c r="D56" s="73" t="s">
        <v>14</v>
      </c>
      <c r="E56" s="74" t="s">
        <v>68</v>
      </c>
      <c r="F56" s="73" t="s">
        <v>16</v>
      </c>
      <c r="G56" s="73" t="s">
        <v>29</v>
      </c>
      <c r="H56" s="74" t="s">
        <v>16</v>
      </c>
      <c r="I56" s="73" t="s">
        <v>16</v>
      </c>
      <c r="J56" s="73" t="s">
        <v>16</v>
      </c>
      <c r="K56" s="74" t="s">
        <v>16</v>
      </c>
      <c r="L56" s="73" t="s">
        <v>16</v>
      </c>
      <c r="M56" s="73" t="s">
        <v>16</v>
      </c>
      <c r="N56" s="74" t="s">
        <v>16</v>
      </c>
      <c r="O56" s="73" t="s">
        <v>16</v>
      </c>
      <c r="P56" s="73" t="s">
        <v>16</v>
      </c>
      <c r="Q56" s="74" t="s">
        <v>16</v>
      </c>
      <c r="R56" s="73"/>
      <c r="S56" s="149"/>
      <c r="T56" s="149"/>
      <c r="U56" s="149"/>
      <c r="V56" s="152"/>
    </row>
    <row r="57" spans="1:22" x14ac:dyDescent="0.25">
      <c r="A57" s="3">
        <v>15023</v>
      </c>
      <c r="B57" s="4" t="s">
        <v>12</v>
      </c>
      <c r="C57" s="94">
        <v>51</v>
      </c>
      <c r="D57" s="94">
        <v>15</v>
      </c>
      <c r="E57" s="93">
        <v>66</v>
      </c>
      <c r="F57" s="94">
        <v>38</v>
      </c>
      <c r="G57" s="94">
        <v>16</v>
      </c>
      <c r="H57" s="93">
        <v>54</v>
      </c>
      <c r="I57" s="94">
        <v>50</v>
      </c>
      <c r="J57" s="94">
        <v>11</v>
      </c>
      <c r="K57" s="93">
        <v>61</v>
      </c>
      <c r="L57" s="94">
        <v>52</v>
      </c>
      <c r="M57" s="94">
        <v>11</v>
      </c>
      <c r="N57" s="93">
        <v>63</v>
      </c>
      <c r="O57" s="94">
        <v>69</v>
      </c>
      <c r="P57" s="94">
        <v>17</v>
      </c>
      <c r="Q57" s="93">
        <v>86</v>
      </c>
      <c r="R57" s="94">
        <v>532</v>
      </c>
      <c r="S57" s="148">
        <v>7.89</v>
      </c>
      <c r="T57" s="148" t="s">
        <v>29</v>
      </c>
      <c r="U57" s="148">
        <v>7.01</v>
      </c>
      <c r="V57" s="151"/>
    </row>
    <row r="58" spans="1:22" ht="15" customHeight="1" thickBot="1" x14ac:dyDescent="0.3">
      <c r="A58" s="103" t="s">
        <v>428</v>
      </c>
      <c r="B58" s="5" t="s">
        <v>13</v>
      </c>
      <c r="C58" s="73" t="s">
        <v>14</v>
      </c>
      <c r="D58" s="73" t="s">
        <v>48</v>
      </c>
      <c r="E58" s="74" t="s">
        <v>14</v>
      </c>
      <c r="F58" s="73" t="s">
        <v>68</v>
      </c>
      <c r="G58" s="73" t="s">
        <v>56</v>
      </c>
      <c r="H58" s="74" t="s">
        <v>24</v>
      </c>
      <c r="I58" s="73" t="s">
        <v>14</v>
      </c>
      <c r="J58" s="73" t="s">
        <v>24</v>
      </c>
      <c r="K58" s="74" t="s">
        <v>14</v>
      </c>
      <c r="L58" s="73" t="s">
        <v>14</v>
      </c>
      <c r="M58" s="73" t="s">
        <v>24</v>
      </c>
      <c r="N58" s="74" t="s">
        <v>14</v>
      </c>
      <c r="O58" s="73" t="s">
        <v>56</v>
      </c>
      <c r="P58" s="73" t="s">
        <v>56</v>
      </c>
      <c r="Q58" s="74" t="s">
        <v>56</v>
      </c>
      <c r="R58" s="73"/>
      <c r="S58" s="149"/>
      <c r="T58" s="149"/>
      <c r="U58" s="149"/>
      <c r="V58" s="152"/>
    </row>
    <row r="59" spans="1:22" x14ac:dyDescent="0.25">
      <c r="A59" s="3">
        <v>15024</v>
      </c>
      <c r="B59" s="4" t="s">
        <v>12</v>
      </c>
      <c r="C59" s="94">
        <v>32</v>
      </c>
      <c r="D59" s="94">
        <v>11</v>
      </c>
      <c r="E59" s="93">
        <v>43</v>
      </c>
      <c r="F59" s="94">
        <v>33</v>
      </c>
      <c r="G59" s="94">
        <v>14</v>
      </c>
      <c r="H59" s="93">
        <v>47</v>
      </c>
      <c r="I59" s="94">
        <v>33</v>
      </c>
      <c r="J59" s="94">
        <v>12</v>
      </c>
      <c r="K59" s="93">
        <v>45</v>
      </c>
      <c r="L59" s="94">
        <v>33</v>
      </c>
      <c r="M59" s="94">
        <v>8</v>
      </c>
      <c r="N59" s="93">
        <v>41</v>
      </c>
      <c r="O59" s="94">
        <v>52</v>
      </c>
      <c r="P59" s="94">
        <v>15</v>
      </c>
      <c r="Q59" s="93">
        <v>67</v>
      </c>
      <c r="R59" s="94">
        <v>432</v>
      </c>
      <c r="S59" s="148">
        <v>6.04</v>
      </c>
      <c r="T59" s="148" t="s">
        <v>29</v>
      </c>
      <c r="U59" s="148">
        <v>6.15</v>
      </c>
      <c r="V59" s="151"/>
    </row>
    <row r="60" spans="1:22" ht="15" customHeight="1" thickBot="1" x14ac:dyDescent="0.3">
      <c r="A60" s="103" t="s">
        <v>427</v>
      </c>
      <c r="B60" s="5" t="s">
        <v>13</v>
      </c>
      <c r="C60" s="73" t="s">
        <v>29</v>
      </c>
      <c r="D60" s="73" t="s">
        <v>24</v>
      </c>
      <c r="E60" s="74" t="s">
        <v>29</v>
      </c>
      <c r="F60" s="73" t="s">
        <v>29</v>
      </c>
      <c r="G60" s="73" t="s">
        <v>50</v>
      </c>
      <c r="H60" s="74" t="s">
        <v>68</v>
      </c>
      <c r="I60" s="73" t="s">
        <v>29</v>
      </c>
      <c r="J60" s="73" t="s">
        <v>14</v>
      </c>
      <c r="K60" s="74" t="s">
        <v>68</v>
      </c>
      <c r="L60" s="73" t="s">
        <v>29</v>
      </c>
      <c r="M60" s="73" t="s">
        <v>29</v>
      </c>
      <c r="N60" s="74" t="s">
        <v>29</v>
      </c>
      <c r="O60" s="73" t="s">
        <v>14</v>
      </c>
      <c r="P60" s="73" t="s">
        <v>48</v>
      </c>
      <c r="Q60" s="74" t="s">
        <v>14</v>
      </c>
      <c r="R60" s="73"/>
      <c r="S60" s="149"/>
      <c r="T60" s="149"/>
      <c r="U60" s="149"/>
      <c r="V60" s="152"/>
    </row>
    <row r="61" spans="1:22" x14ac:dyDescent="0.25">
      <c r="A61" s="3">
        <v>15025</v>
      </c>
      <c r="B61" s="4" t="s">
        <v>12</v>
      </c>
      <c r="C61" s="94">
        <v>60</v>
      </c>
      <c r="D61" s="94">
        <v>12</v>
      </c>
      <c r="E61" s="93">
        <v>72</v>
      </c>
      <c r="F61" s="94">
        <v>48</v>
      </c>
      <c r="G61" s="94">
        <v>13</v>
      </c>
      <c r="H61" s="93">
        <v>61</v>
      </c>
      <c r="I61" s="94">
        <v>54</v>
      </c>
      <c r="J61" s="94">
        <v>12</v>
      </c>
      <c r="K61" s="93">
        <v>66</v>
      </c>
      <c r="L61" s="94">
        <v>51</v>
      </c>
      <c r="M61" s="94">
        <v>12</v>
      </c>
      <c r="N61" s="93">
        <v>63</v>
      </c>
      <c r="O61" s="94">
        <v>62</v>
      </c>
      <c r="P61" s="94">
        <v>16</v>
      </c>
      <c r="Q61" s="93">
        <v>78</v>
      </c>
      <c r="R61" s="94">
        <v>537</v>
      </c>
      <c r="S61" s="148">
        <v>8.0399999999999991</v>
      </c>
      <c r="T61" s="148" t="s">
        <v>29</v>
      </c>
      <c r="U61" s="148">
        <v>5.28</v>
      </c>
      <c r="V61" s="151"/>
    </row>
    <row r="62" spans="1:22" ht="15" customHeight="1" thickBot="1" x14ac:dyDescent="0.3">
      <c r="A62" s="103" t="s">
        <v>426</v>
      </c>
      <c r="B62" s="5" t="s">
        <v>13</v>
      </c>
      <c r="C62" s="73" t="s">
        <v>48</v>
      </c>
      <c r="D62" s="73" t="s">
        <v>14</v>
      </c>
      <c r="E62" s="74" t="s">
        <v>50</v>
      </c>
      <c r="F62" s="73" t="s">
        <v>14</v>
      </c>
      <c r="G62" s="73" t="s">
        <v>14</v>
      </c>
      <c r="H62" s="74" t="s">
        <v>14</v>
      </c>
      <c r="I62" s="73" t="s">
        <v>14</v>
      </c>
      <c r="J62" s="73" t="s">
        <v>14</v>
      </c>
      <c r="K62" s="74" t="s">
        <v>14</v>
      </c>
      <c r="L62" s="73" t="s">
        <v>14</v>
      </c>
      <c r="M62" s="73" t="s">
        <v>14</v>
      </c>
      <c r="N62" s="74" t="s">
        <v>14</v>
      </c>
      <c r="O62" s="73" t="s">
        <v>48</v>
      </c>
      <c r="P62" s="73" t="s">
        <v>56</v>
      </c>
      <c r="Q62" s="74" t="s">
        <v>48</v>
      </c>
      <c r="R62" s="73"/>
      <c r="S62" s="149"/>
      <c r="T62" s="149"/>
      <c r="U62" s="149"/>
      <c r="V62" s="152"/>
    </row>
    <row r="63" spans="1:22" x14ac:dyDescent="0.25">
      <c r="A63" s="3">
        <v>15026</v>
      </c>
      <c r="B63" s="4" t="s">
        <v>12</v>
      </c>
      <c r="C63" s="94">
        <v>62</v>
      </c>
      <c r="D63" s="94">
        <v>17</v>
      </c>
      <c r="E63" s="93">
        <v>79</v>
      </c>
      <c r="F63" s="94">
        <v>66</v>
      </c>
      <c r="G63" s="94">
        <v>18</v>
      </c>
      <c r="H63" s="93">
        <v>84</v>
      </c>
      <c r="I63" s="94">
        <v>67</v>
      </c>
      <c r="J63" s="94">
        <v>16</v>
      </c>
      <c r="K63" s="93">
        <v>83</v>
      </c>
      <c r="L63" s="94">
        <v>61</v>
      </c>
      <c r="M63" s="94">
        <v>16</v>
      </c>
      <c r="N63" s="93">
        <v>77</v>
      </c>
      <c r="O63" s="94">
        <v>70</v>
      </c>
      <c r="P63" s="94">
        <v>16</v>
      </c>
      <c r="Q63" s="93">
        <v>86</v>
      </c>
      <c r="R63" s="94">
        <v>613</v>
      </c>
      <c r="S63" s="148">
        <v>9.52</v>
      </c>
      <c r="T63" s="148" t="s">
        <v>29</v>
      </c>
      <c r="U63" s="148">
        <v>6.66</v>
      </c>
      <c r="V63" s="151"/>
    </row>
    <row r="64" spans="1:22" ht="15" customHeight="1" thickBot="1" x14ac:dyDescent="0.3">
      <c r="A64" s="103" t="s">
        <v>425</v>
      </c>
      <c r="B64" s="5" t="s">
        <v>13</v>
      </c>
      <c r="C64" s="73" t="s">
        <v>48</v>
      </c>
      <c r="D64" s="73" t="s">
        <v>56</v>
      </c>
      <c r="E64" s="74" t="s">
        <v>48</v>
      </c>
      <c r="F64" s="73" t="s">
        <v>56</v>
      </c>
      <c r="G64" s="73" t="s">
        <v>56</v>
      </c>
      <c r="H64" s="74" t="s">
        <v>56</v>
      </c>
      <c r="I64" s="73" t="s">
        <v>56</v>
      </c>
      <c r="J64" s="73" t="s">
        <v>56</v>
      </c>
      <c r="K64" s="74" t="s">
        <v>56</v>
      </c>
      <c r="L64" s="73" t="s">
        <v>48</v>
      </c>
      <c r="M64" s="73" t="s">
        <v>56</v>
      </c>
      <c r="N64" s="74" t="s">
        <v>48</v>
      </c>
      <c r="O64" s="73" t="s">
        <v>56</v>
      </c>
      <c r="P64" s="73" t="s">
        <v>56</v>
      </c>
      <c r="Q64" s="74" t="s">
        <v>56</v>
      </c>
      <c r="R64" s="73"/>
      <c r="S64" s="149"/>
      <c r="T64" s="149"/>
      <c r="U64" s="149"/>
      <c r="V64" s="152"/>
    </row>
    <row r="65" spans="1:22" x14ac:dyDescent="0.25">
      <c r="A65" s="3">
        <v>15027</v>
      </c>
      <c r="B65" s="4" t="s">
        <v>12</v>
      </c>
      <c r="C65" s="94">
        <v>47</v>
      </c>
      <c r="D65" s="94">
        <v>12</v>
      </c>
      <c r="E65" s="93">
        <v>59</v>
      </c>
      <c r="F65" s="94">
        <v>45</v>
      </c>
      <c r="G65" s="94">
        <v>16</v>
      </c>
      <c r="H65" s="93">
        <v>61</v>
      </c>
      <c r="I65" s="94">
        <v>50</v>
      </c>
      <c r="J65" s="94">
        <v>13</v>
      </c>
      <c r="K65" s="93">
        <v>63</v>
      </c>
      <c r="L65" s="94">
        <v>48</v>
      </c>
      <c r="M65" s="94">
        <v>10</v>
      </c>
      <c r="N65" s="93">
        <v>58</v>
      </c>
      <c r="O65" s="94">
        <v>64</v>
      </c>
      <c r="P65" s="94">
        <v>14</v>
      </c>
      <c r="Q65" s="93">
        <v>78</v>
      </c>
      <c r="R65" s="94">
        <v>514</v>
      </c>
      <c r="S65" s="148">
        <v>7.59</v>
      </c>
      <c r="T65" s="148" t="s">
        <v>29</v>
      </c>
      <c r="U65" s="148">
        <v>5.73</v>
      </c>
      <c r="V65" s="151"/>
    </row>
    <row r="66" spans="1:22" ht="15" customHeight="1" thickBot="1" x14ac:dyDescent="0.3">
      <c r="A66" s="103" t="s">
        <v>424</v>
      </c>
      <c r="B66" s="5" t="s">
        <v>13</v>
      </c>
      <c r="C66" s="73" t="s">
        <v>24</v>
      </c>
      <c r="D66" s="73" t="s">
        <v>14</v>
      </c>
      <c r="E66" s="74" t="s">
        <v>24</v>
      </c>
      <c r="F66" s="73" t="s">
        <v>24</v>
      </c>
      <c r="G66" s="73" t="s">
        <v>56</v>
      </c>
      <c r="H66" s="74" t="s">
        <v>14</v>
      </c>
      <c r="I66" s="73" t="s">
        <v>14</v>
      </c>
      <c r="J66" s="73" t="s">
        <v>14</v>
      </c>
      <c r="K66" s="74" t="s">
        <v>14</v>
      </c>
      <c r="L66" s="73" t="s">
        <v>14</v>
      </c>
      <c r="M66" s="73" t="s">
        <v>24</v>
      </c>
      <c r="N66" s="74" t="s">
        <v>24</v>
      </c>
      <c r="O66" s="73" t="s">
        <v>56</v>
      </c>
      <c r="P66" s="73" t="s">
        <v>50</v>
      </c>
      <c r="Q66" s="74" t="s">
        <v>48</v>
      </c>
      <c r="R66" s="73"/>
      <c r="S66" s="149"/>
      <c r="T66" s="149"/>
      <c r="U66" s="149"/>
      <c r="V66" s="152"/>
    </row>
    <row r="67" spans="1:22" x14ac:dyDescent="0.25">
      <c r="A67" s="3">
        <v>15028</v>
      </c>
      <c r="B67" s="4" t="s">
        <v>12</v>
      </c>
      <c r="C67" s="71" t="s">
        <v>171</v>
      </c>
      <c r="D67" s="71" t="s">
        <v>108</v>
      </c>
      <c r="E67" s="93">
        <v>62</v>
      </c>
      <c r="F67" s="71" t="s">
        <v>354</v>
      </c>
      <c r="G67" s="71" t="s">
        <v>114</v>
      </c>
      <c r="H67" s="93">
        <v>69</v>
      </c>
      <c r="I67" s="71" t="s">
        <v>317</v>
      </c>
      <c r="J67" s="71" t="s">
        <v>108</v>
      </c>
      <c r="K67" s="93">
        <v>59</v>
      </c>
      <c r="L67" s="71" t="s">
        <v>110</v>
      </c>
      <c r="M67" s="71" t="s">
        <v>19</v>
      </c>
      <c r="N67" s="93">
        <v>44</v>
      </c>
      <c r="O67" s="71" t="s">
        <v>167</v>
      </c>
      <c r="P67" s="71" t="s">
        <v>114</v>
      </c>
      <c r="Q67" s="93">
        <v>65</v>
      </c>
      <c r="R67" s="94">
        <v>495</v>
      </c>
      <c r="S67" s="148">
        <v>6.37</v>
      </c>
      <c r="T67" s="148" t="s">
        <v>16</v>
      </c>
      <c r="U67" s="148">
        <v>6.71</v>
      </c>
      <c r="V67" s="151"/>
    </row>
    <row r="68" spans="1:22" ht="15" customHeight="1" thickBot="1" x14ac:dyDescent="0.3">
      <c r="A68" s="103" t="s">
        <v>423</v>
      </c>
      <c r="B68" s="5" t="s">
        <v>13</v>
      </c>
      <c r="C68" s="73" t="s">
        <v>14</v>
      </c>
      <c r="D68" s="73" t="s">
        <v>14</v>
      </c>
      <c r="E68" s="74" t="s">
        <v>14</v>
      </c>
      <c r="F68" s="73" t="s">
        <v>14</v>
      </c>
      <c r="G68" s="73" t="s">
        <v>48</v>
      </c>
      <c r="H68" s="74" t="s">
        <v>14</v>
      </c>
      <c r="I68" s="73" t="s">
        <v>24</v>
      </c>
      <c r="J68" s="73" t="s">
        <v>14</v>
      </c>
      <c r="K68" s="74" t="s">
        <v>24</v>
      </c>
      <c r="L68" s="73" t="s">
        <v>24</v>
      </c>
      <c r="M68" s="73" t="s">
        <v>16</v>
      </c>
      <c r="N68" s="74" t="s">
        <v>16</v>
      </c>
      <c r="O68" s="73" t="s">
        <v>14</v>
      </c>
      <c r="P68" s="73" t="s">
        <v>48</v>
      </c>
      <c r="Q68" s="74" t="s">
        <v>14</v>
      </c>
      <c r="R68" s="73"/>
      <c r="S68" s="149"/>
      <c r="T68" s="149"/>
      <c r="U68" s="149"/>
      <c r="V68" s="152"/>
    </row>
    <row r="69" spans="1:22" x14ac:dyDescent="0.25">
      <c r="A69" s="3">
        <v>15029</v>
      </c>
      <c r="B69" s="4" t="s">
        <v>12</v>
      </c>
      <c r="C69" s="94">
        <v>45</v>
      </c>
      <c r="D69" s="94">
        <v>12</v>
      </c>
      <c r="E69" s="93">
        <v>57</v>
      </c>
      <c r="F69" s="94">
        <v>36</v>
      </c>
      <c r="G69" s="94">
        <v>14</v>
      </c>
      <c r="H69" s="93">
        <v>50</v>
      </c>
      <c r="I69" s="94">
        <v>45</v>
      </c>
      <c r="J69" s="94">
        <v>10</v>
      </c>
      <c r="K69" s="93">
        <v>55</v>
      </c>
      <c r="L69" s="94">
        <v>42</v>
      </c>
      <c r="M69" s="94">
        <v>8</v>
      </c>
      <c r="N69" s="93">
        <v>50</v>
      </c>
      <c r="O69" s="94">
        <v>53</v>
      </c>
      <c r="P69" s="94">
        <v>16</v>
      </c>
      <c r="Q69" s="93">
        <v>69</v>
      </c>
      <c r="R69" s="94">
        <v>481</v>
      </c>
      <c r="S69" s="148">
        <v>6.96</v>
      </c>
      <c r="T69" s="148" t="s">
        <v>29</v>
      </c>
      <c r="U69" s="148">
        <v>5.23</v>
      </c>
      <c r="V69" s="151"/>
    </row>
    <row r="70" spans="1:22" ht="15" customHeight="1" thickBot="1" x14ac:dyDescent="0.3">
      <c r="A70" s="103" t="s">
        <v>422</v>
      </c>
      <c r="B70" s="5" t="s">
        <v>13</v>
      </c>
      <c r="C70" s="73" t="s">
        <v>24</v>
      </c>
      <c r="D70" s="73" t="s">
        <v>14</v>
      </c>
      <c r="E70" s="74" t="s">
        <v>24</v>
      </c>
      <c r="F70" s="73" t="s">
        <v>68</v>
      </c>
      <c r="G70" s="73" t="s">
        <v>50</v>
      </c>
      <c r="H70" s="74" t="s">
        <v>24</v>
      </c>
      <c r="I70" s="73" t="s">
        <v>24</v>
      </c>
      <c r="J70" s="73" t="s">
        <v>24</v>
      </c>
      <c r="K70" s="74" t="s">
        <v>24</v>
      </c>
      <c r="L70" s="73" t="s">
        <v>24</v>
      </c>
      <c r="M70" s="73" t="s">
        <v>29</v>
      </c>
      <c r="N70" s="74" t="s">
        <v>24</v>
      </c>
      <c r="O70" s="73" t="s">
        <v>14</v>
      </c>
      <c r="P70" s="73" t="s">
        <v>56</v>
      </c>
      <c r="Q70" s="74" t="s">
        <v>14</v>
      </c>
      <c r="R70" s="73"/>
      <c r="S70" s="149"/>
      <c r="T70" s="149"/>
      <c r="U70" s="149"/>
      <c r="V70" s="152"/>
    </row>
    <row r="71" spans="1:22" x14ac:dyDescent="0.25">
      <c r="A71" s="3">
        <v>15030</v>
      </c>
      <c r="B71" s="4" t="s">
        <v>12</v>
      </c>
      <c r="C71" s="71" t="s">
        <v>91</v>
      </c>
      <c r="D71" s="71" t="s">
        <v>31</v>
      </c>
      <c r="E71" s="93">
        <v>43</v>
      </c>
      <c r="F71" s="71" t="s">
        <v>177</v>
      </c>
      <c r="G71" s="71" t="s">
        <v>31</v>
      </c>
      <c r="H71" s="93">
        <v>20</v>
      </c>
      <c r="I71" s="71" t="s">
        <v>39</v>
      </c>
      <c r="J71" s="71" t="s">
        <v>35</v>
      </c>
      <c r="K71" s="93">
        <v>40</v>
      </c>
      <c r="L71" s="71" t="s">
        <v>137</v>
      </c>
      <c r="M71" s="71" t="s">
        <v>140</v>
      </c>
      <c r="N71" s="93">
        <v>19</v>
      </c>
      <c r="O71" s="71" t="s">
        <v>35</v>
      </c>
      <c r="P71" s="71" t="s">
        <v>160</v>
      </c>
      <c r="Q71" s="93">
        <v>8</v>
      </c>
      <c r="R71" s="94">
        <v>313</v>
      </c>
      <c r="S71" s="148">
        <v>2.85</v>
      </c>
      <c r="T71" s="148" t="s">
        <v>16</v>
      </c>
      <c r="U71" s="148">
        <v>0.97</v>
      </c>
      <c r="V71" s="151"/>
    </row>
    <row r="72" spans="1:22" ht="15" customHeight="1" thickBot="1" x14ac:dyDescent="0.3">
      <c r="A72" s="103" t="s">
        <v>421</v>
      </c>
      <c r="B72" s="5" t="s">
        <v>13</v>
      </c>
      <c r="C72" s="73" t="s">
        <v>29</v>
      </c>
      <c r="D72" s="73" t="s">
        <v>24</v>
      </c>
      <c r="E72" s="74" t="s">
        <v>29</v>
      </c>
      <c r="F72" s="73" t="s">
        <v>16</v>
      </c>
      <c r="G72" s="73" t="s">
        <v>24</v>
      </c>
      <c r="H72" s="74" t="s">
        <v>16</v>
      </c>
      <c r="I72" s="73" t="s">
        <v>29</v>
      </c>
      <c r="J72" s="73" t="s">
        <v>16</v>
      </c>
      <c r="K72" s="74" t="s">
        <v>16</v>
      </c>
      <c r="L72" s="73" t="s">
        <v>16</v>
      </c>
      <c r="M72" s="73" t="s">
        <v>16</v>
      </c>
      <c r="N72" s="74" t="s">
        <v>16</v>
      </c>
      <c r="O72" s="73" t="s">
        <v>16</v>
      </c>
      <c r="P72" s="73" t="s">
        <v>16</v>
      </c>
      <c r="Q72" s="74" t="s">
        <v>16</v>
      </c>
      <c r="R72" s="73"/>
      <c r="S72" s="149"/>
      <c r="T72" s="149"/>
      <c r="U72" s="149"/>
      <c r="V72" s="152"/>
    </row>
    <row r="73" spans="1:22" x14ac:dyDescent="0.25">
      <c r="A73" s="3">
        <v>15031</v>
      </c>
      <c r="B73" s="4" t="s">
        <v>12</v>
      </c>
      <c r="C73" s="94">
        <v>38</v>
      </c>
      <c r="D73" s="94">
        <v>14</v>
      </c>
      <c r="E73" s="93">
        <v>52</v>
      </c>
      <c r="F73" s="94">
        <v>37</v>
      </c>
      <c r="G73" s="94">
        <v>14</v>
      </c>
      <c r="H73" s="93">
        <v>51</v>
      </c>
      <c r="I73" s="94">
        <v>53</v>
      </c>
      <c r="J73" s="94">
        <v>12</v>
      </c>
      <c r="K73" s="93">
        <v>65</v>
      </c>
      <c r="L73" s="94">
        <v>37</v>
      </c>
      <c r="M73" s="110">
        <v>8</v>
      </c>
      <c r="N73" s="111">
        <v>45</v>
      </c>
      <c r="O73" s="94">
        <v>54</v>
      </c>
      <c r="P73" s="94">
        <v>13</v>
      </c>
      <c r="Q73" s="93">
        <v>67</v>
      </c>
      <c r="R73" s="110">
        <v>466</v>
      </c>
      <c r="S73" s="148">
        <v>6.89</v>
      </c>
      <c r="T73" s="148" t="s">
        <v>29</v>
      </c>
      <c r="U73" s="148">
        <v>6.86</v>
      </c>
      <c r="V73" s="151"/>
    </row>
    <row r="74" spans="1:22" ht="15" customHeight="1" thickBot="1" x14ac:dyDescent="0.3">
      <c r="A74" s="103" t="s">
        <v>420</v>
      </c>
      <c r="B74" s="5" t="s">
        <v>13</v>
      </c>
      <c r="C74" s="73" t="s">
        <v>68</v>
      </c>
      <c r="D74" s="73" t="s">
        <v>50</v>
      </c>
      <c r="E74" s="74" t="s">
        <v>24</v>
      </c>
      <c r="F74" s="73" t="s">
        <v>68</v>
      </c>
      <c r="G74" s="73" t="s">
        <v>50</v>
      </c>
      <c r="H74" s="74" t="s">
        <v>24</v>
      </c>
      <c r="I74" s="73" t="s">
        <v>14</v>
      </c>
      <c r="J74" s="73" t="s">
        <v>14</v>
      </c>
      <c r="K74" s="74" t="s">
        <v>14</v>
      </c>
      <c r="L74" s="73" t="s">
        <v>68</v>
      </c>
      <c r="M74" s="73" t="s">
        <v>29</v>
      </c>
      <c r="N74" s="74" t="s">
        <v>68</v>
      </c>
      <c r="O74" s="73" t="s">
        <v>14</v>
      </c>
      <c r="P74" s="73" t="s">
        <v>14</v>
      </c>
      <c r="Q74" s="74" t="s">
        <v>14</v>
      </c>
      <c r="R74" s="73"/>
      <c r="S74" s="149"/>
      <c r="T74" s="149"/>
      <c r="U74" s="149"/>
      <c r="V74" s="152"/>
    </row>
    <row r="75" spans="1:22" x14ac:dyDescent="0.25">
      <c r="A75" s="3">
        <v>15032</v>
      </c>
      <c r="B75" s="4" t="s">
        <v>12</v>
      </c>
      <c r="C75" s="94">
        <v>51</v>
      </c>
      <c r="D75" s="94">
        <v>14</v>
      </c>
      <c r="E75" s="93">
        <v>65</v>
      </c>
      <c r="F75" s="94">
        <v>54</v>
      </c>
      <c r="G75" s="94">
        <v>17</v>
      </c>
      <c r="H75" s="93">
        <v>71</v>
      </c>
      <c r="I75" s="94">
        <v>58</v>
      </c>
      <c r="J75" s="94">
        <v>14</v>
      </c>
      <c r="K75" s="93">
        <v>72</v>
      </c>
      <c r="L75" s="94">
        <v>43</v>
      </c>
      <c r="M75" s="94">
        <v>12</v>
      </c>
      <c r="N75" s="93">
        <v>55</v>
      </c>
      <c r="O75" s="94">
        <v>61</v>
      </c>
      <c r="P75" s="94">
        <v>18</v>
      </c>
      <c r="Q75" s="93">
        <v>79</v>
      </c>
      <c r="R75" s="94">
        <v>549</v>
      </c>
      <c r="S75" s="148">
        <v>8.19</v>
      </c>
      <c r="T75" s="148" t="s">
        <v>29</v>
      </c>
      <c r="U75" s="148">
        <v>5.96</v>
      </c>
      <c r="V75" s="151"/>
    </row>
    <row r="76" spans="1:22" ht="15" customHeight="1" thickBot="1" x14ac:dyDescent="0.3">
      <c r="A76" s="103" t="s">
        <v>419</v>
      </c>
      <c r="B76" s="5" t="s">
        <v>13</v>
      </c>
      <c r="C76" s="73" t="s">
        <v>14</v>
      </c>
      <c r="D76" s="73" t="s">
        <v>50</v>
      </c>
      <c r="E76" s="74" t="s">
        <v>14</v>
      </c>
      <c r="F76" s="73" t="s">
        <v>14</v>
      </c>
      <c r="G76" s="73" t="s">
        <v>56</v>
      </c>
      <c r="H76" s="74" t="s">
        <v>50</v>
      </c>
      <c r="I76" s="73" t="s">
        <v>50</v>
      </c>
      <c r="J76" s="73" t="s">
        <v>50</v>
      </c>
      <c r="K76" s="74" t="s">
        <v>50</v>
      </c>
      <c r="L76" s="73" t="s">
        <v>24</v>
      </c>
      <c r="M76" s="73" t="s">
        <v>14</v>
      </c>
      <c r="N76" s="74" t="s">
        <v>24</v>
      </c>
      <c r="O76" s="73" t="s">
        <v>48</v>
      </c>
      <c r="P76" s="73" t="s">
        <v>56</v>
      </c>
      <c r="Q76" s="74" t="s">
        <v>48</v>
      </c>
      <c r="R76" s="73"/>
      <c r="S76" s="149"/>
      <c r="T76" s="149"/>
      <c r="U76" s="149"/>
      <c r="V76" s="152"/>
    </row>
    <row r="77" spans="1:22" x14ac:dyDescent="0.25">
      <c r="A77" s="3">
        <v>15033</v>
      </c>
      <c r="B77" s="4" t="s">
        <v>12</v>
      </c>
      <c r="C77" s="94">
        <v>49</v>
      </c>
      <c r="D77" s="94">
        <v>13</v>
      </c>
      <c r="E77" s="93">
        <v>62</v>
      </c>
      <c r="F77" s="94">
        <v>43</v>
      </c>
      <c r="G77" s="94">
        <v>15</v>
      </c>
      <c r="H77" s="93">
        <v>58</v>
      </c>
      <c r="I77" s="94">
        <v>40</v>
      </c>
      <c r="J77" s="94">
        <v>13</v>
      </c>
      <c r="K77" s="93">
        <v>53</v>
      </c>
      <c r="L77" s="94">
        <v>35</v>
      </c>
      <c r="M77" s="94">
        <v>12</v>
      </c>
      <c r="N77" s="93">
        <v>47</v>
      </c>
      <c r="O77" s="94">
        <v>64</v>
      </c>
      <c r="P77" s="94">
        <v>13</v>
      </c>
      <c r="Q77" s="93">
        <v>77</v>
      </c>
      <c r="R77" s="94">
        <v>498</v>
      </c>
      <c r="S77" s="148">
        <v>7.37</v>
      </c>
      <c r="T77" s="148" t="s">
        <v>29</v>
      </c>
      <c r="U77" s="148">
        <v>5.35</v>
      </c>
      <c r="V77" s="151"/>
    </row>
    <row r="78" spans="1:22" ht="15" customHeight="1" thickBot="1" x14ac:dyDescent="0.3">
      <c r="A78" s="103" t="s">
        <v>418</v>
      </c>
      <c r="B78" s="5" t="s">
        <v>13</v>
      </c>
      <c r="C78" s="73" t="s">
        <v>14</v>
      </c>
      <c r="D78" s="73" t="s">
        <v>14</v>
      </c>
      <c r="E78" s="74" t="s">
        <v>14</v>
      </c>
      <c r="F78" s="73" t="s">
        <v>24</v>
      </c>
      <c r="G78" s="73" t="s">
        <v>48</v>
      </c>
      <c r="H78" s="74" t="s">
        <v>24</v>
      </c>
      <c r="I78" s="73" t="s">
        <v>24</v>
      </c>
      <c r="J78" s="73" t="s">
        <v>14</v>
      </c>
      <c r="K78" s="74" t="s">
        <v>24</v>
      </c>
      <c r="L78" s="73" t="s">
        <v>29</v>
      </c>
      <c r="M78" s="73" t="s">
        <v>14</v>
      </c>
      <c r="N78" s="74" t="s">
        <v>68</v>
      </c>
      <c r="O78" s="73" t="s">
        <v>56</v>
      </c>
      <c r="P78" s="73" t="s">
        <v>14</v>
      </c>
      <c r="Q78" s="74" t="s">
        <v>48</v>
      </c>
      <c r="R78" s="73"/>
      <c r="S78" s="149"/>
      <c r="T78" s="149"/>
      <c r="U78" s="149"/>
      <c r="V78" s="152"/>
    </row>
    <row r="79" spans="1:22" x14ac:dyDescent="0.25">
      <c r="A79" s="3">
        <v>15034</v>
      </c>
      <c r="B79" s="4" t="s">
        <v>12</v>
      </c>
      <c r="C79" s="94">
        <v>50</v>
      </c>
      <c r="D79" s="94">
        <v>17</v>
      </c>
      <c r="E79" s="93">
        <v>67</v>
      </c>
      <c r="F79" s="94">
        <v>56</v>
      </c>
      <c r="G79" s="94">
        <v>15</v>
      </c>
      <c r="H79" s="93">
        <v>71</v>
      </c>
      <c r="I79" s="94">
        <v>56</v>
      </c>
      <c r="J79" s="94">
        <v>13</v>
      </c>
      <c r="K79" s="93">
        <v>69</v>
      </c>
      <c r="L79" s="94">
        <v>39</v>
      </c>
      <c r="M79" s="94">
        <v>14</v>
      </c>
      <c r="N79" s="93">
        <v>53</v>
      </c>
      <c r="O79" s="94">
        <v>64</v>
      </c>
      <c r="P79" s="94">
        <v>19</v>
      </c>
      <c r="Q79" s="93">
        <v>83</v>
      </c>
      <c r="R79" s="94">
        <v>544</v>
      </c>
      <c r="S79" s="148">
        <v>8.15</v>
      </c>
      <c r="T79" s="148" t="s">
        <v>29</v>
      </c>
      <c r="U79" s="148">
        <v>5.96</v>
      </c>
      <c r="V79" s="151"/>
    </row>
    <row r="80" spans="1:22" ht="15" customHeight="1" thickBot="1" x14ac:dyDescent="0.3">
      <c r="A80" s="103" t="s">
        <v>417</v>
      </c>
      <c r="B80" s="5" t="s">
        <v>13</v>
      </c>
      <c r="C80" s="73" t="s">
        <v>14</v>
      </c>
      <c r="D80" s="73" t="s">
        <v>56</v>
      </c>
      <c r="E80" s="74" t="s">
        <v>14</v>
      </c>
      <c r="F80" s="73" t="s">
        <v>50</v>
      </c>
      <c r="G80" s="73" t="s">
        <v>48</v>
      </c>
      <c r="H80" s="74" t="s">
        <v>50</v>
      </c>
      <c r="I80" s="73" t="s">
        <v>50</v>
      </c>
      <c r="J80" s="73" t="s">
        <v>14</v>
      </c>
      <c r="K80" s="74" t="s">
        <v>14</v>
      </c>
      <c r="L80" s="73" t="s">
        <v>68</v>
      </c>
      <c r="M80" s="73" t="s">
        <v>50</v>
      </c>
      <c r="N80" s="74" t="s">
        <v>24</v>
      </c>
      <c r="O80" s="73" t="s">
        <v>56</v>
      </c>
      <c r="P80" s="73" t="s">
        <v>56</v>
      </c>
      <c r="Q80" s="74" t="s">
        <v>56</v>
      </c>
      <c r="R80" s="73"/>
      <c r="S80" s="149"/>
      <c r="T80" s="149"/>
      <c r="U80" s="149"/>
      <c r="V80" s="152"/>
    </row>
    <row r="81" spans="1:22" x14ac:dyDescent="0.25">
      <c r="A81" s="3">
        <v>15035</v>
      </c>
      <c r="B81" s="4" t="s">
        <v>12</v>
      </c>
      <c r="C81" s="94">
        <v>58</v>
      </c>
      <c r="D81" s="94">
        <v>15</v>
      </c>
      <c r="E81" s="93">
        <v>73</v>
      </c>
      <c r="F81" s="94">
        <v>53</v>
      </c>
      <c r="G81" s="94">
        <v>17</v>
      </c>
      <c r="H81" s="93">
        <v>70</v>
      </c>
      <c r="I81" s="94">
        <v>47</v>
      </c>
      <c r="J81" s="94">
        <v>15</v>
      </c>
      <c r="K81" s="93">
        <v>62</v>
      </c>
      <c r="L81" s="94">
        <v>39</v>
      </c>
      <c r="M81" s="94">
        <v>12</v>
      </c>
      <c r="N81" s="93">
        <v>51</v>
      </c>
      <c r="O81" s="94">
        <v>72</v>
      </c>
      <c r="P81" s="94">
        <v>18</v>
      </c>
      <c r="Q81" s="93">
        <v>90</v>
      </c>
      <c r="R81" s="94">
        <v>559</v>
      </c>
      <c r="S81" s="148">
        <v>8.33</v>
      </c>
      <c r="T81" s="148" t="s">
        <v>29</v>
      </c>
      <c r="U81" s="148">
        <v>6.05</v>
      </c>
      <c r="V81" s="151"/>
    </row>
    <row r="82" spans="1:22" ht="15" customHeight="1" thickBot="1" x14ac:dyDescent="0.3">
      <c r="A82" s="103" t="s">
        <v>416</v>
      </c>
      <c r="B82" s="5" t="s">
        <v>13</v>
      </c>
      <c r="C82" s="73" t="s">
        <v>50</v>
      </c>
      <c r="D82" s="73" t="s">
        <v>48</v>
      </c>
      <c r="E82" s="74" t="s">
        <v>50</v>
      </c>
      <c r="F82" s="73" t="s">
        <v>14</v>
      </c>
      <c r="G82" s="73" t="s">
        <v>56</v>
      </c>
      <c r="H82" s="74" t="s">
        <v>50</v>
      </c>
      <c r="I82" s="73" t="s">
        <v>24</v>
      </c>
      <c r="J82" s="73" t="s">
        <v>48</v>
      </c>
      <c r="K82" s="74" t="s">
        <v>14</v>
      </c>
      <c r="L82" s="73" t="s">
        <v>68</v>
      </c>
      <c r="M82" s="73" t="s">
        <v>14</v>
      </c>
      <c r="N82" s="74" t="s">
        <v>24</v>
      </c>
      <c r="O82" s="73" t="s">
        <v>56</v>
      </c>
      <c r="P82" s="73" t="s">
        <v>56</v>
      </c>
      <c r="Q82" s="74" t="s">
        <v>56</v>
      </c>
      <c r="R82" s="73"/>
      <c r="S82" s="149"/>
      <c r="T82" s="149"/>
      <c r="U82" s="149"/>
      <c r="V82" s="152"/>
    </row>
    <row r="83" spans="1:22" x14ac:dyDescent="0.25">
      <c r="A83" s="3">
        <v>15036</v>
      </c>
      <c r="B83" s="4" t="s">
        <v>12</v>
      </c>
      <c r="C83" s="94">
        <v>36</v>
      </c>
      <c r="D83" s="94">
        <v>9</v>
      </c>
      <c r="E83" s="93">
        <v>45</v>
      </c>
      <c r="F83" s="94">
        <v>32</v>
      </c>
      <c r="G83" s="94">
        <v>11</v>
      </c>
      <c r="H83" s="93">
        <v>43</v>
      </c>
      <c r="I83" s="94">
        <v>32</v>
      </c>
      <c r="J83" s="94">
        <v>8</v>
      </c>
      <c r="K83" s="93">
        <v>40</v>
      </c>
      <c r="L83" s="110">
        <v>32</v>
      </c>
      <c r="M83" s="94">
        <v>9</v>
      </c>
      <c r="N83" s="111">
        <v>41</v>
      </c>
      <c r="O83" s="94">
        <v>46</v>
      </c>
      <c r="P83" s="94">
        <v>10</v>
      </c>
      <c r="Q83" s="93">
        <v>56</v>
      </c>
      <c r="R83" s="94">
        <v>400</v>
      </c>
      <c r="S83" s="148">
        <v>5.56</v>
      </c>
      <c r="T83" s="148" t="s">
        <v>29</v>
      </c>
      <c r="U83" s="148">
        <v>6.44</v>
      </c>
      <c r="V83" s="151"/>
    </row>
    <row r="84" spans="1:22" ht="15" customHeight="1" thickBot="1" x14ac:dyDescent="0.3">
      <c r="A84" s="103" t="s">
        <v>415</v>
      </c>
      <c r="B84" s="5" t="s">
        <v>13</v>
      </c>
      <c r="C84" s="73" t="s">
        <v>68</v>
      </c>
      <c r="D84" s="73" t="s">
        <v>68</v>
      </c>
      <c r="E84" s="74" t="s">
        <v>68</v>
      </c>
      <c r="F84" s="73" t="s">
        <v>29</v>
      </c>
      <c r="G84" s="73" t="s">
        <v>24</v>
      </c>
      <c r="H84" s="74" t="s">
        <v>29</v>
      </c>
      <c r="I84" s="73" t="s">
        <v>29</v>
      </c>
      <c r="J84" s="73" t="s">
        <v>29</v>
      </c>
      <c r="K84" s="74" t="s">
        <v>29</v>
      </c>
      <c r="L84" s="73" t="s">
        <v>29</v>
      </c>
      <c r="M84" s="73" t="s">
        <v>68</v>
      </c>
      <c r="N84" s="74" t="s">
        <v>29</v>
      </c>
      <c r="O84" s="73" t="s">
        <v>24</v>
      </c>
      <c r="P84" s="73" t="s">
        <v>24</v>
      </c>
      <c r="Q84" s="74" t="s">
        <v>24</v>
      </c>
      <c r="R84" s="73"/>
      <c r="S84" s="149"/>
      <c r="T84" s="149"/>
      <c r="U84" s="149"/>
      <c r="V84" s="152"/>
    </row>
    <row r="85" spans="1:22" x14ac:dyDescent="0.25">
      <c r="A85" s="3">
        <v>15037</v>
      </c>
      <c r="B85" s="4" t="s">
        <v>12</v>
      </c>
      <c r="C85" s="94">
        <v>43</v>
      </c>
      <c r="D85" s="94">
        <v>12</v>
      </c>
      <c r="E85" s="93">
        <v>55</v>
      </c>
      <c r="F85" s="94">
        <v>42</v>
      </c>
      <c r="G85" s="94">
        <v>13</v>
      </c>
      <c r="H85" s="93">
        <v>55</v>
      </c>
      <c r="I85" s="94">
        <v>45</v>
      </c>
      <c r="J85" s="94">
        <v>10</v>
      </c>
      <c r="K85" s="93">
        <v>55</v>
      </c>
      <c r="L85" s="94">
        <v>37</v>
      </c>
      <c r="M85" s="110">
        <v>8</v>
      </c>
      <c r="N85" s="111">
        <v>45</v>
      </c>
      <c r="O85" s="94">
        <v>53</v>
      </c>
      <c r="P85" s="94">
        <v>13</v>
      </c>
      <c r="Q85" s="93">
        <v>66</v>
      </c>
      <c r="R85" s="110">
        <v>458</v>
      </c>
      <c r="S85" s="148">
        <v>6.52</v>
      </c>
      <c r="T85" s="148" t="s">
        <v>29</v>
      </c>
      <c r="U85" s="148">
        <v>4.66</v>
      </c>
      <c r="V85" s="151"/>
    </row>
    <row r="86" spans="1:22" ht="15" customHeight="1" thickBot="1" x14ac:dyDescent="0.3">
      <c r="A86" s="103" t="s">
        <v>414</v>
      </c>
      <c r="B86" s="5" t="s">
        <v>13</v>
      </c>
      <c r="C86" s="73" t="s">
        <v>24</v>
      </c>
      <c r="D86" s="73" t="s">
        <v>14</v>
      </c>
      <c r="E86" s="74" t="s">
        <v>24</v>
      </c>
      <c r="F86" s="73" t="s">
        <v>24</v>
      </c>
      <c r="G86" s="73" t="s">
        <v>14</v>
      </c>
      <c r="H86" s="74" t="s">
        <v>24</v>
      </c>
      <c r="I86" s="73" t="s">
        <v>24</v>
      </c>
      <c r="J86" s="73" t="s">
        <v>24</v>
      </c>
      <c r="K86" s="74" t="s">
        <v>24</v>
      </c>
      <c r="L86" s="73" t="s">
        <v>68</v>
      </c>
      <c r="M86" s="73" t="s">
        <v>29</v>
      </c>
      <c r="N86" s="74" t="s">
        <v>68</v>
      </c>
      <c r="O86" s="73" t="s">
        <v>14</v>
      </c>
      <c r="P86" s="73" t="s">
        <v>14</v>
      </c>
      <c r="Q86" s="74" t="s">
        <v>14</v>
      </c>
      <c r="R86" s="73"/>
      <c r="S86" s="149"/>
      <c r="T86" s="149"/>
      <c r="U86" s="149"/>
      <c r="V86" s="152"/>
    </row>
    <row r="87" spans="1:22" x14ac:dyDescent="0.25">
      <c r="A87" s="3">
        <v>15038</v>
      </c>
      <c r="B87" s="4" t="s">
        <v>12</v>
      </c>
      <c r="C87" s="94">
        <v>52</v>
      </c>
      <c r="D87" s="94">
        <v>10</v>
      </c>
      <c r="E87" s="93">
        <v>62</v>
      </c>
      <c r="F87" s="94">
        <v>44</v>
      </c>
      <c r="G87" s="94">
        <v>17</v>
      </c>
      <c r="H87" s="93">
        <v>61</v>
      </c>
      <c r="I87" s="94">
        <v>35</v>
      </c>
      <c r="J87" s="94">
        <v>10</v>
      </c>
      <c r="K87" s="93">
        <v>45</v>
      </c>
      <c r="L87" s="94">
        <v>42</v>
      </c>
      <c r="M87" s="94">
        <v>8</v>
      </c>
      <c r="N87" s="93">
        <v>50</v>
      </c>
      <c r="O87" s="94">
        <v>56</v>
      </c>
      <c r="P87" s="94">
        <v>15</v>
      </c>
      <c r="Q87" s="93">
        <v>71</v>
      </c>
      <c r="R87" s="94">
        <v>478</v>
      </c>
      <c r="S87" s="148">
        <v>7.15</v>
      </c>
      <c r="T87" s="148" t="s">
        <v>29</v>
      </c>
      <c r="U87" s="148">
        <v>6.84</v>
      </c>
      <c r="V87" s="151"/>
    </row>
    <row r="88" spans="1:22" ht="15" customHeight="1" thickBot="1" x14ac:dyDescent="0.3">
      <c r="A88" s="103" t="s">
        <v>413</v>
      </c>
      <c r="B88" s="5" t="s">
        <v>13</v>
      </c>
      <c r="C88" s="73" t="s">
        <v>14</v>
      </c>
      <c r="D88" s="73" t="s">
        <v>24</v>
      </c>
      <c r="E88" s="74" t="s">
        <v>14</v>
      </c>
      <c r="F88" s="73" t="s">
        <v>24</v>
      </c>
      <c r="G88" s="73" t="s">
        <v>56</v>
      </c>
      <c r="H88" s="74" t="s">
        <v>14</v>
      </c>
      <c r="I88" s="73" t="s">
        <v>29</v>
      </c>
      <c r="J88" s="73" t="s">
        <v>24</v>
      </c>
      <c r="K88" s="74" t="s">
        <v>68</v>
      </c>
      <c r="L88" s="73" t="s">
        <v>24</v>
      </c>
      <c r="M88" s="73" t="s">
        <v>29</v>
      </c>
      <c r="N88" s="74" t="s">
        <v>24</v>
      </c>
      <c r="O88" s="73" t="s">
        <v>50</v>
      </c>
      <c r="P88" s="73" t="s">
        <v>48</v>
      </c>
      <c r="Q88" s="74" t="s">
        <v>50</v>
      </c>
      <c r="R88" s="73"/>
      <c r="S88" s="149"/>
      <c r="T88" s="149"/>
      <c r="U88" s="149"/>
      <c r="V88" s="152"/>
    </row>
    <row r="89" spans="1:22" x14ac:dyDescent="0.25">
      <c r="A89" s="3">
        <v>15039</v>
      </c>
      <c r="B89" s="4" t="s">
        <v>12</v>
      </c>
      <c r="C89" s="71" t="s">
        <v>34</v>
      </c>
      <c r="D89" s="71" t="s">
        <v>108</v>
      </c>
      <c r="E89" s="93">
        <v>33</v>
      </c>
      <c r="F89" s="71" t="s">
        <v>149</v>
      </c>
      <c r="G89" s="71" t="s">
        <v>124</v>
      </c>
      <c r="H89" s="93">
        <v>30</v>
      </c>
      <c r="I89" s="71" t="s">
        <v>143</v>
      </c>
      <c r="J89" s="71" t="s">
        <v>31</v>
      </c>
      <c r="K89" s="93">
        <v>53</v>
      </c>
      <c r="L89" s="71" t="s">
        <v>130</v>
      </c>
      <c r="M89" s="71" t="s">
        <v>140</v>
      </c>
      <c r="N89" s="93">
        <v>21</v>
      </c>
      <c r="O89" s="71" t="s">
        <v>121</v>
      </c>
      <c r="P89" s="71" t="s">
        <v>81</v>
      </c>
      <c r="Q89" s="93">
        <v>51</v>
      </c>
      <c r="R89" s="94">
        <v>348</v>
      </c>
      <c r="S89" s="148">
        <v>3.63</v>
      </c>
      <c r="T89" s="148" t="s">
        <v>16</v>
      </c>
      <c r="U89" s="148">
        <v>1.24</v>
      </c>
      <c r="V89" s="151"/>
    </row>
    <row r="90" spans="1:22" ht="15" customHeight="1" thickBot="1" x14ac:dyDescent="0.3">
      <c r="A90" s="103" t="s">
        <v>412</v>
      </c>
      <c r="B90" s="5" t="s">
        <v>13</v>
      </c>
      <c r="C90" s="73" t="s">
        <v>16</v>
      </c>
      <c r="D90" s="73" t="s">
        <v>14</v>
      </c>
      <c r="E90" s="74" t="s">
        <v>16</v>
      </c>
      <c r="F90" s="73" t="s">
        <v>16</v>
      </c>
      <c r="G90" s="73" t="s">
        <v>68</v>
      </c>
      <c r="H90" s="74" t="s">
        <v>16</v>
      </c>
      <c r="I90" s="73" t="s">
        <v>24</v>
      </c>
      <c r="J90" s="73" t="s">
        <v>24</v>
      </c>
      <c r="K90" s="74" t="s">
        <v>24</v>
      </c>
      <c r="L90" s="73" t="s">
        <v>16</v>
      </c>
      <c r="M90" s="73" t="s">
        <v>16</v>
      </c>
      <c r="N90" s="74" t="s">
        <v>16</v>
      </c>
      <c r="O90" s="73" t="s">
        <v>68</v>
      </c>
      <c r="P90" s="73" t="s">
        <v>14</v>
      </c>
      <c r="Q90" s="74" t="s">
        <v>24</v>
      </c>
      <c r="R90" s="73"/>
      <c r="S90" s="149"/>
      <c r="T90" s="149"/>
      <c r="U90" s="149"/>
      <c r="V90" s="152"/>
    </row>
    <row r="91" spans="1:22" x14ac:dyDescent="0.25">
      <c r="A91" s="3">
        <v>15040</v>
      </c>
      <c r="B91" s="4" t="s">
        <v>12</v>
      </c>
      <c r="C91" s="94">
        <v>52</v>
      </c>
      <c r="D91" s="94">
        <v>13</v>
      </c>
      <c r="E91" s="93">
        <v>65</v>
      </c>
      <c r="F91" s="94">
        <v>45</v>
      </c>
      <c r="G91" s="94">
        <v>14</v>
      </c>
      <c r="H91" s="93">
        <v>59</v>
      </c>
      <c r="I91" s="94">
        <v>54</v>
      </c>
      <c r="J91" s="94">
        <v>13</v>
      </c>
      <c r="K91" s="93">
        <v>67</v>
      </c>
      <c r="L91" s="94">
        <v>36</v>
      </c>
      <c r="M91" s="94">
        <v>9</v>
      </c>
      <c r="N91" s="93">
        <v>45</v>
      </c>
      <c r="O91" s="94">
        <v>64</v>
      </c>
      <c r="P91" s="94">
        <v>9</v>
      </c>
      <c r="Q91" s="93">
        <v>73</v>
      </c>
      <c r="R91" s="94">
        <v>507</v>
      </c>
      <c r="S91" s="148">
        <v>7.3</v>
      </c>
      <c r="T91" s="148" t="s">
        <v>29</v>
      </c>
      <c r="U91" s="148">
        <v>7.72</v>
      </c>
      <c r="V91" s="151"/>
    </row>
    <row r="92" spans="1:22" ht="15" customHeight="1" thickBot="1" x14ac:dyDescent="0.3">
      <c r="A92" s="103" t="s">
        <v>411</v>
      </c>
      <c r="B92" s="5" t="s">
        <v>13</v>
      </c>
      <c r="C92" s="73" t="s">
        <v>14</v>
      </c>
      <c r="D92" s="73" t="s">
        <v>14</v>
      </c>
      <c r="E92" s="74" t="s">
        <v>14</v>
      </c>
      <c r="F92" s="73" t="s">
        <v>24</v>
      </c>
      <c r="G92" s="73" t="s">
        <v>50</v>
      </c>
      <c r="H92" s="74" t="s">
        <v>24</v>
      </c>
      <c r="I92" s="73" t="s">
        <v>14</v>
      </c>
      <c r="J92" s="73" t="s">
        <v>14</v>
      </c>
      <c r="K92" s="74" t="s">
        <v>14</v>
      </c>
      <c r="L92" s="73" t="s">
        <v>68</v>
      </c>
      <c r="M92" s="73" t="s">
        <v>68</v>
      </c>
      <c r="N92" s="74" t="s">
        <v>68</v>
      </c>
      <c r="O92" s="73" t="s">
        <v>56</v>
      </c>
      <c r="P92" s="73" t="s">
        <v>68</v>
      </c>
      <c r="Q92" s="74" t="s">
        <v>50</v>
      </c>
      <c r="R92" s="73"/>
      <c r="S92" s="149"/>
      <c r="T92" s="149"/>
      <c r="U92" s="149"/>
      <c r="V92" s="152"/>
    </row>
    <row r="93" spans="1:22" x14ac:dyDescent="0.25">
      <c r="A93" s="3">
        <v>15041</v>
      </c>
      <c r="B93" s="4" t="s">
        <v>12</v>
      </c>
      <c r="C93" s="94">
        <v>53</v>
      </c>
      <c r="D93" s="94">
        <v>15</v>
      </c>
      <c r="E93" s="93">
        <v>68</v>
      </c>
      <c r="F93" s="94">
        <v>52</v>
      </c>
      <c r="G93" s="94">
        <v>19</v>
      </c>
      <c r="H93" s="93">
        <v>71</v>
      </c>
      <c r="I93" s="94">
        <v>61</v>
      </c>
      <c r="J93" s="94">
        <v>17</v>
      </c>
      <c r="K93" s="93">
        <v>78</v>
      </c>
      <c r="L93" s="94">
        <v>44</v>
      </c>
      <c r="M93" s="94">
        <v>14</v>
      </c>
      <c r="N93" s="93">
        <v>58</v>
      </c>
      <c r="O93" s="94">
        <v>68</v>
      </c>
      <c r="P93" s="94">
        <v>17</v>
      </c>
      <c r="Q93" s="93">
        <v>85</v>
      </c>
      <c r="R93" s="94">
        <v>577</v>
      </c>
      <c r="S93" s="148">
        <v>8.52</v>
      </c>
      <c r="T93" s="148" t="s">
        <v>29</v>
      </c>
      <c r="U93" s="148">
        <v>6.23</v>
      </c>
      <c r="V93" s="151"/>
    </row>
    <row r="94" spans="1:22" ht="15" customHeight="1" thickBot="1" x14ac:dyDescent="0.3">
      <c r="A94" s="103" t="s">
        <v>410</v>
      </c>
      <c r="B94" s="5" t="s">
        <v>13</v>
      </c>
      <c r="C94" s="73" t="s">
        <v>14</v>
      </c>
      <c r="D94" s="73" t="s">
        <v>48</v>
      </c>
      <c r="E94" s="74" t="s">
        <v>14</v>
      </c>
      <c r="F94" s="73" t="s">
        <v>14</v>
      </c>
      <c r="G94" s="73" t="s">
        <v>56</v>
      </c>
      <c r="H94" s="74" t="s">
        <v>50</v>
      </c>
      <c r="I94" s="73" t="s">
        <v>48</v>
      </c>
      <c r="J94" s="73" t="s">
        <v>56</v>
      </c>
      <c r="K94" s="74" t="s">
        <v>48</v>
      </c>
      <c r="L94" s="73" t="s">
        <v>24</v>
      </c>
      <c r="M94" s="73" t="s">
        <v>50</v>
      </c>
      <c r="N94" s="74" t="s">
        <v>24</v>
      </c>
      <c r="O94" s="73" t="s">
        <v>56</v>
      </c>
      <c r="P94" s="73" t="s">
        <v>56</v>
      </c>
      <c r="Q94" s="74" t="s">
        <v>56</v>
      </c>
      <c r="R94" s="73"/>
      <c r="S94" s="149"/>
      <c r="T94" s="149"/>
      <c r="U94" s="149"/>
      <c r="V94" s="152"/>
    </row>
    <row r="95" spans="1:22" x14ac:dyDescent="0.25">
      <c r="A95" s="3">
        <v>15042</v>
      </c>
      <c r="B95" s="4" t="s">
        <v>12</v>
      </c>
      <c r="C95" s="71" t="s">
        <v>91</v>
      </c>
      <c r="D95" s="71" t="s">
        <v>81</v>
      </c>
      <c r="E95" s="93">
        <v>44</v>
      </c>
      <c r="F95" s="71" t="s">
        <v>145</v>
      </c>
      <c r="G95" s="71" t="s">
        <v>108</v>
      </c>
      <c r="H95" s="93">
        <v>39</v>
      </c>
      <c r="I95" s="71" t="s">
        <v>91</v>
      </c>
      <c r="J95" s="71" t="s">
        <v>108</v>
      </c>
      <c r="K95" s="93">
        <v>45</v>
      </c>
      <c r="L95" s="71" t="s">
        <v>91</v>
      </c>
      <c r="M95" s="71" t="s">
        <v>19</v>
      </c>
      <c r="N95" s="93">
        <v>36</v>
      </c>
      <c r="O95" s="71" t="s">
        <v>169</v>
      </c>
      <c r="P95" s="71" t="s">
        <v>28</v>
      </c>
      <c r="Q95" s="93">
        <v>42</v>
      </c>
      <c r="R95" s="94">
        <v>374</v>
      </c>
      <c r="S95" s="148">
        <v>3.81</v>
      </c>
      <c r="T95" s="148" t="s">
        <v>16</v>
      </c>
      <c r="U95" s="148">
        <v>0.77</v>
      </c>
      <c r="V95" s="151"/>
    </row>
    <row r="96" spans="1:22" ht="15" customHeight="1" thickBot="1" x14ac:dyDescent="0.3">
      <c r="A96" s="103" t="s">
        <v>409</v>
      </c>
      <c r="B96" s="5" t="s">
        <v>13</v>
      </c>
      <c r="C96" s="73" t="s">
        <v>29</v>
      </c>
      <c r="D96" s="73" t="s">
        <v>14</v>
      </c>
      <c r="E96" s="74" t="s">
        <v>29</v>
      </c>
      <c r="F96" s="73" t="s">
        <v>16</v>
      </c>
      <c r="G96" s="73" t="s">
        <v>14</v>
      </c>
      <c r="H96" s="74" t="s">
        <v>16</v>
      </c>
      <c r="I96" s="73" t="s">
        <v>29</v>
      </c>
      <c r="J96" s="73" t="s">
        <v>14</v>
      </c>
      <c r="K96" s="74" t="s">
        <v>68</v>
      </c>
      <c r="L96" s="73" t="s">
        <v>29</v>
      </c>
      <c r="M96" s="73" t="s">
        <v>16</v>
      </c>
      <c r="N96" s="74" t="s">
        <v>16</v>
      </c>
      <c r="O96" s="73" t="s">
        <v>29</v>
      </c>
      <c r="P96" s="73" t="s">
        <v>29</v>
      </c>
      <c r="Q96" s="74" t="s">
        <v>29</v>
      </c>
      <c r="R96" s="73"/>
      <c r="S96" s="149"/>
      <c r="T96" s="149"/>
      <c r="U96" s="149"/>
      <c r="V96" s="152"/>
    </row>
    <row r="97" spans="1:22" x14ac:dyDescent="0.25">
      <c r="A97" s="3">
        <v>15043</v>
      </c>
      <c r="B97" s="4" t="s">
        <v>12</v>
      </c>
      <c r="C97" s="94">
        <v>42</v>
      </c>
      <c r="D97" s="94">
        <v>13</v>
      </c>
      <c r="E97" s="93">
        <v>55</v>
      </c>
      <c r="F97" s="94">
        <v>43</v>
      </c>
      <c r="G97" s="94">
        <v>12</v>
      </c>
      <c r="H97" s="93">
        <v>55</v>
      </c>
      <c r="I97" s="94">
        <v>42</v>
      </c>
      <c r="J97" s="94">
        <v>13</v>
      </c>
      <c r="K97" s="93">
        <v>55</v>
      </c>
      <c r="L97" s="94">
        <v>38</v>
      </c>
      <c r="M97" s="94">
        <v>9</v>
      </c>
      <c r="N97" s="93">
        <v>47</v>
      </c>
      <c r="O97" s="94">
        <v>65</v>
      </c>
      <c r="P97" s="94">
        <v>13</v>
      </c>
      <c r="Q97" s="93">
        <v>78</v>
      </c>
      <c r="R97" s="94">
        <v>451</v>
      </c>
      <c r="S97" s="148">
        <v>6.48</v>
      </c>
      <c r="T97" s="148" t="s">
        <v>29</v>
      </c>
      <c r="U97" s="148">
        <v>5.16</v>
      </c>
      <c r="V97" s="151"/>
    </row>
    <row r="98" spans="1:22" ht="15" customHeight="1" thickBot="1" x14ac:dyDescent="0.3">
      <c r="A98" s="103" t="s">
        <v>408</v>
      </c>
      <c r="B98" s="5" t="s">
        <v>13</v>
      </c>
      <c r="C98" s="73" t="s">
        <v>24</v>
      </c>
      <c r="D98" s="73" t="s">
        <v>14</v>
      </c>
      <c r="E98" s="74" t="s">
        <v>24</v>
      </c>
      <c r="F98" s="73" t="s">
        <v>24</v>
      </c>
      <c r="G98" s="73" t="s">
        <v>14</v>
      </c>
      <c r="H98" s="74" t="s">
        <v>24</v>
      </c>
      <c r="I98" s="73" t="s">
        <v>24</v>
      </c>
      <c r="J98" s="73" t="s">
        <v>14</v>
      </c>
      <c r="K98" s="74" t="s">
        <v>24</v>
      </c>
      <c r="L98" s="73" t="s">
        <v>68</v>
      </c>
      <c r="M98" s="73" t="s">
        <v>68</v>
      </c>
      <c r="N98" s="74" t="s">
        <v>68</v>
      </c>
      <c r="O98" s="73" t="s">
        <v>56</v>
      </c>
      <c r="P98" s="73" t="s">
        <v>14</v>
      </c>
      <c r="Q98" s="74" t="s">
        <v>48</v>
      </c>
      <c r="R98" s="73"/>
      <c r="S98" s="149"/>
      <c r="T98" s="149"/>
      <c r="U98" s="149"/>
      <c r="V98" s="152"/>
    </row>
    <row r="99" spans="1:22" x14ac:dyDescent="0.25">
      <c r="A99" s="3">
        <v>15044</v>
      </c>
      <c r="B99" s="4" t="s">
        <v>12</v>
      </c>
      <c r="C99" s="94">
        <v>59</v>
      </c>
      <c r="D99" s="94">
        <v>16</v>
      </c>
      <c r="E99" s="93">
        <v>75</v>
      </c>
      <c r="F99" s="94">
        <v>55</v>
      </c>
      <c r="G99" s="94">
        <v>17</v>
      </c>
      <c r="H99" s="93">
        <v>72</v>
      </c>
      <c r="I99" s="94">
        <v>55</v>
      </c>
      <c r="J99" s="94">
        <v>14</v>
      </c>
      <c r="K99" s="93">
        <v>69</v>
      </c>
      <c r="L99" s="94">
        <v>64</v>
      </c>
      <c r="M99" s="94">
        <v>13</v>
      </c>
      <c r="N99" s="93">
        <v>77</v>
      </c>
      <c r="O99" s="94">
        <v>72</v>
      </c>
      <c r="P99" s="94">
        <v>19</v>
      </c>
      <c r="Q99" s="93">
        <v>91</v>
      </c>
      <c r="R99" s="94">
        <v>583</v>
      </c>
      <c r="S99" s="148">
        <v>8.74</v>
      </c>
      <c r="T99" s="148" t="s">
        <v>29</v>
      </c>
      <c r="U99" s="148">
        <v>6.23</v>
      </c>
      <c r="V99" s="151"/>
    </row>
    <row r="100" spans="1:22" ht="15" customHeight="1" thickBot="1" x14ac:dyDescent="0.3">
      <c r="A100" s="103" t="s">
        <v>407</v>
      </c>
      <c r="B100" s="5" t="s">
        <v>13</v>
      </c>
      <c r="C100" s="73" t="s">
        <v>50</v>
      </c>
      <c r="D100" s="73" t="s">
        <v>56</v>
      </c>
      <c r="E100" s="74" t="s">
        <v>48</v>
      </c>
      <c r="F100" s="73" t="s">
        <v>14</v>
      </c>
      <c r="G100" s="73" t="s">
        <v>56</v>
      </c>
      <c r="H100" s="74" t="s">
        <v>50</v>
      </c>
      <c r="I100" s="73" t="s">
        <v>14</v>
      </c>
      <c r="J100" s="73" t="s">
        <v>50</v>
      </c>
      <c r="K100" s="74" t="s">
        <v>14</v>
      </c>
      <c r="L100" s="73" t="s">
        <v>56</v>
      </c>
      <c r="M100" s="73" t="s">
        <v>14</v>
      </c>
      <c r="N100" s="74" t="s">
        <v>48</v>
      </c>
      <c r="O100" s="73" t="s">
        <v>56</v>
      </c>
      <c r="P100" s="73" t="s">
        <v>56</v>
      </c>
      <c r="Q100" s="74" t="s">
        <v>56</v>
      </c>
      <c r="R100" s="73"/>
      <c r="S100" s="149"/>
      <c r="T100" s="149"/>
      <c r="U100" s="149"/>
      <c r="V100" s="152"/>
    </row>
    <row r="101" spans="1:22" x14ac:dyDescent="0.25">
      <c r="A101" s="3">
        <v>15045</v>
      </c>
      <c r="B101" s="4" t="s">
        <v>12</v>
      </c>
      <c r="C101" s="94">
        <v>53</v>
      </c>
      <c r="D101" s="94">
        <v>17</v>
      </c>
      <c r="E101" s="93">
        <v>70</v>
      </c>
      <c r="F101" s="94">
        <v>39</v>
      </c>
      <c r="G101" s="94">
        <v>15</v>
      </c>
      <c r="H101" s="93">
        <v>54</v>
      </c>
      <c r="I101" s="94">
        <v>50</v>
      </c>
      <c r="J101" s="94">
        <v>13</v>
      </c>
      <c r="K101" s="93">
        <v>63</v>
      </c>
      <c r="L101" s="94">
        <v>45</v>
      </c>
      <c r="M101" s="94">
        <v>8</v>
      </c>
      <c r="N101" s="93">
        <v>53</v>
      </c>
      <c r="O101" s="94">
        <v>64</v>
      </c>
      <c r="P101" s="94">
        <v>17</v>
      </c>
      <c r="Q101" s="93">
        <v>81</v>
      </c>
      <c r="R101" s="94">
        <v>522</v>
      </c>
      <c r="S101" s="148">
        <v>7.93</v>
      </c>
      <c r="T101" s="148" t="s">
        <v>29</v>
      </c>
      <c r="U101" s="148">
        <v>5.56</v>
      </c>
      <c r="V101" s="151"/>
    </row>
    <row r="102" spans="1:22" ht="15" customHeight="1" thickBot="1" x14ac:dyDescent="0.3">
      <c r="A102" s="103" t="s">
        <v>406</v>
      </c>
      <c r="B102" s="5" t="s">
        <v>13</v>
      </c>
      <c r="C102" s="73" t="s">
        <v>14</v>
      </c>
      <c r="D102" s="73" t="s">
        <v>56</v>
      </c>
      <c r="E102" s="74" t="s">
        <v>50</v>
      </c>
      <c r="F102" s="73" t="s">
        <v>68</v>
      </c>
      <c r="G102" s="73" t="s">
        <v>48</v>
      </c>
      <c r="H102" s="74" t="s">
        <v>24</v>
      </c>
      <c r="I102" s="73" t="s">
        <v>14</v>
      </c>
      <c r="J102" s="73" t="s">
        <v>14</v>
      </c>
      <c r="K102" s="74" t="s">
        <v>14</v>
      </c>
      <c r="L102" s="73" t="s">
        <v>24</v>
      </c>
      <c r="M102" s="73" t="s">
        <v>29</v>
      </c>
      <c r="N102" s="74" t="s">
        <v>24</v>
      </c>
      <c r="O102" s="73" t="s">
        <v>56</v>
      </c>
      <c r="P102" s="73" t="s">
        <v>56</v>
      </c>
      <c r="Q102" s="74" t="s">
        <v>56</v>
      </c>
      <c r="R102" s="73"/>
      <c r="S102" s="149"/>
      <c r="T102" s="149"/>
      <c r="U102" s="149"/>
      <c r="V102" s="152"/>
    </row>
    <row r="103" spans="1:22" x14ac:dyDescent="0.25">
      <c r="A103" s="3">
        <v>15046</v>
      </c>
      <c r="B103" s="4" t="s">
        <v>12</v>
      </c>
      <c r="C103" s="71" t="s">
        <v>93</v>
      </c>
      <c r="D103" s="71" t="s">
        <v>108</v>
      </c>
      <c r="E103" s="93">
        <v>58</v>
      </c>
      <c r="F103" s="71" t="s">
        <v>94</v>
      </c>
      <c r="G103" s="71" t="s">
        <v>81</v>
      </c>
      <c r="H103" s="93">
        <v>47</v>
      </c>
      <c r="I103" s="71" t="s">
        <v>91</v>
      </c>
      <c r="J103" s="71" t="s">
        <v>31</v>
      </c>
      <c r="K103" s="93">
        <v>43</v>
      </c>
      <c r="L103" s="71" t="s">
        <v>169</v>
      </c>
      <c r="M103" s="71" t="s">
        <v>138</v>
      </c>
      <c r="N103" s="93">
        <v>36</v>
      </c>
      <c r="O103" s="71" t="s">
        <v>39</v>
      </c>
      <c r="P103" s="71" t="s">
        <v>124</v>
      </c>
      <c r="Q103" s="93">
        <v>42</v>
      </c>
      <c r="R103" s="94">
        <v>414</v>
      </c>
      <c r="S103" s="148">
        <v>5.07</v>
      </c>
      <c r="T103" s="148" t="s">
        <v>16</v>
      </c>
      <c r="U103" s="148">
        <v>5.89</v>
      </c>
      <c r="V103" s="151"/>
    </row>
    <row r="104" spans="1:22" ht="15" customHeight="1" thickBot="1" x14ac:dyDescent="0.3">
      <c r="A104" s="103" t="s">
        <v>405</v>
      </c>
      <c r="B104" s="5" t="s">
        <v>13</v>
      </c>
      <c r="C104" s="73" t="s">
        <v>24</v>
      </c>
      <c r="D104" s="73" t="s">
        <v>14</v>
      </c>
      <c r="E104" s="74" t="s">
        <v>24</v>
      </c>
      <c r="F104" s="73" t="s">
        <v>29</v>
      </c>
      <c r="G104" s="73" t="s">
        <v>14</v>
      </c>
      <c r="H104" s="74" t="s">
        <v>68</v>
      </c>
      <c r="I104" s="73" t="s">
        <v>29</v>
      </c>
      <c r="J104" s="73" t="s">
        <v>24</v>
      </c>
      <c r="K104" s="74" t="s">
        <v>29</v>
      </c>
      <c r="L104" s="73" t="s">
        <v>29</v>
      </c>
      <c r="M104" s="73" t="s">
        <v>16</v>
      </c>
      <c r="N104" s="74" t="s">
        <v>16</v>
      </c>
      <c r="O104" s="73" t="s">
        <v>29</v>
      </c>
      <c r="P104" s="73" t="s">
        <v>68</v>
      </c>
      <c r="Q104" s="74" t="s">
        <v>29</v>
      </c>
      <c r="R104" s="73"/>
      <c r="S104" s="149"/>
      <c r="T104" s="149"/>
      <c r="U104" s="149"/>
      <c r="V104" s="152"/>
    </row>
    <row r="105" spans="1:22" x14ac:dyDescent="0.25">
      <c r="A105" s="3">
        <v>15047</v>
      </c>
      <c r="B105" s="4" t="s">
        <v>12</v>
      </c>
      <c r="C105" s="94">
        <v>45</v>
      </c>
      <c r="D105" s="94">
        <v>13</v>
      </c>
      <c r="E105" s="93">
        <v>58</v>
      </c>
      <c r="F105" s="94">
        <v>36</v>
      </c>
      <c r="G105" s="94">
        <v>16</v>
      </c>
      <c r="H105" s="93">
        <v>52</v>
      </c>
      <c r="I105" s="94">
        <v>44</v>
      </c>
      <c r="J105" s="94">
        <v>12</v>
      </c>
      <c r="K105" s="93">
        <v>56</v>
      </c>
      <c r="L105" s="94">
        <v>32</v>
      </c>
      <c r="M105" s="94">
        <v>14</v>
      </c>
      <c r="N105" s="93">
        <v>46</v>
      </c>
      <c r="O105" s="94">
        <v>62</v>
      </c>
      <c r="P105" s="94">
        <v>11</v>
      </c>
      <c r="Q105" s="93">
        <v>73</v>
      </c>
      <c r="R105" s="94">
        <v>480</v>
      </c>
      <c r="S105" s="148">
        <v>7</v>
      </c>
      <c r="T105" s="148" t="s">
        <v>29</v>
      </c>
      <c r="U105" s="148">
        <v>5.2</v>
      </c>
      <c r="V105" s="151"/>
    </row>
    <row r="106" spans="1:22" ht="15" customHeight="1" thickBot="1" x14ac:dyDescent="0.3">
      <c r="A106" s="103" t="s">
        <v>404</v>
      </c>
      <c r="B106" s="5" t="s">
        <v>13</v>
      </c>
      <c r="C106" s="73" t="s">
        <v>24</v>
      </c>
      <c r="D106" s="73" t="s">
        <v>14</v>
      </c>
      <c r="E106" s="74" t="s">
        <v>24</v>
      </c>
      <c r="F106" s="73" t="s">
        <v>68</v>
      </c>
      <c r="G106" s="73" t="s">
        <v>56</v>
      </c>
      <c r="H106" s="74" t="s">
        <v>24</v>
      </c>
      <c r="I106" s="73" t="s">
        <v>24</v>
      </c>
      <c r="J106" s="73" t="s">
        <v>14</v>
      </c>
      <c r="K106" s="74" t="s">
        <v>24</v>
      </c>
      <c r="L106" s="73" t="s">
        <v>29</v>
      </c>
      <c r="M106" s="73" t="s">
        <v>50</v>
      </c>
      <c r="N106" s="74" t="s">
        <v>68</v>
      </c>
      <c r="O106" s="73" t="s">
        <v>48</v>
      </c>
      <c r="P106" s="73" t="s">
        <v>24</v>
      </c>
      <c r="Q106" s="74" t="s">
        <v>50</v>
      </c>
      <c r="R106" s="73"/>
      <c r="S106" s="149"/>
      <c r="T106" s="149"/>
      <c r="U106" s="149"/>
      <c r="V106" s="152"/>
    </row>
    <row r="107" spans="1:22" x14ac:dyDescent="0.25">
      <c r="A107" s="123">
        <v>15048</v>
      </c>
      <c r="B107" s="122" t="s">
        <v>12</v>
      </c>
      <c r="C107" s="94">
        <v>35</v>
      </c>
      <c r="D107" s="94">
        <v>11</v>
      </c>
      <c r="E107" s="93">
        <v>46</v>
      </c>
      <c r="F107" s="94">
        <v>32</v>
      </c>
      <c r="G107" s="94">
        <v>9</v>
      </c>
      <c r="H107" s="93">
        <v>41</v>
      </c>
      <c r="I107" s="94">
        <v>52</v>
      </c>
      <c r="J107" s="94">
        <v>11</v>
      </c>
      <c r="K107" s="93">
        <v>63</v>
      </c>
      <c r="L107" s="94">
        <v>37</v>
      </c>
      <c r="M107" s="94">
        <v>9</v>
      </c>
      <c r="N107" s="93">
        <v>46</v>
      </c>
      <c r="O107" s="94">
        <v>54</v>
      </c>
      <c r="P107" s="110">
        <v>8</v>
      </c>
      <c r="Q107" s="93">
        <v>61</v>
      </c>
      <c r="R107" s="94">
        <v>424</v>
      </c>
      <c r="S107" s="148">
        <v>6.07</v>
      </c>
      <c r="T107" s="148" t="s">
        <v>29</v>
      </c>
      <c r="U107" s="148">
        <v>3.94</v>
      </c>
      <c r="V107" s="151"/>
    </row>
    <row r="108" spans="1:22" ht="15" customHeight="1" thickBot="1" x14ac:dyDescent="0.3">
      <c r="A108" s="121" t="s">
        <v>403</v>
      </c>
      <c r="B108" s="73" t="s">
        <v>13</v>
      </c>
      <c r="C108" s="73" t="s">
        <v>29</v>
      </c>
      <c r="D108" s="73" t="s">
        <v>24</v>
      </c>
      <c r="E108" s="74" t="s">
        <v>68</v>
      </c>
      <c r="F108" s="73" t="s">
        <v>29</v>
      </c>
      <c r="G108" s="73" t="s">
        <v>68</v>
      </c>
      <c r="H108" s="74" t="s">
        <v>29</v>
      </c>
      <c r="I108" s="73" t="s">
        <v>14</v>
      </c>
      <c r="J108" s="73" t="s">
        <v>24</v>
      </c>
      <c r="K108" s="74" t="s">
        <v>14</v>
      </c>
      <c r="L108" s="73" t="s">
        <v>68</v>
      </c>
      <c r="M108" s="73" t="s">
        <v>68</v>
      </c>
      <c r="N108" s="74" t="s">
        <v>68</v>
      </c>
      <c r="O108" s="73" t="s">
        <v>14</v>
      </c>
      <c r="P108" s="73" t="s">
        <v>29</v>
      </c>
      <c r="Q108" s="74" t="s">
        <v>14</v>
      </c>
      <c r="R108" s="73"/>
      <c r="S108" s="149"/>
      <c r="T108" s="149"/>
      <c r="U108" s="149"/>
      <c r="V108" s="152"/>
    </row>
    <row r="109" spans="1:22" x14ac:dyDescent="0.25">
      <c r="A109" s="3">
        <v>15049</v>
      </c>
      <c r="B109" s="4" t="s">
        <v>12</v>
      </c>
      <c r="C109" s="94">
        <v>45</v>
      </c>
      <c r="D109" s="94">
        <v>12</v>
      </c>
      <c r="E109" s="93">
        <v>57</v>
      </c>
      <c r="F109" s="94">
        <v>43</v>
      </c>
      <c r="G109" s="94">
        <v>13</v>
      </c>
      <c r="H109" s="93">
        <v>56</v>
      </c>
      <c r="I109" s="94">
        <v>58</v>
      </c>
      <c r="J109" s="94">
        <v>13</v>
      </c>
      <c r="K109" s="93">
        <v>71</v>
      </c>
      <c r="L109" s="94">
        <v>49</v>
      </c>
      <c r="M109" s="94">
        <v>10</v>
      </c>
      <c r="N109" s="93">
        <v>59</v>
      </c>
      <c r="O109" s="94">
        <v>61</v>
      </c>
      <c r="P109" s="94">
        <v>15</v>
      </c>
      <c r="Q109" s="93">
        <v>76</v>
      </c>
      <c r="R109" s="94">
        <v>509</v>
      </c>
      <c r="S109" s="148">
        <v>7.44</v>
      </c>
      <c r="T109" s="148" t="s">
        <v>29</v>
      </c>
      <c r="U109" s="148">
        <v>6.84</v>
      </c>
      <c r="V109" s="151"/>
    </row>
    <row r="110" spans="1:22" ht="15" customHeight="1" thickBot="1" x14ac:dyDescent="0.3">
      <c r="A110" s="103" t="s">
        <v>402</v>
      </c>
      <c r="B110" s="5" t="s">
        <v>13</v>
      </c>
      <c r="C110" s="73" t="s">
        <v>24</v>
      </c>
      <c r="D110" s="73" t="s">
        <v>14</v>
      </c>
      <c r="E110" s="74" t="s">
        <v>24</v>
      </c>
      <c r="F110" s="73" t="s">
        <v>24</v>
      </c>
      <c r="G110" s="73" t="s">
        <v>14</v>
      </c>
      <c r="H110" s="74" t="s">
        <v>24</v>
      </c>
      <c r="I110" s="73" t="s">
        <v>50</v>
      </c>
      <c r="J110" s="73" t="s">
        <v>14</v>
      </c>
      <c r="K110" s="74" t="s">
        <v>50</v>
      </c>
      <c r="L110" s="73" t="s">
        <v>14</v>
      </c>
      <c r="M110" s="73" t="s">
        <v>24</v>
      </c>
      <c r="N110" s="74" t="s">
        <v>24</v>
      </c>
      <c r="O110" s="73" t="s">
        <v>48</v>
      </c>
      <c r="P110" s="73" t="s">
        <v>48</v>
      </c>
      <c r="Q110" s="74" t="s">
        <v>48</v>
      </c>
      <c r="R110" s="73"/>
      <c r="S110" s="149"/>
      <c r="T110" s="149"/>
      <c r="U110" s="149"/>
      <c r="V110" s="152"/>
    </row>
    <row r="111" spans="1:22" x14ac:dyDescent="0.25">
      <c r="A111" s="3">
        <v>15050</v>
      </c>
      <c r="B111" s="4" t="s">
        <v>12</v>
      </c>
      <c r="C111" s="71" t="s">
        <v>91</v>
      </c>
      <c r="D111" s="71" t="s">
        <v>23</v>
      </c>
      <c r="E111" s="93">
        <v>42</v>
      </c>
      <c r="F111" s="71" t="s">
        <v>105</v>
      </c>
      <c r="G111" s="71" t="s">
        <v>139</v>
      </c>
      <c r="H111" s="93">
        <v>28</v>
      </c>
      <c r="I111" s="71" t="s">
        <v>91</v>
      </c>
      <c r="J111" s="71" t="s">
        <v>28</v>
      </c>
      <c r="K111" s="93">
        <v>40</v>
      </c>
      <c r="L111" s="71" t="s">
        <v>18</v>
      </c>
      <c r="M111" s="71" t="s">
        <v>160</v>
      </c>
      <c r="N111" s="93">
        <v>18</v>
      </c>
      <c r="O111" s="71" t="s">
        <v>110</v>
      </c>
      <c r="P111" s="71" t="s">
        <v>23</v>
      </c>
      <c r="Q111" s="93">
        <v>50</v>
      </c>
      <c r="R111" s="94">
        <v>296</v>
      </c>
      <c r="S111" s="148">
        <v>3.04</v>
      </c>
      <c r="T111" s="148" t="s">
        <v>16</v>
      </c>
      <c r="U111" s="148">
        <v>4.67</v>
      </c>
      <c r="V111" s="151"/>
    </row>
    <row r="112" spans="1:22" ht="15.75" thickBot="1" x14ac:dyDescent="0.3">
      <c r="A112" s="103" t="s">
        <v>401</v>
      </c>
      <c r="B112" s="5" t="s">
        <v>13</v>
      </c>
      <c r="C112" s="73" t="s">
        <v>29</v>
      </c>
      <c r="D112" s="73" t="s">
        <v>24</v>
      </c>
      <c r="E112" s="74" t="s">
        <v>29</v>
      </c>
      <c r="F112" s="73" t="s">
        <v>16</v>
      </c>
      <c r="G112" s="73" t="s">
        <v>16</v>
      </c>
      <c r="H112" s="74" t="s">
        <v>16</v>
      </c>
      <c r="I112" s="73" t="s">
        <v>29</v>
      </c>
      <c r="J112" s="73" t="s">
        <v>29</v>
      </c>
      <c r="K112" s="74" t="s">
        <v>29</v>
      </c>
      <c r="L112" s="73" t="s">
        <v>16</v>
      </c>
      <c r="M112" s="73" t="s">
        <v>16</v>
      </c>
      <c r="N112" s="74" t="s">
        <v>16</v>
      </c>
      <c r="O112" s="73" t="s">
        <v>24</v>
      </c>
      <c r="P112" s="73" t="s">
        <v>24</v>
      </c>
      <c r="Q112" s="74" t="s">
        <v>24</v>
      </c>
      <c r="R112" s="73"/>
      <c r="S112" s="149"/>
      <c r="T112" s="149"/>
      <c r="U112" s="149"/>
      <c r="V112" s="152"/>
    </row>
    <row r="113" spans="1:22" x14ac:dyDescent="0.25">
      <c r="A113" s="3">
        <v>15051</v>
      </c>
      <c r="B113" s="4" t="s">
        <v>12</v>
      </c>
      <c r="C113" s="71" t="s">
        <v>39</v>
      </c>
      <c r="D113" s="71" t="s">
        <v>31</v>
      </c>
      <c r="E113" s="93">
        <v>44</v>
      </c>
      <c r="F113" s="71" t="s">
        <v>91</v>
      </c>
      <c r="G113" s="71" t="s">
        <v>23</v>
      </c>
      <c r="H113" s="93">
        <v>42</v>
      </c>
      <c r="I113" s="71" t="s">
        <v>163</v>
      </c>
      <c r="J113" s="71" t="s">
        <v>23</v>
      </c>
      <c r="K113" s="93">
        <v>58</v>
      </c>
      <c r="L113" s="71" t="s">
        <v>148</v>
      </c>
      <c r="M113" s="71" t="s">
        <v>19</v>
      </c>
      <c r="N113" s="93">
        <v>31</v>
      </c>
      <c r="O113" s="71" t="s">
        <v>171</v>
      </c>
      <c r="P113" s="71" t="s">
        <v>23</v>
      </c>
      <c r="Q113" s="93">
        <v>59</v>
      </c>
      <c r="R113" s="94">
        <v>426</v>
      </c>
      <c r="S113" s="148">
        <v>5.37</v>
      </c>
      <c r="T113" s="148" t="s">
        <v>16</v>
      </c>
      <c r="U113" s="148">
        <v>3.71</v>
      </c>
      <c r="V113" s="151"/>
    </row>
    <row r="114" spans="1:22" ht="15" customHeight="1" thickBot="1" x14ac:dyDescent="0.3">
      <c r="A114" s="103" t="s">
        <v>400</v>
      </c>
      <c r="B114" s="5" t="s">
        <v>13</v>
      </c>
      <c r="C114" s="73" t="s">
        <v>29</v>
      </c>
      <c r="D114" s="73" t="s">
        <v>24</v>
      </c>
      <c r="E114" s="74" t="s">
        <v>29</v>
      </c>
      <c r="F114" s="73" t="s">
        <v>29</v>
      </c>
      <c r="G114" s="73" t="s">
        <v>24</v>
      </c>
      <c r="H114" s="74" t="s">
        <v>29</v>
      </c>
      <c r="I114" s="73" t="s">
        <v>14</v>
      </c>
      <c r="J114" s="73" t="s">
        <v>24</v>
      </c>
      <c r="K114" s="74" t="s">
        <v>24</v>
      </c>
      <c r="L114" s="73" t="s">
        <v>16</v>
      </c>
      <c r="M114" s="73" t="s">
        <v>16</v>
      </c>
      <c r="N114" s="74" t="s">
        <v>16</v>
      </c>
      <c r="O114" s="73" t="s">
        <v>14</v>
      </c>
      <c r="P114" s="73" t="s">
        <v>24</v>
      </c>
      <c r="Q114" s="74" t="s">
        <v>24</v>
      </c>
      <c r="R114" s="73"/>
      <c r="S114" s="149"/>
      <c r="T114" s="149"/>
      <c r="U114" s="149"/>
      <c r="V114" s="152"/>
    </row>
    <row r="115" spans="1:22" x14ac:dyDescent="0.25">
      <c r="A115" s="3">
        <v>15052</v>
      </c>
      <c r="B115" s="4" t="s">
        <v>12</v>
      </c>
      <c r="C115" s="94">
        <v>61</v>
      </c>
      <c r="D115" s="94">
        <v>15</v>
      </c>
      <c r="E115" s="93">
        <v>76</v>
      </c>
      <c r="F115" s="94">
        <v>43</v>
      </c>
      <c r="G115" s="94">
        <v>18</v>
      </c>
      <c r="H115" s="93">
        <v>61</v>
      </c>
      <c r="I115" s="94">
        <v>58</v>
      </c>
      <c r="J115" s="94">
        <v>14</v>
      </c>
      <c r="K115" s="93">
        <v>72</v>
      </c>
      <c r="L115" s="94">
        <v>59</v>
      </c>
      <c r="M115" s="94">
        <v>11</v>
      </c>
      <c r="N115" s="93">
        <v>70</v>
      </c>
      <c r="O115" s="94">
        <v>63</v>
      </c>
      <c r="P115" s="94">
        <v>16</v>
      </c>
      <c r="Q115" s="93">
        <v>79</v>
      </c>
      <c r="R115" s="94">
        <v>557</v>
      </c>
      <c r="S115" s="148">
        <v>8.56</v>
      </c>
      <c r="T115" s="148" t="s">
        <v>29</v>
      </c>
      <c r="U115" s="148">
        <v>5.68</v>
      </c>
      <c r="V115" s="151"/>
    </row>
    <row r="116" spans="1:22" ht="15" customHeight="1" thickBot="1" x14ac:dyDescent="0.3">
      <c r="A116" s="103" t="s">
        <v>399</v>
      </c>
      <c r="B116" s="5" t="s">
        <v>13</v>
      </c>
      <c r="C116" s="73" t="s">
        <v>48</v>
      </c>
      <c r="D116" s="73" t="s">
        <v>48</v>
      </c>
      <c r="E116" s="74" t="s">
        <v>48</v>
      </c>
      <c r="F116" s="73" t="s">
        <v>24</v>
      </c>
      <c r="G116" s="73" t="s">
        <v>56</v>
      </c>
      <c r="H116" s="74" t="s">
        <v>14</v>
      </c>
      <c r="I116" s="73" t="s">
        <v>50</v>
      </c>
      <c r="J116" s="73" t="s">
        <v>50</v>
      </c>
      <c r="K116" s="74" t="s">
        <v>50</v>
      </c>
      <c r="L116" s="73" t="s">
        <v>50</v>
      </c>
      <c r="M116" s="73" t="s">
        <v>24</v>
      </c>
      <c r="N116" s="74" t="s">
        <v>50</v>
      </c>
      <c r="O116" s="73" t="s">
        <v>48</v>
      </c>
      <c r="P116" s="73" t="s">
        <v>56</v>
      </c>
      <c r="Q116" s="74" t="s">
        <v>48</v>
      </c>
      <c r="R116" s="73"/>
      <c r="S116" s="149"/>
      <c r="T116" s="149"/>
      <c r="U116" s="149"/>
      <c r="V116" s="152"/>
    </row>
    <row r="117" spans="1:22" x14ac:dyDescent="0.25">
      <c r="A117" s="3">
        <v>15053</v>
      </c>
      <c r="B117" s="4" t="s">
        <v>12</v>
      </c>
      <c r="C117" s="94">
        <v>63</v>
      </c>
      <c r="D117" s="94">
        <v>19</v>
      </c>
      <c r="E117" s="93">
        <v>82</v>
      </c>
      <c r="F117" s="94">
        <v>60</v>
      </c>
      <c r="G117" s="94">
        <v>20</v>
      </c>
      <c r="H117" s="93">
        <v>80</v>
      </c>
      <c r="I117" s="94">
        <v>73</v>
      </c>
      <c r="J117" s="94">
        <v>19</v>
      </c>
      <c r="K117" s="93">
        <v>92</v>
      </c>
      <c r="L117" s="94">
        <v>66</v>
      </c>
      <c r="M117" s="94">
        <v>18</v>
      </c>
      <c r="N117" s="93">
        <v>84</v>
      </c>
      <c r="O117" s="94">
        <v>77</v>
      </c>
      <c r="P117" s="94">
        <v>20</v>
      </c>
      <c r="Q117" s="93">
        <v>97</v>
      </c>
      <c r="R117" s="94">
        <v>669</v>
      </c>
      <c r="S117" s="148">
        <v>10</v>
      </c>
      <c r="T117" s="148" t="s">
        <v>29</v>
      </c>
      <c r="U117" s="148">
        <v>6.96</v>
      </c>
      <c r="V117" s="151"/>
    </row>
    <row r="118" spans="1:22" ht="15" customHeight="1" thickBot="1" x14ac:dyDescent="0.3">
      <c r="A118" s="103" t="s">
        <v>398</v>
      </c>
      <c r="B118" s="5" t="s">
        <v>13</v>
      </c>
      <c r="C118" s="73" t="s">
        <v>48</v>
      </c>
      <c r="D118" s="73" t="s">
        <v>56</v>
      </c>
      <c r="E118" s="74" t="s">
        <v>56</v>
      </c>
      <c r="F118" s="73" t="s">
        <v>48</v>
      </c>
      <c r="G118" s="73" t="s">
        <v>56</v>
      </c>
      <c r="H118" s="74" t="s">
        <v>56</v>
      </c>
      <c r="I118" s="73" t="s">
        <v>56</v>
      </c>
      <c r="J118" s="73" t="s">
        <v>56</v>
      </c>
      <c r="K118" s="74" t="s">
        <v>56</v>
      </c>
      <c r="L118" s="73" t="s">
        <v>56</v>
      </c>
      <c r="M118" s="73" t="s">
        <v>56</v>
      </c>
      <c r="N118" s="74" t="s">
        <v>56</v>
      </c>
      <c r="O118" s="73" t="s">
        <v>56</v>
      </c>
      <c r="P118" s="73" t="s">
        <v>56</v>
      </c>
      <c r="Q118" s="74" t="s">
        <v>56</v>
      </c>
      <c r="R118" s="73"/>
      <c r="S118" s="149"/>
      <c r="T118" s="149"/>
      <c r="U118" s="149"/>
      <c r="V118" s="152"/>
    </row>
    <row r="119" spans="1:22" x14ac:dyDescent="0.25">
      <c r="A119" s="3">
        <v>15054</v>
      </c>
      <c r="B119" s="4" t="s">
        <v>12</v>
      </c>
      <c r="C119" s="94">
        <v>47</v>
      </c>
      <c r="D119" s="94">
        <v>13</v>
      </c>
      <c r="E119" s="93">
        <v>60</v>
      </c>
      <c r="F119" s="110">
        <v>32</v>
      </c>
      <c r="G119" s="94">
        <v>14</v>
      </c>
      <c r="H119" s="111">
        <v>46</v>
      </c>
      <c r="I119" s="94">
        <v>40</v>
      </c>
      <c r="J119" s="94">
        <v>12</v>
      </c>
      <c r="K119" s="93">
        <v>52</v>
      </c>
      <c r="L119" s="94">
        <v>32</v>
      </c>
      <c r="M119" s="94">
        <v>9</v>
      </c>
      <c r="N119" s="93">
        <v>41</v>
      </c>
      <c r="O119" s="94">
        <v>60</v>
      </c>
      <c r="P119" s="94">
        <v>14</v>
      </c>
      <c r="Q119" s="93">
        <v>74</v>
      </c>
      <c r="R119" s="94">
        <v>471</v>
      </c>
      <c r="S119" s="148">
        <v>6.78</v>
      </c>
      <c r="T119" s="148" t="s">
        <v>29</v>
      </c>
      <c r="U119" s="148">
        <v>6.86</v>
      </c>
      <c r="V119" s="151"/>
    </row>
    <row r="120" spans="1:22" ht="15" customHeight="1" thickBot="1" x14ac:dyDescent="0.3">
      <c r="A120" s="103" t="s">
        <v>397</v>
      </c>
      <c r="B120" s="5" t="s">
        <v>13</v>
      </c>
      <c r="C120" s="73" t="s">
        <v>24</v>
      </c>
      <c r="D120" s="73" t="s">
        <v>14</v>
      </c>
      <c r="E120" s="74" t="s">
        <v>14</v>
      </c>
      <c r="F120" s="73" t="s">
        <v>29</v>
      </c>
      <c r="G120" s="73" t="s">
        <v>50</v>
      </c>
      <c r="H120" s="74" t="s">
        <v>29</v>
      </c>
      <c r="I120" s="73" t="s">
        <v>24</v>
      </c>
      <c r="J120" s="73" t="s">
        <v>14</v>
      </c>
      <c r="K120" s="74" t="s">
        <v>24</v>
      </c>
      <c r="L120" s="73" t="s">
        <v>29</v>
      </c>
      <c r="M120" s="73" t="s">
        <v>68</v>
      </c>
      <c r="N120" s="74" t="s">
        <v>29</v>
      </c>
      <c r="O120" s="73" t="s">
        <v>48</v>
      </c>
      <c r="P120" s="73" t="s">
        <v>50</v>
      </c>
      <c r="Q120" s="74" t="s">
        <v>50</v>
      </c>
      <c r="R120" s="73"/>
      <c r="S120" s="149"/>
      <c r="T120" s="149"/>
      <c r="U120" s="149"/>
      <c r="V120" s="152"/>
    </row>
    <row r="121" spans="1:22" x14ac:dyDescent="0.25">
      <c r="A121" s="3">
        <v>15055</v>
      </c>
      <c r="B121" s="4" t="s">
        <v>12</v>
      </c>
      <c r="C121" s="94">
        <v>46</v>
      </c>
      <c r="D121" s="94">
        <v>14</v>
      </c>
      <c r="E121" s="93">
        <v>60</v>
      </c>
      <c r="F121" s="94">
        <v>41</v>
      </c>
      <c r="G121" s="94">
        <v>14</v>
      </c>
      <c r="H121" s="93">
        <v>55</v>
      </c>
      <c r="I121" s="94">
        <v>45</v>
      </c>
      <c r="J121" s="94">
        <v>13</v>
      </c>
      <c r="K121" s="93">
        <v>58</v>
      </c>
      <c r="L121" s="94">
        <v>39</v>
      </c>
      <c r="M121" s="94">
        <v>9</v>
      </c>
      <c r="N121" s="93">
        <v>48</v>
      </c>
      <c r="O121" s="94">
        <v>57</v>
      </c>
      <c r="P121" s="94">
        <v>13</v>
      </c>
      <c r="Q121" s="93">
        <v>70</v>
      </c>
      <c r="R121" s="94">
        <v>483</v>
      </c>
      <c r="S121" s="148">
        <v>7.07</v>
      </c>
      <c r="T121" s="148" t="s">
        <v>29</v>
      </c>
      <c r="U121" s="148">
        <v>5.48</v>
      </c>
      <c r="V121" s="151"/>
    </row>
    <row r="122" spans="1:22" ht="15" customHeight="1" thickBot="1" x14ac:dyDescent="0.3">
      <c r="A122" s="103" t="s">
        <v>396</v>
      </c>
      <c r="B122" s="5" t="s">
        <v>13</v>
      </c>
      <c r="C122" s="73" t="s">
        <v>24</v>
      </c>
      <c r="D122" s="73" t="s">
        <v>50</v>
      </c>
      <c r="E122" s="74" t="s">
        <v>14</v>
      </c>
      <c r="F122" s="73" t="s">
        <v>24</v>
      </c>
      <c r="G122" s="73" t="s">
        <v>50</v>
      </c>
      <c r="H122" s="74" t="s">
        <v>24</v>
      </c>
      <c r="I122" s="73" t="s">
        <v>24</v>
      </c>
      <c r="J122" s="73" t="s">
        <v>14</v>
      </c>
      <c r="K122" s="74" t="s">
        <v>24</v>
      </c>
      <c r="L122" s="73" t="s">
        <v>68</v>
      </c>
      <c r="M122" s="73" t="s">
        <v>68</v>
      </c>
      <c r="N122" s="74" t="s">
        <v>68</v>
      </c>
      <c r="O122" s="73" t="s">
        <v>50</v>
      </c>
      <c r="P122" s="73" t="s">
        <v>14</v>
      </c>
      <c r="Q122" s="74" t="s">
        <v>50</v>
      </c>
      <c r="R122" s="73"/>
      <c r="S122" s="149"/>
      <c r="T122" s="149"/>
      <c r="U122" s="149"/>
      <c r="V122" s="152"/>
    </row>
    <row r="123" spans="1:22" x14ac:dyDescent="0.25">
      <c r="A123" s="3">
        <v>15056</v>
      </c>
      <c r="B123" s="4" t="s">
        <v>12</v>
      </c>
      <c r="C123" s="94">
        <v>38</v>
      </c>
      <c r="D123" s="94">
        <v>13</v>
      </c>
      <c r="E123" s="93">
        <v>51</v>
      </c>
      <c r="F123" s="94">
        <v>58</v>
      </c>
      <c r="G123" s="94">
        <v>16</v>
      </c>
      <c r="H123" s="93">
        <v>74</v>
      </c>
      <c r="I123" s="94">
        <v>49</v>
      </c>
      <c r="J123" s="94">
        <v>15</v>
      </c>
      <c r="K123" s="93">
        <v>64</v>
      </c>
      <c r="L123" s="94">
        <v>37</v>
      </c>
      <c r="M123" s="94">
        <v>13</v>
      </c>
      <c r="N123" s="93">
        <v>50</v>
      </c>
      <c r="O123" s="94">
        <v>59</v>
      </c>
      <c r="P123" s="94">
        <v>12</v>
      </c>
      <c r="Q123" s="93">
        <v>71</v>
      </c>
      <c r="R123" s="94">
        <v>511</v>
      </c>
      <c r="S123" s="148">
        <v>7.67</v>
      </c>
      <c r="T123" s="148" t="s">
        <v>29</v>
      </c>
      <c r="U123" s="148">
        <v>5.49</v>
      </c>
      <c r="V123" s="151"/>
    </row>
    <row r="124" spans="1:22" ht="15" customHeight="1" thickBot="1" x14ac:dyDescent="0.3">
      <c r="A124" s="103" t="s">
        <v>395</v>
      </c>
      <c r="B124" s="5" t="s">
        <v>13</v>
      </c>
      <c r="C124" s="73" t="s">
        <v>68</v>
      </c>
      <c r="D124" s="73" t="s">
        <v>14</v>
      </c>
      <c r="E124" s="74" t="s">
        <v>24</v>
      </c>
      <c r="F124" s="73" t="s">
        <v>50</v>
      </c>
      <c r="G124" s="73" t="s">
        <v>56</v>
      </c>
      <c r="H124" s="74" t="s">
        <v>50</v>
      </c>
      <c r="I124" s="73" t="s">
        <v>14</v>
      </c>
      <c r="J124" s="73" t="s">
        <v>48</v>
      </c>
      <c r="K124" s="74" t="s">
        <v>14</v>
      </c>
      <c r="L124" s="73" t="s">
        <v>68</v>
      </c>
      <c r="M124" s="73" t="s">
        <v>14</v>
      </c>
      <c r="N124" s="74" t="s">
        <v>24</v>
      </c>
      <c r="O124" s="73" t="s">
        <v>50</v>
      </c>
      <c r="P124" s="73" t="s">
        <v>14</v>
      </c>
      <c r="Q124" s="74" t="s">
        <v>50</v>
      </c>
      <c r="R124" s="73"/>
      <c r="S124" s="149"/>
      <c r="T124" s="149"/>
      <c r="U124" s="149"/>
      <c r="V124" s="152"/>
    </row>
    <row r="125" spans="1:22" x14ac:dyDescent="0.25">
      <c r="A125" s="3">
        <v>15057</v>
      </c>
      <c r="B125" s="4" t="s">
        <v>12</v>
      </c>
      <c r="C125" s="94">
        <v>51</v>
      </c>
      <c r="D125" s="94">
        <v>14</v>
      </c>
      <c r="E125" s="93">
        <v>65</v>
      </c>
      <c r="F125" s="94">
        <v>38</v>
      </c>
      <c r="G125" s="94">
        <v>12</v>
      </c>
      <c r="H125" s="93">
        <v>50</v>
      </c>
      <c r="I125" s="94">
        <v>47</v>
      </c>
      <c r="J125" s="94">
        <v>11</v>
      </c>
      <c r="K125" s="93">
        <v>58</v>
      </c>
      <c r="L125" s="94">
        <v>54</v>
      </c>
      <c r="M125" s="94">
        <v>8</v>
      </c>
      <c r="N125" s="93">
        <v>62</v>
      </c>
      <c r="O125" s="94">
        <v>66</v>
      </c>
      <c r="P125" s="94">
        <v>14</v>
      </c>
      <c r="Q125" s="93">
        <v>80</v>
      </c>
      <c r="R125" s="94">
        <v>505</v>
      </c>
      <c r="S125" s="148">
        <v>7.56</v>
      </c>
      <c r="T125" s="148" t="s">
        <v>29</v>
      </c>
      <c r="U125" s="148">
        <v>5.22</v>
      </c>
      <c r="V125" s="151"/>
    </row>
    <row r="126" spans="1:22" ht="15" customHeight="1" thickBot="1" x14ac:dyDescent="0.3">
      <c r="A126" s="103" t="s">
        <v>394</v>
      </c>
      <c r="B126" s="5" t="s">
        <v>13</v>
      </c>
      <c r="C126" s="73" t="s">
        <v>14</v>
      </c>
      <c r="D126" s="73" t="s">
        <v>50</v>
      </c>
      <c r="E126" s="74" t="s">
        <v>14</v>
      </c>
      <c r="F126" s="73" t="s">
        <v>68</v>
      </c>
      <c r="G126" s="73" t="s">
        <v>14</v>
      </c>
      <c r="H126" s="74" t="s">
        <v>24</v>
      </c>
      <c r="I126" s="73" t="s">
        <v>24</v>
      </c>
      <c r="J126" s="73" t="s">
        <v>24</v>
      </c>
      <c r="K126" s="74" t="s">
        <v>24</v>
      </c>
      <c r="L126" s="73" t="s">
        <v>14</v>
      </c>
      <c r="M126" s="73" t="s">
        <v>29</v>
      </c>
      <c r="N126" s="74" t="s">
        <v>14</v>
      </c>
      <c r="O126" s="73" t="s">
        <v>56</v>
      </c>
      <c r="P126" s="73" t="s">
        <v>50</v>
      </c>
      <c r="Q126" s="74" t="s">
        <v>56</v>
      </c>
      <c r="R126" s="73"/>
      <c r="S126" s="149"/>
      <c r="T126" s="149"/>
      <c r="U126" s="149"/>
      <c r="V126" s="152"/>
    </row>
    <row r="127" spans="1:22" x14ac:dyDescent="0.25">
      <c r="A127" s="3">
        <v>15058</v>
      </c>
      <c r="B127" s="4" t="s">
        <v>12</v>
      </c>
      <c r="C127" s="94">
        <v>41</v>
      </c>
      <c r="D127" s="94">
        <v>15</v>
      </c>
      <c r="E127" s="93">
        <v>56</v>
      </c>
      <c r="F127" s="94">
        <v>52</v>
      </c>
      <c r="G127" s="94">
        <v>16</v>
      </c>
      <c r="H127" s="93">
        <v>68</v>
      </c>
      <c r="I127" s="94">
        <v>55</v>
      </c>
      <c r="J127" s="94">
        <v>15</v>
      </c>
      <c r="K127" s="93">
        <v>70</v>
      </c>
      <c r="L127" s="94">
        <v>49</v>
      </c>
      <c r="M127" s="94">
        <v>14</v>
      </c>
      <c r="N127" s="93">
        <v>63</v>
      </c>
      <c r="O127" s="94">
        <v>73</v>
      </c>
      <c r="P127" s="94">
        <v>12</v>
      </c>
      <c r="Q127" s="93">
        <v>85</v>
      </c>
      <c r="R127" s="94">
        <v>537</v>
      </c>
      <c r="S127" s="148">
        <v>8.07</v>
      </c>
      <c r="T127" s="148" t="s">
        <v>29</v>
      </c>
      <c r="U127" s="148">
        <v>5.9</v>
      </c>
      <c r="V127" s="151"/>
    </row>
    <row r="128" spans="1:22" ht="15" customHeight="1" thickBot="1" x14ac:dyDescent="0.3">
      <c r="A128" s="103" t="s">
        <v>393</v>
      </c>
      <c r="B128" s="5" t="s">
        <v>13</v>
      </c>
      <c r="C128" s="73" t="s">
        <v>24</v>
      </c>
      <c r="D128" s="73" t="s">
        <v>48</v>
      </c>
      <c r="E128" s="74" t="s">
        <v>24</v>
      </c>
      <c r="F128" s="73" t="s">
        <v>14</v>
      </c>
      <c r="G128" s="73" t="s">
        <v>56</v>
      </c>
      <c r="H128" s="74" t="s">
        <v>14</v>
      </c>
      <c r="I128" s="73" t="s">
        <v>14</v>
      </c>
      <c r="J128" s="73" t="s">
        <v>48</v>
      </c>
      <c r="K128" s="74" t="s">
        <v>50</v>
      </c>
      <c r="L128" s="73" t="s">
        <v>14</v>
      </c>
      <c r="M128" s="73" t="s">
        <v>50</v>
      </c>
      <c r="N128" s="74" t="s">
        <v>14</v>
      </c>
      <c r="O128" s="73" t="s">
        <v>56</v>
      </c>
      <c r="P128" s="73" t="s">
        <v>14</v>
      </c>
      <c r="Q128" s="74" t="s">
        <v>56</v>
      </c>
      <c r="R128" s="73"/>
      <c r="S128" s="149"/>
      <c r="T128" s="149"/>
      <c r="U128" s="149"/>
      <c r="V128" s="152"/>
    </row>
    <row r="129" spans="1:22" x14ac:dyDescent="0.25">
      <c r="A129" s="3">
        <v>15059</v>
      </c>
      <c r="B129" s="4" t="s">
        <v>12</v>
      </c>
      <c r="C129" s="94">
        <v>54</v>
      </c>
      <c r="D129" s="94">
        <v>17</v>
      </c>
      <c r="E129" s="93">
        <v>71</v>
      </c>
      <c r="F129" s="94">
        <v>56</v>
      </c>
      <c r="G129" s="94">
        <v>18</v>
      </c>
      <c r="H129" s="93">
        <v>74</v>
      </c>
      <c r="I129" s="94">
        <v>59</v>
      </c>
      <c r="J129" s="94">
        <v>15</v>
      </c>
      <c r="K129" s="93">
        <v>74</v>
      </c>
      <c r="L129" s="94">
        <v>51</v>
      </c>
      <c r="M129" s="94">
        <v>14</v>
      </c>
      <c r="N129" s="93">
        <v>65</v>
      </c>
      <c r="O129" s="94">
        <v>77</v>
      </c>
      <c r="P129" s="94">
        <v>14</v>
      </c>
      <c r="Q129" s="93">
        <v>91</v>
      </c>
      <c r="R129" s="94">
        <v>578</v>
      </c>
      <c r="S129" s="148">
        <v>8.48</v>
      </c>
      <c r="T129" s="148" t="s">
        <v>29</v>
      </c>
      <c r="U129" s="148">
        <v>6.14</v>
      </c>
      <c r="V129" s="151"/>
    </row>
    <row r="130" spans="1:22" ht="15" customHeight="1" thickBot="1" x14ac:dyDescent="0.3">
      <c r="A130" s="103" t="s">
        <v>392</v>
      </c>
      <c r="B130" s="5" t="s">
        <v>13</v>
      </c>
      <c r="C130" s="73" t="s">
        <v>14</v>
      </c>
      <c r="D130" s="73" t="s">
        <v>56</v>
      </c>
      <c r="E130" s="74" t="s">
        <v>50</v>
      </c>
      <c r="F130" s="73" t="s">
        <v>50</v>
      </c>
      <c r="G130" s="73" t="s">
        <v>56</v>
      </c>
      <c r="H130" s="74" t="s">
        <v>50</v>
      </c>
      <c r="I130" s="73" t="s">
        <v>50</v>
      </c>
      <c r="J130" s="73" t="s">
        <v>48</v>
      </c>
      <c r="K130" s="74" t="s">
        <v>50</v>
      </c>
      <c r="L130" s="73" t="s">
        <v>14</v>
      </c>
      <c r="M130" s="73" t="s">
        <v>50</v>
      </c>
      <c r="N130" s="74" t="s">
        <v>14</v>
      </c>
      <c r="O130" s="73" t="s">
        <v>56</v>
      </c>
      <c r="P130" s="73" t="s">
        <v>50</v>
      </c>
      <c r="Q130" s="74" t="s">
        <v>56</v>
      </c>
      <c r="R130" s="73"/>
      <c r="S130" s="149"/>
      <c r="T130" s="149"/>
      <c r="U130" s="149"/>
      <c r="V130" s="152"/>
    </row>
    <row r="131" spans="1:22" x14ac:dyDescent="0.25">
      <c r="A131" s="3">
        <v>15060</v>
      </c>
      <c r="B131" s="4" t="s">
        <v>12</v>
      </c>
      <c r="C131" s="71" t="s">
        <v>91</v>
      </c>
      <c r="D131" s="71" t="s">
        <v>80</v>
      </c>
      <c r="E131" s="93">
        <v>49</v>
      </c>
      <c r="F131" s="71" t="s">
        <v>115</v>
      </c>
      <c r="G131" s="71" t="s">
        <v>114</v>
      </c>
      <c r="H131" s="93">
        <v>37</v>
      </c>
      <c r="I131" s="71" t="s">
        <v>98</v>
      </c>
      <c r="J131" s="71" t="s">
        <v>124</v>
      </c>
      <c r="K131" s="93">
        <v>45</v>
      </c>
      <c r="L131" s="71" t="s">
        <v>91</v>
      </c>
      <c r="M131" s="71" t="s">
        <v>35</v>
      </c>
      <c r="N131" s="93">
        <v>39</v>
      </c>
      <c r="O131" s="71" t="s">
        <v>143</v>
      </c>
      <c r="P131" s="71" t="s">
        <v>114</v>
      </c>
      <c r="Q131" s="93">
        <v>57</v>
      </c>
      <c r="R131" s="94">
        <v>392</v>
      </c>
      <c r="S131" s="148">
        <v>4.41</v>
      </c>
      <c r="T131" s="148" t="s">
        <v>16</v>
      </c>
      <c r="U131" s="148">
        <v>5.63</v>
      </c>
      <c r="V131" s="151"/>
    </row>
    <row r="132" spans="1:22" ht="15" customHeight="1" thickBot="1" x14ac:dyDescent="0.3">
      <c r="A132" s="103" t="s">
        <v>391</v>
      </c>
      <c r="B132" s="5" t="s">
        <v>13</v>
      </c>
      <c r="C132" s="73" t="s">
        <v>29</v>
      </c>
      <c r="D132" s="73" t="s">
        <v>56</v>
      </c>
      <c r="E132" s="74" t="s">
        <v>68</v>
      </c>
      <c r="F132" s="73" t="s">
        <v>16</v>
      </c>
      <c r="G132" s="73" t="s">
        <v>48</v>
      </c>
      <c r="H132" s="74" t="s">
        <v>16</v>
      </c>
      <c r="I132" s="73" t="s">
        <v>68</v>
      </c>
      <c r="J132" s="73" t="s">
        <v>68</v>
      </c>
      <c r="K132" s="74" t="s">
        <v>68</v>
      </c>
      <c r="L132" s="73" t="s">
        <v>29</v>
      </c>
      <c r="M132" s="73" t="s">
        <v>16</v>
      </c>
      <c r="N132" s="74" t="s">
        <v>16</v>
      </c>
      <c r="O132" s="73" t="s">
        <v>24</v>
      </c>
      <c r="P132" s="73" t="s">
        <v>48</v>
      </c>
      <c r="Q132" s="74" t="s">
        <v>24</v>
      </c>
      <c r="R132" s="73"/>
      <c r="S132" s="149"/>
      <c r="T132" s="149"/>
      <c r="U132" s="149"/>
      <c r="V132" s="152"/>
    </row>
    <row r="133" spans="1:22" x14ac:dyDescent="0.25">
      <c r="A133" s="3">
        <v>15061</v>
      </c>
      <c r="B133" s="4" t="s">
        <v>12</v>
      </c>
      <c r="C133" s="94">
        <v>38</v>
      </c>
      <c r="D133" s="94">
        <v>12</v>
      </c>
      <c r="E133" s="93">
        <v>50</v>
      </c>
      <c r="F133" s="110">
        <v>32</v>
      </c>
      <c r="G133" s="94">
        <v>18</v>
      </c>
      <c r="H133" s="111">
        <v>50</v>
      </c>
      <c r="I133" s="94">
        <v>46</v>
      </c>
      <c r="J133" s="94">
        <v>12</v>
      </c>
      <c r="K133" s="93">
        <v>58</v>
      </c>
      <c r="L133" s="94">
        <v>42</v>
      </c>
      <c r="M133" s="94">
        <v>10</v>
      </c>
      <c r="N133" s="93">
        <v>52</v>
      </c>
      <c r="O133" s="94">
        <v>57</v>
      </c>
      <c r="P133" s="94">
        <v>15</v>
      </c>
      <c r="Q133" s="93">
        <v>72</v>
      </c>
      <c r="R133" s="94">
        <v>459</v>
      </c>
      <c r="S133" s="148">
        <v>6.81</v>
      </c>
      <c r="T133" s="148" t="s">
        <v>29</v>
      </c>
      <c r="U133" s="148">
        <v>4.91</v>
      </c>
      <c r="V133" s="151"/>
    </row>
    <row r="134" spans="1:22" ht="15" customHeight="1" thickBot="1" x14ac:dyDescent="0.3">
      <c r="A134" s="103" t="s">
        <v>390</v>
      </c>
      <c r="B134" s="5" t="s">
        <v>13</v>
      </c>
      <c r="C134" s="73" t="s">
        <v>68</v>
      </c>
      <c r="D134" s="73" t="s">
        <v>14</v>
      </c>
      <c r="E134" s="74" t="s">
        <v>24</v>
      </c>
      <c r="F134" s="73" t="s">
        <v>29</v>
      </c>
      <c r="G134" s="73" t="s">
        <v>56</v>
      </c>
      <c r="H134" s="74" t="s">
        <v>68</v>
      </c>
      <c r="I134" s="73" t="s">
        <v>24</v>
      </c>
      <c r="J134" s="73" t="s">
        <v>14</v>
      </c>
      <c r="K134" s="74" t="s">
        <v>24</v>
      </c>
      <c r="L134" s="73" t="s">
        <v>24</v>
      </c>
      <c r="M134" s="73" t="s">
        <v>24</v>
      </c>
      <c r="N134" s="74" t="s">
        <v>24</v>
      </c>
      <c r="O134" s="73" t="s">
        <v>50</v>
      </c>
      <c r="P134" s="73" t="s">
        <v>48</v>
      </c>
      <c r="Q134" s="74" t="s">
        <v>50</v>
      </c>
      <c r="R134" s="73"/>
      <c r="S134" s="149"/>
      <c r="T134" s="149"/>
      <c r="U134" s="149"/>
      <c r="V134" s="152"/>
    </row>
    <row r="135" spans="1:22" x14ac:dyDescent="0.25">
      <c r="A135" s="3">
        <v>15062</v>
      </c>
      <c r="B135" s="4" t="s">
        <v>12</v>
      </c>
      <c r="C135" s="71" t="s">
        <v>109</v>
      </c>
      <c r="D135" s="71" t="s">
        <v>81</v>
      </c>
      <c r="E135" s="93">
        <v>50</v>
      </c>
      <c r="F135" s="71" t="s">
        <v>115</v>
      </c>
      <c r="G135" s="71" t="s">
        <v>23</v>
      </c>
      <c r="H135" s="93">
        <v>32</v>
      </c>
      <c r="I135" s="71" t="s">
        <v>91</v>
      </c>
      <c r="J135" s="71" t="s">
        <v>31</v>
      </c>
      <c r="K135" s="93">
        <v>43</v>
      </c>
      <c r="L135" s="71" t="s">
        <v>91</v>
      </c>
      <c r="M135" s="71" t="s">
        <v>19</v>
      </c>
      <c r="N135" s="93">
        <v>36</v>
      </c>
      <c r="O135" s="71" t="s">
        <v>121</v>
      </c>
      <c r="P135" s="71" t="s">
        <v>31</v>
      </c>
      <c r="Q135" s="93">
        <v>50</v>
      </c>
      <c r="R135" s="94">
        <v>388</v>
      </c>
      <c r="S135" s="148">
        <v>4.4400000000000004</v>
      </c>
      <c r="T135" s="148" t="s">
        <v>16</v>
      </c>
      <c r="U135" s="148">
        <v>3.3</v>
      </c>
      <c r="V135" s="151"/>
    </row>
    <row r="136" spans="1:22" ht="15" customHeight="1" thickBot="1" x14ac:dyDescent="0.3">
      <c r="A136" s="103" t="s">
        <v>389</v>
      </c>
      <c r="B136" s="5" t="s">
        <v>13</v>
      </c>
      <c r="C136" s="73" t="s">
        <v>68</v>
      </c>
      <c r="D136" s="73" t="s">
        <v>14</v>
      </c>
      <c r="E136" s="74" t="s">
        <v>24</v>
      </c>
      <c r="F136" s="73" t="s">
        <v>16</v>
      </c>
      <c r="G136" s="73" t="s">
        <v>24</v>
      </c>
      <c r="H136" s="74" t="s">
        <v>16</v>
      </c>
      <c r="I136" s="73" t="s">
        <v>29</v>
      </c>
      <c r="J136" s="73" t="s">
        <v>24</v>
      </c>
      <c r="K136" s="74" t="s">
        <v>29</v>
      </c>
      <c r="L136" s="73" t="s">
        <v>29</v>
      </c>
      <c r="M136" s="73" t="s">
        <v>16</v>
      </c>
      <c r="N136" s="74" t="s">
        <v>16</v>
      </c>
      <c r="O136" s="73" t="s">
        <v>68</v>
      </c>
      <c r="P136" s="73" t="s">
        <v>24</v>
      </c>
      <c r="Q136" s="74" t="s">
        <v>24</v>
      </c>
      <c r="R136" s="73"/>
      <c r="S136" s="149"/>
      <c r="T136" s="149"/>
      <c r="U136" s="149"/>
      <c r="V136" s="152"/>
    </row>
    <row r="137" spans="1:22" x14ac:dyDescent="0.25">
      <c r="A137" s="3">
        <v>15063</v>
      </c>
      <c r="B137" s="4" t="s">
        <v>12</v>
      </c>
      <c r="C137" s="71" t="s">
        <v>142</v>
      </c>
      <c r="D137" s="71" t="s">
        <v>114</v>
      </c>
      <c r="E137" s="93">
        <v>56</v>
      </c>
      <c r="F137" s="71" t="s">
        <v>105</v>
      </c>
      <c r="G137" s="71" t="s">
        <v>116</v>
      </c>
      <c r="H137" s="93">
        <v>37</v>
      </c>
      <c r="I137" s="71" t="s">
        <v>163</v>
      </c>
      <c r="J137" s="71" t="s">
        <v>31</v>
      </c>
      <c r="K137" s="93">
        <v>59</v>
      </c>
      <c r="L137" s="71" t="s">
        <v>98</v>
      </c>
      <c r="M137" s="71" t="s">
        <v>28</v>
      </c>
      <c r="N137" s="93">
        <v>44</v>
      </c>
      <c r="O137" s="71" t="s">
        <v>284</v>
      </c>
      <c r="P137" s="71" t="s">
        <v>124</v>
      </c>
      <c r="Q137" s="93">
        <v>61</v>
      </c>
      <c r="R137" s="94">
        <v>430</v>
      </c>
      <c r="S137" s="148">
        <v>5.44</v>
      </c>
      <c r="T137" s="151" t="s">
        <v>16</v>
      </c>
      <c r="U137" s="164">
        <v>5.89</v>
      </c>
      <c r="V137" s="151"/>
    </row>
    <row r="138" spans="1:22" ht="15" customHeight="1" thickBot="1" x14ac:dyDescent="0.3">
      <c r="A138" s="104" t="s">
        <v>388</v>
      </c>
      <c r="B138" s="6" t="s">
        <v>13</v>
      </c>
      <c r="C138" s="108" t="s">
        <v>24</v>
      </c>
      <c r="D138" s="108" t="s">
        <v>48</v>
      </c>
      <c r="E138" s="109" t="s">
        <v>24</v>
      </c>
      <c r="F138" s="108" t="s">
        <v>16</v>
      </c>
      <c r="G138" s="108" t="s">
        <v>50</v>
      </c>
      <c r="H138" s="109" t="s">
        <v>16</v>
      </c>
      <c r="I138" s="108" t="s">
        <v>14</v>
      </c>
      <c r="J138" s="108" t="s">
        <v>24</v>
      </c>
      <c r="K138" s="109" t="s">
        <v>24</v>
      </c>
      <c r="L138" s="108" t="s">
        <v>68</v>
      </c>
      <c r="M138" s="108" t="s">
        <v>29</v>
      </c>
      <c r="N138" s="109" t="s">
        <v>29</v>
      </c>
      <c r="O138" s="108" t="s">
        <v>14</v>
      </c>
      <c r="P138" s="108" t="s">
        <v>68</v>
      </c>
      <c r="Q138" s="109" t="s">
        <v>14</v>
      </c>
      <c r="R138" s="108"/>
      <c r="S138" s="150"/>
      <c r="T138" s="153"/>
      <c r="U138" s="165"/>
      <c r="V138" s="152"/>
    </row>
    <row r="139" spans="1:22" ht="15" customHeight="1" x14ac:dyDescent="0.25">
      <c r="A139" s="126">
        <v>15064</v>
      </c>
      <c r="B139" s="4" t="s">
        <v>12</v>
      </c>
      <c r="C139" s="1">
        <v>53</v>
      </c>
      <c r="D139" s="1">
        <v>18</v>
      </c>
      <c r="E139" s="1">
        <v>71</v>
      </c>
      <c r="F139" s="1">
        <v>42</v>
      </c>
      <c r="G139" s="1">
        <v>14</v>
      </c>
      <c r="H139" s="1">
        <v>56</v>
      </c>
      <c r="I139" s="1">
        <v>51</v>
      </c>
      <c r="J139" s="1">
        <v>15</v>
      </c>
      <c r="K139" s="1">
        <v>66</v>
      </c>
      <c r="L139" s="1">
        <v>51</v>
      </c>
      <c r="M139" s="1">
        <v>18</v>
      </c>
      <c r="N139" s="125">
        <v>69</v>
      </c>
      <c r="O139" s="124">
        <v>62</v>
      </c>
      <c r="P139" s="124">
        <v>18</v>
      </c>
      <c r="Q139" s="125">
        <v>80</v>
      </c>
      <c r="R139" s="124">
        <v>548</v>
      </c>
      <c r="S139" s="148">
        <v>8.07</v>
      </c>
      <c r="T139" s="148" t="s">
        <v>29</v>
      </c>
      <c r="U139" s="117"/>
      <c r="V139" s="119"/>
    </row>
    <row r="140" spans="1:22" ht="15" customHeight="1" thickBot="1" x14ac:dyDescent="0.3">
      <c r="A140" s="103" t="s">
        <v>387</v>
      </c>
      <c r="B140" s="5" t="s">
        <v>13</v>
      </c>
      <c r="C140" s="73" t="s">
        <v>14</v>
      </c>
      <c r="D140" s="73" t="s">
        <v>56</v>
      </c>
      <c r="E140" s="74" t="s">
        <v>50</v>
      </c>
      <c r="F140" s="73" t="s">
        <v>24</v>
      </c>
      <c r="G140" s="73" t="s">
        <v>50</v>
      </c>
      <c r="H140" s="74" t="s">
        <v>24</v>
      </c>
      <c r="I140" s="73" t="s">
        <v>14</v>
      </c>
      <c r="J140" s="73" t="s">
        <v>48</v>
      </c>
      <c r="K140" s="74" t="s">
        <v>14</v>
      </c>
      <c r="L140" s="73" t="s">
        <v>14</v>
      </c>
      <c r="M140" s="73" t="s">
        <v>56</v>
      </c>
      <c r="N140" s="74" t="s">
        <v>14</v>
      </c>
      <c r="O140" s="73" t="s">
        <v>48</v>
      </c>
      <c r="P140" s="73" t="s">
        <v>56</v>
      </c>
      <c r="Q140" s="74" t="s">
        <v>56</v>
      </c>
      <c r="R140" s="73"/>
      <c r="S140" s="150"/>
      <c r="T140" s="150"/>
      <c r="U140" s="117"/>
      <c r="V140" s="119"/>
    </row>
    <row r="141" spans="1:22" x14ac:dyDescent="0.25">
      <c r="A141" s="3">
        <v>15065</v>
      </c>
      <c r="B141" s="4" t="s">
        <v>12</v>
      </c>
      <c r="C141" s="94">
        <v>41</v>
      </c>
      <c r="D141" s="94">
        <v>17</v>
      </c>
      <c r="E141" s="93">
        <v>58</v>
      </c>
      <c r="F141" s="94">
        <v>35</v>
      </c>
      <c r="G141" s="94">
        <v>18</v>
      </c>
      <c r="H141" s="93">
        <v>53</v>
      </c>
      <c r="I141" s="94">
        <v>46</v>
      </c>
      <c r="J141" s="94">
        <v>16</v>
      </c>
      <c r="K141" s="93">
        <v>62</v>
      </c>
      <c r="L141" s="94">
        <v>39</v>
      </c>
      <c r="M141" s="94">
        <v>12</v>
      </c>
      <c r="N141" s="93">
        <v>51</v>
      </c>
      <c r="O141" s="94">
        <v>69</v>
      </c>
      <c r="P141" s="94">
        <v>18</v>
      </c>
      <c r="Q141" s="93">
        <v>87</v>
      </c>
      <c r="R141" s="94">
        <v>526</v>
      </c>
      <c r="S141" s="148">
        <v>7.78</v>
      </c>
      <c r="T141" s="148" t="s">
        <v>29</v>
      </c>
      <c r="U141" s="148">
        <v>5.54</v>
      </c>
      <c r="V141" s="151"/>
    </row>
    <row r="142" spans="1:22" ht="15" customHeight="1" thickBot="1" x14ac:dyDescent="0.3">
      <c r="A142" s="103" t="s">
        <v>386</v>
      </c>
      <c r="B142" s="5" t="s">
        <v>13</v>
      </c>
      <c r="C142" s="73" t="s">
        <v>24</v>
      </c>
      <c r="D142" s="73" t="s">
        <v>56</v>
      </c>
      <c r="E142" s="74" t="s">
        <v>24</v>
      </c>
      <c r="F142" s="73" t="s">
        <v>29</v>
      </c>
      <c r="G142" s="73" t="s">
        <v>56</v>
      </c>
      <c r="H142" s="74" t="s">
        <v>24</v>
      </c>
      <c r="I142" s="73" t="s">
        <v>24</v>
      </c>
      <c r="J142" s="73" t="s">
        <v>56</v>
      </c>
      <c r="K142" s="74" t="s">
        <v>14</v>
      </c>
      <c r="L142" s="73" t="s">
        <v>68</v>
      </c>
      <c r="M142" s="73" t="s">
        <v>14</v>
      </c>
      <c r="N142" s="74" t="s">
        <v>24</v>
      </c>
      <c r="O142" s="73" t="s">
        <v>56</v>
      </c>
      <c r="P142" s="73" t="s">
        <v>56</v>
      </c>
      <c r="Q142" s="74" t="s">
        <v>56</v>
      </c>
      <c r="R142" s="73"/>
      <c r="S142" s="149"/>
      <c r="T142" s="149"/>
      <c r="U142" s="149"/>
      <c r="V142" s="152"/>
    </row>
    <row r="143" spans="1:22" x14ac:dyDescent="0.25">
      <c r="A143" s="3">
        <v>15066</v>
      </c>
      <c r="B143" s="4" t="s">
        <v>12</v>
      </c>
      <c r="C143" s="94">
        <v>61</v>
      </c>
      <c r="D143" s="94">
        <v>15</v>
      </c>
      <c r="E143" s="93">
        <v>76</v>
      </c>
      <c r="F143" s="94">
        <v>45</v>
      </c>
      <c r="G143" s="94">
        <v>14</v>
      </c>
      <c r="H143" s="93">
        <v>59</v>
      </c>
      <c r="I143" s="94">
        <v>61</v>
      </c>
      <c r="J143" s="94">
        <v>16</v>
      </c>
      <c r="K143" s="93">
        <v>77</v>
      </c>
      <c r="L143" s="94">
        <v>65</v>
      </c>
      <c r="M143" s="94">
        <v>12</v>
      </c>
      <c r="N143" s="93">
        <v>77</v>
      </c>
      <c r="O143" s="94">
        <v>67</v>
      </c>
      <c r="P143" s="94">
        <v>17</v>
      </c>
      <c r="Q143" s="93">
        <v>84</v>
      </c>
      <c r="R143" s="94">
        <v>586</v>
      </c>
      <c r="S143" s="148">
        <v>8.93</v>
      </c>
      <c r="T143" s="148" t="s">
        <v>29</v>
      </c>
      <c r="U143" s="148">
        <v>6.22</v>
      </c>
      <c r="V143" s="151"/>
    </row>
    <row r="144" spans="1:22" ht="15" customHeight="1" thickBot="1" x14ac:dyDescent="0.3">
      <c r="A144" s="103" t="s">
        <v>385</v>
      </c>
      <c r="B144" s="5" t="s">
        <v>13</v>
      </c>
      <c r="C144" s="73" t="s">
        <v>48</v>
      </c>
      <c r="D144" s="73" t="s">
        <v>48</v>
      </c>
      <c r="E144" s="74" t="s">
        <v>48</v>
      </c>
      <c r="F144" s="73" t="s">
        <v>24</v>
      </c>
      <c r="G144" s="73" t="s">
        <v>50</v>
      </c>
      <c r="H144" s="74" t="s">
        <v>24</v>
      </c>
      <c r="I144" s="73" t="s">
        <v>48</v>
      </c>
      <c r="J144" s="73" t="s">
        <v>56</v>
      </c>
      <c r="K144" s="74" t="s">
        <v>48</v>
      </c>
      <c r="L144" s="73" t="s">
        <v>56</v>
      </c>
      <c r="M144" s="73" t="s">
        <v>14</v>
      </c>
      <c r="N144" s="74" t="s">
        <v>48</v>
      </c>
      <c r="O144" s="73" t="s">
        <v>56</v>
      </c>
      <c r="P144" s="73" t="s">
        <v>56</v>
      </c>
      <c r="Q144" s="74" t="s">
        <v>56</v>
      </c>
      <c r="R144" s="73"/>
      <c r="S144" s="149"/>
      <c r="T144" s="149"/>
      <c r="U144" s="149"/>
      <c r="V144" s="152"/>
    </row>
    <row r="145" spans="1:22" x14ac:dyDescent="0.25">
      <c r="A145" s="3">
        <v>15067</v>
      </c>
      <c r="B145" s="4" t="s">
        <v>12</v>
      </c>
      <c r="C145" s="71" t="s">
        <v>34</v>
      </c>
      <c r="D145" s="71" t="s">
        <v>124</v>
      </c>
      <c r="E145" s="93">
        <v>29</v>
      </c>
      <c r="F145" s="71" t="s">
        <v>128</v>
      </c>
      <c r="G145" s="71" t="s">
        <v>124</v>
      </c>
      <c r="H145" s="93">
        <v>24</v>
      </c>
      <c r="I145" s="71" t="s">
        <v>39</v>
      </c>
      <c r="J145" s="71" t="s">
        <v>31</v>
      </c>
      <c r="K145" s="93">
        <v>44</v>
      </c>
      <c r="L145" s="71" t="s">
        <v>149</v>
      </c>
      <c r="M145" s="71" t="s">
        <v>28</v>
      </c>
      <c r="N145" s="93">
        <v>29</v>
      </c>
      <c r="O145" s="71" t="s">
        <v>121</v>
      </c>
      <c r="P145" s="71" t="s">
        <v>80</v>
      </c>
      <c r="Q145" s="93">
        <v>56</v>
      </c>
      <c r="R145" s="94">
        <v>338</v>
      </c>
      <c r="S145" s="148">
        <v>3.15</v>
      </c>
      <c r="T145" s="148" t="s">
        <v>16</v>
      </c>
      <c r="U145" s="148">
        <v>1.08</v>
      </c>
      <c r="V145" s="151"/>
    </row>
    <row r="146" spans="1:22" ht="15" customHeight="1" thickBot="1" x14ac:dyDescent="0.3">
      <c r="A146" s="103" t="s">
        <v>384</v>
      </c>
      <c r="B146" s="5" t="s">
        <v>13</v>
      </c>
      <c r="C146" s="73" t="s">
        <v>16</v>
      </c>
      <c r="D146" s="73" t="s">
        <v>68</v>
      </c>
      <c r="E146" s="74" t="s">
        <v>16</v>
      </c>
      <c r="F146" s="73" t="s">
        <v>16</v>
      </c>
      <c r="G146" s="73" t="s">
        <v>68</v>
      </c>
      <c r="H146" s="74" t="s">
        <v>16</v>
      </c>
      <c r="I146" s="73" t="s">
        <v>29</v>
      </c>
      <c r="J146" s="73" t="s">
        <v>24</v>
      </c>
      <c r="K146" s="74" t="s">
        <v>29</v>
      </c>
      <c r="L146" s="73" t="s">
        <v>16</v>
      </c>
      <c r="M146" s="73" t="s">
        <v>29</v>
      </c>
      <c r="N146" s="74" t="s">
        <v>16</v>
      </c>
      <c r="O146" s="73" t="s">
        <v>68</v>
      </c>
      <c r="P146" s="73" t="s">
        <v>56</v>
      </c>
      <c r="Q146" s="74" t="s">
        <v>24</v>
      </c>
      <c r="R146" s="73"/>
      <c r="S146" s="149"/>
      <c r="T146" s="149"/>
      <c r="U146" s="149"/>
      <c r="V146" s="152"/>
    </row>
    <row r="147" spans="1:22" x14ac:dyDescent="0.25">
      <c r="A147" s="3">
        <v>15068</v>
      </c>
      <c r="B147" s="4" t="s">
        <v>12</v>
      </c>
      <c r="C147" s="71" t="s">
        <v>105</v>
      </c>
      <c r="D147" s="71" t="s">
        <v>23</v>
      </c>
      <c r="E147" s="93">
        <v>33</v>
      </c>
      <c r="F147" s="71" t="s">
        <v>137</v>
      </c>
      <c r="G147" s="71" t="s">
        <v>31</v>
      </c>
      <c r="H147" s="93">
        <v>27</v>
      </c>
      <c r="I147" s="71" t="s">
        <v>149</v>
      </c>
      <c r="J147" s="71" t="s">
        <v>124</v>
      </c>
      <c r="K147" s="93">
        <v>30</v>
      </c>
      <c r="L147" s="71" t="s">
        <v>115</v>
      </c>
      <c r="M147" s="71" t="s">
        <v>124</v>
      </c>
      <c r="N147" s="93">
        <v>31</v>
      </c>
      <c r="O147" s="71" t="s">
        <v>89</v>
      </c>
      <c r="P147" s="71" t="s">
        <v>124</v>
      </c>
      <c r="Q147" s="93">
        <v>46</v>
      </c>
      <c r="R147" s="94">
        <v>312</v>
      </c>
      <c r="S147" s="148">
        <v>2.52</v>
      </c>
      <c r="T147" s="148" t="s">
        <v>16</v>
      </c>
      <c r="U147" s="148">
        <v>2.78</v>
      </c>
      <c r="V147" s="151"/>
    </row>
    <row r="148" spans="1:22" ht="15" customHeight="1" thickBot="1" x14ac:dyDescent="0.3">
      <c r="A148" s="103" t="s">
        <v>383</v>
      </c>
      <c r="B148" s="5" t="s">
        <v>13</v>
      </c>
      <c r="C148" s="73" t="s">
        <v>16</v>
      </c>
      <c r="D148" s="73" t="s">
        <v>24</v>
      </c>
      <c r="E148" s="74" t="s">
        <v>16</v>
      </c>
      <c r="F148" s="73" t="s">
        <v>16</v>
      </c>
      <c r="G148" s="73" t="s">
        <v>24</v>
      </c>
      <c r="H148" s="74" t="s">
        <v>16</v>
      </c>
      <c r="I148" s="73" t="s">
        <v>16</v>
      </c>
      <c r="J148" s="73" t="s">
        <v>68</v>
      </c>
      <c r="K148" s="74" t="s">
        <v>16</v>
      </c>
      <c r="L148" s="73" t="s">
        <v>16</v>
      </c>
      <c r="M148" s="73" t="s">
        <v>68</v>
      </c>
      <c r="N148" s="74" t="s">
        <v>16</v>
      </c>
      <c r="O148" s="73" t="s">
        <v>68</v>
      </c>
      <c r="P148" s="73" t="s">
        <v>68</v>
      </c>
      <c r="Q148" s="74" t="s">
        <v>68</v>
      </c>
      <c r="R148" s="73"/>
      <c r="S148" s="149"/>
      <c r="T148" s="149"/>
      <c r="U148" s="149"/>
      <c r="V148" s="152"/>
    </row>
    <row r="149" spans="1:22" x14ac:dyDescent="0.25">
      <c r="A149" s="3">
        <v>15069</v>
      </c>
      <c r="B149" s="4" t="s">
        <v>12</v>
      </c>
      <c r="C149" s="94">
        <v>55</v>
      </c>
      <c r="D149" s="94">
        <v>18</v>
      </c>
      <c r="E149" s="93">
        <v>73</v>
      </c>
      <c r="F149" s="94">
        <v>61</v>
      </c>
      <c r="G149" s="94">
        <v>18</v>
      </c>
      <c r="H149" s="93">
        <v>79</v>
      </c>
      <c r="I149" s="94">
        <v>74</v>
      </c>
      <c r="J149" s="94">
        <v>19</v>
      </c>
      <c r="K149" s="93">
        <v>93</v>
      </c>
      <c r="L149" s="94">
        <v>68</v>
      </c>
      <c r="M149" s="94">
        <v>20</v>
      </c>
      <c r="N149" s="93">
        <v>88</v>
      </c>
      <c r="O149" s="94">
        <v>76</v>
      </c>
      <c r="P149" s="94">
        <v>19</v>
      </c>
      <c r="Q149" s="93">
        <v>95</v>
      </c>
      <c r="R149" s="94">
        <v>650</v>
      </c>
      <c r="S149" s="148">
        <v>9.56</v>
      </c>
      <c r="T149" s="148" t="s">
        <v>29</v>
      </c>
      <c r="U149" s="148">
        <v>6.66</v>
      </c>
      <c r="V149" s="151"/>
    </row>
    <row r="150" spans="1:22" ht="15" customHeight="1" thickBot="1" x14ac:dyDescent="0.3">
      <c r="A150" s="103" t="s">
        <v>382</v>
      </c>
      <c r="B150" s="5" t="s">
        <v>13</v>
      </c>
      <c r="C150" s="73" t="s">
        <v>14</v>
      </c>
      <c r="D150" s="73" t="s">
        <v>56</v>
      </c>
      <c r="E150" s="74" t="s">
        <v>50</v>
      </c>
      <c r="F150" s="73" t="s">
        <v>48</v>
      </c>
      <c r="G150" s="73" t="s">
        <v>56</v>
      </c>
      <c r="H150" s="74" t="s">
        <v>48</v>
      </c>
      <c r="I150" s="73" t="s">
        <v>56</v>
      </c>
      <c r="J150" s="73" t="s">
        <v>56</v>
      </c>
      <c r="K150" s="74" t="s">
        <v>56</v>
      </c>
      <c r="L150" s="73" t="s">
        <v>56</v>
      </c>
      <c r="M150" s="73" t="s">
        <v>56</v>
      </c>
      <c r="N150" s="74" t="s">
        <v>56</v>
      </c>
      <c r="O150" s="73" t="s">
        <v>56</v>
      </c>
      <c r="P150" s="73" t="s">
        <v>56</v>
      </c>
      <c r="Q150" s="74" t="s">
        <v>56</v>
      </c>
      <c r="R150" s="73"/>
      <c r="S150" s="149"/>
      <c r="T150" s="149"/>
      <c r="U150" s="149"/>
      <c r="V150" s="152"/>
    </row>
    <row r="151" spans="1:22" x14ac:dyDescent="0.25">
      <c r="A151" s="3">
        <v>15070</v>
      </c>
      <c r="B151" s="4" t="s">
        <v>12</v>
      </c>
      <c r="C151" s="94">
        <v>43</v>
      </c>
      <c r="D151" s="94">
        <v>17</v>
      </c>
      <c r="E151" s="93">
        <v>60</v>
      </c>
      <c r="F151" s="94">
        <v>51</v>
      </c>
      <c r="G151" s="94">
        <v>14</v>
      </c>
      <c r="H151" s="93">
        <v>65</v>
      </c>
      <c r="I151" s="94">
        <v>56</v>
      </c>
      <c r="J151" s="94">
        <v>15</v>
      </c>
      <c r="K151" s="93">
        <v>71</v>
      </c>
      <c r="L151" s="94">
        <v>42</v>
      </c>
      <c r="M151" s="94">
        <v>13</v>
      </c>
      <c r="N151" s="93">
        <v>55</v>
      </c>
      <c r="O151" s="94">
        <v>60</v>
      </c>
      <c r="P151" s="94">
        <v>16</v>
      </c>
      <c r="Q151" s="93">
        <v>76</v>
      </c>
      <c r="R151" s="94">
        <v>536</v>
      </c>
      <c r="S151" s="148">
        <v>8</v>
      </c>
      <c r="T151" s="148" t="s">
        <v>29</v>
      </c>
      <c r="U151" s="148">
        <v>7.7</v>
      </c>
      <c r="V151" s="151"/>
    </row>
    <row r="152" spans="1:22" ht="15" customHeight="1" thickBot="1" x14ac:dyDescent="0.3">
      <c r="A152" s="103" t="s">
        <v>381</v>
      </c>
      <c r="B152" s="5" t="s">
        <v>13</v>
      </c>
      <c r="C152" s="73" t="s">
        <v>24</v>
      </c>
      <c r="D152" s="73" t="s">
        <v>56</v>
      </c>
      <c r="E152" s="74" t="s">
        <v>14</v>
      </c>
      <c r="F152" s="73" t="s">
        <v>14</v>
      </c>
      <c r="G152" s="73" t="s">
        <v>50</v>
      </c>
      <c r="H152" s="74" t="s">
        <v>14</v>
      </c>
      <c r="I152" s="73" t="s">
        <v>50</v>
      </c>
      <c r="J152" s="73" t="s">
        <v>48</v>
      </c>
      <c r="K152" s="74" t="s">
        <v>50</v>
      </c>
      <c r="L152" s="73" t="s">
        <v>24</v>
      </c>
      <c r="M152" s="73" t="s">
        <v>14</v>
      </c>
      <c r="N152" s="74" t="s">
        <v>24</v>
      </c>
      <c r="O152" s="73" t="s">
        <v>48</v>
      </c>
      <c r="P152" s="73" t="s">
        <v>56</v>
      </c>
      <c r="Q152" s="74" t="s">
        <v>48</v>
      </c>
      <c r="R152" s="73"/>
      <c r="S152" s="149"/>
      <c r="T152" s="149"/>
      <c r="U152" s="149"/>
      <c r="V152" s="152"/>
    </row>
    <row r="153" spans="1:22" x14ac:dyDescent="0.25">
      <c r="A153" s="3">
        <v>15071</v>
      </c>
      <c r="B153" s="4" t="s">
        <v>12</v>
      </c>
      <c r="C153" s="94">
        <v>60</v>
      </c>
      <c r="D153" s="94">
        <v>18</v>
      </c>
      <c r="E153" s="93">
        <v>78</v>
      </c>
      <c r="F153" s="94">
        <v>62</v>
      </c>
      <c r="G153" s="94">
        <v>19</v>
      </c>
      <c r="H153" s="93">
        <v>81</v>
      </c>
      <c r="I153" s="94">
        <v>56</v>
      </c>
      <c r="J153" s="94">
        <v>18</v>
      </c>
      <c r="K153" s="93">
        <v>74</v>
      </c>
      <c r="L153" s="94">
        <v>54</v>
      </c>
      <c r="M153" s="94">
        <v>17</v>
      </c>
      <c r="N153" s="93">
        <v>71</v>
      </c>
      <c r="O153" s="94">
        <v>77</v>
      </c>
      <c r="P153" s="94">
        <v>18</v>
      </c>
      <c r="Q153" s="93">
        <v>95</v>
      </c>
      <c r="R153" s="94">
        <v>616</v>
      </c>
      <c r="S153" s="148">
        <v>9.26</v>
      </c>
      <c r="T153" s="148" t="s">
        <v>29</v>
      </c>
      <c r="U153" s="148">
        <v>6.58</v>
      </c>
      <c r="V153" s="151"/>
    </row>
    <row r="154" spans="1:22" ht="15.75" thickBot="1" x14ac:dyDescent="0.3">
      <c r="A154" s="103" t="s">
        <v>380</v>
      </c>
      <c r="B154" s="5" t="s">
        <v>13</v>
      </c>
      <c r="C154" s="73" t="s">
        <v>48</v>
      </c>
      <c r="D154" s="73" t="s">
        <v>56</v>
      </c>
      <c r="E154" s="74" t="s">
        <v>48</v>
      </c>
      <c r="F154" s="73" t="s">
        <v>48</v>
      </c>
      <c r="G154" s="73" t="s">
        <v>56</v>
      </c>
      <c r="H154" s="74" t="s">
        <v>56</v>
      </c>
      <c r="I154" s="73" t="s">
        <v>50</v>
      </c>
      <c r="J154" s="73" t="s">
        <v>56</v>
      </c>
      <c r="K154" s="74" t="s">
        <v>50</v>
      </c>
      <c r="L154" s="73" t="s">
        <v>14</v>
      </c>
      <c r="M154" s="73" t="s">
        <v>56</v>
      </c>
      <c r="N154" s="74" t="s">
        <v>50</v>
      </c>
      <c r="O154" s="73" t="s">
        <v>56</v>
      </c>
      <c r="P154" s="73" t="s">
        <v>56</v>
      </c>
      <c r="Q154" s="74" t="s">
        <v>56</v>
      </c>
      <c r="R154" s="73"/>
      <c r="S154" s="149"/>
      <c r="T154" s="149"/>
      <c r="U154" s="149"/>
      <c r="V154" s="152"/>
    </row>
    <row r="155" spans="1:22" x14ac:dyDescent="0.25">
      <c r="A155" s="3">
        <v>15072</v>
      </c>
      <c r="B155" s="4" t="s">
        <v>12</v>
      </c>
      <c r="C155" s="94">
        <v>37</v>
      </c>
      <c r="D155" s="94">
        <v>11</v>
      </c>
      <c r="E155" s="93">
        <v>48</v>
      </c>
      <c r="F155" s="94">
        <v>45</v>
      </c>
      <c r="G155" s="94">
        <v>18</v>
      </c>
      <c r="H155" s="93">
        <v>63</v>
      </c>
      <c r="I155" s="94">
        <v>42</v>
      </c>
      <c r="J155" s="94">
        <v>16</v>
      </c>
      <c r="K155" s="93">
        <v>58</v>
      </c>
      <c r="L155" s="94">
        <v>36</v>
      </c>
      <c r="M155" s="94">
        <v>8</v>
      </c>
      <c r="N155" s="93">
        <v>44</v>
      </c>
      <c r="O155" s="94">
        <v>64</v>
      </c>
      <c r="P155" s="94">
        <v>15</v>
      </c>
      <c r="Q155" s="93">
        <v>79</v>
      </c>
      <c r="R155" s="94">
        <v>481</v>
      </c>
      <c r="S155" s="148">
        <v>6.89</v>
      </c>
      <c r="T155" s="148" t="s">
        <v>29</v>
      </c>
      <c r="U155" s="148">
        <v>7.1</v>
      </c>
      <c r="V155" s="151"/>
    </row>
    <row r="156" spans="1:22" ht="15" customHeight="1" thickBot="1" x14ac:dyDescent="0.3">
      <c r="A156" s="103" t="s">
        <v>379</v>
      </c>
      <c r="B156" s="5" t="s">
        <v>13</v>
      </c>
      <c r="C156" s="73" t="s">
        <v>68</v>
      </c>
      <c r="D156" s="73" t="s">
        <v>24</v>
      </c>
      <c r="E156" s="74" t="s">
        <v>68</v>
      </c>
      <c r="F156" s="73" t="s">
        <v>24</v>
      </c>
      <c r="G156" s="73" t="s">
        <v>56</v>
      </c>
      <c r="H156" s="74" t="s">
        <v>14</v>
      </c>
      <c r="I156" s="73" t="s">
        <v>24</v>
      </c>
      <c r="J156" s="73" t="s">
        <v>56</v>
      </c>
      <c r="K156" s="74" t="s">
        <v>24</v>
      </c>
      <c r="L156" s="73" t="s">
        <v>68</v>
      </c>
      <c r="M156" s="73" t="s">
        <v>29</v>
      </c>
      <c r="N156" s="74" t="s">
        <v>29</v>
      </c>
      <c r="O156" s="73" t="s">
        <v>56</v>
      </c>
      <c r="P156" s="73" t="s">
        <v>48</v>
      </c>
      <c r="Q156" s="74" t="s">
        <v>48</v>
      </c>
      <c r="R156" s="73"/>
      <c r="S156" s="149"/>
      <c r="T156" s="149"/>
      <c r="U156" s="149"/>
      <c r="V156" s="152"/>
    </row>
    <row r="157" spans="1:22" x14ac:dyDescent="0.25">
      <c r="A157" s="3">
        <v>15073</v>
      </c>
      <c r="B157" s="4" t="s">
        <v>12</v>
      </c>
      <c r="C157" s="71" t="s">
        <v>169</v>
      </c>
      <c r="D157" s="71" t="s">
        <v>108</v>
      </c>
      <c r="E157" s="93">
        <v>47</v>
      </c>
      <c r="F157" s="71" t="s">
        <v>128</v>
      </c>
      <c r="G157" s="71" t="s">
        <v>108</v>
      </c>
      <c r="H157" s="93">
        <v>28</v>
      </c>
      <c r="I157" s="71" t="s">
        <v>91</v>
      </c>
      <c r="J157" s="71" t="s">
        <v>81</v>
      </c>
      <c r="K157" s="93">
        <v>44</v>
      </c>
      <c r="L157" s="71" t="s">
        <v>94</v>
      </c>
      <c r="M157" s="71" t="s">
        <v>19</v>
      </c>
      <c r="N157" s="93">
        <v>39</v>
      </c>
      <c r="O157" s="71" t="s">
        <v>121</v>
      </c>
      <c r="P157" s="71" t="s">
        <v>81</v>
      </c>
      <c r="Q157" s="93">
        <v>51</v>
      </c>
      <c r="R157" s="94">
        <v>398</v>
      </c>
      <c r="S157" s="148">
        <v>4.5599999999999996</v>
      </c>
      <c r="T157" s="148" t="s">
        <v>16</v>
      </c>
      <c r="U157" s="148">
        <v>3.84</v>
      </c>
      <c r="V157" s="151"/>
    </row>
    <row r="158" spans="1:22" ht="15" customHeight="1" thickBot="1" x14ac:dyDescent="0.3">
      <c r="A158" s="103" t="s">
        <v>378</v>
      </c>
      <c r="B158" s="5" t="s">
        <v>13</v>
      </c>
      <c r="C158" s="73" t="s">
        <v>29</v>
      </c>
      <c r="D158" s="73" t="s">
        <v>14</v>
      </c>
      <c r="E158" s="74" t="s">
        <v>68</v>
      </c>
      <c r="F158" s="73" t="s">
        <v>16</v>
      </c>
      <c r="G158" s="73" t="s">
        <v>14</v>
      </c>
      <c r="H158" s="74" t="s">
        <v>16</v>
      </c>
      <c r="I158" s="73" t="s">
        <v>29</v>
      </c>
      <c r="J158" s="73" t="s">
        <v>14</v>
      </c>
      <c r="K158" s="74" t="s">
        <v>29</v>
      </c>
      <c r="L158" s="73" t="s">
        <v>29</v>
      </c>
      <c r="M158" s="73" t="s">
        <v>16</v>
      </c>
      <c r="N158" s="74" t="s">
        <v>16</v>
      </c>
      <c r="O158" s="73" t="s">
        <v>68</v>
      </c>
      <c r="P158" s="73" t="s">
        <v>14</v>
      </c>
      <c r="Q158" s="74" t="s">
        <v>24</v>
      </c>
      <c r="R158" s="73"/>
      <c r="S158" s="149"/>
      <c r="T158" s="149"/>
      <c r="U158" s="149"/>
      <c r="V158" s="152"/>
    </row>
    <row r="159" spans="1:22" x14ac:dyDescent="0.25">
      <c r="A159" s="3">
        <v>15074</v>
      </c>
      <c r="B159" s="4" t="s">
        <v>12</v>
      </c>
      <c r="C159" s="71" t="s">
        <v>91</v>
      </c>
      <c r="D159" s="71" t="s">
        <v>23</v>
      </c>
      <c r="E159" s="93">
        <v>42</v>
      </c>
      <c r="F159" s="71" t="s">
        <v>149</v>
      </c>
      <c r="G159" s="71" t="s">
        <v>23</v>
      </c>
      <c r="H159" s="93">
        <v>31</v>
      </c>
      <c r="I159" s="71" t="s">
        <v>313</v>
      </c>
      <c r="J159" s="71" t="s">
        <v>136</v>
      </c>
      <c r="K159" s="93">
        <v>14</v>
      </c>
      <c r="L159" s="71" t="s">
        <v>177</v>
      </c>
      <c r="M159" s="71" t="s">
        <v>140</v>
      </c>
      <c r="N159" s="93">
        <v>12</v>
      </c>
      <c r="O159" s="71" t="s">
        <v>91</v>
      </c>
      <c r="P159" s="71" t="s">
        <v>136</v>
      </c>
      <c r="Q159" s="93">
        <v>38</v>
      </c>
      <c r="R159" s="94">
        <v>318</v>
      </c>
      <c r="S159" s="148">
        <v>2.78</v>
      </c>
      <c r="T159" s="148" t="s">
        <v>16</v>
      </c>
      <c r="U159" s="148">
        <v>0.56000000000000005</v>
      </c>
      <c r="V159" s="151"/>
    </row>
    <row r="160" spans="1:22" ht="15" customHeight="1" thickBot="1" x14ac:dyDescent="0.3">
      <c r="A160" s="103" t="s">
        <v>377</v>
      </c>
      <c r="B160" s="5" t="s">
        <v>13</v>
      </c>
      <c r="C160" s="73" t="s">
        <v>29</v>
      </c>
      <c r="D160" s="73" t="s">
        <v>24</v>
      </c>
      <c r="E160" s="74" t="s">
        <v>29</v>
      </c>
      <c r="F160" s="73" t="s">
        <v>16</v>
      </c>
      <c r="G160" s="73" t="s">
        <v>24</v>
      </c>
      <c r="H160" s="74" t="s">
        <v>16</v>
      </c>
      <c r="I160" s="73" t="s">
        <v>16</v>
      </c>
      <c r="J160" s="73" t="s">
        <v>16</v>
      </c>
      <c r="K160" s="74" t="s">
        <v>16</v>
      </c>
      <c r="L160" s="73" t="s">
        <v>16</v>
      </c>
      <c r="M160" s="73" t="s">
        <v>16</v>
      </c>
      <c r="N160" s="74" t="s">
        <v>16</v>
      </c>
      <c r="O160" s="73" t="s">
        <v>29</v>
      </c>
      <c r="P160" s="73" t="s">
        <v>16</v>
      </c>
      <c r="Q160" s="74" t="s">
        <v>16</v>
      </c>
      <c r="R160" s="73"/>
      <c r="S160" s="149"/>
      <c r="T160" s="149"/>
      <c r="U160" s="149"/>
      <c r="V160" s="152"/>
    </row>
    <row r="161" spans="1:22" x14ac:dyDescent="0.25">
      <c r="A161" s="3">
        <v>15075</v>
      </c>
      <c r="B161" s="4" t="s">
        <v>12</v>
      </c>
      <c r="C161" s="71" t="s">
        <v>121</v>
      </c>
      <c r="D161" s="71" t="s">
        <v>108</v>
      </c>
      <c r="E161" s="93">
        <v>52</v>
      </c>
      <c r="F161" s="71" t="s">
        <v>18</v>
      </c>
      <c r="G161" s="71" t="s">
        <v>23</v>
      </c>
      <c r="H161" s="93">
        <v>27</v>
      </c>
      <c r="I161" s="71" t="s">
        <v>94</v>
      </c>
      <c r="J161" s="71" t="s">
        <v>23</v>
      </c>
      <c r="K161" s="93">
        <v>45</v>
      </c>
      <c r="L161" s="71" t="s">
        <v>91</v>
      </c>
      <c r="M161" s="71" t="s">
        <v>140</v>
      </c>
      <c r="N161" s="93">
        <v>35</v>
      </c>
      <c r="O161" s="71" t="s">
        <v>34</v>
      </c>
      <c r="P161" s="71" t="s">
        <v>136</v>
      </c>
      <c r="Q161" s="93">
        <v>26</v>
      </c>
      <c r="R161" s="94">
        <v>292</v>
      </c>
      <c r="S161" s="148">
        <v>2.56</v>
      </c>
      <c r="T161" s="148" t="s">
        <v>16</v>
      </c>
      <c r="U161" s="148">
        <v>0.87</v>
      </c>
      <c r="V161" s="151"/>
    </row>
    <row r="162" spans="1:22" ht="15" customHeight="1" thickBot="1" x14ac:dyDescent="0.3">
      <c r="A162" s="103" t="s">
        <v>376</v>
      </c>
      <c r="B162" s="5" t="s">
        <v>13</v>
      </c>
      <c r="C162" s="73" t="s">
        <v>68</v>
      </c>
      <c r="D162" s="73" t="s">
        <v>14</v>
      </c>
      <c r="E162" s="74" t="s">
        <v>24</v>
      </c>
      <c r="F162" s="73" t="s">
        <v>16</v>
      </c>
      <c r="G162" s="73" t="s">
        <v>24</v>
      </c>
      <c r="H162" s="74" t="s">
        <v>16</v>
      </c>
      <c r="I162" s="73" t="s">
        <v>29</v>
      </c>
      <c r="J162" s="73" t="s">
        <v>24</v>
      </c>
      <c r="K162" s="74" t="s">
        <v>68</v>
      </c>
      <c r="L162" s="73" t="s">
        <v>29</v>
      </c>
      <c r="M162" s="73" t="s">
        <v>16</v>
      </c>
      <c r="N162" s="74" t="s">
        <v>16</v>
      </c>
      <c r="O162" s="73" t="s">
        <v>16</v>
      </c>
      <c r="P162" s="73" t="s">
        <v>16</v>
      </c>
      <c r="Q162" s="74" t="s">
        <v>16</v>
      </c>
      <c r="R162" s="73"/>
      <c r="S162" s="149"/>
      <c r="T162" s="149"/>
      <c r="U162" s="149"/>
      <c r="V162" s="152"/>
    </row>
    <row r="163" spans="1:22" x14ac:dyDescent="0.25">
      <c r="A163" s="3">
        <v>15076</v>
      </c>
      <c r="B163" s="4" t="s">
        <v>12</v>
      </c>
      <c r="C163" s="94">
        <v>50</v>
      </c>
      <c r="D163" s="94">
        <v>14</v>
      </c>
      <c r="E163" s="93">
        <v>64</v>
      </c>
      <c r="F163" s="94">
        <v>54</v>
      </c>
      <c r="G163" s="94">
        <v>18</v>
      </c>
      <c r="H163" s="93">
        <v>72</v>
      </c>
      <c r="I163" s="94">
        <v>52</v>
      </c>
      <c r="J163" s="94">
        <v>12</v>
      </c>
      <c r="K163" s="93">
        <v>64</v>
      </c>
      <c r="L163" s="94">
        <v>49</v>
      </c>
      <c r="M163" s="94">
        <v>9</v>
      </c>
      <c r="N163" s="93">
        <v>58</v>
      </c>
      <c r="O163" s="94">
        <v>73</v>
      </c>
      <c r="P163" s="94">
        <v>16</v>
      </c>
      <c r="Q163" s="93">
        <v>89</v>
      </c>
      <c r="R163" s="94">
        <v>550</v>
      </c>
      <c r="S163" s="148">
        <v>8.0399999999999991</v>
      </c>
      <c r="T163" s="148" t="s">
        <v>29</v>
      </c>
      <c r="U163" s="148">
        <v>5.97</v>
      </c>
      <c r="V163" s="151"/>
    </row>
    <row r="164" spans="1:22" ht="15" customHeight="1" thickBot="1" x14ac:dyDescent="0.3">
      <c r="A164" s="103" t="s">
        <v>375</v>
      </c>
      <c r="B164" s="5" t="s">
        <v>13</v>
      </c>
      <c r="C164" s="73" t="s">
        <v>14</v>
      </c>
      <c r="D164" s="73" t="s">
        <v>50</v>
      </c>
      <c r="E164" s="74" t="s">
        <v>14</v>
      </c>
      <c r="F164" s="73" t="s">
        <v>14</v>
      </c>
      <c r="G164" s="73" t="s">
        <v>56</v>
      </c>
      <c r="H164" s="74" t="s">
        <v>50</v>
      </c>
      <c r="I164" s="73" t="s">
        <v>14</v>
      </c>
      <c r="J164" s="73" t="s">
        <v>14</v>
      </c>
      <c r="K164" s="74" t="s">
        <v>14</v>
      </c>
      <c r="L164" s="73" t="s">
        <v>14</v>
      </c>
      <c r="M164" s="73" t="s">
        <v>68</v>
      </c>
      <c r="N164" s="74" t="s">
        <v>24</v>
      </c>
      <c r="O164" s="73" t="s">
        <v>56</v>
      </c>
      <c r="P164" s="73" t="s">
        <v>56</v>
      </c>
      <c r="Q164" s="74" t="s">
        <v>56</v>
      </c>
      <c r="R164" s="73"/>
      <c r="S164" s="149"/>
      <c r="T164" s="149"/>
      <c r="U164" s="149"/>
      <c r="V164" s="152"/>
    </row>
    <row r="165" spans="1:22" x14ac:dyDescent="0.25">
      <c r="A165" s="3">
        <v>15077</v>
      </c>
      <c r="B165" s="4" t="s">
        <v>12</v>
      </c>
      <c r="C165" s="94">
        <v>47</v>
      </c>
      <c r="D165" s="94">
        <v>16</v>
      </c>
      <c r="E165" s="93">
        <v>63</v>
      </c>
      <c r="F165" s="94">
        <v>44</v>
      </c>
      <c r="G165" s="94">
        <v>15</v>
      </c>
      <c r="H165" s="93">
        <v>59</v>
      </c>
      <c r="I165" s="94">
        <v>51</v>
      </c>
      <c r="J165" s="94">
        <v>14</v>
      </c>
      <c r="K165" s="93">
        <v>65</v>
      </c>
      <c r="L165" s="110">
        <v>32</v>
      </c>
      <c r="M165" s="94">
        <v>9</v>
      </c>
      <c r="N165" s="111">
        <v>41</v>
      </c>
      <c r="O165" s="94">
        <v>59</v>
      </c>
      <c r="P165" s="94">
        <v>13</v>
      </c>
      <c r="Q165" s="93">
        <v>72</v>
      </c>
      <c r="R165" s="94">
        <v>487</v>
      </c>
      <c r="S165" s="148">
        <v>7.07</v>
      </c>
      <c r="T165" s="148" t="s">
        <v>29</v>
      </c>
      <c r="U165" s="148">
        <v>7.53</v>
      </c>
      <c r="V165" s="151"/>
    </row>
    <row r="166" spans="1:22" ht="15" customHeight="1" thickBot="1" x14ac:dyDescent="0.3">
      <c r="A166" s="103" t="s">
        <v>374</v>
      </c>
      <c r="B166" s="5" t="s">
        <v>13</v>
      </c>
      <c r="C166" s="73" t="s">
        <v>24</v>
      </c>
      <c r="D166" s="73" t="s">
        <v>56</v>
      </c>
      <c r="E166" s="74" t="s">
        <v>14</v>
      </c>
      <c r="F166" s="73" t="s">
        <v>24</v>
      </c>
      <c r="G166" s="73" t="s">
        <v>48</v>
      </c>
      <c r="H166" s="74" t="s">
        <v>24</v>
      </c>
      <c r="I166" s="73" t="s">
        <v>14</v>
      </c>
      <c r="J166" s="73" t="s">
        <v>50</v>
      </c>
      <c r="K166" s="74" t="s">
        <v>14</v>
      </c>
      <c r="L166" s="73" t="s">
        <v>29</v>
      </c>
      <c r="M166" s="73" t="s">
        <v>68</v>
      </c>
      <c r="N166" s="74" t="s">
        <v>29</v>
      </c>
      <c r="O166" s="73" t="s">
        <v>50</v>
      </c>
      <c r="P166" s="73" t="s">
        <v>14</v>
      </c>
      <c r="Q166" s="74" t="s">
        <v>50</v>
      </c>
      <c r="R166" s="73"/>
      <c r="S166" s="149"/>
      <c r="T166" s="149"/>
      <c r="U166" s="149"/>
      <c r="V166" s="152"/>
    </row>
    <row r="167" spans="1:22" x14ac:dyDescent="0.25">
      <c r="A167" s="3">
        <v>15078</v>
      </c>
      <c r="B167" s="4" t="s">
        <v>12</v>
      </c>
      <c r="C167" s="94">
        <v>43</v>
      </c>
      <c r="D167" s="94">
        <v>14</v>
      </c>
      <c r="E167" s="93">
        <v>57</v>
      </c>
      <c r="F167" s="94">
        <v>64</v>
      </c>
      <c r="G167" s="94">
        <v>15</v>
      </c>
      <c r="H167" s="93">
        <v>79</v>
      </c>
      <c r="I167" s="94">
        <v>59</v>
      </c>
      <c r="J167" s="94">
        <v>14</v>
      </c>
      <c r="K167" s="93">
        <v>73</v>
      </c>
      <c r="L167" s="94">
        <v>65</v>
      </c>
      <c r="M167" s="94">
        <v>13</v>
      </c>
      <c r="N167" s="93">
        <v>78</v>
      </c>
      <c r="O167" s="94">
        <v>74</v>
      </c>
      <c r="P167" s="94">
        <v>15</v>
      </c>
      <c r="Q167" s="93">
        <v>89</v>
      </c>
      <c r="R167" s="94">
        <v>566</v>
      </c>
      <c r="S167" s="148">
        <v>8.52</v>
      </c>
      <c r="T167" s="148" t="s">
        <v>29</v>
      </c>
      <c r="U167" s="148">
        <v>6.23</v>
      </c>
      <c r="V167" s="151"/>
    </row>
    <row r="168" spans="1:22" ht="15" customHeight="1" thickBot="1" x14ac:dyDescent="0.3">
      <c r="A168" s="103" t="s">
        <v>373</v>
      </c>
      <c r="B168" s="5" t="s">
        <v>13</v>
      </c>
      <c r="C168" s="73" t="s">
        <v>24</v>
      </c>
      <c r="D168" s="73" t="s">
        <v>50</v>
      </c>
      <c r="E168" s="74" t="s">
        <v>24</v>
      </c>
      <c r="F168" s="73" t="s">
        <v>56</v>
      </c>
      <c r="G168" s="73" t="s">
        <v>48</v>
      </c>
      <c r="H168" s="74" t="s">
        <v>48</v>
      </c>
      <c r="I168" s="73" t="s">
        <v>50</v>
      </c>
      <c r="J168" s="73" t="s">
        <v>50</v>
      </c>
      <c r="K168" s="74" t="s">
        <v>50</v>
      </c>
      <c r="L168" s="73" t="s">
        <v>56</v>
      </c>
      <c r="M168" s="73" t="s">
        <v>14</v>
      </c>
      <c r="N168" s="74" t="s">
        <v>48</v>
      </c>
      <c r="O168" s="73" t="s">
        <v>56</v>
      </c>
      <c r="P168" s="73" t="s">
        <v>48</v>
      </c>
      <c r="Q168" s="74" t="s">
        <v>56</v>
      </c>
      <c r="R168" s="73"/>
      <c r="S168" s="149"/>
      <c r="T168" s="149"/>
      <c r="U168" s="149"/>
      <c r="V168" s="152"/>
    </row>
    <row r="169" spans="1:22" x14ac:dyDescent="0.25">
      <c r="A169" s="3">
        <v>15079</v>
      </c>
      <c r="B169" s="4" t="s">
        <v>12</v>
      </c>
      <c r="C169" s="94">
        <v>54</v>
      </c>
      <c r="D169" s="94">
        <v>17</v>
      </c>
      <c r="E169" s="93">
        <v>71</v>
      </c>
      <c r="F169" s="94">
        <v>58</v>
      </c>
      <c r="G169" s="94">
        <v>20</v>
      </c>
      <c r="H169" s="93">
        <v>78</v>
      </c>
      <c r="I169" s="94">
        <v>58</v>
      </c>
      <c r="J169" s="94">
        <v>13</v>
      </c>
      <c r="K169" s="93">
        <v>71</v>
      </c>
      <c r="L169" s="94">
        <v>44</v>
      </c>
      <c r="M169" s="94">
        <v>15</v>
      </c>
      <c r="N169" s="93">
        <v>59</v>
      </c>
      <c r="O169" s="94">
        <v>66</v>
      </c>
      <c r="P169" s="94">
        <v>16</v>
      </c>
      <c r="Q169" s="93">
        <v>82</v>
      </c>
      <c r="R169" s="94">
        <v>573</v>
      </c>
      <c r="S169" s="148">
        <v>8.59</v>
      </c>
      <c r="T169" s="148" t="s">
        <v>29</v>
      </c>
      <c r="U169" s="148">
        <v>6.04</v>
      </c>
      <c r="V169" s="151"/>
    </row>
    <row r="170" spans="1:22" ht="15" customHeight="1" thickBot="1" x14ac:dyDescent="0.3">
      <c r="A170" s="103" t="s">
        <v>372</v>
      </c>
      <c r="B170" s="5" t="s">
        <v>13</v>
      </c>
      <c r="C170" s="73" t="s">
        <v>14</v>
      </c>
      <c r="D170" s="73" t="s">
        <v>56</v>
      </c>
      <c r="E170" s="74" t="s">
        <v>50</v>
      </c>
      <c r="F170" s="73" t="s">
        <v>50</v>
      </c>
      <c r="G170" s="73" t="s">
        <v>56</v>
      </c>
      <c r="H170" s="74" t="s">
        <v>48</v>
      </c>
      <c r="I170" s="73" t="s">
        <v>50</v>
      </c>
      <c r="J170" s="73" t="s">
        <v>14</v>
      </c>
      <c r="K170" s="74" t="s">
        <v>50</v>
      </c>
      <c r="L170" s="73" t="s">
        <v>24</v>
      </c>
      <c r="M170" s="73" t="s">
        <v>48</v>
      </c>
      <c r="N170" s="74" t="s">
        <v>24</v>
      </c>
      <c r="O170" s="73" t="s">
        <v>56</v>
      </c>
      <c r="P170" s="73" t="s">
        <v>56</v>
      </c>
      <c r="Q170" s="74" t="s">
        <v>56</v>
      </c>
      <c r="R170" s="73"/>
      <c r="S170" s="149"/>
      <c r="T170" s="149"/>
      <c r="U170" s="149"/>
      <c r="V170" s="152"/>
    </row>
    <row r="171" spans="1:22" x14ac:dyDescent="0.25">
      <c r="A171" s="3">
        <v>15080</v>
      </c>
      <c r="B171" s="4" t="s">
        <v>12</v>
      </c>
      <c r="C171" s="94">
        <v>52</v>
      </c>
      <c r="D171" s="94">
        <v>17</v>
      </c>
      <c r="E171" s="93">
        <v>69</v>
      </c>
      <c r="F171" s="94">
        <v>52</v>
      </c>
      <c r="G171" s="94">
        <v>20</v>
      </c>
      <c r="H171" s="93">
        <v>72</v>
      </c>
      <c r="I171" s="94">
        <v>45</v>
      </c>
      <c r="J171" s="94">
        <v>13</v>
      </c>
      <c r="K171" s="93">
        <v>58</v>
      </c>
      <c r="L171" s="94">
        <v>43</v>
      </c>
      <c r="M171" s="94">
        <v>12</v>
      </c>
      <c r="N171" s="93">
        <v>55</v>
      </c>
      <c r="O171" s="94">
        <v>66</v>
      </c>
      <c r="P171" s="94">
        <v>17</v>
      </c>
      <c r="Q171" s="93">
        <v>83</v>
      </c>
      <c r="R171" s="94">
        <v>550</v>
      </c>
      <c r="S171" s="148">
        <v>8</v>
      </c>
      <c r="T171" s="148" t="s">
        <v>29</v>
      </c>
      <c r="U171" s="148">
        <v>5.59</v>
      </c>
      <c r="V171" s="151"/>
    </row>
    <row r="172" spans="1:22" ht="15" customHeight="1" thickBot="1" x14ac:dyDescent="0.3">
      <c r="A172" s="103" t="s">
        <v>371</v>
      </c>
      <c r="B172" s="5" t="s">
        <v>13</v>
      </c>
      <c r="C172" s="73" t="s">
        <v>14</v>
      </c>
      <c r="D172" s="73" t="s">
        <v>56</v>
      </c>
      <c r="E172" s="74" t="s">
        <v>14</v>
      </c>
      <c r="F172" s="73" t="s">
        <v>14</v>
      </c>
      <c r="G172" s="73" t="s">
        <v>56</v>
      </c>
      <c r="H172" s="74" t="s">
        <v>50</v>
      </c>
      <c r="I172" s="73" t="s">
        <v>24</v>
      </c>
      <c r="J172" s="73" t="s">
        <v>14</v>
      </c>
      <c r="K172" s="74" t="s">
        <v>24</v>
      </c>
      <c r="L172" s="73" t="s">
        <v>24</v>
      </c>
      <c r="M172" s="73" t="s">
        <v>14</v>
      </c>
      <c r="N172" s="74" t="s">
        <v>24</v>
      </c>
      <c r="O172" s="73" t="s">
        <v>56</v>
      </c>
      <c r="P172" s="73" t="s">
        <v>56</v>
      </c>
      <c r="Q172" s="74" t="s">
        <v>56</v>
      </c>
      <c r="R172" s="73"/>
      <c r="S172" s="149"/>
      <c r="T172" s="149"/>
      <c r="U172" s="149"/>
      <c r="V172" s="152"/>
    </row>
    <row r="173" spans="1:22" x14ac:dyDescent="0.25">
      <c r="A173" s="3">
        <v>15081</v>
      </c>
      <c r="B173" s="4" t="s">
        <v>12</v>
      </c>
      <c r="C173" s="94">
        <v>38</v>
      </c>
      <c r="D173" s="94">
        <v>14</v>
      </c>
      <c r="E173" s="93">
        <v>52</v>
      </c>
      <c r="F173" s="94">
        <v>42</v>
      </c>
      <c r="G173" s="94">
        <v>13</v>
      </c>
      <c r="H173" s="93">
        <v>55</v>
      </c>
      <c r="I173" s="94">
        <v>45</v>
      </c>
      <c r="J173" s="94">
        <v>9</v>
      </c>
      <c r="K173" s="93">
        <v>54</v>
      </c>
      <c r="L173" s="94">
        <v>36</v>
      </c>
      <c r="M173" s="94">
        <v>9</v>
      </c>
      <c r="N173" s="93">
        <v>45</v>
      </c>
      <c r="O173" s="94">
        <v>52</v>
      </c>
      <c r="P173" s="94">
        <v>11</v>
      </c>
      <c r="Q173" s="93">
        <v>63</v>
      </c>
      <c r="R173" s="94">
        <v>460</v>
      </c>
      <c r="S173" s="148">
        <v>6.7</v>
      </c>
      <c r="T173" s="148" t="s">
        <v>29</v>
      </c>
      <c r="U173" s="148">
        <v>6.82</v>
      </c>
      <c r="V173" s="151"/>
    </row>
    <row r="174" spans="1:22" ht="15" customHeight="1" thickBot="1" x14ac:dyDescent="0.3">
      <c r="A174" s="103" t="s">
        <v>370</v>
      </c>
      <c r="B174" s="5" t="s">
        <v>13</v>
      </c>
      <c r="C174" s="73" t="s">
        <v>68</v>
      </c>
      <c r="D174" s="73" t="s">
        <v>50</v>
      </c>
      <c r="E174" s="74" t="s">
        <v>24</v>
      </c>
      <c r="F174" s="73" t="s">
        <v>24</v>
      </c>
      <c r="G174" s="73" t="s">
        <v>14</v>
      </c>
      <c r="H174" s="74" t="s">
        <v>24</v>
      </c>
      <c r="I174" s="73" t="s">
        <v>24</v>
      </c>
      <c r="J174" s="73" t="s">
        <v>68</v>
      </c>
      <c r="K174" s="74" t="s">
        <v>24</v>
      </c>
      <c r="L174" s="73" t="s">
        <v>68</v>
      </c>
      <c r="M174" s="73" t="s">
        <v>68</v>
      </c>
      <c r="N174" s="74" t="s">
        <v>68</v>
      </c>
      <c r="O174" s="73" t="s">
        <v>14</v>
      </c>
      <c r="P174" s="73" t="s">
        <v>24</v>
      </c>
      <c r="Q174" s="74" t="s">
        <v>14</v>
      </c>
      <c r="R174" s="73"/>
      <c r="S174" s="149"/>
      <c r="T174" s="149"/>
      <c r="U174" s="149"/>
      <c r="V174" s="152"/>
    </row>
    <row r="175" spans="1:22" x14ac:dyDescent="0.25">
      <c r="A175" s="3">
        <v>15082</v>
      </c>
      <c r="B175" s="4" t="s">
        <v>12</v>
      </c>
      <c r="C175" s="71" t="s">
        <v>104</v>
      </c>
      <c r="D175" s="71" t="s">
        <v>124</v>
      </c>
      <c r="E175" s="93">
        <v>34</v>
      </c>
      <c r="F175" s="71" t="s">
        <v>91</v>
      </c>
      <c r="G175" s="71" t="s">
        <v>23</v>
      </c>
      <c r="H175" s="93">
        <v>42</v>
      </c>
      <c r="I175" s="71" t="s">
        <v>91</v>
      </c>
      <c r="J175" s="71" t="s">
        <v>136</v>
      </c>
      <c r="K175" s="93">
        <v>38</v>
      </c>
      <c r="L175" s="71" t="s">
        <v>128</v>
      </c>
      <c r="M175" s="71" t="s">
        <v>139</v>
      </c>
      <c r="N175" s="93">
        <v>20</v>
      </c>
      <c r="O175" s="71" t="s">
        <v>149</v>
      </c>
      <c r="P175" s="71" t="s">
        <v>28</v>
      </c>
      <c r="Q175" s="93">
        <v>29</v>
      </c>
      <c r="R175" s="94">
        <v>342</v>
      </c>
      <c r="S175" s="148">
        <v>2.7</v>
      </c>
      <c r="T175" s="148" t="s">
        <v>16</v>
      </c>
      <c r="U175" s="148">
        <v>4.5599999999999996</v>
      </c>
      <c r="V175" s="151"/>
    </row>
    <row r="176" spans="1:22" ht="15" customHeight="1" thickBot="1" x14ac:dyDescent="0.3">
      <c r="A176" s="103" t="s">
        <v>369</v>
      </c>
      <c r="B176" s="5" t="s">
        <v>13</v>
      </c>
      <c r="C176" s="73" t="s">
        <v>16</v>
      </c>
      <c r="D176" s="73" t="s">
        <v>68</v>
      </c>
      <c r="E176" s="74" t="s">
        <v>16</v>
      </c>
      <c r="F176" s="73" t="s">
        <v>29</v>
      </c>
      <c r="G176" s="73" t="s">
        <v>24</v>
      </c>
      <c r="H176" s="74" t="s">
        <v>29</v>
      </c>
      <c r="I176" s="73" t="s">
        <v>29</v>
      </c>
      <c r="J176" s="73" t="s">
        <v>16</v>
      </c>
      <c r="K176" s="74" t="s">
        <v>16</v>
      </c>
      <c r="L176" s="73" t="s">
        <v>16</v>
      </c>
      <c r="M176" s="73" t="s">
        <v>16</v>
      </c>
      <c r="N176" s="74" t="s">
        <v>16</v>
      </c>
      <c r="O176" s="73" t="s">
        <v>16</v>
      </c>
      <c r="P176" s="73" t="s">
        <v>29</v>
      </c>
      <c r="Q176" s="74" t="s">
        <v>16</v>
      </c>
      <c r="R176" s="73"/>
      <c r="S176" s="149"/>
      <c r="T176" s="149"/>
      <c r="U176" s="149"/>
      <c r="V176" s="152"/>
    </row>
    <row r="177" spans="1:22" x14ac:dyDescent="0.25">
      <c r="A177" s="3">
        <v>15083</v>
      </c>
      <c r="B177" s="4" t="s">
        <v>12</v>
      </c>
      <c r="C177" s="94">
        <v>50</v>
      </c>
      <c r="D177" s="94">
        <v>13</v>
      </c>
      <c r="E177" s="93">
        <v>63</v>
      </c>
      <c r="F177" s="94">
        <v>48</v>
      </c>
      <c r="G177" s="94">
        <v>15</v>
      </c>
      <c r="H177" s="93">
        <v>63</v>
      </c>
      <c r="I177" s="94">
        <v>51</v>
      </c>
      <c r="J177" s="94">
        <v>10</v>
      </c>
      <c r="K177" s="93">
        <v>61</v>
      </c>
      <c r="L177" s="94">
        <v>56</v>
      </c>
      <c r="M177" s="94">
        <v>10</v>
      </c>
      <c r="N177" s="93">
        <v>66</v>
      </c>
      <c r="O177" s="94">
        <v>47</v>
      </c>
      <c r="P177" s="94">
        <v>9</v>
      </c>
      <c r="Q177" s="93">
        <v>56</v>
      </c>
      <c r="R177" s="94">
        <v>486</v>
      </c>
      <c r="S177" s="148">
        <v>7.11</v>
      </c>
      <c r="T177" s="148" t="s">
        <v>29</v>
      </c>
      <c r="U177" s="148">
        <v>4.95</v>
      </c>
      <c r="V177" s="151"/>
    </row>
    <row r="178" spans="1:22" ht="15" customHeight="1" thickBot="1" x14ac:dyDescent="0.3">
      <c r="A178" s="103" t="s">
        <v>368</v>
      </c>
      <c r="B178" s="5" t="s">
        <v>13</v>
      </c>
      <c r="C178" s="73" t="s">
        <v>14</v>
      </c>
      <c r="D178" s="73" t="s">
        <v>14</v>
      </c>
      <c r="E178" s="74" t="s">
        <v>14</v>
      </c>
      <c r="F178" s="73" t="s">
        <v>14</v>
      </c>
      <c r="G178" s="73" t="s">
        <v>48</v>
      </c>
      <c r="H178" s="74" t="s">
        <v>14</v>
      </c>
      <c r="I178" s="73" t="s">
        <v>14</v>
      </c>
      <c r="J178" s="73" t="s">
        <v>24</v>
      </c>
      <c r="K178" s="74" t="s">
        <v>14</v>
      </c>
      <c r="L178" s="73" t="s">
        <v>50</v>
      </c>
      <c r="M178" s="73" t="s">
        <v>24</v>
      </c>
      <c r="N178" s="74" t="s">
        <v>14</v>
      </c>
      <c r="O178" s="73" t="s">
        <v>24</v>
      </c>
      <c r="P178" s="73" t="s">
        <v>68</v>
      </c>
      <c r="Q178" s="74" t="s">
        <v>24</v>
      </c>
      <c r="R178" s="73"/>
      <c r="S178" s="149"/>
      <c r="T178" s="149"/>
      <c r="U178" s="149"/>
      <c r="V178" s="152"/>
    </row>
    <row r="179" spans="1:22" x14ac:dyDescent="0.25">
      <c r="A179" s="3">
        <v>15084</v>
      </c>
      <c r="B179" s="4" t="s">
        <v>12</v>
      </c>
      <c r="C179" s="71" t="s">
        <v>94</v>
      </c>
      <c r="D179" s="71" t="s">
        <v>116</v>
      </c>
      <c r="E179" s="93">
        <v>49</v>
      </c>
      <c r="F179" s="71" t="s">
        <v>94</v>
      </c>
      <c r="G179" s="71" t="s">
        <v>108</v>
      </c>
      <c r="H179" s="93">
        <v>48</v>
      </c>
      <c r="I179" s="71" t="s">
        <v>89</v>
      </c>
      <c r="J179" s="71" t="s">
        <v>23</v>
      </c>
      <c r="K179" s="93">
        <v>47</v>
      </c>
      <c r="L179" s="71" t="s">
        <v>18</v>
      </c>
      <c r="M179" s="71" t="s">
        <v>81</v>
      </c>
      <c r="N179" s="93">
        <v>29</v>
      </c>
      <c r="O179" s="71" t="s">
        <v>271</v>
      </c>
      <c r="P179" s="71" t="s">
        <v>81</v>
      </c>
      <c r="Q179" s="93">
        <v>69</v>
      </c>
      <c r="R179" s="94">
        <v>428</v>
      </c>
      <c r="S179" s="148">
        <v>5.44</v>
      </c>
      <c r="T179" s="148" t="s">
        <v>16</v>
      </c>
      <c r="U179" s="148">
        <v>4.53</v>
      </c>
      <c r="V179" s="151"/>
    </row>
    <row r="180" spans="1:22" ht="15" customHeight="1" thickBot="1" x14ac:dyDescent="0.3">
      <c r="A180" s="103" t="s">
        <v>367</v>
      </c>
      <c r="B180" s="5" t="s">
        <v>13</v>
      </c>
      <c r="C180" s="73" t="s">
        <v>29</v>
      </c>
      <c r="D180" s="73" t="s">
        <v>50</v>
      </c>
      <c r="E180" s="74" t="s">
        <v>68</v>
      </c>
      <c r="F180" s="73" t="s">
        <v>29</v>
      </c>
      <c r="G180" s="73" t="s">
        <v>14</v>
      </c>
      <c r="H180" s="74" t="s">
        <v>68</v>
      </c>
      <c r="I180" s="73" t="s">
        <v>68</v>
      </c>
      <c r="J180" s="73" t="s">
        <v>24</v>
      </c>
      <c r="K180" s="74" t="s">
        <v>68</v>
      </c>
      <c r="L180" s="73" t="s">
        <v>16</v>
      </c>
      <c r="M180" s="73" t="s">
        <v>14</v>
      </c>
      <c r="N180" s="74" t="s">
        <v>16</v>
      </c>
      <c r="O180" s="73" t="s">
        <v>50</v>
      </c>
      <c r="P180" s="73" t="s">
        <v>14</v>
      </c>
      <c r="Q180" s="74" t="s">
        <v>14</v>
      </c>
      <c r="R180" s="73"/>
      <c r="S180" s="149"/>
      <c r="T180" s="149"/>
      <c r="U180" s="149"/>
      <c r="V180" s="152"/>
    </row>
    <row r="181" spans="1:22" x14ac:dyDescent="0.25">
      <c r="A181" s="3">
        <v>15085</v>
      </c>
      <c r="B181" s="4" t="s">
        <v>12</v>
      </c>
      <c r="C181" s="94">
        <v>47</v>
      </c>
      <c r="D181" s="94">
        <v>12</v>
      </c>
      <c r="E181" s="93">
        <v>59</v>
      </c>
      <c r="F181" s="94">
        <v>48</v>
      </c>
      <c r="G181" s="94">
        <v>19</v>
      </c>
      <c r="H181" s="93">
        <v>67</v>
      </c>
      <c r="I181" s="94">
        <v>36</v>
      </c>
      <c r="J181" s="94">
        <v>12</v>
      </c>
      <c r="K181" s="93">
        <v>48</v>
      </c>
      <c r="L181" s="94">
        <v>45</v>
      </c>
      <c r="M181" s="94">
        <v>15</v>
      </c>
      <c r="N181" s="93">
        <v>60</v>
      </c>
      <c r="O181" s="94">
        <v>50</v>
      </c>
      <c r="P181" s="94">
        <v>14</v>
      </c>
      <c r="Q181" s="93">
        <v>64</v>
      </c>
      <c r="R181" s="94">
        <v>484</v>
      </c>
      <c r="S181" s="148">
        <v>7</v>
      </c>
      <c r="T181" s="148" t="s">
        <v>29</v>
      </c>
      <c r="U181" s="148">
        <v>5.3</v>
      </c>
      <c r="V181" s="151"/>
    </row>
    <row r="182" spans="1:22" ht="15.75" thickBot="1" x14ac:dyDescent="0.3">
      <c r="A182" s="103" t="s">
        <v>366</v>
      </c>
      <c r="B182" s="5" t="s">
        <v>13</v>
      </c>
      <c r="C182" s="73" t="s">
        <v>24</v>
      </c>
      <c r="D182" s="73" t="s">
        <v>14</v>
      </c>
      <c r="E182" s="74" t="s">
        <v>24</v>
      </c>
      <c r="F182" s="73" t="s">
        <v>14</v>
      </c>
      <c r="G182" s="73" t="s">
        <v>56</v>
      </c>
      <c r="H182" s="74" t="s">
        <v>14</v>
      </c>
      <c r="I182" s="73" t="s">
        <v>68</v>
      </c>
      <c r="J182" s="73" t="s">
        <v>14</v>
      </c>
      <c r="K182" s="74" t="s">
        <v>68</v>
      </c>
      <c r="L182" s="73" t="s">
        <v>24</v>
      </c>
      <c r="M182" s="73" t="s">
        <v>48</v>
      </c>
      <c r="N182" s="74" t="s">
        <v>14</v>
      </c>
      <c r="O182" s="73" t="s">
        <v>14</v>
      </c>
      <c r="P182" s="73" t="s">
        <v>50</v>
      </c>
      <c r="Q182" s="74" t="s">
        <v>14</v>
      </c>
      <c r="R182" s="73"/>
      <c r="S182" s="149"/>
      <c r="T182" s="149"/>
      <c r="U182" s="149"/>
      <c r="V182" s="152"/>
    </row>
    <row r="183" spans="1:22" x14ac:dyDescent="0.25">
      <c r="A183" s="3">
        <v>15086</v>
      </c>
      <c r="B183" s="4" t="s">
        <v>12</v>
      </c>
      <c r="C183" s="94">
        <v>38</v>
      </c>
      <c r="D183" s="94">
        <v>16</v>
      </c>
      <c r="E183" s="93">
        <v>54</v>
      </c>
      <c r="F183" s="94">
        <v>44</v>
      </c>
      <c r="G183" s="94">
        <v>19</v>
      </c>
      <c r="H183" s="93">
        <v>63</v>
      </c>
      <c r="I183" s="94">
        <v>58</v>
      </c>
      <c r="J183" s="94">
        <v>15</v>
      </c>
      <c r="K183" s="93">
        <v>73</v>
      </c>
      <c r="L183" s="94">
        <v>43</v>
      </c>
      <c r="M183" s="94">
        <v>14</v>
      </c>
      <c r="N183" s="93">
        <v>57</v>
      </c>
      <c r="O183" s="94">
        <v>65</v>
      </c>
      <c r="P183" s="94">
        <v>15</v>
      </c>
      <c r="Q183" s="93">
        <v>80</v>
      </c>
      <c r="R183" s="94">
        <v>525</v>
      </c>
      <c r="S183" s="148">
        <v>7.78</v>
      </c>
      <c r="T183" s="148" t="s">
        <v>29</v>
      </c>
      <c r="U183" s="148">
        <v>5.67</v>
      </c>
      <c r="V183" s="151"/>
    </row>
    <row r="184" spans="1:22" ht="15" customHeight="1" thickBot="1" x14ac:dyDescent="0.3">
      <c r="A184" s="103" t="s">
        <v>365</v>
      </c>
      <c r="B184" s="5" t="s">
        <v>13</v>
      </c>
      <c r="C184" s="73" t="s">
        <v>68</v>
      </c>
      <c r="D184" s="73" t="s">
        <v>56</v>
      </c>
      <c r="E184" s="74" t="s">
        <v>24</v>
      </c>
      <c r="F184" s="73" t="s">
        <v>24</v>
      </c>
      <c r="G184" s="73" t="s">
        <v>56</v>
      </c>
      <c r="H184" s="74" t="s">
        <v>14</v>
      </c>
      <c r="I184" s="73" t="s">
        <v>50</v>
      </c>
      <c r="J184" s="73" t="s">
        <v>48</v>
      </c>
      <c r="K184" s="74" t="s">
        <v>50</v>
      </c>
      <c r="L184" s="73" t="s">
        <v>24</v>
      </c>
      <c r="M184" s="73" t="s">
        <v>50</v>
      </c>
      <c r="N184" s="74" t="s">
        <v>24</v>
      </c>
      <c r="O184" s="73" t="s">
        <v>56</v>
      </c>
      <c r="P184" s="73" t="s">
        <v>48</v>
      </c>
      <c r="Q184" s="74" t="s">
        <v>56</v>
      </c>
      <c r="R184" s="73"/>
      <c r="S184" s="149"/>
      <c r="T184" s="149"/>
      <c r="U184" s="149"/>
      <c r="V184" s="152"/>
    </row>
    <row r="185" spans="1:22" x14ac:dyDescent="0.25">
      <c r="A185" s="3">
        <v>15087</v>
      </c>
      <c r="B185" s="4" t="s">
        <v>12</v>
      </c>
      <c r="C185" s="94">
        <v>48</v>
      </c>
      <c r="D185" s="94">
        <v>16</v>
      </c>
      <c r="E185" s="93">
        <v>64</v>
      </c>
      <c r="F185" s="94">
        <v>42</v>
      </c>
      <c r="G185" s="94">
        <v>17</v>
      </c>
      <c r="H185" s="93">
        <v>59</v>
      </c>
      <c r="I185" s="94">
        <v>53</v>
      </c>
      <c r="J185" s="94">
        <v>14</v>
      </c>
      <c r="K185" s="93">
        <v>67</v>
      </c>
      <c r="L185" s="94">
        <v>44</v>
      </c>
      <c r="M185" s="94">
        <v>12</v>
      </c>
      <c r="N185" s="93">
        <v>56</v>
      </c>
      <c r="O185" s="94">
        <v>61</v>
      </c>
      <c r="P185" s="94">
        <v>18</v>
      </c>
      <c r="Q185" s="93">
        <v>79</v>
      </c>
      <c r="R185" s="94">
        <v>528</v>
      </c>
      <c r="S185" s="148">
        <v>7.59</v>
      </c>
      <c r="T185" s="148" t="s">
        <v>29</v>
      </c>
      <c r="U185" s="148">
        <v>5.57</v>
      </c>
      <c r="V185" s="151"/>
    </row>
    <row r="186" spans="1:22" ht="15" customHeight="1" thickBot="1" x14ac:dyDescent="0.3">
      <c r="A186" s="103" t="s">
        <v>364</v>
      </c>
      <c r="B186" s="5" t="s">
        <v>13</v>
      </c>
      <c r="C186" s="73" t="s">
        <v>14</v>
      </c>
      <c r="D186" s="73" t="s">
        <v>56</v>
      </c>
      <c r="E186" s="74" t="s">
        <v>14</v>
      </c>
      <c r="F186" s="73" t="s">
        <v>24</v>
      </c>
      <c r="G186" s="73" t="s">
        <v>56</v>
      </c>
      <c r="H186" s="74" t="s">
        <v>24</v>
      </c>
      <c r="I186" s="73" t="s">
        <v>14</v>
      </c>
      <c r="J186" s="73" t="s">
        <v>50</v>
      </c>
      <c r="K186" s="74" t="s">
        <v>14</v>
      </c>
      <c r="L186" s="73" t="s">
        <v>24</v>
      </c>
      <c r="M186" s="73" t="s">
        <v>14</v>
      </c>
      <c r="N186" s="74" t="s">
        <v>24</v>
      </c>
      <c r="O186" s="73" t="s">
        <v>48</v>
      </c>
      <c r="P186" s="73" t="s">
        <v>56</v>
      </c>
      <c r="Q186" s="74" t="s">
        <v>48</v>
      </c>
      <c r="R186" s="73"/>
      <c r="S186" s="149"/>
      <c r="T186" s="149"/>
      <c r="U186" s="149"/>
      <c r="V186" s="152"/>
    </row>
    <row r="187" spans="1:22" x14ac:dyDescent="0.25">
      <c r="A187" s="3">
        <v>15088</v>
      </c>
      <c r="B187" s="4" t="s">
        <v>12</v>
      </c>
      <c r="C187" s="71" t="s">
        <v>91</v>
      </c>
      <c r="D187" s="71" t="s">
        <v>108</v>
      </c>
      <c r="E187" s="93">
        <v>45</v>
      </c>
      <c r="F187" s="71" t="s">
        <v>91</v>
      </c>
      <c r="G187" s="71" t="s">
        <v>81</v>
      </c>
      <c r="H187" s="93">
        <v>44</v>
      </c>
      <c r="I187" s="71" t="s">
        <v>169</v>
      </c>
      <c r="J187" s="71" t="s">
        <v>108</v>
      </c>
      <c r="K187" s="93">
        <v>47</v>
      </c>
      <c r="L187" s="71" t="s">
        <v>137</v>
      </c>
      <c r="M187" s="71" t="s">
        <v>28</v>
      </c>
      <c r="N187" s="93">
        <v>24</v>
      </c>
      <c r="O187" s="71" t="s">
        <v>143</v>
      </c>
      <c r="P187" s="71" t="s">
        <v>28</v>
      </c>
      <c r="Q187" s="93">
        <v>50</v>
      </c>
      <c r="R187" s="94">
        <v>394</v>
      </c>
      <c r="S187" s="148">
        <v>5.22</v>
      </c>
      <c r="T187" s="148" t="s">
        <v>16</v>
      </c>
      <c r="U187" s="148">
        <v>5.54</v>
      </c>
      <c r="V187" s="151"/>
    </row>
    <row r="188" spans="1:22" ht="15" customHeight="1" thickBot="1" x14ac:dyDescent="0.3">
      <c r="A188" s="103" t="s">
        <v>363</v>
      </c>
      <c r="B188" s="5" t="s">
        <v>13</v>
      </c>
      <c r="C188" s="73" t="s">
        <v>29</v>
      </c>
      <c r="D188" s="73" t="s">
        <v>14</v>
      </c>
      <c r="E188" s="74" t="s">
        <v>68</v>
      </c>
      <c r="F188" s="73" t="s">
        <v>29</v>
      </c>
      <c r="G188" s="73" t="s">
        <v>14</v>
      </c>
      <c r="H188" s="74" t="s">
        <v>29</v>
      </c>
      <c r="I188" s="73" t="s">
        <v>29</v>
      </c>
      <c r="J188" s="73" t="s">
        <v>14</v>
      </c>
      <c r="K188" s="74" t="s">
        <v>68</v>
      </c>
      <c r="L188" s="73" t="s">
        <v>16</v>
      </c>
      <c r="M188" s="73" t="s">
        <v>29</v>
      </c>
      <c r="N188" s="74" t="s">
        <v>16</v>
      </c>
      <c r="O188" s="73" t="s">
        <v>24</v>
      </c>
      <c r="P188" s="73" t="s">
        <v>29</v>
      </c>
      <c r="Q188" s="74" t="s">
        <v>24</v>
      </c>
      <c r="R188" s="73"/>
      <c r="S188" s="149"/>
      <c r="T188" s="149"/>
      <c r="U188" s="149"/>
      <c r="V188" s="152"/>
    </row>
    <row r="189" spans="1:22" x14ac:dyDescent="0.25">
      <c r="A189" s="3">
        <v>15089</v>
      </c>
      <c r="B189" s="4" t="s">
        <v>12</v>
      </c>
      <c r="C189" s="94">
        <v>59</v>
      </c>
      <c r="D189" s="94">
        <v>19</v>
      </c>
      <c r="E189" s="93">
        <v>78</v>
      </c>
      <c r="F189" s="94">
        <v>63</v>
      </c>
      <c r="G189" s="94">
        <v>20</v>
      </c>
      <c r="H189" s="93">
        <v>83</v>
      </c>
      <c r="I189" s="94">
        <v>52</v>
      </c>
      <c r="J189" s="94">
        <v>16</v>
      </c>
      <c r="K189" s="93">
        <v>68</v>
      </c>
      <c r="L189" s="94">
        <v>65</v>
      </c>
      <c r="M189" s="94">
        <v>20</v>
      </c>
      <c r="N189" s="93">
        <v>85</v>
      </c>
      <c r="O189" s="94">
        <v>68</v>
      </c>
      <c r="P189" s="94">
        <v>18</v>
      </c>
      <c r="Q189" s="93">
        <v>86</v>
      </c>
      <c r="R189" s="94">
        <v>621</v>
      </c>
      <c r="S189" s="148">
        <v>9.41</v>
      </c>
      <c r="T189" s="148" t="s">
        <v>29</v>
      </c>
      <c r="U189" s="148">
        <v>6.65</v>
      </c>
      <c r="V189" s="151"/>
    </row>
    <row r="190" spans="1:22" ht="15" customHeight="1" thickBot="1" x14ac:dyDescent="0.3">
      <c r="A190" s="103" t="s">
        <v>362</v>
      </c>
      <c r="B190" s="5" t="s">
        <v>13</v>
      </c>
      <c r="C190" s="73" t="s">
        <v>50</v>
      </c>
      <c r="D190" s="73" t="s">
        <v>56</v>
      </c>
      <c r="E190" s="74" t="s">
        <v>48</v>
      </c>
      <c r="F190" s="73" t="s">
        <v>48</v>
      </c>
      <c r="G190" s="73" t="s">
        <v>56</v>
      </c>
      <c r="H190" s="74" t="s">
        <v>56</v>
      </c>
      <c r="I190" s="73" t="s">
        <v>14</v>
      </c>
      <c r="J190" s="73" t="s">
        <v>56</v>
      </c>
      <c r="K190" s="74" t="s">
        <v>14</v>
      </c>
      <c r="L190" s="73" t="s">
        <v>56</v>
      </c>
      <c r="M190" s="73" t="s">
        <v>56</v>
      </c>
      <c r="N190" s="74" t="s">
        <v>56</v>
      </c>
      <c r="O190" s="73" t="s">
        <v>56</v>
      </c>
      <c r="P190" s="73" t="s">
        <v>56</v>
      </c>
      <c r="Q190" s="74" t="s">
        <v>56</v>
      </c>
      <c r="R190" s="73"/>
      <c r="S190" s="149"/>
      <c r="T190" s="149"/>
      <c r="U190" s="149"/>
      <c r="V190" s="152"/>
    </row>
    <row r="191" spans="1:22" x14ac:dyDescent="0.25">
      <c r="A191" s="3">
        <v>15090</v>
      </c>
      <c r="B191" s="4" t="s">
        <v>12</v>
      </c>
      <c r="C191" s="94">
        <v>48</v>
      </c>
      <c r="D191" s="94">
        <v>15</v>
      </c>
      <c r="E191" s="93">
        <v>63</v>
      </c>
      <c r="F191" s="94">
        <v>51</v>
      </c>
      <c r="G191" s="94">
        <v>12</v>
      </c>
      <c r="H191" s="93">
        <v>63</v>
      </c>
      <c r="I191" s="94">
        <v>38</v>
      </c>
      <c r="J191" s="94">
        <v>10</v>
      </c>
      <c r="K191" s="93">
        <v>48</v>
      </c>
      <c r="L191" s="94">
        <v>36</v>
      </c>
      <c r="M191" s="94">
        <v>15</v>
      </c>
      <c r="N191" s="93">
        <v>51</v>
      </c>
      <c r="O191" s="94">
        <v>59</v>
      </c>
      <c r="P191" s="94">
        <v>12</v>
      </c>
      <c r="Q191" s="93">
        <v>71</v>
      </c>
      <c r="R191" s="94">
        <v>446</v>
      </c>
      <c r="S191" s="148">
        <v>6.56</v>
      </c>
      <c r="T191" s="148" t="s">
        <v>29</v>
      </c>
      <c r="U191" s="148">
        <v>4.95</v>
      </c>
      <c r="V191" s="151"/>
    </row>
    <row r="192" spans="1:22" ht="15" customHeight="1" thickBot="1" x14ac:dyDescent="0.3">
      <c r="A192" s="103" t="s">
        <v>361</v>
      </c>
      <c r="B192" s="5" t="s">
        <v>13</v>
      </c>
      <c r="C192" s="73" t="s">
        <v>14</v>
      </c>
      <c r="D192" s="73" t="s">
        <v>48</v>
      </c>
      <c r="E192" s="74" t="s">
        <v>14</v>
      </c>
      <c r="F192" s="73" t="s">
        <v>14</v>
      </c>
      <c r="G192" s="73" t="s">
        <v>14</v>
      </c>
      <c r="H192" s="74" t="s">
        <v>14</v>
      </c>
      <c r="I192" s="73" t="s">
        <v>68</v>
      </c>
      <c r="J192" s="73" t="s">
        <v>24</v>
      </c>
      <c r="K192" s="74" t="s">
        <v>68</v>
      </c>
      <c r="L192" s="73" t="s">
        <v>68</v>
      </c>
      <c r="M192" s="73" t="s">
        <v>48</v>
      </c>
      <c r="N192" s="74" t="s">
        <v>24</v>
      </c>
      <c r="O192" s="73" t="s">
        <v>50</v>
      </c>
      <c r="P192" s="73" t="s">
        <v>14</v>
      </c>
      <c r="Q192" s="74" t="s">
        <v>50</v>
      </c>
      <c r="R192" s="73"/>
      <c r="S192" s="149"/>
      <c r="T192" s="149"/>
      <c r="U192" s="149"/>
      <c r="V192" s="152"/>
    </row>
    <row r="193" spans="1:22" x14ac:dyDescent="0.25">
      <c r="A193" s="3">
        <v>15091</v>
      </c>
      <c r="B193" s="4" t="s">
        <v>12</v>
      </c>
      <c r="C193" s="71" t="s">
        <v>93</v>
      </c>
      <c r="D193" s="71" t="s">
        <v>23</v>
      </c>
      <c r="E193" s="93">
        <v>55</v>
      </c>
      <c r="F193" s="71" t="s">
        <v>39</v>
      </c>
      <c r="G193" s="71" t="s">
        <v>23</v>
      </c>
      <c r="H193" s="93">
        <v>43</v>
      </c>
      <c r="I193" s="71" t="s">
        <v>165</v>
      </c>
      <c r="J193" s="71" t="s">
        <v>108</v>
      </c>
      <c r="K193" s="93">
        <v>60</v>
      </c>
      <c r="L193" s="71" t="s">
        <v>150</v>
      </c>
      <c r="M193" s="71" t="s">
        <v>35</v>
      </c>
      <c r="N193" s="93">
        <v>19</v>
      </c>
      <c r="O193" s="71" t="s">
        <v>157</v>
      </c>
      <c r="P193" s="71" t="s">
        <v>23</v>
      </c>
      <c r="Q193" s="93">
        <v>65</v>
      </c>
      <c r="R193" s="94">
        <v>372</v>
      </c>
      <c r="S193" s="148">
        <v>4.7</v>
      </c>
      <c r="T193" s="148" t="s">
        <v>16</v>
      </c>
      <c r="U193" s="148">
        <v>3.73</v>
      </c>
      <c r="V193" s="151"/>
    </row>
    <row r="194" spans="1:22" ht="15" customHeight="1" thickBot="1" x14ac:dyDescent="0.3">
      <c r="A194" s="103" t="s">
        <v>360</v>
      </c>
      <c r="B194" s="5" t="s">
        <v>13</v>
      </c>
      <c r="C194" s="73" t="s">
        <v>24</v>
      </c>
      <c r="D194" s="73" t="s">
        <v>24</v>
      </c>
      <c r="E194" s="74" t="s">
        <v>24</v>
      </c>
      <c r="F194" s="73" t="s">
        <v>29</v>
      </c>
      <c r="G194" s="73" t="s">
        <v>24</v>
      </c>
      <c r="H194" s="74" t="s">
        <v>29</v>
      </c>
      <c r="I194" s="73" t="s">
        <v>24</v>
      </c>
      <c r="J194" s="73" t="s">
        <v>14</v>
      </c>
      <c r="K194" s="74" t="s">
        <v>14</v>
      </c>
      <c r="L194" s="73" t="s">
        <v>16</v>
      </c>
      <c r="M194" s="73" t="s">
        <v>16</v>
      </c>
      <c r="N194" s="74" t="s">
        <v>16</v>
      </c>
      <c r="O194" s="73" t="s">
        <v>14</v>
      </c>
      <c r="P194" s="73" t="s">
        <v>24</v>
      </c>
      <c r="Q194" s="74" t="s">
        <v>14</v>
      </c>
      <c r="R194" s="73"/>
      <c r="S194" s="149"/>
      <c r="T194" s="149"/>
      <c r="U194" s="149"/>
      <c r="V194" s="152"/>
    </row>
    <row r="195" spans="1:22" x14ac:dyDescent="0.25">
      <c r="A195" s="3">
        <v>15092</v>
      </c>
      <c r="B195" s="4" t="s">
        <v>12</v>
      </c>
      <c r="C195" s="94">
        <v>64</v>
      </c>
      <c r="D195" s="94">
        <v>15</v>
      </c>
      <c r="E195" s="93">
        <v>79</v>
      </c>
      <c r="F195" s="94">
        <v>47</v>
      </c>
      <c r="G195" s="94">
        <v>18</v>
      </c>
      <c r="H195" s="93">
        <v>65</v>
      </c>
      <c r="I195" s="94">
        <v>48</v>
      </c>
      <c r="J195" s="94">
        <v>14</v>
      </c>
      <c r="K195" s="93">
        <v>62</v>
      </c>
      <c r="L195" s="94">
        <v>32</v>
      </c>
      <c r="M195" s="94">
        <v>12</v>
      </c>
      <c r="N195" s="93">
        <v>44</v>
      </c>
      <c r="O195" s="94">
        <v>65</v>
      </c>
      <c r="P195" s="94">
        <v>15</v>
      </c>
      <c r="Q195" s="93">
        <v>80</v>
      </c>
      <c r="R195" s="94">
        <v>532</v>
      </c>
      <c r="S195" s="148">
        <v>7.89</v>
      </c>
      <c r="T195" s="148" t="s">
        <v>29</v>
      </c>
      <c r="U195" s="148">
        <v>5.48</v>
      </c>
      <c r="V195" s="151"/>
    </row>
    <row r="196" spans="1:22" ht="15" customHeight="1" thickBot="1" x14ac:dyDescent="0.3">
      <c r="A196" s="103" t="s">
        <v>359</v>
      </c>
      <c r="B196" s="5" t="s">
        <v>13</v>
      </c>
      <c r="C196" s="73" t="s">
        <v>56</v>
      </c>
      <c r="D196" s="73" t="s">
        <v>48</v>
      </c>
      <c r="E196" s="74" t="s">
        <v>48</v>
      </c>
      <c r="F196" s="73" t="s">
        <v>24</v>
      </c>
      <c r="G196" s="73" t="s">
        <v>56</v>
      </c>
      <c r="H196" s="74" t="s">
        <v>14</v>
      </c>
      <c r="I196" s="73" t="s">
        <v>14</v>
      </c>
      <c r="J196" s="73" t="s">
        <v>50</v>
      </c>
      <c r="K196" s="74" t="s">
        <v>14</v>
      </c>
      <c r="L196" s="73" t="s">
        <v>29</v>
      </c>
      <c r="M196" s="73" t="s">
        <v>14</v>
      </c>
      <c r="N196" s="74" t="s">
        <v>29</v>
      </c>
      <c r="O196" s="73" t="s">
        <v>56</v>
      </c>
      <c r="P196" s="73" t="s">
        <v>48</v>
      </c>
      <c r="Q196" s="74" t="s">
        <v>56</v>
      </c>
      <c r="R196" s="73"/>
      <c r="S196" s="149"/>
      <c r="T196" s="149"/>
      <c r="U196" s="149"/>
      <c r="V196" s="152"/>
    </row>
    <row r="197" spans="1:22" x14ac:dyDescent="0.25">
      <c r="A197" s="3">
        <v>15093</v>
      </c>
      <c r="B197" s="4" t="s">
        <v>12</v>
      </c>
      <c r="C197" s="94">
        <v>48</v>
      </c>
      <c r="D197" s="94">
        <v>19</v>
      </c>
      <c r="E197" s="93">
        <v>67</v>
      </c>
      <c r="F197" s="94">
        <v>56</v>
      </c>
      <c r="G197" s="94">
        <v>17</v>
      </c>
      <c r="H197" s="93">
        <v>73</v>
      </c>
      <c r="I197" s="94">
        <v>62</v>
      </c>
      <c r="J197" s="94">
        <v>17</v>
      </c>
      <c r="K197" s="93">
        <v>79</v>
      </c>
      <c r="L197" s="94">
        <v>43</v>
      </c>
      <c r="M197" s="94">
        <v>11</v>
      </c>
      <c r="N197" s="93">
        <v>54</v>
      </c>
      <c r="O197" s="94">
        <v>69</v>
      </c>
      <c r="P197" s="94">
        <v>16</v>
      </c>
      <c r="Q197" s="93">
        <v>85</v>
      </c>
      <c r="R197" s="94">
        <v>575</v>
      </c>
      <c r="S197" s="148">
        <v>8.52</v>
      </c>
      <c r="T197" s="148" t="s">
        <v>29</v>
      </c>
      <c r="U197" s="148">
        <v>6</v>
      </c>
      <c r="V197" s="151"/>
    </row>
    <row r="198" spans="1:22" ht="15" customHeight="1" thickBot="1" x14ac:dyDescent="0.3">
      <c r="A198" s="103" t="s">
        <v>358</v>
      </c>
      <c r="B198" s="5" t="s">
        <v>13</v>
      </c>
      <c r="C198" s="73" t="s">
        <v>14</v>
      </c>
      <c r="D198" s="73" t="s">
        <v>56</v>
      </c>
      <c r="E198" s="74" t="s">
        <v>14</v>
      </c>
      <c r="F198" s="73" t="s">
        <v>50</v>
      </c>
      <c r="G198" s="73" t="s">
        <v>56</v>
      </c>
      <c r="H198" s="74" t="s">
        <v>50</v>
      </c>
      <c r="I198" s="73" t="s">
        <v>48</v>
      </c>
      <c r="J198" s="73" t="s">
        <v>56</v>
      </c>
      <c r="K198" s="74" t="s">
        <v>48</v>
      </c>
      <c r="L198" s="73" t="s">
        <v>24</v>
      </c>
      <c r="M198" s="73" t="s">
        <v>24</v>
      </c>
      <c r="N198" s="74" t="s">
        <v>24</v>
      </c>
      <c r="O198" s="73" t="s">
        <v>56</v>
      </c>
      <c r="P198" s="73" t="s">
        <v>56</v>
      </c>
      <c r="Q198" s="74" t="s">
        <v>56</v>
      </c>
      <c r="R198" s="73"/>
      <c r="S198" s="149"/>
      <c r="T198" s="149"/>
      <c r="U198" s="149"/>
      <c r="V198" s="152"/>
    </row>
    <row r="199" spans="1:22" x14ac:dyDescent="0.25">
      <c r="A199" s="3">
        <v>15094</v>
      </c>
      <c r="B199" s="4" t="s">
        <v>12</v>
      </c>
      <c r="C199" s="94">
        <v>57</v>
      </c>
      <c r="D199" s="94">
        <v>17</v>
      </c>
      <c r="E199" s="93">
        <v>74</v>
      </c>
      <c r="F199" s="94">
        <v>55</v>
      </c>
      <c r="G199" s="94">
        <v>20</v>
      </c>
      <c r="H199" s="93">
        <v>75</v>
      </c>
      <c r="I199" s="94">
        <v>61</v>
      </c>
      <c r="J199" s="94">
        <v>17</v>
      </c>
      <c r="K199" s="93">
        <v>78</v>
      </c>
      <c r="L199" s="94">
        <v>49</v>
      </c>
      <c r="M199" s="94">
        <v>13</v>
      </c>
      <c r="N199" s="93">
        <v>62</v>
      </c>
      <c r="O199" s="94">
        <v>64</v>
      </c>
      <c r="P199" s="94">
        <v>14</v>
      </c>
      <c r="Q199" s="93">
        <v>78</v>
      </c>
      <c r="R199" s="94">
        <v>584</v>
      </c>
      <c r="S199" s="148">
        <v>8.81</v>
      </c>
      <c r="T199" s="148" t="s">
        <v>29</v>
      </c>
      <c r="U199" s="148">
        <v>8.77</v>
      </c>
      <c r="V199" s="151"/>
    </row>
    <row r="200" spans="1:22" ht="15" customHeight="1" thickBot="1" x14ac:dyDescent="0.3">
      <c r="A200" s="103" t="s">
        <v>357</v>
      </c>
      <c r="B200" s="5" t="s">
        <v>13</v>
      </c>
      <c r="C200" s="73" t="s">
        <v>50</v>
      </c>
      <c r="D200" s="73" t="s">
        <v>56</v>
      </c>
      <c r="E200" s="74" t="s">
        <v>50</v>
      </c>
      <c r="F200" s="73" t="s">
        <v>14</v>
      </c>
      <c r="G200" s="73" t="s">
        <v>56</v>
      </c>
      <c r="H200" s="74" t="s">
        <v>48</v>
      </c>
      <c r="I200" s="73" t="s">
        <v>48</v>
      </c>
      <c r="J200" s="73" t="s">
        <v>56</v>
      </c>
      <c r="K200" s="74" t="s">
        <v>48</v>
      </c>
      <c r="L200" s="73" t="s">
        <v>14</v>
      </c>
      <c r="M200" s="73" t="s">
        <v>14</v>
      </c>
      <c r="N200" s="74" t="s">
        <v>14</v>
      </c>
      <c r="O200" s="73" t="s">
        <v>56</v>
      </c>
      <c r="P200" s="73" t="s">
        <v>50</v>
      </c>
      <c r="Q200" s="74" t="s">
        <v>48</v>
      </c>
      <c r="R200" s="73"/>
      <c r="S200" s="149"/>
      <c r="T200" s="149"/>
      <c r="U200" s="149"/>
      <c r="V200" s="152"/>
    </row>
    <row r="201" spans="1:22" x14ac:dyDescent="0.25">
      <c r="A201" s="3">
        <v>15095</v>
      </c>
      <c r="B201" s="4" t="s">
        <v>12</v>
      </c>
      <c r="C201" s="71" t="s">
        <v>171</v>
      </c>
      <c r="D201" s="71" t="s">
        <v>84</v>
      </c>
      <c r="E201" s="93">
        <v>65</v>
      </c>
      <c r="F201" s="71" t="s">
        <v>284</v>
      </c>
      <c r="G201" s="71" t="s">
        <v>86</v>
      </c>
      <c r="H201" s="93">
        <v>72</v>
      </c>
      <c r="I201" s="71" t="s">
        <v>119</v>
      </c>
      <c r="J201" s="71" t="s">
        <v>116</v>
      </c>
      <c r="K201" s="93">
        <v>58</v>
      </c>
      <c r="L201" s="71" t="s">
        <v>127</v>
      </c>
      <c r="M201" s="71" t="s">
        <v>124</v>
      </c>
      <c r="N201" s="93">
        <v>28</v>
      </c>
      <c r="O201" s="71" t="s">
        <v>167</v>
      </c>
      <c r="P201" s="71" t="s">
        <v>23</v>
      </c>
      <c r="Q201" s="93">
        <v>60</v>
      </c>
      <c r="R201" s="94">
        <v>496</v>
      </c>
      <c r="S201" s="148">
        <v>6.74</v>
      </c>
      <c r="T201" s="148" t="s">
        <v>16</v>
      </c>
      <c r="U201" s="148">
        <v>4.75</v>
      </c>
      <c r="V201" s="151"/>
    </row>
    <row r="202" spans="1:22" ht="15" customHeight="1" thickBot="1" x14ac:dyDescent="0.3">
      <c r="A202" s="103" t="s">
        <v>356</v>
      </c>
      <c r="B202" s="5" t="s">
        <v>13</v>
      </c>
      <c r="C202" s="73" t="s">
        <v>14</v>
      </c>
      <c r="D202" s="73" t="s">
        <v>56</v>
      </c>
      <c r="E202" s="74" t="s">
        <v>14</v>
      </c>
      <c r="F202" s="73" t="s">
        <v>14</v>
      </c>
      <c r="G202" s="73" t="s">
        <v>56</v>
      </c>
      <c r="H202" s="74" t="s">
        <v>50</v>
      </c>
      <c r="I202" s="73" t="s">
        <v>24</v>
      </c>
      <c r="J202" s="73" t="s">
        <v>50</v>
      </c>
      <c r="K202" s="74" t="s">
        <v>24</v>
      </c>
      <c r="L202" s="73" t="s">
        <v>16</v>
      </c>
      <c r="M202" s="73" t="s">
        <v>68</v>
      </c>
      <c r="N202" s="74" t="s">
        <v>16</v>
      </c>
      <c r="O202" s="73" t="s">
        <v>14</v>
      </c>
      <c r="P202" s="73" t="s">
        <v>24</v>
      </c>
      <c r="Q202" s="74" t="s">
        <v>14</v>
      </c>
      <c r="R202" s="73"/>
      <c r="S202" s="149"/>
      <c r="T202" s="149"/>
      <c r="U202" s="149"/>
      <c r="V202" s="152"/>
    </row>
    <row r="203" spans="1:22" x14ac:dyDescent="0.25">
      <c r="A203" s="3">
        <v>15096</v>
      </c>
      <c r="B203" s="4" t="s">
        <v>12</v>
      </c>
      <c r="C203" s="94">
        <v>53</v>
      </c>
      <c r="D203" s="94">
        <v>16</v>
      </c>
      <c r="E203" s="93">
        <v>69</v>
      </c>
      <c r="F203" s="94">
        <v>38</v>
      </c>
      <c r="G203" s="94">
        <v>15</v>
      </c>
      <c r="H203" s="93">
        <v>53</v>
      </c>
      <c r="I203" s="94">
        <v>49</v>
      </c>
      <c r="J203" s="94">
        <v>10</v>
      </c>
      <c r="K203" s="93">
        <v>59</v>
      </c>
      <c r="L203" s="94">
        <v>45</v>
      </c>
      <c r="M203" s="94">
        <v>12</v>
      </c>
      <c r="N203" s="93">
        <v>57</v>
      </c>
      <c r="O203" s="94">
        <v>62</v>
      </c>
      <c r="P203" s="94">
        <v>12</v>
      </c>
      <c r="Q203" s="93">
        <v>74</v>
      </c>
      <c r="R203" s="94">
        <v>495</v>
      </c>
      <c r="S203" s="148">
        <v>7</v>
      </c>
      <c r="T203" s="148" t="s">
        <v>29</v>
      </c>
      <c r="U203" s="148">
        <v>5.01</v>
      </c>
      <c r="V203" s="151"/>
    </row>
    <row r="204" spans="1:22" ht="15" customHeight="1" thickBot="1" x14ac:dyDescent="0.3">
      <c r="A204" s="103" t="s">
        <v>355</v>
      </c>
      <c r="B204" s="5" t="s">
        <v>13</v>
      </c>
      <c r="C204" s="73" t="s">
        <v>14</v>
      </c>
      <c r="D204" s="73" t="s">
        <v>56</v>
      </c>
      <c r="E204" s="74" t="s">
        <v>14</v>
      </c>
      <c r="F204" s="73" t="s">
        <v>68</v>
      </c>
      <c r="G204" s="73" t="s">
        <v>48</v>
      </c>
      <c r="H204" s="74" t="s">
        <v>24</v>
      </c>
      <c r="I204" s="73" t="s">
        <v>14</v>
      </c>
      <c r="J204" s="73" t="s">
        <v>24</v>
      </c>
      <c r="K204" s="74" t="s">
        <v>24</v>
      </c>
      <c r="L204" s="73" t="s">
        <v>24</v>
      </c>
      <c r="M204" s="73" t="s">
        <v>14</v>
      </c>
      <c r="N204" s="74" t="s">
        <v>24</v>
      </c>
      <c r="O204" s="73" t="s">
        <v>48</v>
      </c>
      <c r="P204" s="73" t="s">
        <v>14</v>
      </c>
      <c r="Q204" s="74" t="s">
        <v>50</v>
      </c>
      <c r="R204" s="73"/>
      <c r="S204" s="149"/>
      <c r="T204" s="149"/>
      <c r="U204" s="149"/>
      <c r="V204" s="152"/>
    </row>
    <row r="205" spans="1:22" x14ac:dyDescent="0.25">
      <c r="A205" s="3">
        <v>15097</v>
      </c>
      <c r="B205" s="4" t="s">
        <v>12</v>
      </c>
      <c r="C205" s="71" t="s">
        <v>317</v>
      </c>
      <c r="D205" s="71" t="s">
        <v>114</v>
      </c>
      <c r="E205" s="93">
        <v>61</v>
      </c>
      <c r="F205" s="71" t="s">
        <v>354</v>
      </c>
      <c r="G205" s="71" t="s">
        <v>114</v>
      </c>
      <c r="H205" s="93">
        <v>69</v>
      </c>
      <c r="I205" s="71" t="s">
        <v>123</v>
      </c>
      <c r="J205" s="71" t="s">
        <v>114</v>
      </c>
      <c r="K205" s="93">
        <v>74</v>
      </c>
      <c r="L205" s="71" t="s">
        <v>130</v>
      </c>
      <c r="M205" s="71" t="s">
        <v>23</v>
      </c>
      <c r="N205" s="93">
        <v>28</v>
      </c>
      <c r="O205" s="71" t="s">
        <v>353</v>
      </c>
      <c r="P205" s="71" t="s">
        <v>31</v>
      </c>
      <c r="Q205" s="93">
        <v>69</v>
      </c>
      <c r="R205" s="94">
        <v>487</v>
      </c>
      <c r="S205" s="148">
        <v>6.52</v>
      </c>
      <c r="T205" s="148" t="s">
        <v>16</v>
      </c>
      <c r="U205" s="148">
        <v>6.86</v>
      </c>
      <c r="V205" s="151"/>
    </row>
    <row r="206" spans="1:22" ht="15" customHeight="1" thickBot="1" x14ac:dyDescent="0.3">
      <c r="A206" s="103" t="s">
        <v>352</v>
      </c>
      <c r="B206" s="5" t="s">
        <v>13</v>
      </c>
      <c r="C206" s="73" t="s">
        <v>24</v>
      </c>
      <c r="D206" s="73" t="s">
        <v>48</v>
      </c>
      <c r="E206" s="74" t="s">
        <v>14</v>
      </c>
      <c r="F206" s="73" t="s">
        <v>14</v>
      </c>
      <c r="G206" s="73" t="s">
        <v>48</v>
      </c>
      <c r="H206" s="74" t="s">
        <v>14</v>
      </c>
      <c r="I206" s="73" t="s">
        <v>50</v>
      </c>
      <c r="J206" s="73" t="s">
        <v>48</v>
      </c>
      <c r="K206" s="74" t="s">
        <v>50</v>
      </c>
      <c r="L206" s="73" t="s">
        <v>16</v>
      </c>
      <c r="M206" s="73" t="s">
        <v>24</v>
      </c>
      <c r="N206" s="74" t="s">
        <v>16</v>
      </c>
      <c r="O206" s="73" t="s">
        <v>50</v>
      </c>
      <c r="P206" s="73" t="s">
        <v>24</v>
      </c>
      <c r="Q206" s="74" t="s">
        <v>14</v>
      </c>
      <c r="R206" s="73"/>
      <c r="S206" s="149"/>
      <c r="T206" s="149"/>
      <c r="U206" s="149"/>
      <c r="V206" s="152"/>
    </row>
    <row r="207" spans="1:22" x14ac:dyDescent="0.25">
      <c r="A207" s="3">
        <v>15098</v>
      </c>
      <c r="B207" s="4" t="s">
        <v>12</v>
      </c>
      <c r="C207" s="71" t="s">
        <v>91</v>
      </c>
      <c r="D207" s="71" t="s">
        <v>116</v>
      </c>
      <c r="E207" s="93">
        <v>46</v>
      </c>
      <c r="F207" s="71" t="s">
        <v>165</v>
      </c>
      <c r="G207" s="71" t="s">
        <v>31</v>
      </c>
      <c r="H207" s="93">
        <v>58</v>
      </c>
      <c r="I207" s="71" t="s">
        <v>169</v>
      </c>
      <c r="J207" s="71" t="s">
        <v>28</v>
      </c>
      <c r="K207" s="93">
        <v>42</v>
      </c>
      <c r="L207" s="71" t="s">
        <v>130</v>
      </c>
      <c r="M207" s="71" t="s">
        <v>28</v>
      </c>
      <c r="N207" s="93">
        <v>26</v>
      </c>
      <c r="O207" s="71" t="s">
        <v>119</v>
      </c>
      <c r="P207" s="71" t="s">
        <v>23</v>
      </c>
      <c r="Q207" s="93">
        <v>54</v>
      </c>
      <c r="R207" s="94">
        <v>399</v>
      </c>
      <c r="S207" s="148">
        <v>5.15</v>
      </c>
      <c r="T207" s="148" t="s">
        <v>16</v>
      </c>
      <c r="U207" s="148">
        <v>3.97</v>
      </c>
      <c r="V207" s="151"/>
    </row>
    <row r="208" spans="1:22" ht="15" customHeight="1" thickBot="1" x14ac:dyDescent="0.3">
      <c r="A208" s="103" t="s">
        <v>351</v>
      </c>
      <c r="B208" s="5" t="s">
        <v>13</v>
      </c>
      <c r="C208" s="73" t="s">
        <v>29</v>
      </c>
      <c r="D208" s="73" t="s">
        <v>50</v>
      </c>
      <c r="E208" s="74" t="s">
        <v>68</v>
      </c>
      <c r="F208" s="73" t="s">
        <v>24</v>
      </c>
      <c r="G208" s="73" t="s">
        <v>24</v>
      </c>
      <c r="H208" s="74" t="s">
        <v>24</v>
      </c>
      <c r="I208" s="73" t="s">
        <v>29</v>
      </c>
      <c r="J208" s="73" t="s">
        <v>29</v>
      </c>
      <c r="K208" s="74" t="s">
        <v>29</v>
      </c>
      <c r="L208" s="73" t="s">
        <v>16</v>
      </c>
      <c r="M208" s="73" t="s">
        <v>29</v>
      </c>
      <c r="N208" s="74" t="s">
        <v>16</v>
      </c>
      <c r="O208" s="73" t="s">
        <v>24</v>
      </c>
      <c r="P208" s="73" t="s">
        <v>24</v>
      </c>
      <c r="Q208" s="74" t="s">
        <v>24</v>
      </c>
      <c r="R208" s="73"/>
      <c r="S208" s="149"/>
      <c r="T208" s="149"/>
      <c r="U208" s="149"/>
      <c r="V208" s="152"/>
    </row>
    <row r="209" spans="1:22" x14ac:dyDescent="0.25">
      <c r="A209" s="3">
        <v>15099</v>
      </c>
      <c r="B209" s="4" t="s">
        <v>12</v>
      </c>
      <c r="C209" s="94">
        <v>43</v>
      </c>
      <c r="D209" s="94">
        <v>17</v>
      </c>
      <c r="E209" s="93">
        <v>60</v>
      </c>
      <c r="F209" s="94">
        <v>51</v>
      </c>
      <c r="G209" s="94">
        <v>15</v>
      </c>
      <c r="H209" s="93">
        <v>66</v>
      </c>
      <c r="I209" s="94">
        <v>51</v>
      </c>
      <c r="J209" s="94">
        <v>12</v>
      </c>
      <c r="K209" s="93">
        <v>63</v>
      </c>
      <c r="L209" s="94">
        <v>33</v>
      </c>
      <c r="M209" s="94">
        <v>14</v>
      </c>
      <c r="N209" s="93">
        <v>47</v>
      </c>
      <c r="O209" s="94">
        <v>69</v>
      </c>
      <c r="P209" s="94">
        <v>16</v>
      </c>
      <c r="Q209" s="93">
        <v>85</v>
      </c>
      <c r="R209" s="94">
        <v>534</v>
      </c>
      <c r="S209" s="148">
        <v>7.89</v>
      </c>
      <c r="T209" s="148" t="s">
        <v>29</v>
      </c>
      <c r="U209" s="148">
        <v>5.39</v>
      </c>
      <c r="V209" s="151"/>
    </row>
    <row r="210" spans="1:22" ht="15" customHeight="1" thickBot="1" x14ac:dyDescent="0.3">
      <c r="A210" s="103" t="s">
        <v>350</v>
      </c>
      <c r="B210" s="5" t="s">
        <v>13</v>
      </c>
      <c r="C210" s="73" t="s">
        <v>24</v>
      </c>
      <c r="D210" s="73" t="s">
        <v>56</v>
      </c>
      <c r="E210" s="74" t="s">
        <v>14</v>
      </c>
      <c r="F210" s="73" t="s">
        <v>14</v>
      </c>
      <c r="G210" s="73" t="s">
        <v>48</v>
      </c>
      <c r="H210" s="74" t="s">
        <v>14</v>
      </c>
      <c r="I210" s="73" t="s">
        <v>14</v>
      </c>
      <c r="J210" s="73" t="s">
        <v>14</v>
      </c>
      <c r="K210" s="74" t="s">
        <v>14</v>
      </c>
      <c r="L210" s="73" t="s">
        <v>29</v>
      </c>
      <c r="M210" s="73" t="s">
        <v>50</v>
      </c>
      <c r="N210" s="74" t="s">
        <v>68</v>
      </c>
      <c r="O210" s="73" t="s">
        <v>56</v>
      </c>
      <c r="P210" s="73" t="s">
        <v>56</v>
      </c>
      <c r="Q210" s="74" t="s">
        <v>56</v>
      </c>
      <c r="R210" s="73"/>
      <c r="S210" s="149"/>
      <c r="T210" s="149"/>
      <c r="U210" s="149"/>
      <c r="V210" s="152"/>
    </row>
    <row r="211" spans="1:22" x14ac:dyDescent="0.25">
      <c r="A211" s="3">
        <v>15100</v>
      </c>
      <c r="B211" s="4" t="s">
        <v>12</v>
      </c>
      <c r="C211" s="94">
        <v>47</v>
      </c>
      <c r="D211" s="94">
        <v>14</v>
      </c>
      <c r="E211" s="93">
        <v>61</v>
      </c>
      <c r="F211" s="94">
        <v>53</v>
      </c>
      <c r="G211" s="94">
        <v>19</v>
      </c>
      <c r="H211" s="93">
        <v>72</v>
      </c>
      <c r="I211" s="94">
        <v>52</v>
      </c>
      <c r="J211" s="94">
        <v>12</v>
      </c>
      <c r="K211" s="93">
        <v>64</v>
      </c>
      <c r="L211" s="94">
        <v>32</v>
      </c>
      <c r="M211" s="94">
        <v>9</v>
      </c>
      <c r="N211" s="93">
        <v>41</v>
      </c>
      <c r="O211" s="94">
        <v>49</v>
      </c>
      <c r="P211" s="94">
        <v>12</v>
      </c>
      <c r="Q211" s="93">
        <v>61</v>
      </c>
      <c r="R211" s="94">
        <v>501</v>
      </c>
      <c r="S211" s="148">
        <v>7.3</v>
      </c>
      <c r="T211" s="148" t="s">
        <v>29</v>
      </c>
      <c r="U211" s="148">
        <v>5.13</v>
      </c>
      <c r="V211" s="151"/>
    </row>
    <row r="212" spans="1:22" ht="15" customHeight="1" thickBot="1" x14ac:dyDescent="0.3">
      <c r="A212" s="103" t="s">
        <v>349</v>
      </c>
      <c r="B212" s="5" t="s">
        <v>13</v>
      </c>
      <c r="C212" s="73" t="s">
        <v>24</v>
      </c>
      <c r="D212" s="73" t="s">
        <v>50</v>
      </c>
      <c r="E212" s="74" t="s">
        <v>14</v>
      </c>
      <c r="F212" s="73" t="s">
        <v>14</v>
      </c>
      <c r="G212" s="73" t="s">
        <v>56</v>
      </c>
      <c r="H212" s="74" t="s">
        <v>50</v>
      </c>
      <c r="I212" s="73" t="s">
        <v>14</v>
      </c>
      <c r="J212" s="73" t="s">
        <v>14</v>
      </c>
      <c r="K212" s="74" t="s">
        <v>14</v>
      </c>
      <c r="L212" s="73" t="s">
        <v>29</v>
      </c>
      <c r="M212" s="73" t="s">
        <v>68</v>
      </c>
      <c r="N212" s="74" t="s">
        <v>29</v>
      </c>
      <c r="O212" s="73" t="s">
        <v>14</v>
      </c>
      <c r="P212" s="73" t="s">
        <v>14</v>
      </c>
      <c r="Q212" s="74" t="s">
        <v>14</v>
      </c>
      <c r="R212" s="73"/>
      <c r="S212" s="149"/>
      <c r="T212" s="149"/>
      <c r="U212" s="149"/>
      <c r="V212" s="152"/>
    </row>
    <row r="213" spans="1:22" x14ac:dyDescent="0.25">
      <c r="A213" s="3">
        <v>15101</v>
      </c>
      <c r="B213" s="4" t="s">
        <v>12</v>
      </c>
      <c r="C213" s="94">
        <v>52</v>
      </c>
      <c r="D213" s="94">
        <v>18</v>
      </c>
      <c r="E213" s="93">
        <v>70</v>
      </c>
      <c r="F213" s="94">
        <v>42</v>
      </c>
      <c r="G213" s="94">
        <v>10</v>
      </c>
      <c r="H213" s="93">
        <v>52</v>
      </c>
      <c r="I213" s="94">
        <v>43</v>
      </c>
      <c r="J213" s="94">
        <v>12</v>
      </c>
      <c r="K213" s="93">
        <v>55</v>
      </c>
      <c r="L213" s="94">
        <v>41</v>
      </c>
      <c r="M213" s="94">
        <v>9</v>
      </c>
      <c r="N213" s="93">
        <v>50</v>
      </c>
      <c r="O213" s="94">
        <v>53</v>
      </c>
      <c r="P213" s="94">
        <v>15</v>
      </c>
      <c r="Q213" s="93">
        <v>68</v>
      </c>
      <c r="R213" s="94">
        <v>497</v>
      </c>
      <c r="S213" s="148">
        <v>7.33</v>
      </c>
      <c r="T213" s="148" t="s">
        <v>29</v>
      </c>
      <c r="U213" s="148">
        <v>7.52</v>
      </c>
      <c r="V213" s="151"/>
    </row>
    <row r="214" spans="1:22" ht="15" customHeight="1" thickBot="1" x14ac:dyDescent="0.3">
      <c r="A214" s="103" t="s">
        <v>348</v>
      </c>
      <c r="B214" s="5" t="s">
        <v>13</v>
      </c>
      <c r="C214" s="73" t="s">
        <v>14</v>
      </c>
      <c r="D214" s="73" t="s">
        <v>56</v>
      </c>
      <c r="E214" s="74" t="s">
        <v>50</v>
      </c>
      <c r="F214" s="73" t="s">
        <v>24</v>
      </c>
      <c r="G214" s="73" t="s">
        <v>24</v>
      </c>
      <c r="H214" s="74" t="s">
        <v>24</v>
      </c>
      <c r="I214" s="73" t="s">
        <v>24</v>
      </c>
      <c r="J214" s="73" t="s">
        <v>14</v>
      </c>
      <c r="K214" s="74" t="s">
        <v>24</v>
      </c>
      <c r="L214" s="73" t="s">
        <v>24</v>
      </c>
      <c r="M214" s="73" t="s">
        <v>68</v>
      </c>
      <c r="N214" s="74" t="s">
        <v>24</v>
      </c>
      <c r="O214" s="73" t="s">
        <v>14</v>
      </c>
      <c r="P214" s="73" t="s">
        <v>48</v>
      </c>
      <c r="Q214" s="74" t="s">
        <v>14</v>
      </c>
      <c r="R214" s="73"/>
      <c r="S214" s="149"/>
      <c r="T214" s="149"/>
      <c r="U214" s="149"/>
      <c r="V214" s="152"/>
    </row>
    <row r="215" spans="1:22" x14ac:dyDescent="0.25">
      <c r="A215" s="3">
        <v>15102</v>
      </c>
      <c r="B215" s="4" t="s">
        <v>12</v>
      </c>
      <c r="C215" s="94">
        <v>54</v>
      </c>
      <c r="D215" s="94">
        <v>17</v>
      </c>
      <c r="E215" s="93">
        <v>71</v>
      </c>
      <c r="F215" s="94">
        <v>62</v>
      </c>
      <c r="G215" s="94">
        <v>19</v>
      </c>
      <c r="H215" s="93">
        <v>81</v>
      </c>
      <c r="I215" s="94">
        <v>50</v>
      </c>
      <c r="J215" s="94">
        <v>15</v>
      </c>
      <c r="K215" s="93">
        <v>65</v>
      </c>
      <c r="L215" s="94">
        <v>38</v>
      </c>
      <c r="M215" s="94">
        <v>14</v>
      </c>
      <c r="N215" s="93">
        <v>52</v>
      </c>
      <c r="O215" s="94">
        <v>66</v>
      </c>
      <c r="P215" s="94">
        <v>16</v>
      </c>
      <c r="Q215" s="93">
        <v>82</v>
      </c>
      <c r="R215" s="94">
        <v>567</v>
      </c>
      <c r="S215" s="148">
        <v>8.67</v>
      </c>
      <c r="T215" s="148" t="s">
        <v>29</v>
      </c>
      <c r="U215" s="148">
        <v>8.82</v>
      </c>
      <c r="V215" s="151"/>
    </row>
    <row r="216" spans="1:22" ht="15" customHeight="1" thickBot="1" x14ac:dyDescent="0.3">
      <c r="A216" s="103" t="s">
        <v>347</v>
      </c>
      <c r="B216" s="5" t="s">
        <v>13</v>
      </c>
      <c r="C216" s="73" t="s">
        <v>14</v>
      </c>
      <c r="D216" s="73" t="s">
        <v>56</v>
      </c>
      <c r="E216" s="74" t="s">
        <v>50</v>
      </c>
      <c r="F216" s="73" t="s">
        <v>48</v>
      </c>
      <c r="G216" s="73" t="s">
        <v>56</v>
      </c>
      <c r="H216" s="74" t="s">
        <v>56</v>
      </c>
      <c r="I216" s="73" t="s">
        <v>14</v>
      </c>
      <c r="J216" s="73" t="s">
        <v>48</v>
      </c>
      <c r="K216" s="74" t="s">
        <v>14</v>
      </c>
      <c r="L216" s="73" t="s">
        <v>68</v>
      </c>
      <c r="M216" s="73" t="s">
        <v>50</v>
      </c>
      <c r="N216" s="74" t="s">
        <v>24</v>
      </c>
      <c r="O216" s="73" t="s">
        <v>56</v>
      </c>
      <c r="P216" s="73" t="s">
        <v>56</v>
      </c>
      <c r="Q216" s="74" t="s">
        <v>56</v>
      </c>
      <c r="R216" s="73"/>
      <c r="S216" s="149"/>
      <c r="T216" s="149"/>
      <c r="U216" s="149"/>
      <c r="V216" s="152"/>
    </row>
    <row r="217" spans="1:22" x14ac:dyDescent="0.25">
      <c r="A217" s="3">
        <v>15103</v>
      </c>
      <c r="B217" s="4" t="s">
        <v>12</v>
      </c>
      <c r="C217" s="71" t="s">
        <v>110</v>
      </c>
      <c r="D217" s="71" t="s">
        <v>84</v>
      </c>
      <c r="E217" s="93">
        <v>56</v>
      </c>
      <c r="F217" s="71" t="s">
        <v>165</v>
      </c>
      <c r="G217" s="71" t="s">
        <v>114</v>
      </c>
      <c r="H217" s="93">
        <v>62</v>
      </c>
      <c r="I217" s="71" t="s">
        <v>163</v>
      </c>
      <c r="J217" s="71" t="s">
        <v>80</v>
      </c>
      <c r="K217" s="93">
        <v>65</v>
      </c>
      <c r="L217" s="71" t="s">
        <v>128</v>
      </c>
      <c r="M217" s="71" t="s">
        <v>28</v>
      </c>
      <c r="N217" s="93">
        <v>23</v>
      </c>
      <c r="O217" s="71" t="s">
        <v>163</v>
      </c>
      <c r="P217" s="71" t="s">
        <v>31</v>
      </c>
      <c r="Q217" s="93">
        <v>59</v>
      </c>
      <c r="R217" s="94">
        <v>457</v>
      </c>
      <c r="S217" s="148">
        <v>6.3</v>
      </c>
      <c r="T217" s="148" t="s">
        <v>16</v>
      </c>
      <c r="U217" s="148">
        <v>7.04</v>
      </c>
      <c r="V217" s="151"/>
    </row>
    <row r="218" spans="1:22" ht="15.75" thickBot="1" x14ac:dyDescent="0.3">
      <c r="A218" s="103" t="s">
        <v>346</v>
      </c>
      <c r="B218" s="5" t="s">
        <v>13</v>
      </c>
      <c r="C218" s="73" t="s">
        <v>24</v>
      </c>
      <c r="D218" s="73" t="s">
        <v>56</v>
      </c>
      <c r="E218" s="74" t="s">
        <v>24</v>
      </c>
      <c r="F218" s="73" t="s">
        <v>24</v>
      </c>
      <c r="G218" s="73" t="s">
        <v>48</v>
      </c>
      <c r="H218" s="74" t="s">
        <v>14</v>
      </c>
      <c r="I218" s="73" t="s">
        <v>14</v>
      </c>
      <c r="J218" s="73" t="s">
        <v>56</v>
      </c>
      <c r="K218" s="74" t="s">
        <v>14</v>
      </c>
      <c r="L218" s="73" t="s">
        <v>16</v>
      </c>
      <c r="M218" s="73" t="s">
        <v>29</v>
      </c>
      <c r="N218" s="74" t="s">
        <v>16</v>
      </c>
      <c r="O218" s="73" t="s">
        <v>14</v>
      </c>
      <c r="P218" s="73" t="s">
        <v>24</v>
      </c>
      <c r="Q218" s="74" t="s">
        <v>24</v>
      </c>
      <c r="R218" s="73"/>
      <c r="S218" s="149"/>
      <c r="T218" s="149"/>
      <c r="U218" s="149"/>
      <c r="V218" s="152"/>
    </row>
    <row r="219" spans="1:22" x14ac:dyDescent="0.25">
      <c r="A219" s="3">
        <v>15104</v>
      </c>
      <c r="B219" s="4" t="s">
        <v>12</v>
      </c>
      <c r="C219" s="94">
        <v>48</v>
      </c>
      <c r="D219" s="94">
        <v>12</v>
      </c>
      <c r="E219" s="93">
        <v>60</v>
      </c>
      <c r="F219" s="94">
        <v>44</v>
      </c>
      <c r="G219" s="94">
        <v>20</v>
      </c>
      <c r="H219" s="93">
        <v>64</v>
      </c>
      <c r="I219" s="94">
        <v>45</v>
      </c>
      <c r="J219" s="94">
        <v>15</v>
      </c>
      <c r="K219" s="93">
        <v>60</v>
      </c>
      <c r="L219" s="94">
        <v>37</v>
      </c>
      <c r="M219" s="94">
        <v>11</v>
      </c>
      <c r="N219" s="93">
        <v>48</v>
      </c>
      <c r="O219" s="94">
        <v>64</v>
      </c>
      <c r="P219" s="94">
        <v>16</v>
      </c>
      <c r="Q219" s="93">
        <v>80</v>
      </c>
      <c r="R219" s="94">
        <v>521</v>
      </c>
      <c r="S219" s="148">
        <v>7.74</v>
      </c>
      <c r="T219" s="148" t="s">
        <v>29</v>
      </c>
      <c r="U219" s="148">
        <v>5.62</v>
      </c>
      <c r="V219" s="151"/>
    </row>
    <row r="220" spans="1:22" ht="15" customHeight="1" thickBot="1" x14ac:dyDescent="0.3">
      <c r="A220" s="103" t="s">
        <v>345</v>
      </c>
      <c r="B220" s="5" t="s">
        <v>13</v>
      </c>
      <c r="C220" s="73" t="s">
        <v>14</v>
      </c>
      <c r="D220" s="73" t="s">
        <v>14</v>
      </c>
      <c r="E220" s="74" t="s">
        <v>14</v>
      </c>
      <c r="F220" s="73" t="s">
        <v>24</v>
      </c>
      <c r="G220" s="73" t="s">
        <v>56</v>
      </c>
      <c r="H220" s="74" t="s">
        <v>14</v>
      </c>
      <c r="I220" s="73" t="s">
        <v>24</v>
      </c>
      <c r="J220" s="73" t="s">
        <v>48</v>
      </c>
      <c r="K220" s="74" t="s">
        <v>14</v>
      </c>
      <c r="L220" s="73" t="s">
        <v>68</v>
      </c>
      <c r="M220" s="73" t="s">
        <v>24</v>
      </c>
      <c r="N220" s="74" t="s">
        <v>68</v>
      </c>
      <c r="O220" s="73" t="s">
        <v>56</v>
      </c>
      <c r="P220" s="73" t="s">
        <v>56</v>
      </c>
      <c r="Q220" s="74" t="s">
        <v>56</v>
      </c>
      <c r="R220" s="73"/>
      <c r="S220" s="149"/>
      <c r="T220" s="149"/>
      <c r="U220" s="149"/>
      <c r="V220" s="152"/>
    </row>
    <row r="221" spans="1:22" x14ac:dyDescent="0.25">
      <c r="A221" s="3">
        <v>15105</v>
      </c>
      <c r="B221" s="4" t="s">
        <v>12</v>
      </c>
      <c r="C221" s="94">
        <v>56</v>
      </c>
      <c r="D221" s="94">
        <v>19</v>
      </c>
      <c r="E221" s="93">
        <v>75</v>
      </c>
      <c r="F221" s="94">
        <v>45</v>
      </c>
      <c r="G221" s="94">
        <v>20</v>
      </c>
      <c r="H221" s="93">
        <v>65</v>
      </c>
      <c r="I221" s="94">
        <v>65</v>
      </c>
      <c r="J221" s="94">
        <v>14</v>
      </c>
      <c r="K221" s="93">
        <v>79</v>
      </c>
      <c r="L221" s="94">
        <v>63</v>
      </c>
      <c r="M221" s="94">
        <v>12</v>
      </c>
      <c r="N221" s="93">
        <v>75</v>
      </c>
      <c r="O221" s="94">
        <v>60</v>
      </c>
      <c r="P221" s="94">
        <v>15</v>
      </c>
      <c r="Q221" s="93">
        <v>75</v>
      </c>
      <c r="R221" s="94">
        <v>584</v>
      </c>
      <c r="S221" s="148">
        <v>8.9600000000000009</v>
      </c>
      <c r="T221" s="148" t="s">
        <v>29</v>
      </c>
      <c r="U221" s="148">
        <v>9.01</v>
      </c>
      <c r="V221" s="151"/>
    </row>
    <row r="222" spans="1:22" ht="15" customHeight="1" thickBot="1" x14ac:dyDescent="0.3">
      <c r="A222" s="103" t="s">
        <v>344</v>
      </c>
      <c r="B222" s="5" t="s">
        <v>13</v>
      </c>
      <c r="C222" s="73" t="s">
        <v>50</v>
      </c>
      <c r="D222" s="73" t="s">
        <v>56</v>
      </c>
      <c r="E222" s="74" t="s">
        <v>48</v>
      </c>
      <c r="F222" s="73" t="s">
        <v>24</v>
      </c>
      <c r="G222" s="73" t="s">
        <v>56</v>
      </c>
      <c r="H222" s="74" t="s">
        <v>14</v>
      </c>
      <c r="I222" s="73" t="s">
        <v>56</v>
      </c>
      <c r="J222" s="73" t="s">
        <v>50</v>
      </c>
      <c r="K222" s="74" t="s">
        <v>48</v>
      </c>
      <c r="L222" s="73" t="s">
        <v>48</v>
      </c>
      <c r="M222" s="73" t="s">
        <v>14</v>
      </c>
      <c r="N222" s="74" t="s">
        <v>48</v>
      </c>
      <c r="O222" s="73" t="s">
        <v>48</v>
      </c>
      <c r="P222" s="73" t="s">
        <v>48</v>
      </c>
      <c r="Q222" s="74" t="s">
        <v>48</v>
      </c>
      <c r="R222" s="73"/>
      <c r="S222" s="149"/>
      <c r="T222" s="149"/>
      <c r="U222" s="149"/>
      <c r="V222" s="152"/>
    </row>
    <row r="223" spans="1:22" x14ac:dyDescent="0.25">
      <c r="A223" s="3">
        <v>15106</v>
      </c>
      <c r="B223" s="4" t="s">
        <v>12</v>
      </c>
      <c r="C223" s="71" t="s">
        <v>103</v>
      </c>
      <c r="D223" s="71" t="s">
        <v>124</v>
      </c>
      <c r="E223" s="93">
        <v>9</v>
      </c>
      <c r="F223" s="71" t="s">
        <v>103</v>
      </c>
      <c r="G223" s="71" t="s">
        <v>139</v>
      </c>
      <c r="H223" s="93">
        <v>5</v>
      </c>
      <c r="I223" s="71" t="s">
        <v>136</v>
      </c>
      <c r="J223" s="71" t="s">
        <v>28</v>
      </c>
      <c r="K223" s="93">
        <v>14</v>
      </c>
      <c r="L223" s="71" t="s">
        <v>103</v>
      </c>
      <c r="M223" s="71" t="s">
        <v>160</v>
      </c>
      <c r="N223" s="93">
        <v>1</v>
      </c>
      <c r="O223" s="71" t="s">
        <v>103</v>
      </c>
      <c r="P223" s="71" t="s">
        <v>140</v>
      </c>
      <c r="Q223" s="93">
        <v>3</v>
      </c>
      <c r="R223" s="94">
        <v>172</v>
      </c>
      <c r="S223" s="148">
        <v>1.3</v>
      </c>
      <c r="T223" s="148" t="s">
        <v>16</v>
      </c>
      <c r="U223" s="148">
        <v>1.3</v>
      </c>
      <c r="V223" s="151"/>
    </row>
    <row r="224" spans="1:22" ht="15" customHeight="1" thickBot="1" x14ac:dyDescent="0.3">
      <c r="A224" s="103" t="s">
        <v>343</v>
      </c>
      <c r="B224" s="5" t="s">
        <v>13</v>
      </c>
      <c r="C224" s="73" t="s">
        <v>16</v>
      </c>
      <c r="D224" s="73" t="s">
        <v>68</v>
      </c>
      <c r="E224" s="74" t="s">
        <v>16</v>
      </c>
      <c r="F224" s="73" t="s">
        <v>16</v>
      </c>
      <c r="G224" s="73" t="s">
        <v>16</v>
      </c>
      <c r="H224" s="74" t="s">
        <v>16</v>
      </c>
      <c r="I224" s="73" t="s">
        <v>16</v>
      </c>
      <c r="J224" s="73" t="s">
        <v>29</v>
      </c>
      <c r="K224" s="74" t="s">
        <v>16</v>
      </c>
      <c r="L224" s="73" t="s">
        <v>16</v>
      </c>
      <c r="M224" s="73" t="s">
        <v>16</v>
      </c>
      <c r="N224" s="74" t="s">
        <v>16</v>
      </c>
      <c r="O224" s="73" t="s">
        <v>16</v>
      </c>
      <c r="P224" s="73" t="s">
        <v>16</v>
      </c>
      <c r="Q224" s="74" t="s">
        <v>16</v>
      </c>
      <c r="R224" s="73"/>
      <c r="S224" s="149"/>
      <c r="T224" s="149"/>
      <c r="U224" s="149"/>
      <c r="V224" s="152"/>
    </row>
    <row r="225" spans="1:22" x14ac:dyDescent="0.25">
      <c r="A225" s="3">
        <v>15107</v>
      </c>
      <c r="B225" s="4" t="s">
        <v>12</v>
      </c>
      <c r="C225" s="94">
        <v>53</v>
      </c>
      <c r="D225" s="94">
        <v>18</v>
      </c>
      <c r="E225" s="93">
        <v>71</v>
      </c>
      <c r="F225" s="94">
        <v>45</v>
      </c>
      <c r="G225" s="94">
        <v>18</v>
      </c>
      <c r="H225" s="93">
        <v>63</v>
      </c>
      <c r="I225" s="94">
        <v>46</v>
      </c>
      <c r="J225" s="94">
        <v>13</v>
      </c>
      <c r="K225" s="93">
        <v>59</v>
      </c>
      <c r="L225" s="94">
        <v>38</v>
      </c>
      <c r="M225" s="94">
        <v>9</v>
      </c>
      <c r="N225" s="93">
        <v>47</v>
      </c>
      <c r="O225" s="94">
        <v>65</v>
      </c>
      <c r="P225" s="94">
        <v>15</v>
      </c>
      <c r="Q225" s="93">
        <v>80</v>
      </c>
      <c r="R225" s="94">
        <v>518</v>
      </c>
      <c r="S225" s="148">
        <v>7.7</v>
      </c>
      <c r="T225" s="148" t="s">
        <v>29</v>
      </c>
      <c r="U225" s="148">
        <v>5.38</v>
      </c>
      <c r="V225" s="151"/>
    </row>
    <row r="226" spans="1:22" ht="15" customHeight="1" thickBot="1" x14ac:dyDescent="0.3">
      <c r="A226" s="103" t="s">
        <v>342</v>
      </c>
      <c r="B226" s="5" t="s">
        <v>13</v>
      </c>
      <c r="C226" s="73" t="s">
        <v>14</v>
      </c>
      <c r="D226" s="73" t="s">
        <v>56</v>
      </c>
      <c r="E226" s="74" t="s">
        <v>50</v>
      </c>
      <c r="F226" s="73" t="s">
        <v>24</v>
      </c>
      <c r="G226" s="73" t="s">
        <v>56</v>
      </c>
      <c r="H226" s="74" t="s">
        <v>14</v>
      </c>
      <c r="I226" s="73" t="s">
        <v>24</v>
      </c>
      <c r="J226" s="73" t="s">
        <v>14</v>
      </c>
      <c r="K226" s="74" t="s">
        <v>24</v>
      </c>
      <c r="L226" s="73" t="s">
        <v>68</v>
      </c>
      <c r="M226" s="73" t="s">
        <v>68</v>
      </c>
      <c r="N226" s="74" t="s">
        <v>68</v>
      </c>
      <c r="O226" s="73" t="s">
        <v>56</v>
      </c>
      <c r="P226" s="73" t="s">
        <v>48</v>
      </c>
      <c r="Q226" s="74" t="s">
        <v>56</v>
      </c>
      <c r="R226" s="73"/>
      <c r="S226" s="149"/>
      <c r="T226" s="149"/>
      <c r="U226" s="149"/>
      <c r="V226" s="152"/>
    </row>
    <row r="227" spans="1:22" x14ac:dyDescent="0.25">
      <c r="A227" s="3">
        <v>15108</v>
      </c>
      <c r="B227" s="4" t="s">
        <v>12</v>
      </c>
      <c r="C227" s="71" t="s">
        <v>91</v>
      </c>
      <c r="D227" s="71" t="s">
        <v>114</v>
      </c>
      <c r="E227" s="93">
        <v>47</v>
      </c>
      <c r="F227" s="71" t="s">
        <v>115</v>
      </c>
      <c r="G227" s="71" t="s">
        <v>23</v>
      </c>
      <c r="H227" s="93">
        <v>32</v>
      </c>
      <c r="I227" s="71" t="s">
        <v>39</v>
      </c>
      <c r="J227" s="71" t="s">
        <v>23</v>
      </c>
      <c r="K227" s="93">
        <v>43</v>
      </c>
      <c r="L227" s="71" t="s">
        <v>39</v>
      </c>
      <c r="M227" s="71" t="s">
        <v>23</v>
      </c>
      <c r="N227" s="93">
        <v>43</v>
      </c>
      <c r="O227" s="71" t="s">
        <v>167</v>
      </c>
      <c r="P227" s="71" t="s">
        <v>31</v>
      </c>
      <c r="Q227" s="93">
        <v>61</v>
      </c>
      <c r="R227" s="94">
        <v>385</v>
      </c>
      <c r="S227" s="148">
        <v>4.74</v>
      </c>
      <c r="T227" s="148" t="s">
        <v>16</v>
      </c>
      <c r="U227" s="148">
        <v>5.46</v>
      </c>
      <c r="V227" s="151"/>
    </row>
    <row r="228" spans="1:22" ht="15" customHeight="1" thickBot="1" x14ac:dyDescent="0.3">
      <c r="A228" s="103" t="s">
        <v>341</v>
      </c>
      <c r="B228" s="5" t="s">
        <v>13</v>
      </c>
      <c r="C228" s="73" t="s">
        <v>29</v>
      </c>
      <c r="D228" s="73" t="s">
        <v>48</v>
      </c>
      <c r="E228" s="74" t="s">
        <v>68</v>
      </c>
      <c r="F228" s="73" t="s">
        <v>16</v>
      </c>
      <c r="G228" s="73" t="s">
        <v>24</v>
      </c>
      <c r="H228" s="74" t="s">
        <v>16</v>
      </c>
      <c r="I228" s="73" t="s">
        <v>29</v>
      </c>
      <c r="J228" s="73" t="s">
        <v>24</v>
      </c>
      <c r="K228" s="74" t="s">
        <v>29</v>
      </c>
      <c r="L228" s="73" t="s">
        <v>29</v>
      </c>
      <c r="M228" s="73" t="s">
        <v>24</v>
      </c>
      <c r="N228" s="74" t="s">
        <v>29</v>
      </c>
      <c r="O228" s="73" t="s">
        <v>14</v>
      </c>
      <c r="P228" s="73" t="s">
        <v>24</v>
      </c>
      <c r="Q228" s="74" t="s">
        <v>14</v>
      </c>
      <c r="R228" s="73"/>
      <c r="S228" s="149"/>
      <c r="T228" s="149"/>
      <c r="U228" s="149"/>
      <c r="V228" s="152"/>
    </row>
    <row r="229" spans="1:22" x14ac:dyDescent="0.25">
      <c r="A229" s="3">
        <v>15109</v>
      </c>
      <c r="B229" s="4" t="s">
        <v>12</v>
      </c>
      <c r="C229" s="94">
        <v>63</v>
      </c>
      <c r="D229" s="94">
        <v>17</v>
      </c>
      <c r="E229" s="93">
        <v>80</v>
      </c>
      <c r="F229" s="94">
        <v>38</v>
      </c>
      <c r="G229" s="94">
        <v>14</v>
      </c>
      <c r="H229" s="93">
        <v>52</v>
      </c>
      <c r="I229" s="94">
        <v>55</v>
      </c>
      <c r="J229" s="94">
        <v>10</v>
      </c>
      <c r="K229" s="93">
        <v>65</v>
      </c>
      <c r="L229" s="94">
        <v>43</v>
      </c>
      <c r="M229" s="94">
        <v>16</v>
      </c>
      <c r="N229" s="93">
        <v>59</v>
      </c>
      <c r="O229" s="94">
        <v>64</v>
      </c>
      <c r="P229" s="94">
        <v>15</v>
      </c>
      <c r="Q229" s="93">
        <v>79</v>
      </c>
      <c r="R229" s="94">
        <v>512</v>
      </c>
      <c r="S229" s="148">
        <v>7.74</v>
      </c>
      <c r="T229" s="148" t="s">
        <v>29</v>
      </c>
      <c r="U229" s="148">
        <v>5.51</v>
      </c>
      <c r="V229" s="151"/>
    </row>
    <row r="230" spans="1:22" ht="15" customHeight="1" thickBot="1" x14ac:dyDescent="0.3">
      <c r="A230" s="103" t="s">
        <v>340</v>
      </c>
      <c r="B230" s="5" t="s">
        <v>13</v>
      </c>
      <c r="C230" s="73" t="s">
        <v>48</v>
      </c>
      <c r="D230" s="73" t="s">
        <v>56</v>
      </c>
      <c r="E230" s="74" t="s">
        <v>56</v>
      </c>
      <c r="F230" s="73" t="s">
        <v>68</v>
      </c>
      <c r="G230" s="73" t="s">
        <v>50</v>
      </c>
      <c r="H230" s="74" t="s">
        <v>24</v>
      </c>
      <c r="I230" s="73" t="s">
        <v>14</v>
      </c>
      <c r="J230" s="73" t="s">
        <v>24</v>
      </c>
      <c r="K230" s="74" t="s">
        <v>14</v>
      </c>
      <c r="L230" s="73" t="s">
        <v>24</v>
      </c>
      <c r="M230" s="73" t="s">
        <v>56</v>
      </c>
      <c r="N230" s="74" t="s">
        <v>24</v>
      </c>
      <c r="O230" s="73" t="s">
        <v>56</v>
      </c>
      <c r="P230" s="73" t="s">
        <v>48</v>
      </c>
      <c r="Q230" s="74" t="s">
        <v>48</v>
      </c>
      <c r="R230" s="73"/>
      <c r="S230" s="149"/>
      <c r="T230" s="149"/>
      <c r="U230" s="149"/>
      <c r="V230" s="152"/>
    </row>
    <row r="231" spans="1:22" x14ac:dyDescent="0.25">
      <c r="A231" s="3">
        <v>15110</v>
      </c>
      <c r="B231" s="4" t="s">
        <v>12</v>
      </c>
      <c r="C231" s="71" t="s">
        <v>334</v>
      </c>
      <c r="D231" s="71" t="s">
        <v>114</v>
      </c>
      <c r="E231" s="93">
        <v>68</v>
      </c>
      <c r="F231" s="71" t="s">
        <v>110</v>
      </c>
      <c r="G231" s="71" t="s">
        <v>81</v>
      </c>
      <c r="H231" s="93">
        <v>52</v>
      </c>
      <c r="I231" s="71" t="s">
        <v>98</v>
      </c>
      <c r="J231" s="71" t="s">
        <v>124</v>
      </c>
      <c r="K231" s="93">
        <v>45</v>
      </c>
      <c r="L231" s="71" t="s">
        <v>130</v>
      </c>
      <c r="M231" s="71" t="s">
        <v>28</v>
      </c>
      <c r="N231" s="93">
        <v>26</v>
      </c>
      <c r="O231" s="71" t="s">
        <v>89</v>
      </c>
      <c r="P231" s="71" t="s">
        <v>28</v>
      </c>
      <c r="Q231" s="93">
        <v>45</v>
      </c>
      <c r="R231" s="94">
        <v>410</v>
      </c>
      <c r="S231" s="148">
        <v>5.44</v>
      </c>
      <c r="T231" s="148" t="s">
        <v>16</v>
      </c>
      <c r="U231" s="148">
        <v>6.34</v>
      </c>
      <c r="V231" s="151"/>
    </row>
    <row r="232" spans="1:22" ht="15" customHeight="1" thickBot="1" x14ac:dyDescent="0.3">
      <c r="A232" s="103" t="s">
        <v>339</v>
      </c>
      <c r="B232" s="5" t="s">
        <v>13</v>
      </c>
      <c r="C232" s="73" t="s">
        <v>14</v>
      </c>
      <c r="D232" s="73" t="s">
        <v>48</v>
      </c>
      <c r="E232" s="74" t="s">
        <v>14</v>
      </c>
      <c r="F232" s="73" t="s">
        <v>24</v>
      </c>
      <c r="G232" s="73" t="s">
        <v>14</v>
      </c>
      <c r="H232" s="74" t="s">
        <v>24</v>
      </c>
      <c r="I232" s="73" t="s">
        <v>68</v>
      </c>
      <c r="J232" s="73" t="s">
        <v>68</v>
      </c>
      <c r="K232" s="74" t="s">
        <v>68</v>
      </c>
      <c r="L232" s="73" t="s">
        <v>16</v>
      </c>
      <c r="M232" s="73" t="s">
        <v>29</v>
      </c>
      <c r="N232" s="74" t="s">
        <v>16</v>
      </c>
      <c r="O232" s="73" t="s">
        <v>68</v>
      </c>
      <c r="P232" s="73" t="s">
        <v>29</v>
      </c>
      <c r="Q232" s="74" t="s">
        <v>68</v>
      </c>
      <c r="R232" s="73"/>
      <c r="S232" s="149"/>
      <c r="T232" s="149"/>
      <c r="U232" s="149"/>
      <c r="V232" s="152"/>
    </row>
    <row r="233" spans="1:22" x14ac:dyDescent="0.25">
      <c r="A233" s="3">
        <v>15111</v>
      </c>
      <c r="B233" s="4" t="s">
        <v>12</v>
      </c>
      <c r="C233" s="94">
        <v>41</v>
      </c>
      <c r="D233" s="94">
        <v>14</v>
      </c>
      <c r="E233" s="93">
        <v>55</v>
      </c>
      <c r="F233" s="94">
        <v>42</v>
      </c>
      <c r="G233" s="94">
        <v>11</v>
      </c>
      <c r="H233" s="93">
        <v>53</v>
      </c>
      <c r="I233" s="94">
        <v>47</v>
      </c>
      <c r="J233" s="94">
        <v>11</v>
      </c>
      <c r="K233" s="93">
        <v>58</v>
      </c>
      <c r="L233" s="94">
        <v>34</v>
      </c>
      <c r="M233" s="110">
        <v>8</v>
      </c>
      <c r="N233" s="111">
        <v>42</v>
      </c>
      <c r="O233" s="94">
        <v>62</v>
      </c>
      <c r="P233" s="94">
        <v>12</v>
      </c>
      <c r="Q233" s="93">
        <v>74</v>
      </c>
      <c r="R233" s="110">
        <v>474</v>
      </c>
      <c r="S233" s="148">
        <v>6.74</v>
      </c>
      <c r="T233" s="148" t="s">
        <v>29</v>
      </c>
      <c r="U233" s="148">
        <v>4.8</v>
      </c>
      <c r="V233" s="151"/>
    </row>
    <row r="234" spans="1:22" ht="15" customHeight="1" thickBot="1" x14ac:dyDescent="0.3">
      <c r="A234" s="103" t="s">
        <v>338</v>
      </c>
      <c r="B234" s="5" t="s">
        <v>13</v>
      </c>
      <c r="C234" s="73" t="s">
        <v>24</v>
      </c>
      <c r="D234" s="73" t="s">
        <v>50</v>
      </c>
      <c r="E234" s="74" t="s">
        <v>24</v>
      </c>
      <c r="F234" s="73" t="s">
        <v>24</v>
      </c>
      <c r="G234" s="73" t="s">
        <v>24</v>
      </c>
      <c r="H234" s="74" t="s">
        <v>24</v>
      </c>
      <c r="I234" s="73" t="s">
        <v>24</v>
      </c>
      <c r="J234" s="73" t="s">
        <v>24</v>
      </c>
      <c r="K234" s="74" t="s">
        <v>24</v>
      </c>
      <c r="L234" s="73" t="s">
        <v>29</v>
      </c>
      <c r="M234" s="73" t="s">
        <v>29</v>
      </c>
      <c r="N234" s="74" t="s">
        <v>29</v>
      </c>
      <c r="O234" s="73" t="s">
        <v>48</v>
      </c>
      <c r="P234" s="73" t="s">
        <v>14</v>
      </c>
      <c r="Q234" s="74" t="s">
        <v>50</v>
      </c>
      <c r="R234" s="73"/>
      <c r="S234" s="149"/>
      <c r="T234" s="149"/>
      <c r="U234" s="149"/>
      <c r="V234" s="152"/>
    </row>
    <row r="235" spans="1:22" x14ac:dyDescent="0.25">
      <c r="A235" s="3">
        <v>15112</v>
      </c>
      <c r="B235" s="4" t="s">
        <v>12</v>
      </c>
      <c r="C235" s="94">
        <v>39</v>
      </c>
      <c r="D235" s="94">
        <v>13</v>
      </c>
      <c r="E235" s="93">
        <v>52</v>
      </c>
      <c r="F235" s="94">
        <v>38</v>
      </c>
      <c r="G235" s="94">
        <v>15</v>
      </c>
      <c r="H235" s="93">
        <v>53</v>
      </c>
      <c r="I235" s="94">
        <v>42</v>
      </c>
      <c r="J235" s="94">
        <v>10</v>
      </c>
      <c r="K235" s="93">
        <v>52</v>
      </c>
      <c r="L235" s="110">
        <v>32</v>
      </c>
      <c r="M235" s="94">
        <v>8</v>
      </c>
      <c r="N235" s="111">
        <v>40</v>
      </c>
      <c r="O235" s="94">
        <v>50</v>
      </c>
      <c r="P235" s="94">
        <v>12</v>
      </c>
      <c r="Q235" s="93">
        <v>62</v>
      </c>
      <c r="R235" s="94">
        <v>449</v>
      </c>
      <c r="S235" s="148">
        <v>6.59</v>
      </c>
      <c r="T235" s="148" t="s">
        <v>29</v>
      </c>
      <c r="U235" s="148">
        <v>6.84</v>
      </c>
      <c r="V235" s="151"/>
    </row>
    <row r="236" spans="1:22" ht="15" customHeight="1" thickBot="1" x14ac:dyDescent="0.3">
      <c r="A236" s="103" t="s">
        <v>337</v>
      </c>
      <c r="B236" s="5" t="s">
        <v>13</v>
      </c>
      <c r="C236" s="73" t="s">
        <v>68</v>
      </c>
      <c r="D236" s="73" t="s">
        <v>14</v>
      </c>
      <c r="E236" s="74" t="s">
        <v>24</v>
      </c>
      <c r="F236" s="73" t="s">
        <v>68</v>
      </c>
      <c r="G236" s="73" t="s">
        <v>48</v>
      </c>
      <c r="H236" s="74" t="s">
        <v>24</v>
      </c>
      <c r="I236" s="73" t="s">
        <v>24</v>
      </c>
      <c r="J236" s="73" t="s">
        <v>24</v>
      </c>
      <c r="K236" s="74" t="s">
        <v>24</v>
      </c>
      <c r="L236" s="73" t="s">
        <v>29</v>
      </c>
      <c r="M236" s="73" t="s">
        <v>29</v>
      </c>
      <c r="N236" s="74" t="s">
        <v>29</v>
      </c>
      <c r="O236" s="73" t="s">
        <v>14</v>
      </c>
      <c r="P236" s="73" t="s">
        <v>14</v>
      </c>
      <c r="Q236" s="74" t="s">
        <v>14</v>
      </c>
      <c r="R236" s="73"/>
      <c r="S236" s="149"/>
      <c r="T236" s="149"/>
      <c r="U236" s="149"/>
      <c r="V236" s="152"/>
    </row>
    <row r="237" spans="1:22" x14ac:dyDescent="0.25">
      <c r="A237" s="3">
        <v>15113</v>
      </c>
      <c r="B237" s="4" t="s">
        <v>12</v>
      </c>
      <c r="C237" s="94">
        <v>59</v>
      </c>
      <c r="D237" s="94">
        <v>17</v>
      </c>
      <c r="E237" s="93">
        <v>76</v>
      </c>
      <c r="F237" s="94">
        <v>44</v>
      </c>
      <c r="G237" s="94">
        <v>13</v>
      </c>
      <c r="H237" s="93">
        <v>57</v>
      </c>
      <c r="I237" s="94">
        <v>52</v>
      </c>
      <c r="J237" s="94">
        <v>16</v>
      </c>
      <c r="K237" s="93">
        <v>68</v>
      </c>
      <c r="L237" s="94">
        <v>44</v>
      </c>
      <c r="M237" s="94">
        <v>15</v>
      </c>
      <c r="N237" s="93">
        <v>59</v>
      </c>
      <c r="O237" s="94">
        <v>68</v>
      </c>
      <c r="P237" s="94">
        <v>15</v>
      </c>
      <c r="Q237" s="93">
        <v>83</v>
      </c>
      <c r="R237" s="94">
        <v>509</v>
      </c>
      <c r="S237" s="148">
        <v>7.63</v>
      </c>
      <c r="T237" s="148" t="s">
        <v>29</v>
      </c>
      <c r="U237" s="148">
        <v>7.53</v>
      </c>
      <c r="V237" s="151"/>
    </row>
    <row r="238" spans="1:22" ht="15" customHeight="1" thickBot="1" x14ac:dyDescent="0.3">
      <c r="A238" s="103" t="s">
        <v>336</v>
      </c>
      <c r="B238" s="5" t="s">
        <v>13</v>
      </c>
      <c r="C238" s="73" t="s">
        <v>50</v>
      </c>
      <c r="D238" s="73" t="s">
        <v>56</v>
      </c>
      <c r="E238" s="74" t="s">
        <v>48</v>
      </c>
      <c r="F238" s="73" t="s">
        <v>24</v>
      </c>
      <c r="G238" s="73" t="s">
        <v>14</v>
      </c>
      <c r="H238" s="74" t="s">
        <v>24</v>
      </c>
      <c r="I238" s="73" t="s">
        <v>14</v>
      </c>
      <c r="J238" s="73" t="s">
        <v>56</v>
      </c>
      <c r="K238" s="74" t="s">
        <v>14</v>
      </c>
      <c r="L238" s="73" t="s">
        <v>24</v>
      </c>
      <c r="M238" s="73" t="s">
        <v>48</v>
      </c>
      <c r="N238" s="74" t="s">
        <v>24</v>
      </c>
      <c r="O238" s="73" t="s">
        <v>56</v>
      </c>
      <c r="P238" s="73" t="s">
        <v>48</v>
      </c>
      <c r="Q238" s="74" t="s">
        <v>56</v>
      </c>
      <c r="R238" s="73"/>
      <c r="S238" s="149"/>
      <c r="T238" s="149"/>
      <c r="U238" s="149"/>
      <c r="V238" s="152"/>
    </row>
    <row r="239" spans="1:22" x14ac:dyDescent="0.25">
      <c r="A239" s="3">
        <v>15114</v>
      </c>
      <c r="B239" s="4" t="s">
        <v>12</v>
      </c>
      <c r="C239" s="94">
        <v>51</v>
      </c>
      <c r="D239" s="94">
        <v>16</v>
      </c>
      <c r="E239" s="93">
        <v>67</v>
      </c>
      <c r="F239" s="94">
        <v>43</v>
      </c>
      <c r="G239" s="94">
        <v>14</v>
      </c>
      <c r="H239" s="93">
        <v>57</v>
      </c>
      <c r="I239" s="94">
        <v>43</v>
      </c>
      <c r="J239" s="94">
        <v>13</v>
      </c>
      <c r="K239" s="93">
        <v>56</v>
      </c>
      <c r="L239" s="94">
        <v>51</v>
      </c>
      <c r="M239" s="94">
        <v>11</v>
      </c>
      <c r="N239" s="93">
        <v>62</v>
      </c>
      <c r="O239" s="94">
        <v>60</v>
      </c>
      <c r="P239" s="94">
        <v>11</v>
      </c>
      <c r="Q239" s="93">
        <v>71</v>
      </c>
      <c r="R239" s="94">
        <v>510</v>
      </c>
      <c r="S239" s="148">
        <v>7.37</v>
      </c>
      <c r="T239" s="148" t="s">
        <v>29</v>
      </c>
      <c r="U239" s="148">
        <v>5.24</v>
      </c>
      <c r="V239" s="151"/>
    </row>
    <row r="240" spans="1:22" ht="15" customHeight="1" thickBot="1" x14ac:dyDescent="0.3">
      <c r="A240" s="103" t="s">
        <v>335</v>
      </c>
      <c r="B240" s="5" t="s">
        <v>13</v>
      </c>
      <c r="C240" s="73" t="s">
        <v>14</v>
      </c>
      <c r="D240" s="73" t="s">
        <v>56</v>
      </c>
      <c r="E240" s="74" t="s">
        <v>14</v>
      </c>
      <c r="F240" s="73" t="s">
        <v>24</v>
      </c>
      <c r="G240" s="73" t="s">
        <v>50</v>
      </c>
      <c r="H240" s="74" t="s">
        <v>24</v>
      </c>
      <c r="I240" s="73" t="s">
        <v>24</v>
      </c>
      <c r="J240" s="73" t="s">
        <v>14</v>
      </c>
      <c r="K240" s="74" t="s">
        <v>24</v>
      </c>
      <c r="L240" s="73" t="s">
        <v>14</v>
      </c>
      <c r="M240" s="73" t="s">
        <v>24</v>
      </c>
      <c r="N240" s="74" t="s">
        <v>14</v>
      </c>
      <c r="O240" s="73" t="s">
        <v>48</v>
      </c>
      <c r="P240" s="73" t="s">
        <v>24</v>
      </c>
      <c r="Q240" s="74" t="s">
        <v>50</v>
      </c>
      <c r="R240" s="73"/>
      <c r="S240" s="149"/>
      <c r="T240" s="149"/>
      <c r="U240" s="149"/>
      <c r="V240" s="152"/>
    </row>
    <row r="241" spans="1:22" x14ac:dyDescent="0.25">
      <c r="A241" s="3">
        <v>15115</v>
      </c>
      <c r="B241" s="4" t="s">
        <v>12</v>
      </c>
      <c r="C241" s="71" t="s">
        <v>18</v>
      </c>
      <c r="D241" s="71" t="s">
        <v>28</v>
      </c>
      <c r="E241" s="93">
        <v>25</v>
      </c>
      <c r="F241" s="71" t="s">
        <v>121</v>
      </c>
      <c r="G241" s="71" t="s">
        <v>23</v>
      </c>
      <c r="H241" s="93">
        <v>49</v>
      </c>
      <c r="I241" s="71" t="s">
        <v>91</v>
      </c>
      <c r="J241" s="71" t="s">
        <v>23</v>
      </c>
      <c r="K241" s="93">
        <v>42</v>
      </c>
      <c r="L241" s="71" t="s">
        <v>130</v>
      </c>
      <c r="M241" s="71" t="s">
        <v>138</v>
      </c>
      <c r="N241" s="93">
        <v>20</v>
      </c>
      <c r="O241" s="71" t="s">
        <v>334</v>
      </c>
      <c r="P241" s="71" t="s">
        <v>124</v>
      </c>
      <c r="Q241" s="93">
        <v>62</v>
      </c>
      <c r="R241" s="94">
        <v>362</v>
      </c>
      <c r="S241" s="148">
        <v>4.37</v>
      </c>
      <c r="T241" s="148" t="s">
        <v>16</v>
      </c>
      <c r="U241" s="148">
        <v>1.49</v>
      </c>
      <c r="V241" s="151"/>
    </row>
    <row r="242" spans="1:22" ht="15" customHeight="1" thickBot="1" x14ac:dyDescent="0.3">
      <c r="A242" s="103" t="s">
        <v>333</v>
      </c>
      <c r="B242" s="5" t="s">
        <v>13</v>
      </c>
      <c r="C242" s="73" t="s">
        <v>16</v>
      </c>
      <c r="D242" s="73" t="s">
        <v>29</v>
      </c>
      <c r="E242" s="74" t="s">
        <v>16</v>
      </c>
      <c r="F242" s="73" t="s">
        <v>68</v>
      </c>
      <c r="G242" s="73" t="s">
        <v>24</v>
      </c>
      <c r="H242" s="74" t="s">
        <v>68</v>
      </c>
      <c r="I242" s="73" t="s">
        <v>29</v>
      </c>
      <c r="J242" s="73" t="s">
        <v>24</v>
      </c>
      <c r="K242" s="74" t="s">
        <v>29</v>
      </c>
      <c r="L242" s="73" t="s">
        <v>16</v>
      </c>
      <c r="M242" s="73" t="s">
        <v>16</v>
      </c>
      <c r="N242" s="74" t="s">
        <v>16</v>
      </c>
      <c r="O242" s="73" t="s">
        <v>14</v>
      </c>
      <c r="P242" s="73" t="s">
        <v>68</v>
      </c>
      <c r="Q242" s="74" t="s">
        <v>14</v>
      </c>
      <c r="R242" s="73"/>
      <c r="S242" s="149"/>
      <c r="T242" s="149"/>
      <c r="U242" s="149"/>
      <c r="V242" s="152"/>
    </row>
    <row r="243" spans="1:22" x14ac:dyDescent="0.25">
      <c r="A243" s="3">
        <v>15116</v>
      </c>
      <c r="B243" s="4" t="s">
        <v>12</v>
      </c>
      <c r="C243" s="94">
        <v>43</v>
      </c>
      <c r="D243" s="94">
        <v>12</v>
      </c>
      <c r="E243" s="93">
        <v>55</v>
      </c>
      <c r="F243" s="94">
        <v>39</v>
      </c>
      <c r="G243" s="94">
        <v>15</v>
      </c>
      <c r="H243" s="93">
        <v>54</v>
      </c>
      <c r="I243" s="94">
        <v>38</v>
      </c>
      <c r="J243" s="94">
        <v>11</v>
      </c>
      <c r="K243" s="93">
        <v>49</v>
      </c>
      <c r="L243" s="94">
        <v>36</v>
      </c>
      <c r="M243" s="94">
        <v>15</v>
      </c>
      <c r="N243" s="93">
        <v>51</v>
      </c>
      <c r="O243" s="94">
        <v>46</v>
      </c>
      <c r="P243" s="94">
        <v>8</v>
      </c>
      <c r="Q243" s="93">
        <v>54</v>
      </c>
      <c r="R243" s="94">
        <v>456</v>
      </c>
      <c r="S243" s="148">
        <v>6.59</v>
      </c>
      <c r="T243" s="148" t="s">
        <v>29</v>
      </c>
      <c r="U243" s="148">
        <v>4.7</v>
      </c>
      <c r="V243" s="151"/>
    </row>
    <row r="244" spans="1:22" ht="15" customHeight="1" thickBot="1" x14ac:dyDescent="0.3">
      <c r="A244" s="103" t="s">
        <v>332</v>
      </c>
      <c r="B244" s="5" t="s">
        <v>13</v>
      </c>
      <c r="C244" s="73" t="s">
        <v>24</v>
      </c>
      <c r="D244" s="73" t="s">
        <v>14</v>
      </c>
      <c r="E244" s="74" t="s">
        <v>24</v>
      </c>
      <c r="F244" s="73" t="s">
        <v>68</v>
      </c>
      <c r="G244" s="73" t="s">
        <v>48</v>
      </c>
      <c r="H244" s="74" t="s">
        <v>24</v>
      </c>
      <c r="I244" s="73" t="s">
        <v>68</v>
      </c>
      <c r="J244" s="73" t="s">
        <v>24</v>
      </c>
      <c r="K244" s="74" t="s">
        <v>68</v>
      </c>
      <c r="L244" s="73" t="s">
        <v>68</v>
      </c>
      <c r="M244" s="73" t="s">
        <v>48</v>
      </c>
      <c r="N244" s="74" t="s">
        <v>24</v>
      </c>
      <c r="O244" s="73" t="s">
        <v>24</v>
      </c>
      <c r="P244" s="73" t="s">
        <v>29</v>
      </c>
      <c r="Q244" s="74" t="s">
        <v>24</v>
      </c>
      <c r="R244" s="73"/>
      <c r="S244" s="149"/>
      <c r="T244" s="149"/>
      <c r="U244" s="149"/>
      <c r="V244" s="152"/>
    </row>
    <row r="245" spans="1:22" x14ac:dyDescent="0.25">
      <c r="A245" s="3">
        <v>15117</v>
      </c>
      <c r="B245" s="4" t="s">
        <v>12</v>
      </c>
      <c r="C245" s="71" t="s">
        <v>113</v>
      </c>
      <c r="D245" s="71" t="s">
        <v>23</v>
      </c>
      <c r="E245" s="93">
        <v>53</v>
      </c>
      <c r="F245" s="71" t="s">
        <v>143</v>
      </c>
      <c r="G245" s="71" t="s">
        <v>116</v>
      </c>
      <c r="H245" s="93">
        <v>56</v>
      </c>
      <c r="I245" s="71" t="s">
        <v>167</v>
      </c>
      <c r="J245" s="71" t="s">
        <v>23</v>
      </c>
      <c r="K245" s="93">
        <v>60</v>
      </c>
      <c r="L245" s="71" t="s">
        <v>105</v>
      </c>
      <c r="M245" s="71" t="s">
        <v>28</v>
      </c>
      <c r="N245" s="93">
        <v>31</v>
      </c>
      <c r="O245" s="71" t="s">
        <v>331</v>
      </c>
      <c r="P245" s="71" t="s">
        <v>23</v>
      </c>
      <c r="Q245" s="93">
        <v>66</v>
      </c>
      <c r="R245" s="94">
        <v>454</v>
      </c>
      <c r="S245" s="148">
        <v>6.07</v>
      </c>
      <c r="T245" s="148" t="s">
        <v>16</v>
      </c>
      <c r="U245" s="148">
        <v>4.58</v>
      </c>
      <c r="V245" s="151"/>
    </row>
    <row r="246" spans="1:22" ht="15" customHeight="1" thickBot="1" x14ac:dyDescent="0.3">
      <c r="A246" s="103" t="s">
        <v>330</v>
      </c>
      <c r="B246" s="5" t="s">
        <v>13</v>
      </c>
      <c r="C246" s="73" t="s">
        <v>24</v>
      </c>
      <c r="D246" s="73" t="s">
        <v>24</v>
      </c>
      <c r="E246" s="74" t="s">
        <v>24</v>
      </c>
      <c r="F246" s="73" t="s">
        <v>24</v>
      </c>
      <c r="G246" s="73" t="s">
        <v>50</v>
      </c>
      <c r="H246" s="74" t="s">
        <v>24</v>
      </c>
      <c r="I246" s="73" t="s">
        <v>14</v>
      </c>
      <c r="J246" s="73" t="s">
        <v>24</v>
      </c>
      <c r="K246" s="74" t="s">
        <v>14</v>
      </c>
      <c r="L246" s="73" t="s">
        <v>16</v>
      </c>
      <c r="M246" s="73" t="s">
        <v>29</v>
      </c>
      <c r="N246" s="74" t="s">
        <v>16</v>
      </c>
      <c r="O246" s="73" t="s">
        <v>50</v>
      </c>
      <c r="P246" s="73" t="s">
        <v>24</v>
      </c>
      <c r="Q246" s="74" t="s">
        <v>14</v>
      </c>
      <c r="R246" s="73"/>
      <c r="S246" s="149"/>
      <c r="T246" s="149"/>
      <c r="U246" s="149"/>
      <c r="V246" s="152"/>
    </row>
    <row r="247" spans="1:22" x14ac:dyDescent="0.25">
      <c r="A247" s="3">
        <v>15118</v>
      </c>
      <c r="B247" s="4" t="s">
        <v>12</v>
      </c>
      <c r="C247" s="94">
        <v>53</v>
      </c>
      <c r="D247" s="94">
        <v>11</v>
      </c>
      <c r="E247" s="93">
        <v>64</v>
      </c>
      <c r="F247" s="94">
        <v>53</v>
      </c>
      <c r="G247" s="94">
        <v>12</v>
      </c>
      <c r="H247" s="93">
        <v>65</v>
      </c>
      <c r="I247" s="94">
        <v>57</v>
      </c>
      <c r="J247" s="94">
        <v>9</v>
      </c>
      <c r="K247" s="93">
        <v>66</v>
      </c>
      <c r="L247" s="94">
        <v>35</v>
      </c>
      <c r="M247" s="94">
        <v>9</v>
      </c>
      <c r="N247" s="93">
        <v>44</v>
      </c>
      <c r="O247" s="94">
        <v>66</v>
      </c>
      <c r="P247" s="94">
        <v>12</v>
      </c>
      <c r="Q247" s="93">
        <v>78</v>
      </c>
      <c r="R247" s="94">
        <v>495</v>
      </c>
      <c r="S247" s="148">
        <v>7.11</v>
      </c>
      <c r="T247" s="148" t="s">
        <v>29</v>
      </c>
      <c r="U247" s="148">
        <v>4.99</v>
      </c>
      <c r="V247" s="151"/>
    </row>
    <row r="248" spans="1:22" ht="15" customHeight="1" thickBot="1" x14ac:dyDescent="0.3">
      <c r="A248" s="103" t="s">
        <v>329</v>
      </c>
      <c r="B248" s="5" t="s">
        <v>13</v>
      </c>
      <c r="C248" s="73" t="s">
        <v>14</v>
      </c>
      <c r="D248" s="73" t="s">
        <v>24</v>
      </c>
      <c r="E248" s="74" t="s">
        <v>14</v>
      </c>
      <c r="F248" s="73" t="s">
        <v>14</v>
      </c>
      <c r="G248" s="73" t="s">
        <v>14</v>
      </c>
      <c r="H248" s="74" t="s">
        <v>14</v>
      </c>
      <c r="I248" s="73" t="s">
        <v>50</v>
      </c>
      <c r="J248" s="73" t="s">
        <v>68</v>
      </c>
      <c r="K248" s="74" t="s">
        <v>14</v>
      </c>
      <c r="L248" s="73" t="s">
        <v>29</v>
      </c>
      <c r="M248" s="73" t="s">
        <v>68</v>
      </c>
      <c r="N248" s="74" t="s">
        <v>29</v>
      </c>
      <c r="O248" s="73" t="s">
        <v>56</v>
      </c>
      <c r="P248" s="73" t="s">
        <v>14</v>
      </c>
      <c r="Q248" s="74" t="s">
        <v>48</v>
      </c>
      <c r="R248" s="73"/>
      <c r="S248" s="149"/>
      <c r="T248" s="149"/>
      <c r="U248" s="149"/>
      <c r="V248" s="152"/>
    </row>
    <row r="249" spans="1:22" x14ac:dyDescent="0.25">
      <c r="A249" s="3">
        <v>15119</v>
      </c>
      <c r="B249" s="4" t="s">
        <v>12</v>
      </c>
      <c r="C249" s="71" t="s">
        <v>91</v>
      </c>
      <c r="D249" s="71" t="s">
        <v>81</v>
      </c>
      <c r="E249" s="93">
        <v>44</v>
      </c>
      <c r="F249" s="71" t="s">
        <v>169</v>
      </c>
      <c r="G249" s="71" t="s">
        <v>108</v>
      </c>
      <c r="H249" s="93">
        <v>47</v>
      </c>
      <c r="I249" s="71" t="s">
        <v>94</v>
      </c>
      <c r="J249" s="71" t="s">
        <v>81</v>
      </c>
      <c r="K249" s="93">
        <v>47</v>
      </c>
      <c r="L249" s="71" t="s">
        <v>128</v>
      </c>
      <c r="M249" s="71" t="s">
        <v>28</v>
      </c>
      <c r="N249" s="93">
        <v>23</v>
      </c>
      <c r="O249" s="71" t="s">
        <v>167</v>
      </c>
      <c r="P249" s="71" t="s">
        <v>23</v>
      </c>
      <c r="Q249" s="93">
        <v>60</v>
      </c>
      <c r="R249" s="94">
        <v>384</v>
      </c>
      <c r="S249" s="148">
        <v>5.04</v>
      </c>
      <c r="T249" s="148" t="s">
        <v>16</v>
      </c>
      <c r="U249" s="148">
        <v>5.86</v>
      </c>
      <c r="V249" s="151"/>
    </row>
    <row r="250" spans="1:22" ht="15.75" thickBot="1" x14ac:dyDescent="0.3">
      <c r="A250" s="103" t="s">
        <v>328</v>
      </c>
      <c r="B250" s="5" t="s">
        <v>13</v>
      </c>
      <c r="C250" s="73" t="s">
        <v>29</v>
      </c>
      <c r="D250" s="73" t="s">
        <v>14</v>
      </c>
      <c r="E250" s="74" t="s">
        <v>29</v>
      </c>
      <c r="F250" s="73" t="s">
        <v>29</v>
      </c>
      <c r="G250" s="73" t="s">
        <v>14</v>
      </c>
      <c r="H250" s="74" t="s">
        <v>68</v>
      </c>
      <c r="I250" s="73" t="s">
        <v>29</v>
      </c>
      <c r="J250" s="73" t="s">
        <v>14</v>
      </c>
      <c r="K250" s="74" t="s">
        <v>68</v>
      </c>
      <c r="L250" s="73" t="s">
        <v>16</v>
      </c>
      <c r="M250" s="73" t="s">
        <v>29</v>
      </c>
      <c r="N250" s="74" t="s">
        <v>16</v>
      </c>
      <c r="O250" s="73" t="s">
        <v>14</v>
      </c>
      <c r="P250" s="73" t="s">
        <v>24</v>
      </c>
      <c r="Q250" s="74" t="s">
        <v>14</v>
      </c>
      <c r="R250" s="73"/>
      <c r="S250" s="149"/>
      <c r="T250" s="149"/>
      <c r="U250" s="149"/>
      <c r="V250" s="152"/>
    </row>
    <row r="251" spans="1:22" x14ac:dyDescent="0.25">
      <c r="A251" s="3">
        <v>15120</v>
      </c>
      <c r="B251" s="4" t="s">
        <v>12</v>
      </c>
      <c r="C251" s="71" t="s">
        <v>143</v>
      </c>
      <c r="D251" s="71" t="s">
        <v>108</v>
      </c>
      <c r="E251" s="93">
        <v>55</v>
      </c>
      <c r="F251" s="71" t="s">
        <v>165</v>
      </c>
      <c r="G251" s="71" t="s">
        <v>84</v>
      </c>
      <c r="H251" s="93">
        <v>63</v>
      </c>
      <c r="I251" s="71" t="s">
        <v>142</v>
      </c>
      <c r="J251" s="71" t="s">
        <v>81</v>
      </c>
      <c r="K251" s="93">
        <v>53</v>
      </c>
      <c r="L251" s="71" t="s">
        <v>115</v>
      </c>
      <c r="M251" s="71" t="s">
        <v>81</v>
      </c>
      <c r="N251" s="93">
        <v>34</v>
      </c>
      <c r="O251" s="71" t="s">
        <v>119</v>
      </c>
      <c r="P251" s="71" t="s">
        <v>81</v>
      </c>
      <c r="Q251" s="93">
        <v>56</v>
      </c>
      <c r="R251" s="94">
        <v>452</v>
      </c>
      <c r="S251" s="148">
        <v>5.93</v>
      </c>
      <c r="T251" s="148" t="s">
        <v>16</v>
      </c>
      <c r="U251" s="148">
        <v>4.6500000000000004</v>
      </c>
      <c r="V251" s="151"/>
    </row>
    <row r="252" spans="1:22" ht="15" customHeight="1" thickBot="1" x14ac:dyDescent="0.3">
      <c r="A252" s="103" t="s">
        <v>327</v>
      </c>
      <c r="B252" s="5" t="s">
        <v>13</v>
      </c>
      <c r="C252" s="73" t="s">
        <v>24</v>
      </c>
      <c r="D252" s="73" t="s">
        <v>14</v>
      </c>
      <c r="E252" s="74" t="s">
        <v>24</v>
      </c>
      <c r="F252" s="73" t="s">
        <v>24</v>
      </c>
      <c r="G252" s="73" t="s">
        <v>56</v>
      </c>
      <c r="H252" s="74" t="s">
        <v>14</v>
      </c>
      <c r="I252" s="73" t="s">
        <v>24</v>
      </c>
      <c r="J252" s="73" t="s">
        <v>14</v>
      </c>
      <c r="K252" s="74" t="s">
        <v>24</v>
      </c>
      <c r="L252" s="73" t="s">
        <v>16</v>
      </c>
      <c r="M252" s="73" t="s">
        <v>14</v>
      </c>
      <c r="N252" s="74" t="s">
        <v>16</v>
      </c>
      <c r="O252" s="73" t="s">
        <v>24</v>
      </c>
      <c r="P252" s="73" t="s">
        <v>14</v>
      </c>
      <c r="Q252" s="74" t="s">
        <v>24</v>
      </c>
      <c r="R252" s="73"/>
      <c r="S252" s="149"/>
      <c r="T252" s="149"/>
      <c r="U252" s="149"/>
      <c r="V252" s="152"/>
    </row>
    <row r="253" spans="1:22" x14ac:dyDescent="0.25">
      <c r="A253" s="3">
        <v>15121</v>
      </c>
      <c r="B253" s="4" t="s">
        <v>12</v>
      </c>
      <c r="C253" s="94">
        <v>61</v>
      </c>
      <c r="D253" s="94">
        <v>18</v>
      </c>
      <c r="E253" s="93">
        <v>79</v>
      </c>
      <c r="F253" s="94">
        <v>54</v>
      </c>
      <c r="G253" s="94">
        <v>17</v>
      </c>
      <c r="H253" s="93">
        <v>71</v>
      </c>
      <c r="I253" s="94">
        <v>56</v>
      </c>
      <c r="J253" s="94">
        <v>17</v>
      </c>
      <c r="K253" s="93">
        <v>73</v>
      </c>
      <c r="L253" s="94">
        <v>53</v>
      </c>
      <c r="M253" s="94">
        <v>13</v>
      </c>
      <c r="N253" s="93">
        <v>66</v>
      </c>
      <c r="O253" s="94">
        <v>62</v>
      </c>
      <c r="P253" s="94">
        <v>15</v>
      </c>
      <c r="Q253" s="93">
        <v>77</v>
      </c>
      <c r="R253" s="94">
        <v>567</v>
      </c>
      <c r="S253" s="148">
        <v>8.56</v>
      </c>
      <c r="T253" s="148" t="s">
        <v>29</v>
      </c>
      <c r="U253" s="148">
        <v>8.2799999999999994</v>
      </c>
      <c r="V253" s="151"/>
    </row>
    <row r="254" spans="1:22" ht="15" customHeight="1" thickBot="1" x14ac:dyDescent="0.3">
      <c r="A254" s="103" t="s">
        <v>326</v>
      </c>
      <c r="B254" s="5" t="s">
        <v>13</v>
      </c>
      <c r="C254" s="73" t="s">
        <v>48</v>
      </c>
      <c r="D254" s="73" t="s">
        <v>56</v>
      </c>
      <c r="E254" s="74" t="s">
        <v>48</v>
      </c>
      <c r="F254" s="73" t="s">
        <v>14</v>
      </c>
      <c r="G254" s="73" t="s">
        <v>56</v>
      </c>
      <c r="H254" s="74" t="s">
        <v>50</v>
      </c>
      <c r="I254" s="73" t="s">
        <v>50</v>
      </c>
      <c r="J254" s="73" t="s">
        <v>56</v>
      </c>
      <c r="K254" s="74" t="s">
        <v>50</v>
      </c>
      <c r="L254" s="73" t="s">
        <v>14</v>
      </c>
      <c r="M254" s="73" t="s">
        <v>14</v>
      </c>
      <c r="N254" s="74" t="s">
        <v>14</v>
      </c>
      <c r="O254" s="73" t="s">
        <v>48</v>
      </c>
      <c r="P254" s="73" t="s">
        <v>48</v>
      </c>
      <c r="Q254" s="74" t="s">
        <v>48</v>
      </c>
      <c r="R254" s="73"/>
      <c r="S254" s="149"/>
      <c r="T254" s="149"/>
      <c r="U254" s="149"/>
      <c r="V254" s="152"/>
    </row>
    <row r="255" spans="1:22" x14ac:dyDescent="0.25">
      <c r="A255" s="3">
        <v>15122</v>
      </c>
      <c r="B255" s="4" t="s">
        <v>12</v>
      </c>
      <c r="C255" s="71" t="s">
        <v>142</v>
      </c>
      <c r="D255" s="71" t="s">
        <v>108</v>
      </c>
      <c r="E255" s="93">
        <v>54</v>
      </c>
      <c r="F255" s="71" t="s">
        <v>137</v>
      </c>
      <c r="G255" s="71" t="s">
        <v>124</v>
      </c>
      <c r="H255" s="93">
        <v>25</v>
      </c>
      <c r="I255" s="71" t="s">
        <v>89</v>
      </c>
      <c r="J255" s="71" t="s">
        <v>124</v>
      </c>
      <c r="K255" s="93">
        <v>46</v>
      </c>
      <c r="L255" s="71" t="s">
        <v>148</v>
      </c>
      <c r="M255" s="71" t="s">
        <v>35</v>
      </c>
      <c r="N255" s="93">
        <v>34</v>
      </c>
      <c r="O255" s="71" t="s">
        <v>104</v>
      </c>
      <c r="P255" s="71" t="s">
        <v>23</v>
      </c>
      <c r="Q255" s="93">
        <v>35</v>
      </c>
      <c r="R255" s="94">
        <v>326</v>
      </c>
      <c r="S255" s="148">
        <v>2.93</v>
      </c>
      <c r="T255" s="148" t="s">
        <v>16</v>
      </c>
      <c r="U255" s="148">
        <v>2.78</v>
      </c>
      <c r="V255" s="151"/>
    </row>
    <row r="256" spans="1:22" ht="15" customHeight="1" thickBot="1" x14ac:dyDescent="0.3">
      <c r="A256" s="103" t="s">
        <v>325</v>
      </c>
      <c r="B256" s="5" t="s">
        <v>13</v>
      </c>
      <c r="C256" s="73" t="s">
        <v>24</v>
      </c>
      <c r="D256" s="73" t="s">
        <v>14</v>
      </c>
      <c r="E256" s="74" t="s">
        <v>24</v>
      </c>
      <c r="F256" s="73" t="s">
        <v>16</v>
      </c>
      <c r="G256" s="73" t="s">
        <v>68</v>
      </c>
      <c r="H256" s="74" t="s">
        <v>16</v>
      </c>
      <c r="I256" s="73" t="s">
        <v>68</v>
      </c>
      <c r="J256" s="73" t="s">
        <v>68</v>
      </c>
      <c r="K256" s="74" t="s">
        <v>68</v>
      </c>
      <c r="L256" s="73" t="s">
        <v>16</v>
      </c>
      <c r="M256" s="73" t="s">
        <v>16</v>
      </c>
      <c r="N256" s="74" t="s">
        <v>16</v>
      </c>
      <c r="O256" s="73" t="s">
        <v>16</v>
      </c>
      <c r="P256" s="73" t="s">
        <v>24</v>
      </c>
      <c r="Q256" s="74" t="s">
        <v>16</v>
      </c>
      <c r="R256" s="73"/>
      <c r="S256" s="149"/>
      <c r="T256" s="149"/>
      <c r="U256" s="149"/>
      <c r="V256" s="152"/>
    </row>
    <row r="257" spans="1:22" x14ac:dyDescent="0.25">
      <c r="A257" s="3">
        <v>15123</v>
      </c>
      <c r="B257" s="4" t="s">
        <v>12</v>
      </c>
      <c r="C257" s="94">
        <v>53</v>
      </c>
      <c r="D257" s="94">
        <v>18</v>
      </c>
      <c r="E257" s="93">
        <v>71</v>
      </c>
      <c r="F257" s="94">
        <v>50</v>
      </c>
      <c r="G257" s="94">
        <v>16</v>
      </c>
      <c r="H257" s="93">
        <v>66</v>
      </c>
      <c r="I257" s="94">
        <v>47</v>
      </c>
      <c r="J257" s="94">
        <v>14</v>
      </c>
      <c r="K257" s="93">
        <v>61</v>
      </c>
      <c r="L257" s="94">
        <v>49</v>
      </c>
      <c r="M257" s="94">
        <v>12</v>
      </c>
      <c r="N257" s="93">
        <v>61</v>
      </c>
      <c r="O257" s="94">
        <v>68</v>
      </c>
      <c r="P257" s="94">
        <v>16</v>
      </c>
      <c r="Q257" s="93">
        <v>84</v>
      </c>
      <c r="R257" s="94">
        <v>547</v>
      </c>
      <c r="S257" s="148">
        <v>8.26</v>
      </c>
      <c r="T257" s="148" t="s">
        <v>29</v>
      </c>
      <c r="U257" s="148">
        <v>5.62</v>
      </c>
      <c r="V257" s="151"/>
    </row>
    <row r="258" spans="1:22" ht="15" customHeight="1" thickBot="1" x14ac:dyDescent="0.3">
      <c r="A258" s="103" t="s">
        <v>324</v>
      </c>
      <c r="B258" s="5" t="s">
        <v>13</v>
      </c>
      <c r="C258" s="73" t="s">
        <v>14</v>
      </c>
      <c r="D258" s="73" t="s">
        <v>56</v>
      </c>
      <c r="E258" s="74" t="s">
        <v>50</v>
      </c>
      <c r="F258" s="73" t="s">
        <v>14</v>
      </c>
      <c r="G258" s="73" t="s">
        <v>56</v>
      </c>
      <c r="H258" s="74" t="s">
        <v>14</v>
      </c>
      <c r="I258" s="73" t="s">
        <v>24</v>
      </c>
      <c r="J258" s="73" t="s">
        <v>50</v>
      </c>
      <c r="K258" s="74" t="s">
        <v>14</v>
      </c>
      <c r="L258" s="73" t="s">
        <v>14</v>
      </c>
      <c r="M258" s="73" t="s">
        <v>14</v>
      </c>
      <c r="N258" s="74" t="s">
        <v>14</v>
      </c>
      <c r="O258" s="73" t="s">
        <v>56</v>
      </c>
      <c r="P258" s="73" t="s">
        <v>56</v>
      </c>
      <c r="Q258" s="74" t="s">
        <v>56</v>
      </c>
      <c r="R258" s="73"/>
      <c r="S258" s="149"/>
      <c r="T258" s="149"/>
      <c r="U258" s="149"/>
      <c r="V258" s="152"/>
    </row>
    <row r="259" spans="1:22" x14ac:dyDescent="0.25">
      <c r="A259" s="3">
        <v>15124</v>
      </c>
      <c r="B259" s="4" t="s">
        <v>12</v>
      </c>
      <c r="C259" s="94">
        <v>61</v>
      </c>
      <c r="D259" s="94">
        <v>17</v>
      </c>
      <c r="E259" s="93">
        <v>78</v>
      </c>
      <c r="F259" s="94">
        <v>47</v>
      </c>
      <c r="G259" s="94">
        <v>18</v>
      </c>
      <c r="H259" s="93">
        <v>65</v>
      </c>
      <c r="I259" s="94">
        <v>46</v>
      </c>
      <c r="J259" s="94">
        <v>11</v>
      </c>
      <c r="K259" s="93">
        <v>57</v>
      </c>
      <c r="L259" s="94">
        <v>49</v>
      </c>
      <c r="M259" s="94">
        <v>13</v>
      </c>
      <c r="N259" s="93">
        <v>62</v>
      </c>
      <c r="O259" s="94">
        <v>62</v>
      </c>
      <c r="P259" s="94">
        <v>16</v>
      </c>
      <c r="Q259" s="93">
        <v>78</v>
      </c>
      <c r="R259" s="94">
        <v>536</v>
      </c>
      <c r="S259" s="148">
        <v>7.93</v>
      </c>
      <c r="T259" s="148" t="s">
        <v>29</v>
      </c>
      <c r="U259" s="148">
        <v>5.72</v>
      </c>
      <c r="V259" s="151"/>
    </row>
    <row r="260" spans="1:22" ht="15" customHeight="1" thickBot="1" x14ac:dyDescent="0.3">
      <c r="A260" s="103" t="s">
        <v>323</v>
      </c>
      <c r="B260" s="5" t="s">
        <v>13</v>
      </c>
      <c r="C260" s="73" t="s">
        <v>48</v>
      </c>
      <c r="D260" s="73" t="s">
        <v>56</v>
      </c>
      <c r="E260" s="74" t="s">
        <v>48</v>
      </c>
      <c r="F260" s="73" t="s">
        <v>24</v>
      </c>
      <c r="G260" s="73" t="s">
        <v>56</v>
      </c>
      <c r="H260" s="74" t="s">
        <v>14</v>
      </c>
      <c r="I260" s="73" t="s">
        <v>24</v>
      </c>
      <c r="J260" s="73" t="s">
        <v>24</v>
      </c>
      <c r="K260" s="74" t="s">
        <v>24</v>
      </c>
      <c r="L260" s="73" t="s">
        <v>14</v>
      </c>
      <c r="M260" s="73" t="s">
        <v>14</v>
      </c>
      <c r="N260" s="74" t="s">
        <v>14</v>
      </c>
      <c r="O260" s="73" t="s">
        <v>48</v>
      </c>
      <c r="P260" s="73" t="s">
        <v>56</v>
      </c>
      <c r="Q260" s="74" t="s">
        <v>48</v>
      </c>
      <c r="R260" s="73"/>
      <c r="S260" s="149"/>
      <c r="T260" s="149"/>
      <c r="U260" s="149"/>
      <c r="V260" s="152"/>
    </row>
    <row r="261" spans="1:22" x14ac:dyDescent="0.25">
      <c r="A261" s="3">
        <v>15125</v>
      </c>
      <c r="B261" s="4" t="s">
        <v>12</v>
      </c>
      <c r="C261" s="94">
        <v>53</v>
      </c>
      <c r="D261" s="94">
        <v>18</v>
      </c>
      <c r="E261" s="93">
        <v>71</v>
      </c>
      <c r="F261" s="94">
        <v>53</v>
      </c>
      <c r="G261" s="94">
        <v>17</v>
      </c>
      <c r="H261" s="93">
        <v>70</v>
      </c>
      <c r="I261" s="94">
        <v>47</v>
      </c>
      <c r="J261" s="94">
        <v>13</v>
      </c>
      <c r="K261" s="93">
        <v>60</v>
      </c>
      <c r="L261" s="94">
        <v>55</v>
      </c>
      <c r="M261" s="94">
        <v>14</v>
      </c>
      <c r="N261" s="93">
        <v>69</v>
      </c>
      <c r="O261" s="94">
        <v>57</v>
      </c>
      <c r="P261" s="94">
        <v>13</v>
      </c>
      <c r="Q261" s="93">
        <v>70</v>
      </c>
      <c r="R261" s="94">
        <v>532</v>
      </c>
      <c r="S261" s="148">
        <v>7.89</v>
      </c>
      <c r="T261" s="148" t="s">
        <v>29</v>
      </c>
      <c r="U261" s="148">
        <v>5.65</v>
      </c>
      <c r="V261" s="151"/>
    </row>
    <row r="262" spans="1:22" ht="15" customHeight="1" thickBot="1" x14ac:dyDescent="0.3">
      <c r="A262" s="103" t="s">
        <v>322</v>
      </c>
      <c r="B262" s="5" t="s">
        <v>13</v>
      </c>
      <c r="C262" s="73" t="s">
        <v>14</v>
      </c>
      <c r="D262" s="73" t="s">
        <v>56</v>
      </c>
      <c r="E262" s="74" t="s">
        <v>50</v>
      </c>
      <c r="F262" s="73" t="s">
        <v>14</v>
      </c>
      <c r="G262" s="73" t="s">
        <v>56</v>
      </c>
      <c r="H262" s="74" t="s">
        <v>50</v>
      </c>
      <c r="I262" s="73" t="s">
        <v>24</v>
      </c>
      <c r="J262" s="73" t="s">
        <v>14</v>
      </c>
      <c r="K262" s="74" t="s">
        <v>14</v>
      </c>
      <c r="L262" s="73" t="s">
        <v>14</v>
      </c>
      <c r="M262" s="73" t="s">
        <v>50</v>
      </c>
      <c r="N262" s="74" t="s">
        <v>14</v>
      </c>
      <c r="O262" s="73" t="s">
        <v>50</v>
      </c>
      <c r="P262" s="73" t="s">
        <v>14</v>
      </c>
      <c r="Q262" s="74" t="s">
        <v>50</v>
      </c>
      <c r="R262" s="73"/>
      <c r="S262" s="149"/>
      <c r="T262" s="149"/>
      <c r="U262" s="149"/>
      <c r="V262" s="152"/>
    </row>
    <row r="263" spans="1:22" x14ac:dyDescent="0.25">
      <c r="A263" s="3">
        <v>15126</v>
      </c>
      <c r="B263" s="4" t="s">
        <v>12</v>
      </c>
      <c r="C263" s="94">
        <v>53</v>
      </c>
      <c r="D263" s="94">
        <v>18</v>
      </c>
      <c r="E263" s="93">
        <v>71</v>
      </c>
      <c r="F263" s="94">
        <v>51</v>
      </c>
      <c r="G263" s="94">
        <v>17</v>
      </c>
      <c r="H263" s="93">
        <v>68</v>
      </c>
      <c r="I263" s="94">
        <v>46</v>
      </c>
      <c r="J263" s="94">
        <v>13</v>
      </c>
      <c r="K263" s="93">
        <v>59</v>
      </c>
      <c r="L263" s="94">
        <v>66</v>
      </c>
      <c r="M263" s="94">
        <v>17</v>
      </c>
      <c r="N263" s="93">
        <v>83</v>
      </c>
      <c r="O263" s="94">
        <v>70</v>
      </c>
      <c r="P263" s="94">
        <v>17</v>
      </c>
      <c r="Q263" s="93">
        <v>87</v>
      </c>
      <c r="R263" s="94">
        <v>567</v>
      </c>
      <c r="S263" s="148">
        <v>8.48</v>
      </c>
      <c r="T263" s="148" t="s">
        <v>29</v>
      </c>
      <c r="U263" s="148">
        <v>6.01</v>
      </c>
      <c r="V263" s="151"/>
    </row>
    <row r="264" spans="1:22" ht="15" customHeight="1" thickBot="1" x14ac:dyDescent="0.3">
      <c r="A264" s="103" t="s">
        <v>321</v>
      </c>
      <c r="B264" s="5" t="s">
        <v>13</v>
      </c>
      <c r="C264" s="73" t="s">
        <v>14</v>
      </c>
      <c r="D264" s="73" t="s">
        <v>56</v>
      </c>
      <c r="E264" s="74" t="s">
        <v>50</v>
      </c>
      <c r="F264" s="73" t="s">
        <v>14</v>
      </c>
      <c r="G264" s="73" t="s">
        <v>56</v>
      </c>
      <c r="H264" s="74" t="s">
        <v>14</v>
      </c>
      <c r="I264" s="73" t="s">
        <v>24</v>
      </c>
      <c r="J264" s="73" t="s">
        <v>14</v>
      </c>
      <c r="K264" s="74" t="s">
        <v>24</v>
      </c>
      <c r="L264" s="73" t="s">
        <v>56</v>
      </c>
      <c r="M264" s="73" t="s">
        <v>56</v>
      </c>
      <c r="N264" s="74" t="s">
        <v>56</v>
      </c>
      <c r="O264" s="73" t="s">
        <v>56</v>
      </c>
      <c r="P264" s="73" t="s">
        <v>56</v>
      </c>
      <c r="Q264" s="74" t="s">
        <v>56</v>
      </c>
      <c r="R264" s="73"/>
      <c r="S264" s="149"/>
      <c r="T264" s="149"/>
      <c r="U264" s="149"/>
      <c r="V264" s="152"/>
    </row>
    <row r="265" spans="1:22" x14ac:dyDescent="0.25">
      <c r="A265" s="3">
        <v>15127</v>
      </c>
      <c r="B265" s="4" t="s">
        <v>12</v>
      </c>
      <c r="C265" s="94">
        <v>61</v>
      </c>
      <c r="D265" s="94">
        <v>14</v>
      </c>
      <c r="E265" s="93">
        <v>75</v>
      </c>
      <c r="F265" s="94">
        <v>55</v>
      </c>
      <c r="G265" s="94">
        <v>16</v>
      </c>
      <c r="H265" s="93">
        <v>71</v>
      </c>
      <c r="I265" s="94">
        <v>54</v>
      </c>
      <c r="J265" s="94">
        <v>14</v>
      </c>
      <c r="K265" s="93">
        <v>68</v>
      </c>
      <c r="L265" s="94">
        <v>69</v>
      </c>
      <c r="M265" s="94">
        <v>8</v>
      </c>
      <c r="N265" s="93">
        <v>77</v>
      </c>
      <c r="O265" s="94">
        <v>59</v>
      </c>
      <c r="P265" s="94">
        <v>15</v>
      </c>
      <c r="Q265" s="93">
        <v>74</v>
      </c>
      <c r="R265" s="94">
        <v>555</v>
      </c>
      <c r="S265" s="148">
        <v>8.33</v>
      </c>
      <c r="T265" s="148" t="s">
        <v>29</v>
      </c>
      <c r="U265" s="148">
        <v>6.05</v>
      </c>
      <c r="V265" s="151"/>
    </row>
    <row r="266" spans="1:22" ht="15" customHeight="1" thickBot="1" x14ac:dyDescent="0.3">
      <c r="A266" s="103" t="s">
        <v>320</v>
      </c>
      <c r="B266" s="5" t="s">
        <v>13</v>
      </c>
      <c r="C266" s="73" t="s">
        <v>48</v>
      </c>
      <c r="D266" s="73" t="s">
        <v>50</v>
      </c>
      <c r="E266" s="74" t="s">
        <v>48</v>
      </c>
      <c r="F266" s="73" t="s">
        <v>14</v>
      </c>
      <c r="G266" s="73" t="s">
        <v>56</v>
      </c>
      <c r="H266" s="74" t="s">
        <v>50</v>
      </c>
      <c r="I266" s="73" t="s">
        <v>14</v>
      </c>
      <c r="J266" s="73" t="s">
        <v>50</v>
      </c>
      <c r="K266" s="74" t="s">
        <v>14</v>
      </c>
      <c r="L266" s="73" t="s">
        <v>56</v>
      </c>
      <c r="M266" s="73" t="s">
        <v>29</v>
      </c>
      <c r="N266" s="74" t="s">
        <v>48</v>
      </c>
      <c r="O266" s="73" t="s">
        <v>50</v>
      </c>
      <c r="P266" s="73" t="s">
        <v>48</v>
      </c>
      <c r="Q266" s="74" t="s">
        <v>50</v>
      </c>
      <c r="R266" s="73"/>
      <c r="S266" s="149"/>
      <c r="T266" s="149"/>
      <c r="U266" s="149"/>
      <c r="V266" s="152"/>
    </row>
    <row r="267" spans="1:22" x14ac:dyDescent="0.25">
      <c r="A267" s="3">
        <v>15128</v>
      </c>
      <c r="B267" s="4" t="s">
        <v>12</v>
      </c>
      <c r="C267" s="94">
        <v>50</v>
      </c>
      <c r="D267" s="94">
        <v>13</v>
      </c>
      <c r="E267" s="93">
        <v>63</v>
      </c>
      <c r="F267" s="94">
        <v>55</v>
      </c>
      <c r="G267" s="94">
        <v>12</v>
      </c>
      <c r="H267" s="93">
        <v>67</v>
      </c>
      <c r="I267" s="94">
        <v>42</v>
      </c>
      <c r="J267" s="94">
        <v>12</v>
      </c>
      <c r="K267" s="93">
        <v>54</v>
      </c>
      <c r="L267" s="94">
        <v>40</v>
      </c>
      <c r="M267" s="94">
        <v>10</v>
      </c>
      <c r="N267" s="93">
        <v>50</v>
      </c>
      <c r="O267" s="94">
        <v>54</v>
      </c>
      <c r="P267" s="94">
        <v>16</v>
      </c>
      <c r="Q267" s="93">
        <v>70</v>
      </c>
      <c r="R267" s="94">
        <v>515</v>
      </c>
      <c r="S267" s="148">
        <v>7.59</v>
      </c>
      <c r="T267" s="148" t="s">
        <v>29</v>
      </c>
      <c r="U267" s="148">
        <v>5.58</v>
      </c>
      <c r="V267" s="151"/>
    </row>
    <row r="268" spans="1:22" ht="15" customHeight="1" thickBot="1" x14ac:dyDescent="0.3">
      <c r="A268" s="103" t="s">
        <v>319</v>
      </c>
      <c r="B268" s="5" t="s">
        <v>13</v>
      </c>
      <c r="C268" s="73" t="s">
        <v>14</v>
      </c>
      <c r="D268" s="73" t="s">
        <v>14</v>
      </c>
      <c r="E268" s="74" t="s">
        <v>14</v>
      </c>
      <c r="F268" s="73" t="s">
        <v>14</v>
      </c>
      <c r="G268" s="73" t="s">
        <v>14</v>
      </c>
      <c r="H268" s="74" t="s">
        <v>14</v>
      </c>
      <c r="I268" s="73" t="s">
        <v>24</v>
      </c>
      <c r="J268" s="73" t="s">
        <v>14</v>
      </c>
      <c r="K268" s="74" t="s">
        <v>24</v>
      </c>
      <c r="L268" s="73" t="s">
        <v>24</v>
      </c>
      <c r="M268" s="73" t="s">
        <v>24</v>
      </c>
      <c r="N268" s="74" t="s">
        <v>24</v>
      </c>
      <c r="O268" s="73" t="s">
        <v>14</v>
      </c>
      <c r="P268" s="73" t="s">
        <v>56</v>
      </c>
      <c r="Q268" s="74" t="s">
        <v>50</v>
      </c>
      <c r="R268" s="73"/>
      <c r="S268" s="149"/>
      <c r="T268" s="149"/>
      <c r="U268" s="149"/>
      <c r="V268" s="152"/>
    </row>
    <row r="269" spans="1:22" x14ac:dyDescent="0.25">
      <c r="A269" s="3">
        <v>15129</v>
      </c>
      <c r="B269" s="4" t="s">
        <v>12</v>
      </c>
      <c r="C269" s="71" t="s">
        <v>142</v>
      </c>
      <c r="D269" s="71" t="s">
        <v>31</v>
      </c>
      <c r="E269" s="93">
        <v>52</v>
      </c>
      <c r="F269" s="71" t="s">
        <v>89</v>
      </c>
      <c r="G269" s="71" t="s">
        <v>96</v>
      </c>
      <c r="H269" s="93">
        <v>55</v>
      </c>
      <c r="I269" s="71" t="s">
        <v>91</v>
      </c>
      <c r="J269" s="71" t="s">
        <v>23</v>
      </c>
      <c r="K269" s="93">
        <v>42</v>
      </c>
      <c r="L269" s="71" t="s">
        <v>127</v>
      </c>
      <c r="M269" s="71" t="s">
        <v>23</v>
      </c>
      <c r="N269" s="93">
        <v>29</v>
      </c>
      <c r="O269" s="71" t="s">
        <v>142</v>
      </c>
      <c r="P269" s="71" t="s">
        <v>81</v>
      </c>
      <c r="Q269" s="93">
        <v>53</v>
      </c>
      <c r="R269" s="94">
        <v>395</v>
      </c>
      <c r="S269" s="148">
        <v>5.19</v>
      </c>
      <c r="T269" s="148" t="s">
        <v>16</v>
      </c>
      <c r="U269" s="148">
        <v>1.77</v>
      </c>
      <c r="V269" s="151"/>
    </row>
    <row r="270" spans="1:22" ht="15" customHeight="1" thickBot="1" x14ac:dyDescent="0.3">
      <c r="A270" s="103" t="s">
        <v>318</v>
      </c>
      <c r="B270" s="5" t="s">
        <v>13</v>
      </c>
      <c r="C270" s="73" t="s">
        <v>24</v>
      </c>
      <c r="D270" s="73" t="s">
        <v>24</v>
      </c>
      <c r="E270" s="74" t="s">
        <v>24</v>
      </c>
      <c r="F270" s="73" t="s">
        <v>68</v>
      </c>
      <c r="G270" s="73" t="s">
        <v>56</v>
      </c>
      <c r="H270" s="74" t="s">
        <v>24</v>
      </c>
      <c r="I270" s="73" t="s">
        <v>29</v>
      </c>
      <c r="J270" s="73" t="s">
        <v>24</v>
      </c>
      <c r="K270" s="74" t="s">
        <v>29</v>
      </c>
      <c r="L270" s="73" t="s">
        <v>16</v>
      </c>
      <c r="M270" s="73" t="s">
        <v>24</v>
      </c>
      <c r="N270" s="74" t="s">
        <v>16</v>
      </c>
      <c r="O270" s="73" t="s">
        <v>24</v>
      </c>
      <c r="P270" s="73" t="s">
        <v>14</v>
      </c>
      <c r="Q270" s="74" t="s">
        <v>24</v>
      </c>
      <c r="R270" s="73"/>
      <c r="S270" s="149"/>
      <c r="T270" s="149"/>
      <c r="U270" s="149"/>
      <c r="V270" s="152"/>
    </row>
    <row r="271" spans="1:22" x14ac:dyDescent="0.25">
      <c r="A271" s="3">
        <v>15130</v>
      </c>
      <c r="B271" s="4" t="s">
        <v>12</v>
      </c>
      <c r="C271" s="71" t="s">
        <v>142</v>
      </c>
      <c r="D271" s="71" t="s">
        <v>81</v>
      </c>
      <c r="E271" s="93">
        <v>53</v>
      </c>
      <c r="F271" s="71" t="s">
        <v>34</v>
      </c>
      <c r="G271" s="71" t="s">
        <v>124</v>
      </c>
      <c r="H271" s="93">
        <v>29</v>
      </c>
      <c r="I271" s="71" t="s">
        <v>317</v>
      </c>
      <c r="J271" s="71" t="s">
        <v>23</v>
      </c>
      <c r="K271" s="93">
        <v>56</v>
      </c>
      <c r="L271" s="71" t="s">
        <v>128</v>
      </c>
      <c r="M271" s="71" t="s">
        <v>139</v>
      </c>
      <c r="N271" s="93">
        <v>20</v>
      </c>
      <c r="O271" s="71" t="s">
        <v>149</v>
      </c>
      <c r="P271" s="71" t="s">
        <v>28</v>
      </c>
      <c r="Q271" s="93">
        <v>29</v>
      </c>
      <c r="R271" s="94">
        <v>375</v>
      </c>
      <c r="S271" s="148">
        <v>4.04</v>
      </c>
      <c r="T271" s="148" t="s">
        <v>16</v>
      </c>
      <c r="U271" s="148">
        <v>5.8</v>
      </c>
      <c r="V271" s="151"/>
    </row>
    <row r="272" spans="1:22" ht="15.75" thickBot="1" x14ac:dyDescent="0.3">
      <c r="A272" s="103" t="s">
        <v>316</v>
      </c>
      <c r="B272" s="5" t="s">
        <v>13</v>
      </c>
      <c r="C272" s="73" t="s">
        <v>24</v>
      </c>
      <c r="D272" s="73" t="s">
        <v>14</v>
      </c>
      <c r="E272" s="74" t="s">
        <v>24</v>
      </c>
      <c r="F272" s="73" t="s">
        <v>16</v>
      </c>
      <c r="G272" s="73" t="s">
        <v>68</v>
      </c>
      <c r="H272" s="74" t="s">
        <v>16</v>
      </c>
      <c r="I272" s="73" t="s">
        <v>24</v>
      </c>
      <c r="J272" s="73" t="s">
        <v>24</v>
      </c>
      <c r="K272" s="74" t="s">
        <v>24</v>
      </c>
      <c r="L272" s="73" t="s">
        <v>16</v>
      </c>
      <c r="M272" s="73" t="s">
        <v>16</v>
      </c>
      <c r="N272" s="74" t="s">
        <v>16</v>
      </c>
      <c r="O272" s="73" t="s">
        <v>16</v>
      </c>
      <c r="P272" s="73" t="s">
        <v>29</v>
      </c>
      <c r="Q272" s="74" t="s">
        <v>16</v>
      </c>
      <c r="R272" s="73"/>
      <c r="S272" s="149"/>
      <c r="T272" s="149"/>
      <c r="U272" s="149"/>
      <c r="V272" s="152"/>
    </row>
    <row r="273" spans="1:22" x14ac:dyDescent="0.25">
      <c r="A273" s="3">
        <v>15131</v>
      </c>
      <c r="B273" s="4" t="s">
        <v>12</v>
      </c>
      <c r="C273" s="94">
        <v>42</v>
      </c>
      <c r="D273" s="94">
        <v>14</v>
      </c>
      <c r="E273" s="93">
        <v>56</v>
      </c>
      <c r="F273" s="94">
        <v>42</v>
      </c>
      <c r="G273" s="94">
        <v>14</v>
      </c>
      <c r="H273" s="93">
        <v>56</v>
      </c>
      <c r="I273" s="94">
        <v>33</v>
      </c>
      <c r="J273" s="94">
        <v>11</v>
      </c>
      <c r="K273" s="93">
        <v>44</v>
      </c>
      <c r="L273" s="94">
        <v>38</v>
      </c>
      <c r="M273" s="94">
        <v>8</v>
      </c>
      <c r="N273" s="93">
        <v>46</v>
      </c>
      <c r="O273" s="94">
        <v>46</v>
      </c>
      <c r="P273" s="94">
        <v>13</v>
      </c>
      <c r="Q273" s="93">
        <v>59</v>
      </c>
      <c r="R273" s="94">
        <v>446</v>
      </c>
      <c r="S273" s="148">
        <v>6.22</v>
      </c>
      <c r="T273" s="148" t="s">
        <v>29</v>
      </c>
      <c r="U273" s="148">
        <v>4.62</v>
      </c>
      <c r="V273" s="151"/>
    </row>
    <row r="274" spans="1:22" ht="15" customHeight="1" thickBot="1" x14ac:dyDescent="0.3">
      <c r="A274" s="103" t="s">
        <v>315</v>
      </c>
      <c r="B274" s="5" t="s">
        <v>13</v>
      </c>
      <c r="C274" s="73" t="s">
        <v>24</v>
      </c>
      <c r="D274" s="73" t="s">
        <v>50</v>
      </c>
      <c r="E274" s="74" t="s">
        <v>24</v>
      </c>
      <c r="F274" s="73" t="s">
        <v>24</v>
      </c>
      <c r="G274" s="73" t="s">
        <v>50</v>
      </c>
      <c r="H274" s="74" t="s">
        <v>24</v>
      </c>
      <c r="I274" s="73" t="s">
        <v>29</v>
      </c>
      <c r="J274" s="73" t="s">
        <v>24</v>
      </c>
      <c r="K274" s="74" t="s">
        <v>29</v>
      </c>
      <c r="L274" s="73" t="s">
        <v>68</v>
      </c>
      <c r="M274" s="73" t="s">
        <v>29</v>
      </c>
      <c r="N274" s="74" t="s">
        <v>68</v>
      </c>
      <c r="O274" s="73" t="s">
        <v>24</v>
      </c>
      <c r="P274" s="73" t="s">
        <v>14</v>
      </c>
      <c r="Q274" s="74" t="s">
        <v>24</v>
      </c>
      <c r="R274" s="73"/>
      <c r="S274" s="149"/>
      <c r="T274" s="149"/>
      <c r="U274" s="149"/>
      <c r="V274" s="152"/>
    </row>
    <row r="275" spans="1:22" x14ac:dyDescent="0.25">
      <c r="A275" s="3">
        <v>15132</v>
      </c>
      <c r="B275" s="4" t="s">
        <v>12</v>
      </c>
      <c r="C275" s="94">
        <v>44</v>
      </c>
      <c r="D275" s="94">
        <v>13</v>
      </c>
      <c r="E275" s="93">
        <v>57</v>
      </c>
      <c r="F275" s="94">
        <v>50</v>
      </c>
      <c r="G275" s="94">
        <v>16</v>
      </c>
      <c r="H275" s="93">
        <v>66</v>
      </c>
      <c r="I275" s="94">
        <v>44</v>
      </c>
      <c r="J275" s="94">
        <v>10</v>
      </c>
      <c r="K275" s="93">
        <v>54</v>
      </c>
      <c r="L275" s="94">
        <v>41</v>
      </c>
      <c r="M275" s="94">
        <v>10</v>
      </c>
      <c r="N275" s="93">
        <v>51</v>
      </c>
      <c r="O275" s="94">
        <v>46</v>
      </c>
      <c r="P275" s="94">
        <v>12</v>
      </c>
      <c r="Q275" s="93">
        <v>58</v>
      </c>
      <c r="R275" s="94">
        <v>473</v>
      </c>
      <c r="S275" s="148">
        <v>6.78</v>
      </c>
      <c r="T275" s="148" t="s">
        <v>29</v>
      </c>
      <c r="U275" s="148">
        <v>6.8</v>
      </c>
      <c r="V275" s="151"/>
    </row>
    <row r="276" spans="1:22" ht="15" customHeight="1" thickBot="1" x14ac:dyDescent="0.3">
      <c r="A276" s="103" t="s">
        <v>314</v>
      </c>
      <c r="B276" s="5" t="s">
        <v>13</v>
      </c>
      <c r="C276" s="73" t="s">
        <v>24</v>
      </c>
      <c r="D276" s="73" t="s">
        <v>14</v>
      </c>
      <c r="E276" s="74" t="s">
        <v>24</v>
      </c>
      <c r="F276" s="73" t="s">
        <v>14</v>
      </c>
      <c r="G276" s="73" t="s">
        <v>56</v>
      </c>
      <c r="H276" s="74" t="s">
        <v>14</v>
      </c>
      <c r="I276" s="73" t="s">
        <v>24</v>
      </c>
      <c r="J276" s="73" t="s">
        <v>24</v>
      </c>
      <c r="K276" s="74" t="s">
        <v>24</v>
      </c>
      <c r="L276" s="73" t="s">
        <v>24</v>
      </c>
      <c r="M276" s="73" t="s">
        <v>24</v>
      </c>
      <c r="N276" s="74" t="s">
        <v>24</v>
      </c>
      <c r="O276" s="73" t="s">
        <v>24</v>
      </c>
      <c r="P276" s="73" t="s">
        <v>14</v>
      </c>
      <c r="Q276" s="74" t="s">
        <v>24</v>
      </c>
      <c r="R276" s="73"/>
      <c r="S276" s="149"/>
      <c r="T276" s="149"/>
      <c r="U276" s="149"/>
      <c r="V276" s="152"/>
    </row>
    <row r="277" spans="1:22" x14ac:dyDescent="0.25">
      <c r="A277" s="3">
        <v>15133</v>
      </c>
      <c r="B277" s="4" t="s">
        <v>12</v>
      </c>
      <c r="C277" s="71" t="s">
        <v>103</v>
      </c>
      <c r="D277" s="71" t="s">
        <v>81</v>
      </c>
      <c r="E277" s="93">
        <v>12</v>
      </c>
      <c r="F277" s="71" t="s">
        <v>34</v>
      </c>
      <c r="G277" s="71" t="s">
        <v>81</v>
      </c>
      <c r="H277" s="93">
        <v>32</v>
      </c>
      <c r="I277" s="71" t="s">
        <v>35</v>
      </c>
      <c r="J277" s="71" t="s">
        <v>124</v>
      </c>
      <c r="K277" s="93">
        <v>16</v>
      </c>
      <c r="L277" s="71" t="s">
        <v>128</v>
      </c>
      <c r="M277" s="71" t="s">
        <v>136</v>
      </c>
      <c r="N277" s="93">
        <v>21</v>
      </c>
      <c r="O277" s="71" t="s">
        <v>313</v>
      </c>
      <c r="P277" s="71" t="s">
        <v>31</v>
      </c>
      <c r="Q277" s="93">
        <v>19</v>
      </c>
      <c r="R277" s="94">
        <v>207</v>
      </c>
      <c r="S277" s="148">
        <v>0.81</v>
      </c>
      <c r="T277" s="148" t="s">
        <v>16</v>
      </c>
      <c r="U277" s="148">
        <v>2.78</v>
      </c>
      <c r="V277" s="151"/>
    </row>
    <row r="278" spans="1:22" ht="15" customHeight="1" thickBot="1" x14ac:dyDescent="0.3">
      <c r="A278" s="103" t="s">
        <v>312</v>
      </c>
      <c r="B278" s="5" t="s">
        <v>13</v>
      </c>
      <c r="C278" s="73" t="s">
        <v>16</v>
      </c>
      <c r="D278" s="73" t="s">
        <v>14</v>
      </c>
      <c r="E278" s="74" t="s">
        <v>16</v>
      </c>
      <c r="F278" s="73" t="s">
        <v>16</v>
      </c>
      <c r="G278" s="73" t="s">
        <v>14</v>
      </c>
      <c r="H278" s="74" t="s">
        <v>16</v>
      </c>
      <c r="I278" s="73" t="s">
        <v>16</v>
      </c>
      <c r="J278" s="73" t="s">
        <v>68</v>
      </c>
      <c r="K278" s="74" t="s">
        <v>16</v>
      </c>
      <c r="L278" s="73" t="s">
        <v>16</v>
      </c>
      <c r="M278" s="73" t="s">
        <v>16</v>
      </c>
      <c r="N278" s="74" t="s">
        <v>16</v>
      </c>
      <c r="O278" s="73" t="s">
        <v>16</v>
      </c>
      <c r="P278" s="73" t="s">
        <v>24</v>
      </c>
      <c r="Q278" s="74" t="s">
        <v>16</v>
      </c>
      <c r="R278" s="73"/>
      <c r="S278" s="149"/>
      <c r="T278" s="149"/>
      <c r="U278" s="149"/>
      <c r="V278" s="152"/>
    </row>
    <row r="279" spans="1:22" x14ac:dyDescent="0.25">
      <c r="A279" s="3">
        <v>15134</v>
      </c>
      <c r="B279" s="4" t="s">
        <v>12</v>
      </c>
      <c r="C279" s="94">
        <v>44</v>
      </c>
      <c r="D279" s="94">
        <v>16</v>
      </c>
      <c r="E279" s="93">
        <v>60</v>
      </c>
      <c r="F279" s="94">
        <v>51</v>
      </c>
      <c r="G279" s="94">
        <v>15</v>
      </c>
      <c r="H279" s="93">
        <v>66</v>
      </c>
      <c r="I279" s="94">
        <v>43</v>
      </c>
      <c r="J279" s="94">
        <v>12</v>
      </c>
      <c r="K279" s="93">
        <v>55</v>
      </c>
      <c r="L279" s="94">
        <v>39</v>
      </c>
      <c r="M279" s="94">
        <v>13</v>
      </c>
      <c r="N279" s="93">
        <v>52</v>
      </c>
      <c r="O279" s="94">
        <v>56</v>
      </c>
      <c r="P279" s="94">
        <v>14</v>
      </c>
      <c r="Q279" s="93">
        <v>70</v>
      </c>
      <c r="R279" s="94">
        <v>491</v>
      </c>
      <c r="S279" s="148">
        <v>7.22</v>
      </c>
      <c r="T279" s="148" t="s">
        <v>29</v>
      </c>
      <c r="U279" s="148">
        <v>5.14</v>
      </c>
      <c r="V279" s="151"/>
    </row>
    <row r="280" spans="1:22" ht="15" customHeight="1" thickBot="1" x14ac:dyDescent="0.3">
      <c r="A280" s="103" t="s">
        <v>311</v>
      </c>
      <c r="B280" s="5" t="s">
        <v>13</v>
      </c>
      <c r="C280" s="73" t="s">
        <v>24</v>
      </c>
      <c r="D280" s="73" t="s">
        <v>56</v>
      </c>
      <c r="E280" s="74" t="s">
        <v>14</v>
      </c>
      <c r="F280" s="73" t="s">
        <v>14</v>
      </c>
      <c r="G280" s="73" t="s">
        <v>48</v>
      </c>
      <c r="H280" s="74" t="s">
        <v>14</v>
      </c>
      <c r="I280" s="73" t="s">
        <v>24</v>
      </c>
      <c r="J280" s="73" t="s">
        <v>14</v>
      </c>
      <c r="K280" s="74" t="s">
        <v>24</v>
      </c>
      <c r="L280" s="73" t="s">
        <v>68</v>
      </c>
      <c r="M280" s="73" t="s">
        <v>14</v>
      </c>
      <c r="N280" s="74" t="s">
        <v>24</v>
      </c>
      <c r="O280" s="73" t="s">
        <v>50</v>
      </c>
      <c r="P280" s="73" t="s">
        <v>50</v>
      </c>
      <c r="Q280" s="74" t="s">
        <v>50</v>
      </c>
      <c r="R280" s="73"/>
      <c r="S280" s="149"/>
      <c r="T280" s="149"/>
      <c r="U280" s="149"/>
      <c r="V280" s="152"/>
    </row>
    <row r="281" spans="1:22" x14ac:dyDescent="0.25">
      <c r="A281" s="3">
        <v>15135</v>
      </c>
      <c r="B281" s="4" t="s">
        <v>12</v>
      </c>
      <c r="C281" s="71" t="s">
        <v>127</v>
      </c>
      <c r="D281" s="71" t="s">
        <v>31</v>
      </c>
      <c r="E281" s="93">
        <v>30</v>
      </c>
      <c r="F281" s="71" t="s">
        <v>109</v>
      </c>
      <c r="G281" s="71" t="s">
        <v>124</v>
      </c>
      <c r="H281" s="93">
        <v>47</v>
      </c>
      <c r="I281" s="71" t="s">
        <v>91</v>
      </c>
      <c r="J281" s="71" t="s">
        <v>23</v>
      </c>
      <c r="K281" s="93">
        <v>42</v>
      </c>
      <c r="L281" s="71" t="s">
        <v>115</v>
      </c>
      <c r="M281" s="71" t="s">
        <v>35</v>
      </c>
      <c r="N281" s="93">
        <v>29</v>
      </c>
      <c r="O281" s="71" t="s">
        <v>145</v>
      </c>
      <c r="P281" s="71" t="s">
        <v>28</v>
      </c>
      <c r="Q281" s="93">
        <v>34</v>
      </c>
      <c r="R281" s="94">
        <v>297</v>
      </c>
      <c r="S281" s="148">
        <v>2.37</v>
      </c>
      <c r="T281" s="148" t="s">
        <v>16</v>
      </c>
      <c r="U281" s="148">
        <v>2.57</v>
      </c>
      <c r="V281" s="151"/>
    </row>
    <row r="282" spans="1:22" ht="15" customHeight="1" thickBot="1" x14ac:dyDescent="0.3">
      <c r="A282" s="103" t="s">
        <v>310</v>
      </c>
      <c r="B282" s="5" t="s">
        <v>13</v>
      </c>
      <c r="C282" s="73" t="s">
        <v>16</v>
      </c>
      <c r="D282" s="73" t="s">
        <v>24</v>
      </c>
      <c r="E282" s="74" t="s">
        <v>16</v>
      </c>
      <c r="F282" s="73" t="s">
        <v>68</v>
      </c>
      <c r="G282" s="73" t="s">
        <v>68</v>
      </c>
      <c r="H282" s="74" t="s">
        <v>68</v>
      </c>
      <c r="I282" s="73" t="s">
        <v>29</v>
      </c>
      <c r="J282" s="73" t="s">
        <v>24</v>
      </c>
      <c r="K282" s="74" t="s">
        <v>29</v>
      </c>
      <c r="L282" s="73" t="s">
        <v>16</v>
      </c>
      <c r="M282" s="73" t="s">
        <v>16</v>
      </c>
      <c r="N282" s="74" t="s">
        <v>16</v>
      </c>
      <c r="O282" s="73" t="s">
        <v>16</v>
      </c>
      <c r="P282" s="73" t="s">
        <v>29</v>
      </c>
      <c r="Q282" s="74" t="s">
        <v>16</v>
      </c>
      <c r="R282" s="73"/>
      <c r="S282" s="149"/>
      <c r="T282" s="149"/>
      <c r="U282" s="149"/>
      <c r="V282" s="152"/>
    </row>
    <row r="283" spans="1:22" x14ac:dyDescent="0.25">
      <c r="A283" s="3">
        <v>15136</v>
      </c>
      <c r="B283" s="4" t="s">
        <v>12</v>
      </c>
      <c r="C283" s="94">
        <v>32</v>
      </c>
      <c r="D283" s="94">
        <v>12</v>
      </c>
      <c r="E283" s="93">
        <v>44</v>
      </c>
      <c r="F283" s="94">
        <v>42</v>
      </c>
      <c r="G283" s="94">
        <v>12</v>
      </c>
      <c r="H283" s="93">
        <v>54</v>
      </c>
      <c r="I283" s="94">
        <v>35</v>
      </c>
      <c r="J283" s="94">
        <v>9</v>
      </c>
      <c r="K283" s="93">
        <v>44</v>
      </c>
      <c r="L283" s="94">
        <v>41</v>
      </c>
      <c r="M283" s="94">
        <v>11</v>
      </c>
      <c r="N283" s="93">
        <v>52</v>
      </c>
      <c r="O283" s="94">
        <v>56</v>
      </c>
      <c r="P283" s="94">
        <v>14</v>
      </c>
      <c r="Q283" s="93">
        <v>70</v>
      </c>
      <c r="R283" s="94">
        <v>434</v>
      </c>
      <c r="S283" s="148">
        <v>6.07</v>
      </c>
      <c r="T283" s="148" t="s">
        <v>29</v>
      </c>
      <c r="U283" s="148">
        <v>4.7</v>
      </c>
      <c r="V283" s="151"/>
    </row>
    <row r="284" spans="1:22" ht="15" customHeight="1" thickBot="1" x14ac:dyDescent="0.3">
      <c r="A284" s="103" t="s">
        <v>309</v>
      </c>
      <c r="B284" s="5" t="s">
        <v>13</v>
      </c>
      <c r="C284" s="73" t="s">
        <v>29</v>
      </c>
      <c r="D284" s="73" t="s">
        <v>14</v>
      </c>
      <c r="E284" s="74" t="s">
        <v>29</v>
      </c>
      <c r="F284" s="73" t="s">
        <v>24</v>
      </c>
      <c r="G284" s="73" t="s">
        <v>14</v>
      </c>
      <c r="H284" s="74" t="s">
        <v>24</v>
      </c>
      <c r="I284" s="73" t="s">
        <v>29</v>
      </c>
      <c r="J284" s="73" t="s">
        <v>68</v>
      </c>
      <c r="K284" s="74" t="s">
        <v>29</v>
      </c>
      <c r="L284" s="73" t="s">
        <v>24</v>
      </c>
      <c r="M284" s="73" t="s">
        <v>24</v>
      </c>
      <c r="N284" s="74" t="s">
        <v>24</v>
      </c>
      <c r="O284" s="73" t="s">
        <v>50</v>
      </c>
      <c r="P284" s="73" t="s">
        <v>50</v>
      </c>
      <c r="Q284" s="74" t="s">
        <v>50</v>
      </c>
      <c r="R284" s="73"/>
      <c r="S284" s="149"/>
      <c r="T284" s="149"/>
      <c r="U284" s="149"/>
      <c r="V284" s="152"/>
    </row>
    <row r="285" spans="1:22" x14ac:dyDescent="0.25">
      <c r="A285" s="3">
        <v>15137</v>
      </c>
      <c r="B285" s="4" t="s">
        <v>12</v>
      </c>
      <c r="C285" s="94">
        <v>61</v>
      </c>
      <c r="D285" s="94">
        <v>17</v>
      </c>
      <c r="E285" s="93">
        <v>78</v>
      </c>
      <c r="F285" s="94">
        <v>63</v>
      </c>
      <c r="G285" s="94">
        <v>20</v>
      </c>
      <c r="H285" s="93">
        <v>83</v>
      </c>
      <c r="I285" s="94">
        <v>54</v>
      </c>
      <c r="J285" s="94">
        <v>14</v>
      </c>
      <c r="K285" s="93">
        <v>68</v>
      </c>
      <c r="L285" s="94">
        <v>70</v>
      </c>
      <c r="M285" s="94">
        <v>15</v>
      </c>
      <c r="N285" s="93">
        <v>85</v>
      </c>
      <c r="O285" s="94">
        <v>73</v>
      </c>
      <c r="P285" s="94">
        <v>18</v>
      </c>
      <c r="Q285" s="93">
        <v>91</v>
      </c>
      <c r="R285" s="94">
        <v>621</v>
      </c>
      <c r="S285" s="148">
        <v>9.3699999999999992</v>
      </c>
      <c r="T285" s="148" t="s">
        <v>29</v>
      </c>
      <c r="U285" s="148">
        <v>6.62</v>
      </c>
      <c r="V285" s="151"/>
    </row>
    <row r="286" spans="1:22" ht="15" customHeight="1" thickBot="1" x14ac:dyDescent="0.3">
      <c r="A286" s="103" t="s">
        <v>308</v>
      </c>
      <c r="B286" s="5" t="s">
        <v>13</v>
      </c>
      <c r="C286" s="73" t="s">
        <v>48</v>
      </c>
      <c r="D286" s="73" t="s">
        <v>56</v>
      </c>
      <c r="E286" s="74" t="s">
        <v>48</v>
      </c>
      <c r="F286" s="73" t="s">
        <v>48</v>
      </c>
      <c r="G286" s="73" t="s">
        <v>56</v>
      </c>
      <c r="H286" s="74" t="s">
        <v>56</v>
      </c>
      <c r="I286" s="73" t="s">
        <v>14</v>
      </c>
      <c r="J286" s="73" t="s">
        <v>50</v>
      </c>
      <c r="K286" s="74" t="s">
        <v>14</v>
      </c>
      <c r="L286" s="73" t="s">
        <v>56</v>
      </c>
      <c r="M286" s="73" t="s">
        <v>48</v>
      </c>
      <c r="N286" s="74" t="s">
        <v>56</v>
      </c>
      <c r="O286" s="73" t="s">
        <v>56</v>
      </c>
      <c r="P286" s="73" t="s">
        <v>56</v>
      </c>
      <c r="Q286" s="74" t="s">
        <v>56</v>
      </c>
      <c r="R286" s="73"/>
      <c r="S286" s="149"/>
      <c r="T286" s="149"/>
      <c r="U286" s="149"/>
      <c r="V286" s="152"/>
    </row>
    <row r="287" spans="1:22" x14ac:dyDescent="0.25">
      <c r="A287" s="3">
        <v>15138</v>
      </c>
      <c r="B287" s="4" t="s">
        <v>12</v>
      </c>
      <c r="C287" s="71" t="s">
        <v>98</v>
      </c>
      <c r="D287" s="71" t="s">
        <v>84</v>
      </c>
      <c r="E287" s="93">
        <v>52</v>
      </c>
      <c r="F287" s="71" t="s">
        <v>121</v>
      </c>
      <c r="G287" s="71" t="s">
        <v>114</v>
      </c>
      <c r="H287" s="93">
        <v>54</v>
      </c>
      <c r="I287" s="71" t="s">
        <v>94</v>
      </c>
      <c r="J287" s="71" t="s">
        <v>31</v>
      </c>
      <c r="K287" s="93">
        <v>46</v>
      </c>
      <c r="L287" s="71" t="s">
        <v>149</v>
      </c>
      <c r="M287" s="71" t="s">
        <v>136</v>
      </c>
      <c r="N287" s="93">
        <v>27</v>
      </c>
      <c r="O287" s="71" t="s">
        <v>121</v>
      </c>
      <c r="P287" s="71" t="s">
        <v>81</v>
      </c>
      <c r="Q287" s="93">
        <v>51</v>
      </c>
      <c r="R287" s="94">
        <v>436</v>
      </c>
      <c r="S287" s="148">
        <v>5.89</v>
      </c>
      <c r="T287" s="148" t="s">
        <v>16</v>
      </c>
      <c r="U287" s="148">
        <v>4.32</v>
      </c>
      <c r="V287" s="151"/>
    </row>
    <row r="288" spans="1:22" ht="15" customHeight="1" thickBot="1" x14ac:dyDescent="0.3">
      <c r="A288" s="103" t="s">
        <v>307</v>
      </c>
      <c r="B288" s="5" t="s">
        <v>13</v>
      </c>
      <c r="C288" s="73" t="s">
        <v>68</v>
      </c>
      <c r="D288" s="73" t="s">
        <v>56</v>
      </c>
      <c r="E288" s="74" t="s">
        <v>24</v>
      </c>
      <c r="F288" s="73" t="s">
        <v>68</v>
      </c>
      <c r="G288" s="73" t="s">
        <v>48</v>
      </c>
      <c r="H288" s="74" t="s">
        <v>24</v>
      </c>
      <c r="I288" s="73" t="s">
        <v>29</v>
      </c>
      <c r="J288" s="73" t="s">
        <v>24</v>
      </c>
      <c r="K288" s="74" t="s">
        <v>68</v>
      </c>
      <c r="L288" s="73" t="s">
        <v>16</v>
      </c>
      <c r="M288" s="73" t="s">
        <v>16</v>
      </c>
      <c r="N288" s="74" t="s">
        <v>16</v>
      </c>
      <c r="O288" s="73" t="s">
        <v>68</v>
      </c>
      <c r="P288" s="73" t="s">
        <v>14</v>
      </c>
      <c r="Q288" s="74" t="s">
        <v>24</v>
      </c>
      <c r="R288" s="73"/>
      <c r="S288" s="149"/>
      <c r="T288" s="149"/>
      <c r="U288" s="149"/>
      <c r="V288" s="152"/>
    </row>
    <row r="289" spans="1:34" x14ac:dyDescent="0.25">
      <c r="A289" s="3">
        <v>15139</v>
      </c>
      <c r="B289" s="4" t="s">
        <v>12</v>
      </c>
      <c r="C289" s="94">
        <v>40</v>
      </c>
      <c r="D289" s="94">
        <v>16</v>
      </c>
      <c r="E289" s="93">
        <v>56</v>
      </c>
      <c r="F289" s="94">
        <v>51</v>
      </c>
      <c r="G289" s="94">
        <v>18</v>
      </c>
      <c r="H289" s="93">
        <v>69</v>
      </c>
      <c r="I289" s="94">
        <v>37</v>
      </c>
      <c r="J289" s="94">
        <v>12</v>
      </c>
      <c r="K289" s="93">
        <v>49</v>
      </c>
      <c r="L289" s="94">
        <v>35</v>
      </c>
      <c r="M289" s="94">
        <v>8</v>
      </c>
      <c r="N289" s="93">
        <v>43</v>
      </c>
      <c r="O289" s="94">
        <v>56</v>
      </c>
      <c r="P289" s="94">
        <v>14</v>
      </c>
      <c r="Q289" s="93">
        <v>70</v>
      </c>
      <c r="R289" s="94">
        <v>480</v>
      </c>
      <c r="S289" s="148">
        <v>6.7</v>
      </c>
      <c r="T289" s="148" t="s">
        <v>29</v>
      </c>
      <c r="U289" s="148">
        <v>4.96</v>
      </c>
      <c r="V289" s="151"/>
    </row>
    <row r="290" spans="1:34" ht="15" customHeight="1" thickBot="1" x14ac:dyDescent="0.3">
      <c r="A290" s="103" t="s">
        <v>306</v>
      </c>
      <c r="B290" s="5" t="s">
        <v>13</v>
      </c>
      <c r="C290" s="73" t="s">
        <v>24</v>
      </c>
      <c r="D290" s="73" t="s">
        <v>56</v>
      </c>
      <c r="E290" s="74" t="s">
        <v>24</v>
      </c>
      <c r="F290" s="73" t="s">
        <v>14</v>
      </c>
      <c r="G290" s="73" t="s">
        <v>56</v>
      </c>
      <c r="H290" s="74" t="s">
        <v>14</v>
      </c>
      <c r="I290" s="73" t="s">
        <v>68</v>
      </c>
      <c r="J290" s="73" t="s">
        <v>14</v>
      </c>
      <c r="K290" s="74" t="s">
        <v>68</v>
      </c>
      <c r="L290" s="73" t="s">
        <v>29</v>
      </c>
      <c r="M290" s="73" t="s">
        <v>29</v>
      </c>
      <c r="N290" s="74" t="s">
        <v>29</v>
      </c>
      <c r="O290" s="73" t="s">
        <v>50</v>
      </c>
      <c r="P290" s="73" t="s">
        <v>50</v>
      </c>
      <c r="Q290" s="74" t="s">
        <v>50</v>
      </c>
      <c r="R290" s="73"/>
      <c r="S290" s="149"/>
      <c r="T290" s="149"/>
      <c r="U290" s="149"/>
      <c r="V290" s="152"/>
    </row>
    <row r="291" spans="1:34" x14ac:dyDescent="0.25">
      <c r="A291" s="3">
        <v>15140</v>
      </c>
      <c r="B291" s="4" t="s">
        <v>12</v>
      </c>
      <c r="C291" s="94">
        <v>40</v>
      </c>
      <c r="D291" s="94">
        <v>13</v>
      </c>
      <c r="E291" s="93">
        <v>53</v>
      </c>
      <c r="F291" s="94">
        <v>54</v>
      </c>
      <c r="G291" s="94">
        <v>17</v>
      </c>
      <c r="H291" s="93">
        <v>71</v>
      </c>
      <c r="I291" s="94">
        <v>48</v>
      </c>
      <c r="J291" s="94">
        <v>11</v>
      </c>
      <c r="K291" s="93">
        <v>59</v>
      </c>
      <c r="L291" s="94">
        <v>39</v>
      </c>
      <c r="M291" s="94">
        <v>9</v>
      </c>
      <c r="N291" s="93">
        <v>48</v>
      </c>
      <c r="O291" s="94">
        <v>62</v>
      </c>
      <c r="P291" s="94">
        <v>15</v>
      </c>
      <c r="Q291" s="93">
        <v>77</v>
      </c>
      <c r="R291" s="94">
        <v>515</v>
      </c>
      <c r="S291" s="148">
        <v>7.52</v>
      </c>
      <c r="T291" s="148" t="s">
        <v>29</v>
      </c>
      <c r="U291" s="148">
        <v>5.3</v>
      </c>
      <c r="V291" s="151"/>
    </row>
    <row r="292" spans="1:34" ht="15" customHeight="1" thickBot="1" x14ac:dyDescent="0.3">
      <c r="A292" s="103" t="s">
        <v>305</v>
      </c>
      <c r="B292" s="5" t="s">
        <v>13</v>
      </c>
      <c r="C292" s="73" t="s">
        <v>24</v>
      </c>
      <c r="D292" s="73" t="s">
        <v>14</v>
      </c>
      <c r="E292" s="74" t="s">
        <v>24</v>
      </c>
      <c r="F292" s="73" t="s">
        <v>14</v>
      </c>
      <c r="G292" s="73" t="s">
        <v>56</v>
      </c>
      <c r="H292" s="74" t="s">
        <v>50</v>
      </c>
      <c r="I292" s="73" t="s">
        <v>14</v>
      </c>
      <c r="J292" s="73" t="s">
        <v>24</v>
      </c>
      <c r="K292" s="74" t="s">
        <v>24</v>
      </c>
      <c r="L292" s="73" t="s">
        <v>68</v>
      </c>
      <c r="M292" s="73" t="s">
        <v>68</v>
      </c>
      <c r="N292" s="74" t="s">
        <v>68</v>
      </c>
      <c r="O292" s="73" t="s">
        <v>48</v>
      </c>
      <c r="P292" s="73" t="s">
        <v>48</v>
      </c>
      <c r="Q292" s="74" t="s">
        <v>48</v>
      </c>
      <c r="R292" s="73"/>
      <c r="S292" s="149"/>
      <c r="T292" s="149"/>
      <c r="U292" s="149"/>
      <c r="V292" s="152"/>
    </row>
    <row r="293" spans="1:34" x14ac:dyDescent="0.25">
      <c r="A293" s="3">
        <v>15141</v>
      </c>
      <c r="B293" s="4" t="s">
        <v>12</v>
      </c>
      <c r="C293" s="71" t="s">
        <v>142</v>
      </c>
      <c r="D293" s="71" t="s">
        <v>108</v>
      </c>
      <c r="E293" s="93">
        <v>54</v>
      </c>
      <c r="F293" s="71" t="s">
        <v>169</v>
      </c>
      <c r="G293" s="71" t="s">
        <v>31</v>
      </c>
      <c r="H293" s="93">
        <v>45</v>
      </c>
      <c r="I293" s="71" t="s">
        <v>94</v>
      </c>
      <c r="J293" s="71" t="s">
        <v>28</v>
      </c>
      <c r="K293" s="93">
        <v>43</v>
      </c>
      <c r="L293" s="71" t="s">
        <v>126</v>
      </c>
      <c r="M293" s="71" t="s">
        <v>19</v>
      </c>
      <c r="N293" s="93">
        <v>18</v>
      </c>
      <c r="O293" s="71" t="s">
        <v>89</v>
      </c>
      <c r="P293" s="71" t="s">
        <v>28</v>
      </c>
      <c r="Q293" s="93">
        <v>45</v>
      </c>
      <c r="R293" s="94">
        <v>345</v>
      </c>
      <c r="S293" s="148">
        <v>4.63</v>
      </c>
      <c r="T293" s="148" t="s">
        <v>16</v>
      </c>
      <c r="U293" s="148">
        <v>5.19</v>
      </c>
      <c r="V293" s="151"/>
    </row>
    <row r="294" spans="1:34" ht="15" customHeight="1" thickBot="1" x14ac:dyDescent="0.3">
      <c r="A294" s="103" t="s">
        <v>304</v>
      </c>
      <c r="B294" s="5" t="s">
        <v>13</v>
      </c>
      <c r="C294" s="73" t="s">
        <v>24</v>
      </c>
      <c r="D294" s="73" t="s">
        <v>14</v>
      </c>
      <c r="E294" s="74" t="s">
        <v>24</v>
      </c>
      <c r="F294" s="73" t="s">
        <v>29</v>
      </c>
      <c r="G294" s="73" t="s">
        <v>24</v>
      </c>
      <c r="H294" s="74" t="s">
        <v>68</v>
      </c>
      <c r="I294" s="73" t="s">
        <v>29</v>
      </c>
      <c r="J294" s="73" t="s">
        <v>29</v>
      </c>
      <c r="K294" s="74" t="s">
        <v>29</v>
      </c>
      <c r="L294" s="73" t="s">
        <v>16</v>
      </c>
      <c r="M294" s="73" t="s">
        <v>16</v>
      </c>
      <c r="N294" s="74" t="s">
        <v>16</v>
      </c>
      <c r="O294" s="73" t="s">
        <v>68</v>
      </c>
      <c r="P294" s="73" t="s">
        <v>29</v>
      </c>
      <c r="Q294" s="74" t="s">
        <v>68</v>
      </c>
      <c r="R294" s="73"/>
      <c r="S294" s="149"/>
      <c r="T294" s="149"/>
      <c r="U294" s="149"/>
      <c r="V294" s="152"/>
    </row>
    <row r="295" spans="1:34" x14ac:dyDescent="0.25">
      <c r="A295" s="3">
        <v>15142</v>
      </c>
      <c r="B295" s="4" t="s">
        <v>12</v>
      </c>
      <c r="C295" s="71" t="s">
        <v>143</v>
      </c>
      <c r="D295" s="71" t="s">
        <v>108</v>
      </c>
      <c r="E295" s="93">
        <v>55</v>
      </c>
      <c r="F295" s="71" t="s">
        <v>303</v>
      </c>
      <c r="G295" s="71" t="s">
        <v>139</v>
      </c>
      <c r="H295" s="93">
        <v>33</v>
      </c>
      <c r="I295" s="71" t="s">
        <v>142</v>
      </c>
      <c r="J295" s="71" t="s">
        <v>108</v>
      </c>
      <c r="K295" s="93">
        <v>54</v>
      </c>
      <c r="L295" s="71" t="s">
        <v>109</v>
      </c>
      <c r="M295" s="71" t="s">
        <v>140</v>
      </c>
      <c r="N295" s="93">
        <v>41</v>
      </c>
      <c r="O295" s="71" t="s">
        <v>93</v>
      </c>
      <c r="P295" s="71" t="s">
        <v>23</v>
      </c>
      <c r="Q295" s="93">
        <v>55</v>
      </c>
      <c r="R295" s="94">
        <v>355</v>
      </c>
      <c r="S295" s="148">
        <v>3.7</v>
      </c>
      <c r="T295" s="148" t="s">
        <v>16</v>
      </c>
      <c r="U295" s="148">
        <v>3.01</v>
      </c>
      <c r="V295" s="151"/>
    </row>
    <row r="296" spans="1:34" x14ac:dyDescent="0.25">
      <c r="A296" s="103" t="s">
        <v>302</v>
      </c>
      <c r="B296" s="5" t="s">
        <v>13</v>
      </c>
      <c r="C296" s="73" t="s">
        <v>24</v>
      </c>
      <c r="D296" s="73" t="s">
        <v>14</v>
      </c>
      <c r="E296" s="74" t="s">
        <v>24</v>
      </c>
      <c r="F296" s="73" t="s">
        <v>16</v>
      </c>
      <c r="G296" s="73" t="s">
        <v>16</v>
      </c>
      <c r="H296" s="74" t="s">
        <v>16</v>
      </c>
      <c r="I296" s="73" t="s">
        <v>24</v>
      </c>
      <c r="J296" s="73" t="s">
        <v>14</v>
      </c>
      <c r="K296" s="74" t="s">
        <v>24</v>
      </c>
      <c r="L296" s="73" t="s">
        <v>68</v>
      </c>
      <c r="M296" s="73" t="s">
        <v>16</v>
      </c>
      <c r="N296" s="74" t="s">
        <v>16</v>
      </c>
      <c r="O296" s="73" t="s">
        <v>24</v>
      </c>
      <c r="P296" s="73" t="s">
        <v>24</v>
      </c>
      <c r="Q296" s="74" t="s">
        <v>24</v>
      </c>
      <c r="R296" s="73"/>
      <c r="S296" s="149"/>
      <c r="T296" s="149"/>
      <c r="U296" s="149"/>
      <c r="V296" s="152"/>
    </row>
    <row r="298" spans="1:34" ht="15.75" thickBot="1" x14ac:dyDescent="0.3"/>
    <row r="299" spans="1:34" x14ac:dyDescent="0.25">
      <c r="A299" s="3">
        <v>15064</v>
      </c>
      <c r="B299" s="4" t="s">
        <v>12</v>
      </c>
      <c r="C299" s="71"/>
      <c r="D299" s="71"/>
      <c r="E299" s="72"/>
      <c r="F299" s="71"/>
      <c r="G299" s="71"/>
      <c r="H299" s="72"/>
      <c r="I299" s="71"/>
      <c r="J299" s="71"/>
      <c r="K299" s="72"/>
      <c r="L299" s="71"/>
      <c r="M299" s="71"/>
      <c r="N299" s="72"/>
      <c r="O299" s="71" t="s">
        <v>153</v>
      </c>
      <c r="P299" s="71" t="s">
        <v>53</v>
      </c>
      <c r="Q299" s="72" t="s">
        <v>71</v>
      </c>
      <c r="R299" s="71" t="s">
        <v>95</v>
      </c>
      <c r="S299" s="71" t="s">
        <v>153</v>
      </c>
      <c r="T299" s="71" t="s">
        <v>26</v>
      </c>
      <c r="U299" s="72" t="s">
        <v>85</v>
      </c>
      <c r="V299" s="71" t="s">
        <v>95</v>
      </c>
      <c r="W299" s="71" t="s">
        <v>73</v>
      </c>
      <c r="X299" s="71" t="s">
        <v>26</v>
      </c>
      <c r="Y299" s="72" t="s">
        <v>133</v>
      </c>
      <c r="Z299" s="71" t="s">
        <v>30</v>
      </c>
      <c r="AA299" s="71" t="s">
        <v>30</v>
      </c>
      <c r="AB299" s="72" t="s">
        <v>78</v>
      </c>
      <c r="AC299" s="71" t="s">
        <v>64</v>
      </c>
      <c r="AD299" s="71" t="s">
        <v>454</v>
      </c>
      <c r="AE299" s="116">
        <v>8.07</v>
      </c>
      <c r="AF299" s="116" t="s">
        <v>29</v>
      </c>
      <c r="AG299" s="116">
        <v>5.77</v>
      </c>
      <c r="AH299" s="118"/>
    </row>
    <row r="300" spans="1:34" x14ac:dyDescent="0.25">
      <c r="C300" s="1">
        <v>53</v>
      </c>
      <c r="D300" s="1">
        <v>18</v>
      </c>
      <c r="E300" s="1">
        <v>71</v>
      </c>
      <c r="F300" s="1">
        <v>42</v>
      </c>
      <c r="G300" s="1">
        <v>14</v>
      </c>
      <c r="H300" s="1">
        <v>56</v>
      </c>
      <c r="I300" s="1">
        <v>51</v>
      </c>
      <c r="J300" s="1">
        <v>15</v>
      </c>
      <c r="K300" s="1">
        <v>66</v>
      </c>
      <c r="L300" s="1">
        <v>51</v>
      </c>
      <c r="M300" s="1">
        <v>18</v>
      </c>
    </row>
  </sheetData>
  <mergeCells count="584">
    <mergeCell ref="S295:S296"/>
    <mergeCell ref="T295:T296"/>
    <mergeCell ref="U295:U296"/>
    <mergeCell ref="V295:V296"/>
    <mergeCell ref="S291:S292"/>
    <mergeCell ref="T291:T292"/>
    <mergeCell ref="U291:U292"/>
    <mergeCell ref="V291:V292"/>
    <mergeCell ref="S293:S294"/>
    <mergeCell ref="T293:T294"/>
    <mergeCell ref="S283:S284"/>
    <mergeCell ref="T283:T284"/>
    <mergeCell ref="U283:U284"/>
    <mergeCell ref="V283:V284"/>
    <mergeCell ref="S285:S286"/>
    <mergeCell ref="T285:T286"/>
    <mergeCell ref="U285:U286"/>
    <mergeCell ref="V285:V286"/>
    <mergeCell ref="U293:U294"/>
    <mergeCell ref="V293:V294"/>
    <mergeCell ref="S287:S288"/>
    <mergeCell ref="T287:T288"/>
    <mergeCell ref="U287:U288"/>
    <mergeCell ref="V287:V288"/>
    <mergeCell ref="S289:S290"/>
    <mergeCell ref="T289:T290"/>
    <mergeCell ref="U289:U290"/>
    <mergeCell ref="V289:V290"/>
    <mergeCell ref="S277:S278"/>
    <mergeCell ref="T277:T278"/>
    <mergeCell ref="U277:U278"/>
    <mergeCell ref="V277:V278"/>
    <mergeCell ref="S279:S280"/>
    <mergeCell ref="T279:T280"/>
    <mergeCell ref="U279:U280"/>
    <mergeCell ref="V279:V280"/>
    <mergeCell ref="S281:S282"/>
    <mergeCell ref="T281:T282"/>
    <mergeCell ref="U281:U282"/>
    <mergeCell ref="V281:V282"/>
    <mergeCell ref="S271:S272"/>
    <mergeCell ref="T271:T272"/>
    <mergeCell ref="U271:U272"/>
    <mergeCell ref="V271:V272"/>
    <mergeCell ref="S273:S274"/>
    <mergeCell ref="T273:T274"/>
    <mergeCell ref="U273:U274"/>
    <mergeCell ref="V273:V274"/>
    <mergeCell ref="S275:S276"/>
    <mergeCell ref="T275:T276"/>
    <mergeCell ref="U275:U276"/>
    <mergeCell ref="V275:V276"/>
    <mergeCell ref="S265:S266"/>
    <mergeCell ref="T265:T266"/>
    <mergeCell ref="U265:U266"/>
    <mergeCell ref="V265:V266"/>
    <mergeCell ref="S267:S268"/>
    <mergeCell ref="T267:T268"/>
    <mergeCell ref="U267:U268"/>
    <mergeCell ref="V267:V268"/>
    <mergeCell ref="S269:S270"/>
    <mergeCell ref="T269:T270"/>
    <mergeCell ref="U269:U270"/>
    <mergeCell ref="V269:V270"/>
    <mergeCell ref="S259:S260"/>
    <mergeCell ref="T259:T260"/>
    <mergeCell ref="U259:U260"/>
    <mergeCell ref="V259:V260"/>
    <mergeCell ref="S261:S262"/>
    <mergeCell ref="T261:T262"/>
    <mergeCell ref="U261:U262"/>
    <mergeCell ref="V261:V262"/>
    <mergeCell ref="S263:S264"/>
    <mergeCell ref="T263:T264"/>
    <mergeCell ref="U263:U264"/>
    <mergeCell ref="V263:V264"/>
    <mergeCell ref="S253:S254"/>
    <mergeCell ref="T253:T254"/>
    <mergeCell ref="U253:U254"/>
    <mergeCell ref="V253:V254"/>
    <mergeCell ref="S255:S256"/>
    <mergeCell ref="T255:T256"/>
    <mergeCell ref="U255:U256"/>
    <mergeCell ref="V255:V256"/>
    <mergeCell ref="S257:S258"/>
    <mergeCell ref="T257:T258"/>
    <mergeCell ref="U257:U258"/>
    <mergeCell ref="V257:V258"/>
    <mergeCell ref="S247:S248"/>
    <mergeCell ref="T247:T248"/>
    <mergeCell ref="U247:U248"/>
    <mergeCell ref="V247:V248"/>
    <mergeCell ref="S249:S250"/>
    <mergeCell ref="T249:T250"/>
    <mergeCell ref="U249:U250"/>
    <mergeCell ref="V249:V250"/>
    <mergeCell ref="S251:S252"/>
    <mergeCell ref="T251:T252"/>
    <mergeCell ref="U251:U252"/>
    <mergeCell ref="V251:V252"/>
    <mergeCell ref="S241:S242"/>
    <mergeCell ref="T241:T242"/>
    <mergeCell ref="U241:U242"/>
    <mergeCell ref="V241:V242"/>
    <mergeCell ref="S243:S244"/>
    <mergeCell ref="T243:T244"/>
    <mergeCell ref="U243:U244"/>
    <mergeCell ref="V243:V244"/>
    <mergeCell ref="S245:S246"/>
    <mergeCell ref="T245:T246"/>
    <mergeCell ref="U245:U246"/>
    <mergeCell ref="V245:V246"/>
    <mergeCell ref="S235:S236"/>
    <mergeCell ref="T235:T236"/>
    <mergeCell ref="U235:U236"/>
    <mergeCell ref="V235:V236"/>
    <mergeCell ref="S237:S238"/>
    <mergeCell ref="T237:T238"/>
    <mergeCell ref="U237:U238"/>
    <mergeCell ref="V237:V238"/>
    <mergeCell ref="S239:S240"/>
    <mergeCell ref="T239:T240"/>
    <mergeCell ref="U239:U240"/>
    <mergeCell ref="V239:V240"/>
    <mergeCell ref="S229:S230"/>
    <mergeCell ref="T229:T230"/>
    <mergeCell ref="U229:U230"/>
    <mergeCell ref="V229:V230"/>
    <mergeCell ref="S231:S232"/>
    <mergeCell ref="T231:T232"/>
    <mergeCell ref="U231:U232"/>
    <mergeCell ref="V231:V232"/>
    <mergeCell ref="S233:S234"/>
    <mergeCell ref="T233:T234"/>
    <mergeCell ref="U233:U234"/>
    <mergeCell ref="V233:V234"/>
    <mergeCell ref="S223:S224"/>
    <mergeCell ref="T223:T224"/>
    <mergeCell ref="U223:U224"/>
    <mergeCell ref="V223:V224"/>
    <mergeCell ref="S225:S226"/>
    <mergeCell ref="T225:T226"/>
    <mergeCell ref="U225:U226"/>
    <mergeCell ref="V225:V226"/>
    <mergeCell ref="S227:S228"/>
    <mergeCell ref="T227:T228"/>
    <mergeCell ref="U227:U228"/>
    <mergeCell ref="V227:V228"/>
    <mergeCell ref="S217:S218"/>
    <mergeCell ref="T217:T218"/>
    <mergeCell ref="U217:U218"/>
    <mergeCell ref="V217:V218"/>
    <mergeCell ref="S219:S220"/>
    <mergeCell ref="T219:T220"/>
    <mergeCell ref="U219:U220"/>
    <mergeCell ref="V219:V220"/>
    <mergeCell ref="S221:S222"/>
    <mergeCell ref="T221:T222"/>
    <mergeCell ref="U221:U222"/>
    <mergeCell ref="V221:V222"/>
    <mergeCell ref="S211:S212"/>
    <mergeCell ref="T211:T212"/>
    <mergeCell ref="U211:U212"/>
    <mergeCell ref="V211:V212"/>
    <mergeCell ref="S213:S214"/>
    <mergeCell ref="T213:T214"/>
    <mergeCell ref="U213:U214"/>
    <mergeCell ref="V213:V214"/>
    <mergeCell ref="S215:S216"/>
    <mergeCell ref="T215:T216"/>
    <mergeCell ref="U215:U216"/>
    <mergeCell ref="V215:V216"/>
    <mergeCell ref="S205:S206"/>
    <mergeCell ref="T205:T206"/>
    <mergeCell ref="U205:U206"/>
    <mergeCell ref="V205:V206"/>
    <mergeCell ref="S207:S208"/>
    <mergeCell ref="T207:T208"/>
    <mergeCell ref="U207:U208"/>
    <mergeCell ref="V207:V208"/>
    <mergeCell ref="S209:S210"/>
    <mergeCell ref="T209:T210"/>
    <mergeCell ref="U209:U210"/>
    <mergeCell ref="V209:V210"/>
    <mergeCell ref="S199:S200"/>
    <mergeCell ref="T199:T200"/>
    <mergeCell ref="U199:U200"/>
    <mergeCell ref="V199:V200"/>
    <mergeCell ref="S201:S202"/>
    <mergeCell ref="T201:T202"/>
    <mergeCell ref="U201:U202"/>
    <mergeCell ref="V201:V202"/>
    <mergeCell ref="S203:S204"/>
    <mergeCell ref="T203:T204"/>
    <mergeCell ref="U203:U204"/>
    <mergeCell ref="V203:V204"/>
    <mergeCell ref="S193:S194"/>
    <mergeCell ref="T193:T194"/>
    <mergeCell ref="U193:U194"/>
    <mergeCell ref="V193:V194"/>
    <mergeCell ref="S195:S196"/>
    <mergeCell ref="T195:T196"/>
    <mergeCell ref="U195:U196"/>
    <mergeCell ref="V195:V196"/>
    <mergeCell ref="S197:S198"/>
    <mergeCell ref="T197:T198"/>
    <mergeCell ref="U197:U198"/>
    <mergeCell ref="V197:V198"/>
    <mergeCell ref="S187:S188"/>
    <mergeCell ref="T187:T188"/>
    <mergeCell ref="U187:U188"/>
    <mergeCell ref="V187:V188"/>
    <mergeCell ref="S189:S190"/>
    <mergeCell ref="T189:T190"/>
    <mergeCell ref="U189:U190"/>
    <mergeCell ref="V189:V190"/>
    <mergeCell ref="S191:S192"/>
    <mergeCell ref="T191:T192"/>
    <mergeCell ref="U191:U192"/>
    <mergeCell ref="V191:V192"/>
    <mergeCell ref="S181:S182"/>
    <mergeCell ref="T181:T182"/>
    <mergeCell ref="U181:U182"/>
    <mergeCell ref="V181:V182"/>
    <mergeCell ref="S183:S184"/>
    <mergeCell ref="T183:T184"/>
    <mergeCell ref="U183:U184"/>
    <mergeCell ref="V183:V184"/>
    <mergeCell ref="S185:S186"/>
    <mergeCell ref="T185:T186"/>
    <mergeCell ref="U185:U186"/>
    <mergeCell ref="V185:V186"/>
    <mergeCell ref="S175:S176"/>
    <mergeCell ref="T175:T176"/>
    <mergeCell ref="U175:U176"/>
    <mergeCell ref="V175:V176"/>
    <mergeCell ref="S177:S178"/>
    <mergeCell ref="T177:T178"/>
    <mergeCell ref="U177:U178"/>
    <mergeCell ref="V177:V178"/>
    <mergeCell ref="S179:S180"/>
    <mergeCell ref="T179:T180"/>
    <mergeCell ref="U179:U180"/>
    <mergeCell ref="V179:V180"/>
    <mergeCell ref="S169:S170"/>
    <mergeCell ref="T169:T170"/>
    <mergeCell ref="U169:U170"/>
    <mergeCell ref="V169:V170"/>
    <mergeCell ref="S171:S172"/>
    <mergeCell ref="T171:T172"/>
    <mergeCell ref="U171:U172"/>
    <mergeCell ref="V171:V172"/>
    <mergeCell ref="S173:S174"/>
    <mergeCell ref="T173:T174"/>
    <mergeCell ref="U173:U174"/>
    <mergeCell ref="V173:V174"/>
    <mergeCell ref="S163:S164"/>
    <mergeCell ref="T163:T164"/>
    <mergeCell ref="U163:U164"/>
    <mergeCell ref="V163:V164"/>
    <mergeCell ref="S165:S166"/>
    <mergeCell ref="T165:T166"/>
    <mergeCell ref="U165:U166"/>
    <mergeCell ref="V165:V166"/>
    <mergeCell ref="S167:S168"/>
    <mergeCell ref="T167:T168"/>
    <mergeCell ref="U167:U168"/>
    <mergeCell ref="V167:V168"/>
    <mergeCell ref="S157:S158"/>
    <mergeCell ref="T157:T158"/>
    <mergeCell ref="U157:U158"/>
    <mergeCell ref="V157:V158"/>
    <mergeCell ref="S159:S160"/>
    <mergeCell ref="T159:T160"/>
    <mergeCell ref="U159:U160"/>
    <mergeCell ref="V159:V160"/>
    <mergeCell ref="S161:S162"/>
    <mergeCell ref="T161:T162"/>
    <mergeCell ref="U161:U162"/>
    <mergeCell ref="V161:V162"/>
    <mergeCell ref="S151:S152"/>
    <mergeCell ref="T151:T152"/>
    <mergeCell ref="U151:U152"/>
    <mergeCell ref="V151:V152"/>
    <mergeCell ref="S153:S154"/>
    <mergeCell ref="T153:T154"/>
    <mergeCell ref="U153:U154"/>
    <mergeCell ref="V153:V154"/>
    <mergeCell ref="S155:S156"/>
    <mergeCell ref="T155:T156"/>
    <mergeCell ref="U155:U156"/>
    <mergeCell ref="V155:V156"/>
    <mergeCell ref="S145:S146"/>
    <mergeCell ref="T145:T146"/>
    <mergeCell ref="U145:U146"/>
    <mergeCell ref="V145:V146"/>
    <mergeCell ref="S147:S148"/>
    <mergeCell ref="T147:T148"/>
    <mergeCell ref="U147:U148"/>
    <mergeCell ref="V147:V148"/>
    <mergeCell ref="S149:S150"/>
    <mergeCell ref="T149:T150"/>
    <mergeCell ref="U149:U150"/>
    <mergeCell ref="V149:V150"/>
    <mergeCell ref="S141:S142"/>
    <mergeCell ref="T141:T142"/>
    <mergeCell ref="U141:U142"/>
    <mergeCell ref="V141:V142"/>
    <mergeCell ref="S139:S140"/>
    <mergeCell ref="T139:T140"/>
    <mergeCell ref="S143:S144"/>
    <mergeCell ref="T143:T144"/>
    <mergeCell ref="U143:U144"/>
    <mergeCell ref="V143:V144"/>
    <mergeCell ref="S133:S134"/>
    <mergeCell ref="T133:T134"/>
    <mergeCell ref="U133:U134"/>
    <mergeCell ref="V133:V134"/>
    <mergeCell ref="S135:S136"/>
    <mergeCell ref="T135:T136"/>
    <mergeCell ref="U135:U136"/>
    <mergeCell ref="V135:V136"/>
    <mergeCell ref="S137:S138"/>
    <mergeCell ref="T137:T138"/>
    <mergeCell ref="U137:U138"/>
    <mergeCell ref="V137:V138"/>
    <mergeCell ref="S127:S128"/>
    <mergeCell ref="T127:T128"/>
    <mergeCell ref="U127:U128"/>
    <mergeCell ref="V127:V128"/>
    <mergeCell ref="S129:S130"/>
    <mergeCell ref="T129:T130"/>
    <mergeCell ref="U129:U130"/>
    <mergeCell ref="V129:V130"/>
    <mergeCell ref="S131:S132"/>
    <mergeCell ref="T131:T132"/>
    <mergeCell ref="U131:U132"/>
    <mergeCell ref="V131:V132"/>
    <mergeCell ref="S121:S122"/>
    <mergeCell ref="T121:T122"/>
    <mergeCell ref="U121:U122"/>
    <mergeCell ref="V121:V122"/>
    <mergeCell ref="S123:S124"/>
    <mergeCell ref="T123:T124"/>
    <mergeCell ref="U123:U124"/>
    <mergeCell ref="V123:V124"/>
    <mergeCell ref="S125:S126"/>
    <mergeCell ref="T125:T126"/>
    <mergeCell ref="U125:U126"/>
    <mergeCell ref="V125:V126"/>
    <mergeCell ref="S115:S116"/>
    <mergeCell ref="T115:T116"/>
    <mergeCell ref="U115:U116"/>
    <mergeCell ref="V115:V116"/>
    <mergeCell ref="S117:S118"/>
    <mergeCell ref="T117:T118"/>
    <mergeCell ref="U117:U118"/>
    <mergeCell ref="V117:V118"/>
    <mergeCell ref="S119:S120"/>
    <mergeCell ref="T119:T120"/>
    <mergeCell ref="U119:U120"/>
    <mergeCell ref="V119:V120"/>
    <mergeCell ref="S109:S110"/>
    <mergeCell ref="T109:T110"/>
    <mergeCell ref="U109:U110"/>
    <mergeCell ref="V109:V110"/>
    <mergeCell ref="S111:S112"/>
    <mergeCell ref="T111:T112"/>
    <mergeCell ref="U111:U112"/>
    <mergeCell ref="V111:V112"/>
    <mergeCell ref="S113:S114"/>
    <mergeCell ref="T113:T114"/>
    <mergeCell ref="U113:U114"/>
    <mergeCell ref="V113:V114"/>
    <mergeCell ref="S103:S104"/>
    <mergeCell ref="T103:T104"/>
    <mergeCell ref="U103:U104"/>
    <mergeCell ref="V103:V104"/>
    <mergeCell ref="S105:S106"/>
    <mergeCell ref="T105:T106"/>
    <mergeCell ref="U105:U106"/>
    <mergeCell ref="V105:V106"/>
    <mergeCell ref="S107:S108"/>
    <mergeCell ref="T107:T108"/>
    <mergeCell ref="U107:U108"/>
    <mergeCell ref="V107:V108"/>
    <mergeCell ref="S97:S98"/>
    <mergeCell ref="T97:T98"/>
    <mergeCell ref="U97:U98"/>
    <mergeCell ref="V97:V98"/>
    <mergeCell ref="S99:S100"/>
    <mergeCell ref="T99:T100"/>
    <mergeCell ref="U99:U100"/>
    <mergeCell ref="V99:V100"/>
    <mergeCell ref="S101:S102"/>
    <mergeCell ref="T101:T102"/>
    <mergeCell ref="U101:U102"/>
    <mergeCell ref="V101:V102"/>
    <mergeCell ref="S91:S92"/>
    <mergeCell ref="T91:T92"/>
    <mergeCell ref="U91:U92"/>
    <mergeCell ref="V91:V92"/>
    <mergeCell ref="S93:S94"/>
    <mergeCell ref="T93:T94"/>
    <mergeCell ref="U93:U94"/>
    <mergeCell ref="V93:V94"/>
    <mergeCell ref="S95:S96"/>
    <mergeCell ref="T95:T96"/>
    <mergeCell ref="U95:U96"/>
    <mergeCell ref="V95:V96"/>
    <mergeCell ref="S85:S86"/>
    <mergeCell ref="T85:T86"/>
    <mergeCell ref="U85:U86"/>
    <mergeCell ref="V85:V86"/>
    <mergeCell ref="S87:S88"/>
    <mergeCell ref="T87:T88"/>
    <mergeCell ref="U87:U88"/>
    <mergeCell ref="V87:V88"/>
    <mergeCell ref="S89:S90"/>
    <mergeCell ref="T89:T90"/>
    <mergeCell ref="U89:U90"/>
    <mergeCell ref="V89:V90"/>
    <mergeCell ref="S79:S80"/>
    <mergeCell ref="T79:T80"/>
    <mergeCell ref="U79:U80"/>
    <mergeCell ref="V79:V80"/>
    <mergeCell ref="S81:S82"/>
    <mergeCell ref="T81:T82"/>
    <mergeCell ref="U81:U82"/>
    <mergeCell ref="V81:V82"/>
    <mergeCell ref="S83:S84"/>
    <mergeCell ref="T83:T84"/>
    <mergeCell ref="U83:U84"/>
    <mergeCell ref="V83:V84"/>
    <mergeCell ref="S73:S74"/>
    <mergeCell ref="T73:T74"/>
    <mergeCell ref="U73:U74"/>
    <mergeCell ref="V73:V74"/>
    <mergeCell ref="S75:S76"/>
    <mergeCell ref="T75:T76"/>
    <mergeCell ref="U75:U76"/>
    <mergeCell ref="V75:V76"/>
    <mergeCell ref="S77:S78"/>
    <mergeCell ref="T77:T78"/>
    <mergeCell ref="U77:U78"/>
    <mergeCell ref="V77:V78"/>
    <mergeCell ref="S67:S68"/>
    <mergeCell ref="T67:T68"/>
    <mergeCell ref="U67:U68"/>
    <mergeCell ref="V67:V68"/>
    <mergeCell ref="S69:S70"/>
    <mergeCell ref="T69:T70"/>
    <mergeCell ref="U69:U70"/>
    <mergeCell ref="V69:V70"/>
    <mergeCell ref="S71:S72"/>
    <mergeCell ref="T71:T72"/>
    <mergeCell ref="U71:U72"/>
    <mergeCell ref="V71:V72"/>
    <mergeCell ref="S61:S62"/>
    <mergeCell ref="T61:T62"/>
    <mergeCell ref="U61:U62"/>
    <mergeCell ref="V61:V62"/>
    <mergeCell ref="S63:S64"/>
    <mergeCell ref="T63:T64"/>
    <mergeCell ref="U63:U64"/>
    <mergeCell ref="V63:V64"/>
    <mergeCell ref="S65:S66"/>
    <mergeCell ref="T65:T66"/>
    <mergeCell ref="U65:U66"/>
    <mergeCell ref="V65:V66"/>
    <mergeCell ref="S55:S56"/>
    <mergeCell ref="T55:T56"/>
    <mergeCell ref="U55:U56"/>
    <mergeCell ref="V55:V56"/>
    <mergeCell ref="S57:S58"/>
    <mergeCell ref="T57:T58"/>
    <mergeCell ref="U57:U58"/>
    <mergeCell ref="V57:V58"/>
    <mergeCell ref="S59:S60"/>
    <mergeCell ref="T59:T60"/>
    <mergeCell ref="U59:U60"/>
    <mergeCell ref="V59:V60"/>
    <mergeCell ref="S49:S50"/>
    <mergeCell ref="T49:T50"/>
    <mergeCell ref="U49:U50"/>
    <mergeCell ref="V49:V50"/>
    <mergeCell ref="S51:S52"/>
    <mergeCell ref="T51:T52"/>
    <mergeCell ref="U51:U52"/>
    <mergeCell ref="V51:V52"/>
    <mergeCell ref="S53:S54"/>
    <mergeCell ref="T53:T54"/>
    <mergeCell ref="U53:U54"/>
    <mergeCell ref="V53:V54"/>
    <mergeCell ref="S43:S44"/>
    <mergeCell ref="T43:T44"/>
    <mergeCell ref="U43:U44"/>
    <mergeCell ref="V43:V44"/>
    <mergeCell ref="S45:S46"/>
    <mergeCell ref="T45:T46"/>
    <mergeCell ref="U45:U46"/>
    <mergeCell ref="V45:V46"/>
    <mergeCell ref="S47:S48"/>
    <mergeCell ref="T47:T48"/>
    <mergeCell ref="U47:U48"/>
    <mergeCell ref="V47:V48"/>
    <mergeCell ref="S37:S38"/>
    <mergeCell ref="T37:T38"/>
    <mergeCell ref="U37:U38"/>
    <mergeCell ref="V37:V38"/>
    <mergeCell ref="S39:S40"/>
    <mergeCell ref="T39:T40"/>
    <mergeCell ref="U39:U40"/>
    <mergeCell ref="V39:V40"/>
    <mergeCell ref="S41:S42"/>
    <mergeCell ref="T41:T42"/>
    <mergeCell ref="U41:U42"/>
    <mergeCell ref="V41:V42"/>
    <mergeCell ref="S31:S32"/>
    <mergeCell ref="T31:T32"/>
    <mergeCell ref="U31:U32"/>
    <mergeCell ref="V31:V32"/>
    <mergeCell ref="S33:S34"/>
    <mergeCell ref="T33:T34"/>
    <mergeCell ref="U33:U34"/>
    <mergeCell ref="V33:V34"/>
    <mergeCell ref="S35:S36"/>
    <mergeCell ref="T35:T36"/>
    <mergeCell ref="U35:U36"/>
    <mergeCell ref="V35:V36"/>
    <mergeCell ref="S25:S26"/>
    <mergeCell ref="T25:T26"/>
    <mergeCell ref="U25:U26"/>
    <mergeCell ref="V25:V26"/>
    <mergeCell ref="S27:S28"/>
    <mergeCell ref="T27:T28"/>
    <mergeCell ref="U27:U28"/>
    <mergeCell ref="V27:V28"/>
    <mergeCell ref="S29:S30"/>
    <mergeCell ref="T29:T30"/>
    <mergeCell ref="U29:U30"/>
    <mergeCell ref="V29:V30"/>
    <mergeCell ref="S19:S20"/>
    <mergeCell ref="T19:T20"/>
    <mergeCell ref="U19:U20"/>
    <mergeCell ref="V19:V20"/>
    <mergeCell ref="S21:S22"/>
    <mergeCell ref="T21:T22"/>
    <mergeCell ref="U21:U22"/>
    <mergeCell ref="V21:V22"/>
    <mergeCell ref="S23:S24"/>
    <mergeCell ref="T23:T24"/>
    <mergeCell ref="U23:U24"/>
    <mergeCell ref="V23:V24"/>
    <mergeCell ref="S13:S14"/>
    <mergeCell ref="T13:T14"/>
    <mergeCell ref="U13:U14"/>
    <mergeCell ref="S15:S16"/>
    <mergeCell ref="T15:T16"/>
    <mergeCell ref="U15:U16"/>
    <mergeCell ref="V15:V16"/>
    <mergeCell ref="U8:U12"/>
    <mergeCell ref="S17:S18"/>
    <mergeCell ref="T17:T18"/>
    <mergeCell ref="U17:U18"/>
    <mergeCell ref="V17:V18"/>
    <mergeCell ref="V8:V12"/>
    <mergeCell ref="V13:V14"/>
    <mergeCell ref="A7:T7"/>
    <mergeCell ref="A8:A9"/>
    <mergeCell ref="C8:E8"/>
    <mergeCell ref="F8:H8"/>
    <mergeCell ref="I8:K8"/>
    <mergeCell ref="L8:N8"/>
    <mergeCell ref="O8:Q8"/>
    <mergeCell ref="R8:R10"/>
    <mergeCell ref="S8:S12"/>
    <mergeCell ref="T8:T12"/>
    <mergeCell ref="C9:E9"/>
    <mergeCell ref="F9:H9"/>
    <mergeCell ref="I9:K9"/>
    <mergeCell ref="L9:N9"/>
    <mergeCell ref="O9:Q9"/>
    <mergeCell ref="A10:A12"/>
  </mergeCells>
  <pageMargins left="0.70866141732283472" right="0.23" top="0.31496062992125984" bottom="0.31496062992125984" header="0.23622047244094491" footer="0.27559055118110237"/>
  <pageSetup paperSize="8" orientation="landscape" horizontalDpi="4294967295" verticalDpi="4294967295" r:id="rId1"/>
  <headerFooter>
    <oddFooter>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7" workbookViewId="0">
      <selection activeCell="K17" sqref="K17"/>
    </sheetView>
  </sheetViews>
  <sheetFormatPr defaultRowHeight="15" x14ac:dyDescent="0.25"/>
  <cols>
    <col min="1" max="1" width="9.140625" style="45"/>
    <col min="2" max="2" width="8.7109375" style="45" customWidth="1"/>
    <col min="3" max="3" width="50" style="45" customWidth="1"/>
    <col min="4" max="4" width="11.42578125" style="45" bestFit="1" customWidth="1"/>
    <col min="5" max="243" width="9.140625" style="45"/>
    <col min="244" max="244" width="13.28515625" style="45" customWidth="1"/>
    <col min="245" max="245" width="31.5703125" style="45" bestFit="1" customWidth="1"/>
    <col min="246" max="246" width="11.5703125" style="45" bestFit="1" customWidth="1"/>
    <col min="247" max="247" width="9.28515625" style="45" bestFit="1" customWidth="1"/>
    <col min="248" max="248" width="10.140625" style="45" customWidth="1"/>
    <col min="249" max="254" width="10.28515625" style="45" customWidth="1"/>
    <col min="255" max="255" width="9.140625" style="45"/>
    <col min="256" max="256" width="10.85546875" style="45" bestFit="1" customWidth="1"/>
    <col min="257" max="499" width="9.140625" style="45"/>
    <col min="500" max="500" width="13.28515625" style="45" customWidth="1"/>
    <col min="501" max="501" width="31.5703125" style="45" bestFit="1" customWidth="1"/>
    <col min="502" max="502" width="11.5703125" style="45" bestFit="1" customWidth="1"/>
    <col min="503" max="503" width="9.28515625" style="45" bestFit="1" customWidth="1"/>
    <col min="504" max="504" width="10.140625" style="45" customWidth="1"/>
    <col min="505" max="510" width="10.28515625" style="45" customWidth="1"/>
    <col min="511" max="511" width="9.140625" style="45"/>
    <col min="512" max="512" width="10.85546875" style="45" bestFit="1" customWidth="1"/>
    <col min="513" max="755" width="9.140625" style="45"/>
    <col min="756" max="756" width="13.28515625" style="45" customWidth="1"/>
    <col min="757" max="757" width="31.5703125" style="45" bestFit="1" customWidth="1"/>
    <col min="758" max="758" width="11.5703125" style="45" bestFit="1" customWidth="1"/>
    <col min="759" max="759" width="9.28515625" style="45" bestFit="1" customWidth="1"/>
    <col min="760" max="760" width="10.140625" style="45" customWidth="1"/>
    <col min="761" max="766" width="10.28515625" style="45" customWidth="1"/>
    <col min="767" max="767" width="9.140625" style="45"/>
    <col min="768" max="768" width="10.85546875" style="45" bestFit="1" customWidth="1"/>
    <col min="769" max="1011" width="9.140625" style="45"/>
    <col min="1012" max="1012" width="13.28515625" style="45" customWidth="1"/>
    <col min="1013" max="1013" width="31.5703125" style="45" bestFit="1" customWidth="1"/>
    <col min="1014" max="1014" width="11.5703125" style="45" bestFit="1" customWidth="1"/>
    <col min="1015" max="1015" width="9.28515625" style="45" bestFit="1" customWidth="1"/>
    <col min="1016" max="1016" width="10.140625" style="45" customWidth="1"/>
    <col min="1017" max="1022" width="10.28515625" style="45" customWidth="1"/>
    <col min="1023" max="1023" width="9.140625" style="45"/>
    <col min="1024" max="1024" width="10.85546875" style="45" bestFit="1" customWidth="1"/>
    <col min="1025" max="1267" width="9.140625" style="45"/>
    <col min="1268" max="1268" width="13.28515625" style="45" customWidth="1"/>
    <col min="1269" max="1269" width="31.5703125" style="45" bestFit="1" customWidth="1"/>
    <col min="1270" max="1270" width="11.5703125" style="45" bestFit="1" customWidth="1"/>
    <col min="1271" max="1271" width="9.28515625" style="45" bestFit="1" customWidth="1"/>
    <col min="1272" max="1272" width="10.140625" style="45" customWidth="1"/>
    <col min="1273" max="1278" width="10.28515625" style="45" customWidth="1"/>
    <col min="1279" max="1279" width="9.140625" style="45"/>
    <col min="1280" max="1280" width="10.85546875" style="45" bestFit="1" customWidth="1"/>
    <col min="1281" max="1523" width="9.140625" style="45"/>
    <col min="1524" max="1524" width="13.28515625" style="45" customWidth="1"/>
    <col min="1525" max="1525" width="31.5703125" style="45" bestFit="1" customWidth="1"/>
    <col min="1526" max="1526" width="11.5703125" style="45" bestFit="1" customWidth="1"/>
    <col min="1527" max="1527" width="9.28515625" style="45" bestFit="1" customWidth="1"/>
    <col min="1528" max="1528" width="10.140625" style="45" customWidth="1"/>
    <col min="1529" max="1534" width="10.28515625" style="45" customWidth="1"/>
    <col min="1535" max="1535" width="9.140625" style="45"/>
    <col min="1536" max="1536" width="10.85546875" style="45" bestFit="1" customWidth="1"/>
    <col min="1537" max="1779" width="9.140625" style="45"/>
    <col min="1780" max="1780" width="13.28515625" style="45" customWidth="1"/>
    <col min="1781" max="1781" width="31.5703125" style="45" bestFit="1" customWidth="1"/>
    <col min="1782" max="1782" width="11.5703125" style="45" bestFit="1" customWidth="1"/>
    <col min="1783" max="1783" width="9.28515625" style="45" bestFit="1" customWidth="1"/>
    <col min="1784" max="1784" width="10.140625" style="45" customWidth="1"/>
    <col min="1785" max="1790" width="10.28515625" style="45" customWidth="1"/>
    <col min="1791" max="1791" width="9.140625" style="45"/>
    <col min="1792" max="1792" width="10.85546875" style="45" bestFit="1" customWidth="1"/>
    <col min="1793" max="2035" width="9.140625" style="45"/>
    <col min="2036" max="2036" width="13.28515625" style="45" customWidth="1"/>
    <col min="2037" max="2037" width="31.5703125" style="45" bestFit="1" customWidth="1"/>
    <col min="2038" max="2038" width="11.5703125" style="45" bestFit="1" customWidth="1"/>
    <col min="2039" max="2039" width="9.28515625" style="45" bestFit="1" customWidth="1"/>
    <col min="2040" max="2040" width="10.140625" style="45" customWidth="1"/>
    <col min="2041" max="2046" width="10.28515625" style="45" customWidth="1"/>
    <col min="2047" max="2047" width="9.140625" style="45"/>
    <col min="2048" max="2048" width="10.85546875" style="45" bestFit="1" customWidth="1"/>
    <col min="2049" max="2291" width="9.140625" style="45"/>
    <col min="2292" max="2292" width="13.28515625" style="45" customWidth="1"/>
    <col min="2293" max="2293" width="31.5703125" style="45" bestFit="1" customWidth="1"/>
    <col min="2294" max="2294" width="11.5703125" style="45" bestFit="1" customWidth="1"/>
    <col min="2295" max="2295" width="9.28515625" style="45" bestFit="1" customWidth="1"/>
    <col min="2296" max="2296" width="10.140625" style="45" customWidth="1"/>
    <col min="2297" max="2302" width="10.28515625" style="45" customWidth="1"/>
    <col min="2303" max="2303" width="9.140625" style="45"/>
    <col min="2304" max="2304" width="10.85546875" style="45" bestFit="1" customWidth="1"/>
    <col min="2305" max="2547" width="9.140625" style="45"/>
    <col min="2548" max="2548" width="13.28515625" style="45" customWidth="1"/>
    <col min="2549" max="2549" width="31.5703125" style="45" bestFit="1" customWidth="1"/>
    <col min="2550" max="2550" width="11.5703125" style="45" bestFit="1" customWidth="1"/>
    <col min="2551" max="2551" width="9.28515625" style="45" bestFit="1" customWidth="1"/>
    <col min="2552" max="2552" width="10.140625" style="45" customWidth="1"/>
    <col min="2553" max="2558" width="10.28515625" style="45" customWidth="1"/>
    <col min="2559" max="2559" width="9.140625" style="45"/>
    <col min="2560" max="2560" width="10.85546875" style="45" bestFit="1" customWidth="1"/>
    <col min="2561" max="2803" width="9.140625" style="45"/>
    <col min="2804" max="2804" width="13.28515625" style="45" customWidth="1"/>
    <col min="2805" max="2805" width="31.5703125" style="45" bestFit="1" customWidth="1"/>
    <col min="2806" max="2806" width="11.5703125" style="45" bestFit="1" customWidth="1"/>
    <col min="2807" max="2807" width="9.28515625" style="45" bestFit="1" customWidth="1"/>
    <col min="2808" max="2808" width="10.140625" style="45" customWidth="1"/>
    <col min="2809" max="2814" width="10.28515625" style="45" customWidth="1"/>
    <col min="2815" max="2815" width="9.140625" style="45"/>
    <col min="2816" max="2816" width="10.85546875" style="45" bestFit="1" customWidth="1"/>
    <col min="2817" max="3059" width="9.140625" style="45"/>
    <col min="3060" max="3060" width="13.28515625" style="45" customWidth="1"/>
    <col min="3061" max="3061" width="31.5703125" style="45" bestFit="1" customWidth="1"/>
    <col min="3062" max="3062" width="11.5703125" style="45" bestFit="1" customWidth="1"/>
    <col min="3063" max="3063" width="9.28515625" style="45" bestFit="1" customWidth="1"/>
    <col min="3064" max="3064" width="10.140625" style="45" customWidth="1"/>
    <col min="3065" max="3070" width="10.28515625" style="45" customWidth="1"/>
    <col min="3071" max="3071" width="9.140625" style="45"/>
    <col min="3072" max="3072" width="10.85546875" style="45" bestFit="1" customWidth="1"/>
    <col min="3073" max="3315" width="9.140625" style="45"/>
    <col min="3316" max="3316" width="13.28515625" style="45" customWidth="1"/>
    <col min="3317" max="3317" width="31.5703125" style="45" bestFit="1" customWidth="1"/>
    <col min="3318" max="3318" width="11.5703125" style="45" bestFit="1" customWidth="1"/>
    <col min="3319" max="3319" width="9.28515625" style="45" bestFit="1" customWidth="1"/>
    <col min="3320" max="3320" width="10.140625" style="45" customWidth="1"/>
    <col min="3321" max="3326" width="10.28515625" style="45" customWidth="1"/>
    <col min="3327" max="3327" width="9.140625" style="45"/>
    <col min="3328" max="3328" width="10.85546875" style="45" bestFit="1" customWidth="1"/>
    <col min="3329" max="3571" width="9.140625" style="45"/>
    <col min="3572" max="3572" width="13.28515625" style="45" customWidth="1"/>
    <col min="3573" max="3573" width="31.5703125" style="45" bestFit="1" customWidth="1"/>
    <col min="3574" max="3574" width="11.5703125" style="45" bestFit="1" customWidth="1"/>
    <col min="3575" max="3575" width="9.28515625" style="45" bestFit="1" customWidth="1"/>
    <col min="3576" max="3576" width="10.140625" style="45" customWidth="1"/>
    <col min="3577" max="3582" width="10.28515625" style="45" customWidth="1"/>
    <col min="3583" max="3583" width="9.140625" style="45"/>
    <col min="3584" max="3584" width="10.85546875" style="45" bestFit="1" customWidth="1"/>
    <col min="3585" max="3827" width="9.140625" style="45"/>
    <col min="3828" max="3828" width="13.28515625" style="45" customWidth="1"/>
    <col min="3829" max="3829" width="31.5703125" style="45" bestFit="1" customWidth="1"/>
    <col min="3830" max="3830" width="11.5703125" style="45" bestFit="1" customWidth="1"/>
    <col min="3831" max="3831" width="9.28515625" style="45" bestFit="1" customWidth="1"/>
    <col min="3832" max="3832" width="10.140625" style="45" customWidth="1"/>
    <col min="3833" max="3838" width="10.28515625" style="45" customWidth="1"/>
    <col min="3839" max="3839" width="9.140625" style="45"/>
    <col min="3840" max="3840" width="10.85546875" style="45" bestFit="1" customWidth="1"/>
    <col min="3841" max="4083" width="9.140625" style="45"/>
    <col min="4084" max="4084" width="13.28515625" style="45" customWidth="1"/>
    <col min="4085" max="4085" width="31.5703125" style="45" bestFit="1" customWidth="1"/>
    <col min="4086" max="4086" width="11.5703125" style="45" bestFit="1" customWidth="1"/>
    <col min="4087" max="4087" width="9.28515625" style="45" bestFit="1" customWidth="1"/>
    <col min="4088" max="4088" width="10.140625" style="45" customWidth="1"/>
    <col min="4089" max="4094" width="10.28515625" style="45" customWidth="1"/>
    <col min="4095" max="4095" width="9.140625" style="45"/>
    <col min="4096" max="4096" width="10.85546875" style="45" bestFit="1" customWidth="1"/>
    <col min="4097" max="4339" width="9.140625" style="45"/>
    <col min="4340" max="4340" width="13.28515625" style="45" customWidth="1"/>
    <col min="4341" max="4341" width="31.5703125" style="45" bestFit="1" customWidth="1"/>
    <col min="4342" max="4342" width="11.5703125" style="45" bestFit="1" customWidth="1"/>
    <col min="4343" max="4343" width="9.28515625" style="45" bestFit="1" customWidth="1"/>
    <col min="4344" max="4344" width="10.140625" style="45" customWidth="1"/>
    <col min="4345" max="4350" width="10.28515625" style="45" customWidth="1"/>
    <col min="4351" max="4351" width="9.140625" style="45"/>
    <col min="4352" max="4352" width="10.85546875" style="45" bestFit="1" customWidth="1"/>
    <col min="4353" max="4595" width="9.140625" style="45"/>
    <col min="4596" max="4596" width="13.28515625" style="45" customWidth="1"/>
    <col min="4597" max="4597" width="31.5703125" style="45" bestFit="1" customWidth="1"/>
    <col min="4598" max="4598" width="11.5703125" style="45" bestFit="1" customWidth="1"/>
    <col min="4599" max="4599" width="9.28515625" style="45" bestFit="1" customWidth="1"/>
    <col min="4600" max="4600" width="10.140625" style="45" customWidth="1"/>
    <col min="4601" max="4606" width="10.28515625" style="45" customWidth="1"/>
    <col min="4607" max="4607" width="9.140625" style="45"/>
    <col min="4608" max="4608" width="10.85546875" style="45" bestFit="1" customWidth="1"/>
    <col min="4609" max="4851" width="9.140625" style="45"/>
    <col min="4852" max="4852" width="13.28515625" style="45" customWidth="1"/>
    <col min="4853" max="4853" width="31.5703125" style="45" bestFit="1" customWidth="1"/>
    <col min="4854" max="4854" width="11.5703125" style="45" bestFit="1" customWidth="1"/>
    <col min="4855" max="4855" width="9.28515625" style="45" bestFit="1" customWidth="1"/>
    <col min="4856" max="4856" width="10.140625" style="45" customWidth="1"/>
    <col min="4857" max="4862" width="10.28515625" style="45" customWidth="1"/>
    <col min="4863" max="4863" width="9.140625" style="45"/>
    <col min="4864" max="4864" width="10.85546875" style="45" bestFit="1" customWidth="1"/>
    <col min="4865" max="5107" width="9.140625" style="45"/>
    <col min="5108" max="5108" width="13.28515625" style="45" customWidth="1"/>
    <col min="5109" max="5109" width="31.5703125" style="45" bestFit="1" customWidth="1"/>
    <col min="5110" max="5110" width="11.5703125" style="45" bestFit="1" customWidth="1"/>
    <col min="5111" max="5111" width="9.28515625" style="45" bestFit="1" customWidth="1"/>
    <col min="5112" max="5112" width="10.140625" style="45" customWidth="1"/>
    <col min="5113" max="5118" width="10.28515625" style="45" customWidth="1"/>
    <col min="5119" max="5119" width="9.140625" style="45"/>
    <col min="5120" max="5120" width="10.85546875" style="45" bestFit="1" customWidth="1"/>
    <col min="5121" max="5363" width="9.140625" style="45"/>
    <col min="5364" max="5364" width="13.28515625" style="45" customWidth="1"/>
    <col min="5365" max="5365" width="31.5703125" style="45" bestFit="1" customWidth="1"/>
    <col min="5366" max="5366" width="11.5703125" style="45" bestFit="1" customWidth="1"/>
    <col min="5367" max="5367" width="9.28515625" style="45" bestFit="1" customWidth="1"/>
    <col min="5368" max="5368" width="10.140625" style="45" customWidth="1"/>
    <col min="5369" max="5374" width="10.28515625" style="45" customWidth="1"/>
    <col min="5375" max="5375" width="9.140625" style="45"/>
    <col min="5376" max="5376" width="10.85546875" style="45" bestFit="1" customWidth="1"/>
    <col min="5377" max="5619" width="9.140625" style="45"/>
    <col min="5620" max="5620" width="13.28515625" style="45" customWidth="1"/>
    <col min="5621" max="5621" width="31.5703125" style="45" bestFit="1" customWidth="1"/>
    <col min="5622" max="5622" width="11.5703125" style="45" bestFit="1" customWidth="1"/>
    <col min="5623" max="5623" width="9.28515625" style="45" bestFit="1" customWidth="1"/>
    <col min="5624" max="5624" width="10.140625" style="45" customWidth="1"/>
    <col min="5625" max="5630" width="10.28515625" style="45" customWidth="1"/>
    <col min="5631" max="5631" width="9.140625" style="45"/>
    <col min="5632" max="5632" width="10.85546875" style="45" bestFit="1" customWidth="1"/>
    <col min="5633" max="5875" width="9.140625" style="45"/>
    <col min="5876" max="5876" width="13.28515625" style="45" customWidth="1"/>
    <col min="5877" max="5877" width="31.5703125" style="45" bestFit="1" customWidth="1"/>
    <col min="5878" max="5878" width="11.5703125" style="45" bestFit="1" customWidth="1"/>
    <col min="5879" max="5879" width="9.28515625" style="45" bestFit="1" customWidth="1"/>
    <col min="5880" max="5880" width="10.140625" style="45" customWidth="1"/>
    <col min="5881" max="5886" width="10.28515625" style="45" customWidth="1"/>
    <col min="5887" max="5887" width="9.140625" style="45"/>
    <col min="5888" max="5888" width="10.85546875" style="45" bestFit="1" customWidth="1"/>
    <col min="5889" max="6131" width="9.140625" style="45"/>
    <col min="6132" max="6132" width="13.28515625" style="45" customWidth="1"/>
    <col min="6133" max="6133" width="31.5703125" style="45" bestFit="1" customWidth="1"/>
    <col min="6134" max="6134" width="11.5703125" style="45" bestFit="1" customWidth="1"/>
    <col min="6135" max="6135" width="9.28515625" style="45" bestFit="1" customWidth="1"/>
    <col min="6136" max="6136" width="10.140625" style="45" customWidth="1"/>
    <col min="6137" max="6142" width="10.28515625" style="45" customWidth="1"/>
    <col min="6143" max="6143" width="9.140625" style="45"/>
    <col min="6144" max="6144" width="10.85546875" style="45" bestFit="1" customWidth="1"/>
    <col min="6145" max="6387" width="9.140625" style="45"/>
    <col min="6388" max="6388" width="13.28515625" style="45" customWidth="1"/>
    <col min="6389" max="6389" width="31.5703125" style="45" bestFit="1" customWidth="1"/>
    <col min="6390" max="6390" width="11.5703125" style="45" bestFit="1" customWidth="1"/>
    <col min="6391" max="6391" width="9.28515625" style="45" bestFit="1" customWidth="1"/>
    <col min="6392" max="6392" width="10.140625" style="45" customWidth="1"/>
    <col min="6393" max="6398" width="10.28515625" style="45" customWidth="1"/>
    <col min="6399" max="6399" width="9.140625" style="45"/>
    <col min="6400" max="6400" width="10.85546875" style="45" bestFit="1" customWidth="1"/>
    <col min="6401" max="6643" width="9.140625" style="45"/>
    <col min="6644" max="6644" width="13.28515625" style="45" customWidth="1"/>
    <col min="6645" max="6645" width="31.5703125" style="45" bestFit="1" customWidth="1"/>
    <col min="6646" max="6646" width="11.5703125" style="45" bestFit="1" customWidth="1"/>
    <col min="6647" max="6647" width="9.28515625" style="45" bestFit="1" customWidth="1"/>
    <col min="6648" max="6648" width="10.140625" style="45" customWidth="1"/>
    <col min="6649" max="6654" width="10.28515625" style="45" customWidth="1"/>
    <col min="6655" max="6655" width="9.140625" style="45"/>
    <col min="6656" max="6656" width="10.85546875" style="45" bestFit="1" customWidth="1"/>
    <col min="6657" max="6899" width="9.140625" style="45"/>
    <col min="6900" max="6900" width="13.28515625" style="45" customWidth="1"/>
    <col min="6901" max="6901" width="31.5703125" style="45" bestFit="1" customWidth="1"/>
    <col min="6902" max="6902" width="11.5703125" style="45" bestFit="1" customWidth="1"/>
    <col min="6903" max="6903" width="9.28515625" style="45" bestFit="1" customWidth="1"/>
    <col min="6904" max="6904" width="10.140625" style="45" customWidth="1"/>
    <col min="6905" max="6910" width="10.28515625" style="45" customWidth="1"/>
    <col min="6911" max="6911" width="9.140625" style="45"/>
    <col min="6912" max="6912" width="10.85546875" style="45" bestFit="1" customWidth="1"/>
    <col min="6913" max="7155" width="9.140625" style="45"/>
    <col min="7156" max="7156" width="13.28515625" style="45" customWidth="1"/>
    <col min="7157" max="7157" width="31.5703125" style="45" bestFit="1" customWidth="1"/>
    <col min="7158" max="7158" width="11.5703125" style="45" bestFit="1" customWidth="1"/>
    <col min="7159" max="7159" width="9.28515625" style="45" bestFit="1" customWidth="1"/>
    <col min="7160" max="7160" width="10.140625" style="45" customWidth="1"/>
    <col min="7161" max="7166" width="10.28515625" style="45" customWidth="1"/>
    <col min="7167" max="7167" width="9.140625" style="45"/>
    <col min="7168" max="7168" width="10.85546875" style="45" bestFit="1" customWidth="1"/>
    <col min="7169" max="7411" width="9.140625" style="45"/>
    <col min="7412" max="7412" width="13.28515625" style="45" customWidth="1"/>
    <col min="7413" max="7413" width="31.5703125" style="45" bestFit="1" customWidth="1"/>
    <col min="7414" max="7414" width="11.5703125" style="45" bestFit="1" customWidth="1"/>
    <col min="7415" max="7415" width="9.28515625" style="45" bestFit="1" customWidth="1"/>
    <col min="7416" max="7416" width="10.140625" style="45" customWidth="1"/>
    <col min="7417" max="7422" width="10.28515625" style="45" customWidth="1"/>
    <col min="7423" max="7423" width="9.140625" style="45"/>
    <col min="7424" max="7424" width="10.85546875" style="45" bestFit="1" customWidth="1"/>
    <col min="7425" max="7667" width="9.140625" style="45"/>
    <col min="7668" max="7668" width="13.28515625" style="45" customWidth="1"/>
    <col min="7669" max="7669" width="31.5703125" style="45" bestFit="1" customWidth="1"/>
    <col min="7670" max="7670" width="11.5703125" style="45" bestFit="1" customWidth="1"/>
    <col min="7671" max="7671" width="9.28515625" style="45" bestFit="1" customWidth="1"/>
    <col min="7672" max="7672" width="10.140625" style="45" customWidth="1"/>
    <col min="7673" max="7678" width="10.28515625" style="45" customWidth="1"/>
    <col min="7679" max="7679" width="9.140625" style="45"/>
    <col min="7680" max="7680" width="10.85546875" style="45" bestFit="1" customWidth="1"/>
    <col min="7681" max="7923" width="9.140625" style="45"/>
    <col min="7924" max="7924" width="13.28515625" style="45" customWidth="1"/>
    <col min="7925" max="7925" width="31.5703125" style="45" bestFit="1" customWidth="1"/>
    <col min="7926" max="7926" width="11.5703125" style="45" bestFit="1" customWidth="1"/>
    <col min="7927" max="7927" width="9.28515625" style="45" bestFit="1" customWidth="1"/>
    <col min="7928" max="7928" width="10.140625" style="45" customWidth="1"/>
    <col min="7929" max="7934" width="10.28515625" style="45" customWidth="1"/>
    <col min="7935" max="7935" width="9.140625" style="45"/>
    <col min="7936" max="7936" width="10.85546875" style="45" bestFit="1" customWidth="1"/>
    <col min="7937" max="8179" width="9.140625" style="45"/>
    <col min="8180" max="8180" width="13.28515625" style="45" customWidth="1"/>
    <col min="8181" max="8181" width="31.5703125" style="45" bestFit="1" customWidth="1"/>
    <col min="8182" max="8182" width="11.5703125" style="45" bestFit="1" customWidth="1"/>
    <col min="8183" max="8183" width="9.28515625" style="45" bestFit="1" customWidth="1"/>
    <col min="8184" max="8184" width="10.140625" style="45" customWidth="1"/>
    <col min="8185" max="8190" width="10.28515625" style="45" customWidth="1"/>
    <col min="8191" max="8191" width="9.140625" style="45"/>
    <col min="8192" max="8192" width="10.85546875" style="45" bestFit="1" customWidth="1"/>
    <col min="8193" max="8435" width="9.140625" style="45"/>
    <col min="8436" max="8436" width="13.28515625" style="45" customWidth="1"/>
    <col min="8437" max="8437" width="31.5703125" style="45" bestFit="1" customWidth="1"/>
    <col min="8438" max="8438" width="11.5703125" style="45" bestFit="1" customWidth="1"/>
    <col min="8439" max="8439" width="9.28515625" style="45" bestFit="1" customWidth="1"/>
    <col min="8440" max="8440" width="10.140625" style="45" customWidth="1"/>
    <col min="8441" max="8446" width="10.28515625" style="45" customWidth="1"/>
    <col min="8447" max="8447" width="9.140625" style="45"/>
    <col min="8448" max="8448" width="10.85546875" style="45" bestFit="1" customWidth="1"/>
    <col min="8449" max="8691" width="9.140625" style="45"/>
    <col min="8692" max="8692" width="13.28515625" style="45" customWidth="1"/>
    <col min="8693" max="8693" width="31.5703125" style="45" bestFit="1" customWidth="1"/>
    <col min="8694" max="8694" width="11.5703125" style="45" bestFit="1" customWidth="1"/>
    <col min="8695" max="8695" width="9.28515625" style="45" bestFit="1" customWidth="1"/>
    <col min="8696" max="8696" width="10.140625" style="45" customWidth="1"/>
    <col min="8697" max="8702" width="10.28515625" style="45" customWidth="1"/>
    <col min="8703" max="8703" width="9.140625" style="45"/>
    <col min="8704" max="8704" width="10.85546875" style="45" bestFit="1" customWidth="1"/>
    <col min="8705" max="8947" width="9.140625" style="45"/>
    <col min="8948" max="8948" width="13.28515625" style="45" customWidth="1"/>
    <col min="8949" max="8949" width="31.5703125" style="45" bestFit="1" customWidth="1"/>
    <col min="8950" max="8950" width="11.5703125" style="45" bestFit="1" customWidth="1"/>
    <col min="8951" max="8951" width="9.28515625" style="45" bestFit="1" customWidth="1"/>
    <col min="8952" max="8952" width="10.140625" style="45" customWidth="1"/>
    <col min="8953" max="8958" width="10.28515625" style="45" customWidth="1"/>
    <col min="8959" max="8959" width="9.140625" style="45"/>
    <col min="8960" max="8960" width="10.85546875" style="45" bestFit="1" customWidth="1"/>
    <col min="8961" max="9203" width="9.140625" style="45"/>
    <col min="9204" max="9204" width="13.28515625" style="45" customWidth="1"/>
    <col min="9205" max="9205" width="31.5703125" style="45" bestFit="1" customWidth="1"/>
    <col min="9206" max="9206" width="11.5703125" style="45" bestFit="1" customWidth="1"/>
    <col min="9207" max="9207" width="9.28515625" style="45" bestFit="1" customWidth="1"/>
    <col min="9208" max="9208" width="10.140625" style="45" customWidth="1"/>
    <col min="9209" max="9214" width="10.28515625" style="45" customWidth="1"/>
    <col min="9215" max="9215" width="9.140625" style="45"/>
    <col min="9216" max="9216" width="10.85546875" style="45" bestFit="1" customWidth="1"/>
    <col min="9217" max="9459" width="9.140625" style="45"/>
    <col min="9460" max="9460" width="13.28515625" style="45" customWidth="1"/>
    <col min="9461" max="9461" width="31.5703125" style="45" bestFit="1" customWidth="1"/>
    <col min="9462" max="9462" width="11.5703125" style="45" bestFit="1" customWidth="1"/>
    <col min="9463" max="9463" width="9.28515625" style="45" bestFit="1" customWidth="1"/>
    <col min="9464" max="9464" width="10.140625" style="45" customWidth="1"/>
    <col min="9465" max="9470" width="10.28515625" style="45" customWidth="1"/>
    <col min="9471" max="9471" width="9.140625" style="45"/>
    <col min="9472" max="9472" width="10.85546875" style="45" bestFit="1" customWidth="1"/>
    <col min="9473" max="9715" width="9.140625" style="45"/>
    <col min="9716" max="9716" width="13.28515625" style="45" customWidth="1"/>
    <col min="9717" max="9717" width="31.5703125" style="45" bestFit="1" customWidth="1"/>
    <col min="9718" max="9718" width="11.5703125" style="45" bestFit="1" customWidth="1"/>
    <col min="9719" max="9719" width="9.28515625" style="45" bestFit="1" customWidth="1"/>
    <col min="9720" max="9720" width="10.140625" style="45" customWidth="1"/>
    <col min="9721" max="9726" width="10.28515625" style="45" customWidth="1"/>
    <col min="9727" max="9727" width="9.140625" style="45"/>
    <col min="9728" max="9728" width="10.85546875" style="45" bestFit="1" customWidth="1"/>
    <col min="9729" max="9971" width="9.140625" style="45"/>
    <col min="9972" max="9972" width="13.28515625" style="45" customWidth="1"/>
    <col min="9973" max="9973" width="31.5703125" style="45" bestFit="1" customWidth="1"/>
    <col min="9974" max="9974" width="11.5703125" style="45" bestFit="1" customWidth="1"/>
    <col min="9975" max="9975" width="9.28515625" style="45" bestFit="1" customWidth="1"/>
    <col min="9976" max="9976" width="10.140625" style="45" customWidth="1"/>
    <col min="9977" max="9982" width="10.28515625" style="45" customWidth="1"/>
    <col min="9983" max="9983" width="9.140625" style="45"/>
    <col min="9984" max="9984" width="10.85546875" style="45" bestFit="1" customWidth="1"/>
    <col min="9985" max="10227" width="9.140625" style="45"/>
    <col min="10228" max="10228" width="13.28515625" style="45" customWidth="1"/>
    <col min="10229" max="10229" width="31.5703125" style="45" bestFit="1" customWidth="1"/>
    <col min="10230" max="10230" width="11.5703125" style="45" bestFit="1" customWidth="1"/>
    <col min="10231" max="10231" width="9.28515625" style="45" bestFit="1" customWidth="1"/>
    <col min="10232" max="10232" width="10.140625" style="45" customWidth="1"/>
    <col min="10233" max="10238" width="10.28515625" style="45" customWidth="1"/>
    <col min="10239" max="10239" width="9.140625" style="45"/>
    <col min="10240" max="10240" width="10.85546875" style="45" bestFit="1" customWidth="1"/>
    <col min="10241" max="10483" width="9.140625" style="45"/>
    <col min="10484" max="10484" width="13.28515625" style="45" customWidth="1"/>
    <col min="10485" max="10485" width="31.5703125" style="45" bestFit="1" customWidth="1"/>
    <col min="10486" max="10486" width="11.5703125" style="45" bestFit="1" customWidth="1"/>
    <col min="10487" max="10487" width="9.28515625" style="45" bestFit="1" customWidth="1"/>
    <col min="10488" max="10488" width="10.140625" style="45" customWidth="1"/>
    <col min="10489" max="10494" width="10.28515625" style="45" customWidth="1"/>
    <col min="10495" max="10495" width="9.140625" style="45"/>
    <col min="10496" max="10496" width="10.85546875" style="45" bestFit="1" customWidth="1"/>
    <col min="10497" max="10739" width="9.140625" style="45"/>
    <col min="10740" max="10740" width="13.28515625" style="45" customWidth="1"/>
    <col min="10741" max="10741" width="31.5703125" style="45" bestFit="1" customWidth="1"/>
    <col min="10742" max="10742" width="11.5703125" style="45" bestFit="1" customWidth="1"/>
    <col min="10743" max="10743" width="9.28515625" style="45" bestFit="1" customWidth="1"/>
    <col min="10744" max="10744" width="10.140625" style="45" customWidth="1"/>
    <col min="10745" max="10750" width="10.28515625" style="45" customWidth="1"/>
    <col min="10751" max="10751" width="9.140625" style="45"/>
    <col min="10752" max="10752" width="10.85546875" style="45" bestFit="1" customWidth="1"/>
    <col min="10753" max="10995" width="9.140625" style="45"/>
    <col min="10996" max="10996" width="13.28515625" style="45" customWidth="1"/>
    <col min="10997" max="10997" width="31.5703125" style="45" bestFit="1" customWidth="1"/>
    <col min="10998" max="10998" width="11.5703125" style="45" bestFit="1" customWidth="1"/>
    <col min="10999" max="10999" width="9.28515625" style="45" bestFit="1" customWidth="1"/>
    <col min="11000" max="11000" width="10.140625" style="45" customWidth="1"/>
    <col min="11001" max="11006" width="10.28515625" style="45" customWidth="1"/>
    <col min="11007" max="11007" width="9.140625" style="45"/>
    <col min="11008" max="11008" width="10.85546875" style="45" bestFit="1" customWidth="1"/>
    <col min="11009" max="11251" width="9.140625" style="45"/>
    <col min="11252" max="11252" width="13.28515625" style="45" customWidth="1"/>
    <col min="11253" max="11253" width="31.5703125" style="45" bestFit="1" customWidth="1"/>
    <col min="11254" max="11254" width="11.5703125" style="45" bestFit="1" customWidth="1"/>
    <col min="11255" max="11255" width="9.28515625" style="45" bestFit="1" customWidth="1"/>
    <col min="11256" max="11256" width="10.140625" style="45" customWidth="1"/>
    <col min="11257" max="11262" width="10.28515625" style="45" customWidth="1"/>
    <col min="11263" max="11263" width="9.140625" style="45"/>
    <col min="11264" max="11264" width="10.85546875" style="45" bestFit="1" customWidth="1"/>
    <col min="11265" max="11507" width="9.140625" style="45"/>
    <col min="11508" max="11508" width="13.28515625" style="45" customWidth="1"/>
    <col min="11509" max="11509" width="31.5703125" style="45" bestFit="1" customWidth="1"/>
    <col min="11510" max="11510" width="11.5703125" style="45" bestFit="1" customWidth="1"/>
    <col min="11511" max="11511" width="9.28515625" style="45" bestFit="1" customWidth="1"/>
    <col min="11512" max="11512" width="10.140625" style="45" customWidth="1"/>
    <col min="11513" max="11518" width="10.28515625" style="45" customWidth="1"/>
    <col min="11519" max="11519" width="9.140625" style="45"/>
    <col min="11520" max="11520" width="10.85546875" style="45" bestFit="1" customWidth="1"/>
    <col min="11521" max="11763" width="9.140625" style="45"/>
    <col min="11764" max="11764" width="13.28515625" style="45" customWidth="1"/>
    <col min="11765" max="11765" width="31.5703125" style="45" bestFit="1" customWidth="1"/>
    <col min="11766" max="11766" width="11.5703125" style="45" bestFit="1" customWidth="1"/>
    <col min="11767" max="11767" width="9.28515625" style="45" bestFit="1" customWidth="1"/>
    <col min="11768" max="11768" width="10.140625" style="45" customWidth="1"/>
    <col min="11769" max="11774" width="10.28515625" style="45" customWidth="1"/>
    <col min="11775" max="11775" width="9.140625" style="45"/>
    <col min="11776" max="11776" width="10.85546875" style="45" bestFit="1" customWidth="1"/>
    <col min="11777" max="12019" width="9.140625" style="45"/>
    <col min="12020" max="12020" width="13.28515625" style="45" customWidth="1"/>
    <col min="12021" max="12021" width="31.5703125" style="45" bestFit="1" customWidth="1"/>
    <col min="12022" max="12022" width="11.5703125" style="45" bestFit="1" customWidth="1"/>
    <col min="12023" max="12023" width="9.28515625" style="45" bestFit="1" customWidth="1"/>
    <col min="12024" max="12024" width="10.140625" style="45" customWidth="1"/>
    <col min="12025" max="12030" width="10.28515625" style="45" customWidth="1"/>
    <col min="12031" max="12031" width="9.140625" style="45"/>
    <col min="12032" max="12032" width="10.85546875" style="45" bestFit="1" customWidth="1"/>
    <col min="12033" max="12275" width="9.140625" style="45"/>
    <col min="12276" max="12276" width="13.28515625" style="45" customWidth="1"/>
    <col min="12277" max="12277" width="31.5703125" style="45" bestFit="1" customWidth="1"/>
    <col min="12278" max="12278" width="11.5703125" style="45" bestFit="1" customWidth="1"/>
    <col min="12279" max="12279" width="9.28515625" style="45" bestFit="1" customWidth="1"/>
    <col min="12280" max="12280" width="10.140625" style="45" customWidth="1"/>
    <col min="12281" max="12286" width="10.28515625" style="45" customWidth="1"/>
    <col min="12287" max="12287" width="9.140625" style="45"/>
    <col min="12288" max="12288" width="10.85546875" style="45" bestFit="1" customWidth="1"/>
    <col min="12289" max="12531" width="9.140625" style="45"/>
    <col min="12532" max="12532" width="13.28515625" style="45" customWidth="1"/>
    <col min="12533" max="12533" width="31.5703125" style="45" bestFit="1" customWidth="1"/>
    <col min="12534" max="12534" width="11.5703125" style="45" bestFit="1" customWidth="1"/>
    <col min="12535" max="12535" width="9.28515625" style="45" bestFit="1" customWidth="1"/>
    <col min="12536" max="12536" width="10.140625" style="45" customWidth="1"/>
    <col min="12537" max="12542" width="10.28515625" style="45" customWidth="1"/>
    <col min="12543" max="12543" width="9.140625" style="45"/>
    <col min="12544" max="12544" width="10.85546875" style="45" bestFit="1" customWidth="1"/>
    <col min="12545" max="12787" width="9.140625" style="45"/>
    <col min="12788" max="12788" width="13.28515625" style="45" customWidth="1"/>
    <col min="12789" max="12789" width="31.5703125" style="45" bestFit="1" customWidth="1"/>
    <col min="12790" max="12790" width="11.5703125" style="45" bestFit="1" customWidth="1"/>
    <col min="12791" max="12791" width="9.28515625" style="45" bestFit="1" customWidth="1"/>
    <col min="12792" max="12792" width="10.140625" style="45" customWidth="1"/>
    <col min="12793" max="12798" width="10.28515625" style="45" customWidth="1"/>
    <col min="12799" max="12799" width="9.140625" style="45"/>
    <col min="12800" max="12800" width="10.85546875" style="45" bestFit="1" customWidth="1"/>
    <col min="12801" max="13043" width="9.140625" style="45"/>
    <col min="13044" max="13044" width="13.28515625" style="45" customWidth="1"/>
    <col min="13045" max="13045" width="31.5703125" style="45" bestFit="1" customWidth="1"/>
    <col min="13046" max="13046" width="11.5703125" style="45" bestFit="1" customWidth="1"/>
    <col min="13047" max="13047" width="9.28515625" style="45" bestFit="1" customWidth="1"/>
    <col min="13048" max="13048" width="10.140625" style="45" customWidth="1"/>
    <col min="13049" max="13054" width="10.28515625" style="45" customWidth="1"/>
    <col min="13055" max="13055" width="9.140625" style="45"/>
    <col min="13056" max="13056" width="10.85546875" style="45" bestFit="1" customWidth="1"/>
    <col min="13057" max="13299" width="9.140625" style="45"/>
    <col min="13300" max="13300" width="13.28515625" style="45" customWidth="1"/>
    <col min="13301" max="13301" width="31.5703125" style="45" bestFit="1" customWidth="1"/>
    <col min="13302" max="13302" width="11.5703125" style="45" bestFit="1" customWidth="1"/>
    <col min="13303" max="13303" width="9.28515625" style="45" bestFit="1" customWidth="1"/>
    <col min="13304" max="13304" width="10.140625" style="45" customWidth="1"/>
    <col min="13305" max="13310" width="10.28515625" style="45" customWidth="1"/>
    <col min="13311" max="13311" width="9.140625" style="45"/>
    <col min="13312" max="13312" width="10.85546875" style="45" bestFit="1" customWidth="1"/>
    <col min="13313" max="13555" width="9.140625" style="45"/>
    <col min="13556" max="13556" width="13.28515625" style="45" customWidth="1"/>
    <col min="13557" max="13557" width="31.5703125" style="45" bestFit="1" customWidth="1"/>
    <col min="13558" max="13558" width="11.5703125" style="45" bestFit="1" customWidth="1"/>
    <col min="13559" max="13559" width="9.28515625" style="45" bestFit="1" customWidth="1"/>
    <col min="13560" max="13560" width="10.140625" style="45" customWidth="1"/>
    <col min="13561" max="13566" width="10.28515625" style="45" customWidth="1"/>
    <col min="13567" max="13567" width="9.140625" style="45"/>
    <col min="13568" max="13568" width="10.85546875" style="45" bestFit="1" customWidth="1"/>
    <col min="13569" max="13811" width="9.140625" style="45"/>
    <col min="13812" max="13812" width="13.28515625" style="45" customWidth="1"/>
    <col min="13813" max="13813" width="31.5703125" style="45" bestFit="1" customWidth="1"/>
    <col min="13814" max="13814" width="11.5703125" style="45" bestFit="1" customWidth="1"/>
    <col min="13815" max="13815" width="9.28515625" style="45" bestFit="1" customWidth="1"/>
    <col min="13816" max="13816" width="10.140625" style="45" customWidth="1"/>
    <col min="13817" max="13822" width="10.28515625" style="45" customWidth="1"/>
    <col min="13823" max="13823" width="9.140625" style="45"/>
    <col min="13824" max="13824" width="10.85546875" style="45" bestFit="1" customWidth="1"/>
    <col min="13825" max="14067" width="9.140625" style="45"/>
    <col min="14068" max="14068" width="13.28515625" style="45" customWidth="1"/>
    <col min="14069" max="14069" width="31.5703125" style="45" bestFit="1" customWidth="1"/>
    <col min="14070" max="14070" width="11.5703125" style="45" bestFit="1" customWidth="1"/>
    <col min="14071" max="14071" width="9.28515625" style="45" bestFit="1" customWidth="1"/>
    <col min="14072" max="14072" width="10.140625" style="45" customWidth="1"/>
    <col min="14073" max="14078" width="10.28515625" style="45" customWidth="1"/>
    <col min="14079" max="14079" width="9.140625" style="45"/>
    <col min="14080" max="14080" width="10.85546875" style="45" bestFit="1" customWidth="1"/>
    <col min="14081" max="14323" width="9.140625" style="45"/>
    <col min="14324" max="14324" width="13.28515625" style="45" customWidth="1"/>
    <col min="14325" max="14325" width="31.5703125" style="45" bestFit="1" customWidth="1"/>
    <col min="14326" max="14326" width="11.5703125" style="45" bestFit="1" customWidth="1"/>
    <col min="14327" max="14327" width="9.28515625" style="45" bestFit="1" customWidth="1"/>
    <col min="14328" max="14328" width="10.140625" style="45" customWidth="1"/>
    <col min="14329" max="14334" width="10.28515625" style="45" customWidth="1"/>
    <col min="14335" max="14335" width="9.140625" style="45"/>
    <col min="14336" max="14336" width="10.85546875" style="45" bestFit="1" customWidth="1"/>
    <col min="14337" max="14579" width="9.140625" style="45"/>
    <col min="14580" max="14580" width="13.28515625" style="45" customWidth="1"/>
    <col min="14581" max="14581" width="31.5703125" style="45" bestFit="1" customWidth="1"/>
    <col min="14582" max="14582" width="11.5703125" style="45" bestFit="1" customWidth="1"/>
    <col min="14583" max="14583" width="9.28515625" style="45" bestFit="1" customWidth="1"/>
    <col min="14584" max="14584" width="10.140625" style="45" customWidth="1"/>
    <col min="14585" max="14590" width="10.28515625" style="45" customWidth="1"/>
    <col min="14591" max="14591" width="9.140625" style="45"/>
    <col min="14592" max="14592" width="10.85546875" style="45" bestFit="1" customWidth="1"/>
    <col min="14593" max="14835" width="9.140625" style="45"/>
    <col min="14836" max="14836" width="13.28515625" style="45" customWidth="1"/>
    <col min="14837" max="14837" width="31.5703125" style="45" bestFit="1" customWidth="1"/>
    <col min="14838" max="14838" width="11.5703125" style="45" bestFit="1" customWidth="1"/>
    <col min="14839" max="14839" width="9.28515625" style="45" bestFit="1" customWidth="1"/>
    <col min="14840" max="14840" width="10.140625" style="45" customWidth="1"/>
    <col min="14841" max="14846" width="10.28515625" style="45" customWidth="1"/>
    <col min="14847" max="14847" width="9.140625" style="45"/>
    <col min="14848" max="14848" width="10.85546875" style="45" bestFit="1" customWidth="1"/>
    <col min="14849" max="15091" width="9.140625" style="45"/>
    <col min="15092" max="15092" width="13.28515625" style="45" customWidth="1"/>
    <col min="15093" max="15093" width="31.5703125" style="45" bestFit="1" customWidth="1"/>
    <col min="15094" max="15094" width="11.5703125" style="45" bestFit="1" customWidth="1"/>
    <col min="15095" max="15095" width="9.28515625" style="45" bestFit="1" customWidth="1"/>
    <col min="15096" max="15096" width="10.140625" style="45" customWidth="1"/>
    <col min="15097" max="15102" width="10.28515625" style="45" customWidth="1"/>
    <col min="15103" max="15103" width="9.140625" style="45"/>
    <col min="15104" max="15104" width="10.85546875" style="45" bestFit="1" customWidth="1"/>
    <col min="15105" max="15347" width="9.140625" style="45"/>
    <col min="15348" max="15348" width="13.28515625" style="45" customWidth="1"/>
    <col min="15349" max="15349" width="31.5703125" style="45" bestFit="1" customWidth="1"/>
    <col min="15350" max="15350" width="11.5703125" style="45" bestFit="1" customWidth="1"/>
    <col min="15351" max="15351" width="9.28515625" style="45" bestFit="1" customWidth="1"/>
    <col min="15352" max="15352" width="10.140625" style="45" customWidth="1"/>
    <col min="15353" max="15358" width="10.28515625" style="45" customWidth="1"/>
    <col min="15359" max="15359" width="9.140625" style="45"/>
    <col min="15360" max="15360" width="10.85546875" style="45" bestFit="1" customWidth="1"/>
    <col min="15361" max="15603" width="9.140625" style="45"/>
    <col min="15604" max="15604" width="13.28515625" style="45" customWidth="1"/>
    <col min="15605" max="15605" width="31.5703125" style="45" bestFit="1" customWidth="1"/>
    <col min="15606" max="15606" width="11.5703125" style="45" bestFit="1" customWidth="1"/>
    <col min="15607" max="15607" width="9.28515625" style="45" bestFit="1" customWidth="1"/>
    <col min="15608" max="15608" width="10.140625" style="45" customWidth="1"/>
    <col min="15609" max="15614" width="10.28515625" style="45" customWidth="1"/>
    <col min="15615" max="15615" width="9.140625" style="45"/>
    <col min="15616" max="15616" width="10.85546875" style="45" bestFit="1" customWidth="1"/>
    <col min="15617" max="15859" width="9.140625" style="45"/>
    <col min="15860" max="15860" width="13.28515625" style="45" customWidth="1"/>
    <col min="15861" max="15861" width="31.5703125" style="45" bestFit="1" customWidth="1"/>
    <col min="15862" max="15862" width="11.5703125" style="45" bestFit="1" customWidth="1"/>
    <col min="15863" max="15863" width="9.28515625" style="45" bestFit="1" customWidth="1"/>
    <col min="15864" max="15864" width="10.140625" style="45" customWidth="1"/>
    <col min="15865" max="15870" width="10.28515625" style="45" customWidth="1"/>
    <col min="15871" max="15871" width="9.140625" style="45"/>
    <col min="15872" max="15872" width="10.85546875" style="45" bestFit="1" customWidth="1"/>
    <col min="15873" max="16115" width="9.140625" style="45"/>
    <col min="16116" max="16116" width="13.28515625" style="45" customWidth="1"/>
    <col min="16117" max="16117" width="31.5703125" style="45" bestFit="1" customWidth="1"/>
    <col min="16118" max="16118" width="11.5703125" style="45" bestFit="1" customWidth="1"/>
    <col min="16119" max="16119" width="9.28515625" style="45" bestFit="1" customWidth="1"/>
    <col min="16120" max="16120" width="10.140625" style="45" customWidth="1"/>
    <col min="16121" max="16126" width="10.28515625" style="45" customWidth="1"/>
    <col min="16127" max="16127" width="9.140625" style="45"/>
    <col min="16128" max="16128" width="10.85546875" style="45" bestFit="1" customWidth="1"/>
    <col min="16129" max="16384" width="9.140625" style="45"/>
  </cols>
  <sheetData>
    <row r="1" spans="1:5" s="33" customFormat="1" ht="44.25" customHeight="1" x14ac:dyDescent="0.25">
      <c r="A1" s="172"/>
      <c r="B1" s="172"/>
      <c r="C1" s="172"/>
      <c r="D1" s="172"/>
      <c r="E1" s="172"/>
    </row>
    <row r="2" spans="1:5" s="33" customFormat="1" ht="21" x14ac:dyDescent="0.25">
      <c r="A2" s="172" t="s">
        <v>191</v>
      </c>
      <c r="B2" s="172"/>
      <c r="C2" s="172"/>
      <c r="D2" s="172"/>
      <c r="E2" s="172"/>
    </row>
    <row r="3" spans="1:5" s="33" customFormat="1" ht="18.75" x14ac:dyDescent="0.25">
      <c r="A3" s="173" t="str">
        <f>Sem!A3</f>
        <v>RESULT ANALYSIS YEAR 2017-2018</v>
      </c>
      <c r="B3" s="173"/>
      <c r="C3" s="173"/>
      <c r="D3" s="173"/>
      <c r="E3" s="173"/>
    </row>
    <row r="4" spans="1:5" s="33" customFormat="1" ht="18.75" customHeight="1" x14ac:dyDescent="0.25">
      <c r="A4" s="173" t="str">
        <f>Sem!A4</f>
        <v>SEM V (DEC 2017)</v>
      </c>
      <c r="B4" s="173"/>
      <c r="C4" s="173"/>
      <c r="D4" s="173"/>
      <c r="E4" s="173"/>
    </row>
    <row r="5" spans="1:5" s="34" customFormat="1" ht="19.5" customHeight="1" x14ac:dyDescent="0.25"/>
    <row r="6" spans="1:5" s="34" customFormat="1" ht="19.5" customHeight="1" x14ac:dyDescent="0.25">
      <c r="B6" s="171"/>
      <c r="C6" s="171"/>
      <c r="D6" s="171"/>
    </row>
    <row r="7" spans="1:5" s="34" customFormat="1" ht="19.5" customHeight="1" thickBot="1" x14ac:dyDescent="0.3"/>
    <row r="8" spans="1:5" s="33" customFormat="1" ht="19.5" customHeight="1" x14ac:dyDescent="0.25">
      <c r="B8" s="174" t="s">
        <v>220</v>
      </c>
      <c r="C8" s="175"/>
      <c r="D8" s="35">
        <f>Sem!$V$9</f>
        <v>142</v>
      </c>
    </row>
    <row r="9" spans="1:5" s="33" customFormat="1" ht="19.5" customHeight="1" x14ac:dyDescent="0.25">
      <c r="B9" s="167" t="s">
        <v>221</v>
      </c>
      <c r="C9" s="168"/>
      <c r="D9" s="36">
        <f>Sem!$AN$9</f>
        <v>94</v>
      </c>
    </row>
    <row r="10" spans="1:5" s="33" customFormat="1" ht="19.5" customHeight="1" x14ac:dyDescent="0.25">
      <c r="B10" s="167" t="s">
        <v>197</v>
      </c>
      <c r="C10" s="168"/>
      <c r="D10" s="36">
        <f>Sem!$AN$8</f>
        <v>48</v>
      </c>
    </row>
    <row r="11" spans="1:5" s="33" customFormat="1" ht="19.5" customHeight="1" x14ac:dyDescent="0.25">
      <c r="B11" s="167" t="s">
        <v>222</v>
      </c>
      <c r="C11" s="168"/>
      <c r="D11" s="37">
        <f>Sem!$AN$12</f>
        <v>66.197183098591552</v>
      </c>
    </row>
    <row r="12" spans="1:5" s="33" customFormat="1" ht="19.5" customHeight="1" x14ac:dyDescent="0.25">
      <c r="B12" s="167" t="s">
        <v>231</v>
      </c>
      <c r="C12" s="168"/>
      <c r="D12" s="36">
        <v>6</v>
      </c>
    </row>
    <row r="13" spans="1:5" s="33" customFormat="1" ht="19.5" customHeight="1" x14ac:dyDescent="0.25">
      <c r="B13" s="167" t="s">
        <v>232</v>
      </c>
      <c r="C13" s="168"/>
      <c r="D13" s="36">
        <v>26</v>
      </c>
    </row>
    <row r="14" spans="1:5" s="33" customFormat="1" ht="19.5" customHeight="1" x14ac:dyDescent="0.25">
      <c r="B14" s="167" t="s">
        <v>233</v>
      </c>
      <c r="C14" s="168"/>
      <c r="D14" s="36">
        <v>34</v>
      </c>
    </row>
    <row r="15" spans="1:5" s="33" customFormat="1" ht="19.5" customHeight="1" x14ac:dyDescent="0.25">
      <c r="B15" s="167" t="s">
        <v>234</v>
      </c>
      <c r="C15" s="168"/>
      <c r="D15" s="36">
        <v>27</v>
      </c>
    </row>
    <row r="16" spans="1:5" s="33" customFormat="1" ht="19.5" customHeight="1" x14ac:dyDescent="0.25">
      <c r="B16" s="167" t="s">
        <v>235</v>
      </c>
      <c r="C16" s="168"/>
      <c r="D16" s="36">
        <v>1</v>
      </c>
    </row>
    <row r="17" spans="2:4" s="33" customFormat="1" ht="19.5" customHeight="1" thickBot="1" x14ac:dyDescent="0.3">
      <c r="B17" s="169" t="s">
        <v>236</v>
      </c>
      <c r="C17" s="170"/>
      <c r="D17" s="46">
        <f>Sem!$AN$20</f>
        <v>0</v>
      </c>
    </row>
    <row r="18" spans="2:4" s="33" customFormat="1" ht="18.75" x14ac:dyDescent="0.25">
      <c r="B18" s="38"/>
      <c r="C18" s="38"/>
      <c r="D18" s="38"/>
    </row>
    <row r="19" spans="2:4" s="33" customFormat="1" ht="18.75" customHeight="1" x14ac:dyDescent="0.25">
      <c r="B19" s="171" t="s">
        <v>223</v>
      </c>
      <c r="C19" s="171"/>
      <c r="D19" s="171"/>
    </row>
    <row r="20" spans="2:4" s="33" customFormat="1" ht="19.5" thickBot="1" x14ac:dyDescent="0.3">
      <c r="C20" s="38"/>
      <c r="D20" s="38"/>
    </row>
    <row r="21" spans="2:4" s="34" customFormat="1" ht="16.5" thickBot="1" x14ac:dyDescent="0.3">
      <c r="B21" s="39" t="s">
        <v>224</v>
      </c>
      <c r="C21" s="40" t="s">
        <v>225</v>
      </c>
      <c r="D21" s="41" t="s">
        <v>199</v>
      </c>
    </row>
    <row r="22" spans="2:4" s="34" customFormat="1" ht="31.5" x14ac:dyDescent="0.25">
      <c r="B22" s="42" t="s">
        <v>226</v>
      </c>
      <c r="C22" s="61" t="str">
        <f>Sem!AO28</f>
        <v>JAISWAL AMANKUMAR DINESHCHANDRA MADHURI</v>
      </c>
      <c r="D22" s="47">
        <f>Sem!AN28</f>
        <v>669</v>
      </c>
    </row>
    <row r="23" spans="2:4" s="34" customFormat="1" ht="31.5" x14ac:dyDescent="0.25">
      <c r="B23" s="43" t="s">
        <v>227</v>
      </c>
      <c r="C23" s="62" t="str">
        <f>Sem!AO29</f>
        <v>LALL HARDEEP SINGH POVINDER SINGH KULBIR KAUR</v>
      </c>
      <c r="D23" s="48">
        <f>Sem!AN29</f>
        <v>650</v>
      </c>
    </row>
    <row r="24" spans="2:4" s="34" customFormat="1" ht="15.75" x14ac:dyDescent="0.25">
      <c r="B24" s="43" t="s">
        <v>228</v>
      </c>
      <c r="C24" s="62" t="str">
        <f>Sem!AO30</f>
        <v>/ PALANDE SANJANA MADHAV SHARMILA</v>
      </c>
      <c r="D24" s="48">
        <f>Sem!AN30</f>
        <v>621</v>
      </c>
    </row>
    <row r="25" spans="2:4" s="34" customFormat="1" ht="15.75" x14ac:dyDescent="0.25">
      <c r="B25" s="43" t="s">
        <v>229</v>
      </c>
      <c r="C25" s="62" t="str">
        <f>Sem!AO31</f>
        <v>VARTAK OMKAR SANTOSH SHEETAL</v>
      </c>
      <c r="D25" s="48">
        <f>Sem!AN31</f>
        <v>621</v>
      </c>
    </row>
    <row r="26" spans="2:4" s="34" customFormat="1" ht="16.5" thickBot="1" x14ac:dyDescent="0.3">
      <c r="B26" s="44" t="s">
        <v>230</v>
      </c>
      <c r="C26" s="63" t="str">
        <f>Sem!AO32</f>
        <v>LOPES AARON ALEX NANCY</v>
      </c>
      <c r="D26" s="49">
        <f>Sem!AN32</f>
        <v>616</v>
      </c>
    </row>
    <row r="27" spans="2:4" s="34" customFormat="1" ht="15.75" x14ac:dyDescent="0.25"/>
    <row r="28" spans="2:4" s="34" customFormat="1" ht="15.75" x14ac:dyDescent="0.25"/>
    <row r="29" spans="2:4" s="34" customFormat="1" ht="15.75" x14ac:dyDescent="0.25"/>
    <row r="30" spans="2:4" s="33" customFormat="1" x14ac:dyDescent="0.25"/>
    <row r="31" spans="2:4" s="33" customFormat="1" x14ac:dyDescent="0.25">
      <c r="C31" s="166" t="s">
        <v>237</v>
      </c>
      <c r="D31" s="166"/>
    </row>
    <row r="32" spans="2:4" s="33" customFormat="1" x14ac:dyDescent="0.25"/>
    <row r="33" s="33" customFormat="1" x14ac:dyDescent="0.25"/>
    <row r="34" s="33" customFormat="1" x14ac:dyDescent="0.25"/>
    <row r="35" s="33" customFormat="1" x14ac:dyDescent="0.25"/>
    <row r="36" s="33" customFormat="1" x14ac:dyDescent="0.25"/>
  </sheetData>
  <mergeCells count="17">
    <mergeCell ref="B9:C9"/>
    <mergeCell ref="B10:C10"/>
    <mergeCell ref="B11:C11"/>
    <mergeCell ref="A1:E1"/>
    <mergeCell ref="A2:E2"/>
    <mergeCell ref="A3:E3"/>
    <mergeCell ref="A4:E4"/>
    <mergeCell ref="B6:D6"/>
    <mergeCell ref="B8:C8"/>
    <mergeCell ref="C31:D31"/>
    <mergeCell ref="B15:C15"/>
    <mergeCell ref="B17:C17"/>
    <mergeCell ref="B19:D19"/>
    <mergeCell ref="B12:C12"/>
    <mergeCell ref="B13:C13"/>
    <mergeCell ref="B14:C14"/>
    <mergeCell ref="B16:C16"/>
  </mergeCells>
  <pageMargins left="0.62" right="0.32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view="pageBreakPreview" zoomScale="60" zoomScaleNormal="85" workbookViewId="0">
      <selection activeCell="E30" sqref="E30:K30"/>
    </sheetView>
  </sheetViews>
  <sheetFormatPr defaultRowHeight="15" x14ac:dyDescent="0.25"/>
  <cols>
    <col min="1" max="1" width="17.28515625" style="1" customWidth="1"/>
    <col min="2" max="2" width="24.28515625" style="1" customWidth="1"/>
    <col min="3" max="3" width="11.5703125" style="1" bestFit="1" customWidth="1"/>
    <col min="4" max="4" width="9.28515625" style="1" bestFit="1" customWidth="1"/>
    <col min="5" max="5" width="8.7109375" style="1" customWidth="1"/>
    <col min="6" max="11" width="8.5703125" style="1" customWidth="1"/>
    <col min="12" max="12" width="9.140625" style="1"/>
    <col min="13" max="13" width="43.28515625" style="53" customWidth="1"/>
    <col min="14" max="14" width="9.140625" style="11"/>
    <col min="15" max="249" width="9.140625" style="1"/>
    <col min="250" max="250" width="13.28515625" style="1" customWidth="1"/>
    <col min="251" max="251" width="31.5703125" style="1" bestFit="1" customWidth="1"/>
    <col min="252" max="252" width="11.5703125" style="1" bestFit="1" customWidth="1"/>
    <col min="253" max="253" width="9.28515625" style="1" bestFit="1" customWidth="1"/>
    <col min="254" max="254" width="10.140625" style="1" customWidth="1"/>
    <col min="255" max="260" width="10.28515625" style="1" customWidth="1"/>
    <col min="261" max="261" width="9.140625" style="1"/>
    <col min="262" max="262" width="10.85546875" style="1" bestFit="1" customWidth="1"/>
    <col min="263" max="505" width="9.140625" style="1"/>
    <col min="506" max="506" width="13.28515625" style="1" customWidth="1"/>
    <col min="507" max="507" width="31.5703125" style="1" bestFit="1" customWidth="1"/>
    <col min="508" max="508" width="11.5703125" style="1" bestFit="1" customWidth="1"/>
    <col min="509" max="509" width="9.28515625" style="1" bestFit="1" customWidth="1"/>
    <col min="510" max="510" width="10.140625" style="1" customWidth="1"/>
    <col min="511" max="516" width="10.28515625" style="1" customWidth="1"/>
    <col min="517" max="517" width="9.140625" style="1"/>
    <col min="518" max="518" width="10.85546875" style="1" bestFit="1" customWidth="1"/>
    <col min="519" max="761" width="9.140625" style="1"/>
    <col min="762" max="762" width="13.28515625" style="1" customWidth="1"/>
    <col min="763" max="763" width="31.5703125" style="1" bestFit="1" customWidth="1"/>
    <col min="764" max="764" width="11.5703125" style="1" bestFit="1" customWidth="1"/>
    <col min="765" max="765" width="9.28515625" style="1" bestFit="1" customWidth="1"/>
    <col min="766" max="766" width="10.140625" style="1" customWidth="1"/>
    <col min="767" max="772" width="10.28515625" style="1" customWidth="1"/>
    <col min="773" max="773" width="9.140625" style="1"/>
    <col min="774" max="774" width="10.85546875" style="1" bestFit="1" customWidth="1"/>
    <col min="775" max="1017" width="9.140625" style="1"/>
    <col min="1018" max="1018" width="13.28515625" style="1" customWidth="1"/>
    <col min="1019" max="1019" width="31.5703125" style="1" bestFit="1" customWidth="1"/>
    <col min="1020" max="1020" width="11.5703125" style="1" bestFit="1" customWidth="1"/>
    <col min="1021" max="1021" width="9.28515625" style="1" bestFit="1" customWidth="1"/>
    <col min="1022" max="1022" width="10.140625" style="1" customWidth="1"/>
    <col min="1023" max="1028" width="10.28515625" style="1" customWidth="1"/>
    <col min="1029" max="1029" width="9.140625" style="1"/>
    <col min="1030" max="1030" width="10.85546875" style="1" bestFit="1" customWidth="1"/>
    <col min="1031" max="1273" width="9.140625" style="1"/>
    <col min="1274" max="1274" width="13.28515625" style="1" customWidth="1"/>
    <col min="1275" max="1275" width="31.5703125" style="1" bestFit="1" customWidth="1"/>
    <col min="1276" max="1276" width="11.5703125" style="1" bestFit="1" customWidth="1"/>
    <col min="1277" max="1277" width="9.28515625" style="1" bestFit="1" customWidth="1"/>
    <col min="1278" max="1278" width="10.140625" style="1" customWidth="1"/>
    <col min="1279" max="1284" width="10.28515625" style="1" customWidth="1"/>
    <col min="1285" max="1285" width="9.140625" style="1"/>
    <col min="1286" max="1286" width="10.85546875" style="1" bestFit="1" customWidth="1"/>
    <col min="1287" max="1529" width="9.140625" style="1"/>
    <col min="1530" max="1530" width="13.28515625" style="1" customWidth="1"/>
    <col min="1531" max="1531" width="31.5703125" style="1" bestFit="1" customWidth="1"/>
    <col min="1532" max="1532" width="11.5703125" style="1" bestFit="1" customWidth="1"/>
    <col min="1533" max="1533" width="9.28515625" style="1" bestFit="1" customWidth="1"/>
    <col min="1534" max="1534" width="10.140625" style="1" customWidth="1"/>
    <col min="1535" max="1540" width="10.28515625" style="1" customWidth="1"/>
    <col min="1541" max="1541" width="9.140625" style="1"/>
    <col min="1542" max="1542" width="10.85546875" style="1" bestFit="1" customWidth="1"/>
    <col min="1543" max="1785" width="9.140625" style="1"/>
    <col min="1786" max="1786" width="13.28515625" style="1" customWidth="1"/>
    <col min="1787" max="1787" width="31.5703125" style="1" bestFit="1" customWidth="1"/>
    <col min="1788" max="1788" width="11.5703125" style="1" bestFit="1" customWidth="1"/>
    <col min="1789" max="1789" width="9.28515625" style="1" bestFit="1" customWidth="1"/>
    <col min="1790" max="1790" width="10.140625" style="1" customWidth="1"/>
    <col min="1791" max="1796" width="10.28515625" style="1" customWidth="1"/>
    <col min="1797" max="1797" width="9.140625" style="1"/>
    <col min="1798" max="1798" width="10.85546875" style="1" bestFit="1" customWidth="1"/>
    <col min="1799" max="2041" width="9.140625" style="1"/>
    <col min="2042" max="2042" width="13.28515625" style="1" customWidth="1"/>
    <col min="2043" max="2043" width="31.5703125" style="1" bestFit="1" customWidth="1"/>
    <col min="2044" max="2044" width="11.5703125" style="1" bestFit="1" customWidth="1"/>
    <col min="2045" max="2045" width="9.28515625" style="1" bestFit="1" customWidth="1"/>
    <col min="2046" max="2046" width="10.140625" style="1" customWidth="1"/>
    <col min="2047" max="2052" width="10.28515625" style="1" customWidth="1"/>
    <col min="2053" max="2053" width="9.140625" style="1"/>
    <col min="2054" max="2054" width="10.85546875" style="1" bestFit="1" customWidth="1"/>
    <col min="2055" max="2297" width="9.140625" style="1"/>
    <col min="2298" max="2298" width="13.28515625" style="1" customWidth="1"/>
    <col min="2299" max="2299" width="31.5703125" style="1" bestFit="1" customWidth="1"/>
    <col min="2300" max="2300" width="11.5703125" style="1" bestFit="1" customWidth="1"/>
    <col min="2301" max="2301" width="9.28515625" style="1" bestFit="1" customWidth="1"/>
    <col min="2302" max="2302" width="10.140625" style="1" customWidth="1"/>
    <col min="2303" max="2308" width="10.28515625" style="1" customWidth="1"/>
    <col min="2309" max="2309" width="9.140625" style="1"/>
    <col min="2310" max="2310" width="10.85546875" style="1" bestFit="1" customWidth="1"/>
    <col min="2311" max="2553" width="9.140625" style="1"/>
    <col min="2554" max="2554" width="13.28515625" style="1" customWidth="1"/>
    <col min="2555" max="2555" width="31.5703125" style="1" bestFit="1" customWidth="1"/>
    <col min="2556" max="2556" width="11.5703125" style="1" bestFit="1" customWidth="1"/>
    <col min="2557" max="2557" width="9.28515625" style="1" bestFit="1" customWidth="1"/>
    <col min="2558" max="2558" width="10.140625" style="1" customWidth="1"/>
    <col min="2559" max="2564" width="10.28515625" style="1" customWidth="1"/>
    <col min="2565" max="2565" width="9.140625" style="1"/>
    <col min="2566" max="2566" width="10.85546875" style="1" bestFit="1" customWidth="1"/>
    <col min="2567" max="2809" width="9.140625" style="1"/>
    <col min="2810" max="2810" width="13.28515625" style="1" customWidth="1"/>
    <col min="2811" max="2811" width="31.5703125" style="1" bestFit="1" customWidth="1"/>
    <col min="2812" max="2812" width="11.5703125" style="1" bestFit="1" customWidth="1"/>
    <col min="2813" max="2813" width="9.28515625" style="1" bestFit="1" customWidth="1"/>
    <col min="2814" max="2814" width="10.140625" style="1" customWidth="1"/>
    <col min="2815" max="2820" width="10.28515625" style="1" customWidth="1"/>
    <col min="2821" max="2821" width="9.140625" style="1"/>
    <col min="2822" max="2822" width="10.85546875" style="1" bestFit="1" customWidth="1"/>
    <col min="2823" max="3065" width="9.140625" style="1"/>
    <col min="3066" max="3066" width="13.28515625" style="1" customWidth="1"/>
    <col min="3067" max="3067" width="31.5703125" style="1" bestFit="1" customWidth="1"/>
    <col min="3068" max="3068" width="11.5703125" style="1" bestFit="1" customWidth="1"/>
    <col min="3069" max="3069" width="9.28515625" style="1" bestFit="1" customWidth="1"/>
    <col min="3070" max="3070" width="10.140625" style="1" customWidth="1"/>
    <col min="3071" max="3076" width="10.28515625" style="1" customWidth="1"/>
    <col min="3077" max="3077" width="9.140625" style="1"/>
    <col min="3078" max="3078" width="10.85546875" style="1" bestFit="1" customWidth="1"/>
    <col min="3079" max="3321" width="9.140625" style="1"/>
    <col min="3322" max="3322" width="13.28515625" style="1" customWidth="1"/>
    <col min="3323" max="3323" width="31.5703125" style="1" bestFit="1" customWidth="1"/>
    <col min="3324" max="3324" width="11.5703125" style="1" bestFit="1" customWidth="1"/>
    <col min="3325" max="3325" width="9.28515625" style="1" bestFit="1" customWidth="1"/>
    <col min="3326" max="3326" width="10.140625" style="1" customWidth="1"/>
    <col min="3327" max="3332" width="10.28515625" style="1" customWidth="1"/>
    <col min="3333" max="3333" width="9.140625" style="1"/>
    <col min="3334" max="3334" width="10.85546875" style="1" bestFit="1" customWidth="1"/>
    <col min="3335" max="3577" width="9.140625" style="1"/>
    <col min="3578" max="3578" width="13.28515625" style="1" customWidth="1"/>
    <col min="3579" max="3579" width="31.5703125" style="1" bestFit="1" customWidth="1"/>
    <col min="3580" max="3580" width="11.5703125" style="1" bestFit="1" customWidth="1"/>
    <col min="3581" max="3581" width="9.28515625" style="1" bestFit="1" customWidth="1"/>
    <col min="3582" max="3582" width="10.140625" style="1" customWidth="1"/>
    <col min="3583" max="3588" width="10.28515625" style="1" customWidth="1"/>
    <col min="3589" max="3589" width="9.140625" style="1"/>
    <col min="3590" max="3590" width="10.85546875" style="1" bestFit="1" customWidth="1"/>
    <col min="3591" max="3833" width="9.140625" style="1"/>
    <col min="3834" max="3834" width="13.28515625" style="1" customWidth="1"/>
    <col min="3835" max="3835" width="31.5703125" style="1" bestFit="1" customWidth="1"/>
    <col min="3836" max="3836" width="11.5703125" style="1" bestFit="1" customWidth="1"/>
    <col min="3837" max="3837" width="9.28515625" style="1" bestFit="1" customWidth="1"/>
    <col min="3838" max="3838" width="10.140625" style="1" customWidth="1"/>
    <col min="3839" max="3844" width="10.28515625" style="1" customWidth="1"/>
    <col min="3845" max="3845" width="9.140625" style="1"/>
    <col min="3846" max="3846" width="10.85546875" style="1" bestFit="1" customWidth="1"/>
    <col min="3847" max="4089" width="9.140625" style="1"/>
    <col min="4090" max="4090" width="13.28515625" style="1" customWidth="1"/>
    <col min="4091" max="4091" width="31.5703125" style="1" bestFit="1" customWidth="1"/>
    <col min="4092" max="4092" width="11.5703125" style="1" bestFit="1" customWidth="1"/>
    <col min="4093" max="4093" width="9.28515625" style="1" bestFit="1" customWidth="1"/>
    <col min="4094" max="4094" width="10.140625" style="1" customWidth="1"/>
    <col min="4095" max="4100" width="10.28515625" style="1" customWidth="1"/>
    <col min="4101" max="4101" width="9.140625" style="1"/>
    <col min="4102" max="4102" width="10.85546875" style="1" bestFit="1" customWidth="1"/>
    <col min="4103" max="4345" width="9.140625" style="1"/>
    <col min="4346" max="4346" width="13.28515625" style="1" customWidth="1"/>
    <col min="4347" max="4347" width="31.5703125" style="1" bestFit="1" customWidth="1"/>
    <col min="4348" max="4348" width="11.5703125" style="1" bestFit="1" customWidth="1"/>
    <col min="4349" max="4349" width="9.28515625" style="1" bestFit="1" customWidth="1"/>
    <col min="4350" max="4350" width="10.140625" style="1" customWidth="1"/>
    <col min="4351" max="4356" width="10.28515625" style="1" customWidth="1"/>
    <col min="4357" max="4357" width="9.140625" style="1"/>
    <col min="4358" max="4358" width="10.85546875" style="1" bestFit="1" customWidth="1"/>
    <col min="4359" max="4601" width="9.140625" style="1"/>
    <col min="4602" max="4602" width="13.28515625" style="1" customWidth="1"/>
    <col min="4603" max="4603" width="31.5703125" style="1" bestFit="1" customWidth="1"/>
    <col min="4604" max="4604" width="11.5703125" style="1" bestFit="1" customWidth="1"/>
    <col min="4605" max="4605" width="9.28515625" style="1" bestFit="1" customWidth="1"/>
    <col min="4606" max="4606" width="10.140625" style="1" customWidth="1"/>
    <col min="4607" max="4612" width="10.28515625" style="1" customWidth="1"/>
    <col min="4613" max="4613" width="9.140625" style="1"/>
    <col min="4614" max="4614" width="10.85546875" style="1" bestFit="1" customWidth="1"/>
    <col min="4615" max="4857" width="9.140625" style="1"/>
    <col min="4858" max="4858" width="13.28515625" style="1" customWidth="1"/>
    <col min="4859" max="4859" width="31.5703125" style="1" bestFit="1" customWidth="1"/>
    <col min="4860" max="4860" width="11.5703125" style="1" bestFit="1" customWidth="1"/>
    <col min="4861" max="4861" width="9.28515625" style="1" bestFit="1" customWidth="1"/>
    <col min="4862" max="4862" width="10.140625" style="1" customWidth="1"/>
    <col min="4863" max="4868" width="10.28515625" style="1" customWidth="1"/>
    <col min="4869" max="4869" width="9.140625" style="1"/>
    <col min="4870" max="4870" width="10.85546875" style="1" bestFit="1" customWidth="1"/>
    <col min="4871" max="5113" width="9.140625" style="1"/>
    <col min="5114" max="5114" width="13.28515625" style="1" customWidth="1"/>
    <col min="5115" max="5115" width="31.5703125" style="1" bestFit="1" customWidth="1"/>
    <col min="5116" max="5116" width="11.5703125" style="1" bestFit="1" customWidth="1"/>
    <col min="5117" max="5117" width="9.28515625" style="1" bestFit="1" customWidth="1"/>
    <col min="5118" max="5118" width="10.140625" style="1" customWidth="1"/>
    <col min="5119" max="5124" width="10.28515625" style="1" customWidth="1"/>
    <col min="5125" max="5125" width="9.140625" style="1"/>
    <col min="5126" max="5126" width="10.85546875" style="1" bestFit="1" customWidth="1"/>
    <col min="5127" max="5369" width="9.140625" style="1"/>
    <col min="5370" max="5370" width="13.28515625" style="1" customWidth="1"/>
    <col min="5371" max="5371" width="31.5703125" style="1" bestFit="1" customWidth="1"/>
    <col min="5372" max="5372" width="11.5703125" style="1" bestFit="1" customWidth="1"/>
    <col min="5373" max="5373" width="9.28515625" style="1" bestFit="1" customWidth="1"/>
    <col min="5374" max="5374" width="10.140625" style="1" customWidth="1"/>
    <col min="5375" max="5380" width="10.28515625" style="1" customWidth="1"/>
    <col min="5381" max="5381" width="9.140625" style="1"/>
    <col min="5382" max="5382" width="10.85546875" style="1" bestFit="1" customWidth="1"/>
    <col min="5383" max="5625" width="9.140625" style="1"/>
    <col min="5626" max="5626" width="13.28515625" style="1" customWidth="1"/>
    <col min="5627" max="5627" width="31.5703125" style="1" bestFit="1" customWidth="1"/>
    <col min="5628" max="5628" width="11.5703125" style="1" bestFit="1" customWidth="1"/>
    <col min="5629" max="5629" width="9.28515625" style="1" bestFit="1" customWidth="1"/>
    <col min="5630" max="5630" width="10.140625" style="1" customWidth="1"/>
    <col min="5631" max="5636" width="10.28515625" style="1" customWidth="1"/>
    <col min="5637" max="5637" width="9.140625" style="1"/>
    <col min="5638" max="5638" width="10.85546875" style="1" bestFit="1" customWidth="1"/>
    <col min="5639" max="5881" width="9.140625" style="1"/>
    <col min="5882" max="5882" width="13.28515625" style="1" customWidth="1"/>
    <col min="5883" max="5883" width="31.5703125" style="1" bestFit="1" customWidth="1"/>
    <col min="5884" max="5884" width="11.5703125" style="1" bestFit="1" customWidth="1"/>
    <col min="5885" max="5885" width="9.28515625" style="1" bestFit="1" customWidth="1"/>
    <col min="5886" max="5886" width="10.140625" style="1" customWidth="1"/>
    <col min="5887" max="5892" width="10.28515625" style="1" customWidth="1"/>
    <col min="5893" max="5893" width="9.140625" style="1"/>
    <col min="5894" max="5894" width="10.85546875" style="1" bestFit="1" customWidth="1"/>
    <col min="5895" max="6137" width="9.140625" style="1"/>
    <col min="6138" max="6138" width="13.28515625" style="1" customWidth="1"/>
    <col min="6139" max="6139" width="31.5703125" style="1" bestFit="1" customWidth="1"/>
    <col min="6140" max="6140" width="11.5703125" style="1" bestFit="1" customWidth="1"/>
    <col min="6141" max="6141" width="9.28515625" style="1" bestFit="1" customWidth="1"/>
    <col min="6142" max="6142" width="10.140625" style="1" customWidth="1"/>
    <col min="6143" max="6148" width="10.28515625" style="1" customWidth="1"/>
    <col min="6149" max="6149" width="9.140625" style="1"/>
    <col min="6150" max="6150" width="10.85546875" style="1" bestFit="1" customWidth="1"/>
    <col min="6151" max="6393" width="9.140625" style="1"/>
    <col min="6394" max="6394" width="13.28515625" style="1" customWidth="1"/>
    <col min="6395" max="6395" width="31.5703125" style="1" bestFit="1" customWidth="1"/>
    <col min="6396" max="6396" width="11.5703125" style="1" bestFit="1" customWidth="1"/>
    <col min="6397" max="6397" width="9.28515625" style="1" bestFit="1" customWidth="1"/>
    <col min="6398" max="6398" width="10.140625" style="1" customWidth="1"/>
    <col min="6399" max="6404" width="10.28515625" style="1" customWidth="1"/>
    <col min="6405" max="6405" width="9.140625" style="1"/>
    <col min="6406" max="6406" width="10.85546875" style="1" bestFit="1" customWidth="1"/>
    <col min="6407" max="6649" width="9.140625" style="1"/>
    <col min="6650" max="6650" width="13.28515625" style="1" customWidth="1"/>
    <col min="6651" max="6651" width="31.5703125" style="1" bestFit="1" customWidth="1"/>
    <col min="6652" max="6652" width="11.5703125" style="1" bestFit="1" customWidth="1"/>
    <col min="6653" max="6653" width="9.28515625" style="1" bestFit="1" customWidth="1"/>
    <col min="6654" max="6654" width="10.140625" style="1" customWidth="1"/>
    <col min="6655" max="6660" width="10.28515625" style="1" customWidth="1"/>
    <col min="6661" max="6661" width="9.140625" style="1"/>
    <col min="6662" max="6662" width="10.85546875" style="1" bestFit="1" customWidth="1"/>
    <col min="6663" max="6905" width="9.140625" style="1"/>
    <col min="6906" max="6906" width="13.28515625" style="1" customWidth="1"/>
    <col min="6907" max="6907" width="31.5703125" style="1" bestFit="1" customWidth="1"/>
    <col min="6908" max="6908" width="11.5703125" style="1" bestFit="1" customWidth="1"/>
    <col min="6909" max="6909" width="9.28515625" style="1" bestFit="1" customWidth="1"/>
    <col min="6910" max="6910" width="10.140625" style="1" customWidth="1"/>
    <col min="6911" max="6916" width="10.28515625" style="1" customWidth="1"/>
    <col min="6917" max="6917" width="9.140625" style="1"/>
    <col min="6918" max="6918" width="10.85546875" style="1" bestFit="1" customWidth="1"/>
    <col min="6919" max="7161" width="9.140625" style="1"/>
    <col min="7162" max="7162" width="13.28515625" style="1" customWidth="1"/>
    <col min="7163" max="7163" width="31.5703125" style="1" bestFit="1" customWidth="1"/>
    <col min="7164" max="7164" width="11.5703125" style="1" bestFit="1" customWidth="1"/>
    <col min="7165" max="7165" width="9.28515625" style="1" bestFit="1" customWidth="1"/>
    <col min="7166" max="7166" width="10.140625" style="1" customWidth="1"/>
    <col min="7167" max="7172" width="10.28515625" style="1" customWidth="1"/>
    <col min="7173" max="7173" width="9.140625" style="1"/>
    <col min="7174" max="7174" width="10.85546875" style="1" bestFit="1" customWidth="1"/>
    <col min="7175" max="7417" width="9.140625" style="1"/>
    <col min="7418" max="7418" width="13.28515625" style="1" customWidth="1"/>
    <col min="7419" max="7419" width="31.5703125" style="1" bestFit="1" customWidth="1"/>
    <col min="7420" max="7420" width="11.5703125" style="1" bestFit="1" customWidth="1"/>
    <col min="7421" max="7421" width="9.28515625" style="1" bestFit="1" customWidth="1"/>
    <col min="7422" max="7422" width="10.140625" style="1" customWidth="1"/>
    <col min="7423" max="7428" width="10.28515625" style="1" customWidth="1"/>
    <col min="7429" max="7429" width="9.140625" style="1"/>
    <col min="7430" max="7430" width="10.85546875" style="1" bestFit="1" customWidth="1"/>
    <col min="7431" max="7673" width="9.140625" style="1"/>
    <col min="7674" max="7674" width="13.28515625" style="1" customWidth="1"/>
    <col min="7675" max="7675" width="31.5703125" style="1" bestFit="1" customWidth="1"/>
    <col min="7676" max="7676" width="11.5703125" style="1" bestFit="1" customWidth="1"/>
    <col min="7677" max="7677" width="9.28515625" style="1" bestFit="1" customWidth="1"/>
    <col min="7678" max="7678" width="10.140625" style="1" customWidth="1"/>
    <col min="7679" max="7684" width="10.28515625" style="1" customWidth="1"/>
    <col min="7685" max="7685" width="9.140625" style="1"/>
    <col min="7686" max="7686" width="10.85546875" style="1" bestFit="1" customWidth="1"/>
    <col min="7687" max="7929" width="9.140625" style="1"/>
    <col min="7930" max="7930" width="13.28515625" style="1" customWidth="1"/>
    <col min="7931" max="7931" width="31.5703125" style="1" bestFit="1" customWidth="1"/>
    <col min="7932" max="7932" width="11.5703125" style="1" bestFit="1" customWidth="1"/>
    <col min="7933" max="7933" width="9.28515625" style="1" bestFit="1" customWidth="1"/>
    <col min="7934" max="7934" width="10.140625" style="1" customWidth="1"/>
    <col min="7935" max="7940" width="10.28515625" style="1" customWidth="1"/>
    <col min="7941" max="7941" width="9.140625" style="1"/>
    <col min="7942" max="7942" width="10.85546875" style="1" bestFit="1" customWidth="1"/>
    <col min="7943" max="8185" width="9.140625" style="1"/>
    <col min="8186" max="8186" width="13.28515625" style="1" customWidth="1"/>
    <col min="8187" max="8187" width="31.5703125" style="1" bestFit="1" customWidth="1"/>
    <col min="8188" max="8188" width="11.5703125" style="1" bestFit="1" customWidth="1"/>
    <col min="8189" max="8189" width="9.28515625" style="1" bestFit="1" customWidth="1"/>
    <col min="8190" max="8190" width="10.140625" style="1" customWidth="1"/>
    <col min="8191" max="8196" width="10.28515625" style="1" customWidth="1"/>
    <col min="8197" max="8197" width="9.140625" style="1"/>
    <col min="8198" max="8198" width="10.85546875" style="1" bestFit="1" customWidth="1"/>
    <col min="8199" max="8441" width="9.140625" style="1"/>
    <col min="8442" max="8442" width="13.28515625" style="1" customWidth="1"/>
    <col min="8443" max="8443" width="31.5703125" style="1" bestFit="1" customWidth="1"/>
    <col min="8444" max="8444" width="11.5703125" style="1" bestFit="1" customWidth="1"/>
    <col min="8445" max="8445" width="9.28515625" style="1" bestFit="1" customWidth="1"/>
    <col min="8446" max="8446" width="10.140625" style="1" customWidth="1"/>
    <col min="8447" max="8452" width="10.28515625" style="1" customWidth="1"/>
    <col min="8453" max="8453" width="9.140625" style="1"/>
    <col min="8454" max="8454" width="10.85546875" style="1" bestFit="1" customWidth="1"/>
    <col min="8455" max="8697" width="9.140625" style="1"/>
    <col min="8698" max="8698" width="13.28515625" style="1" customWidth="1"/>
    <col min="8699" max="8699" width="31.5703125" style="1" bestFit="1" customWidth="1"/>
    <col min="8700" max="8700" width="11.5703125" style="1" bestFit="1" customWidth="1"/>
    <col min="8701" max="8701" width="9.28515625" style="1" bestFit="1" customWidth="1"/>
    <col min="8702" max="8702" width="10.140625" style="1" customWidth="1"/>
    <col min="8703" max="8708" width="10.28515625" style="1" customWidth="1"/>
    <col min="8709" max="8709" width="9.140625" style="1"/>
    <col min="8710" max="8710" width="10.85546875" style="1" bestFit="1" customWidth="1"/>
    <col min="8711" max="8953" width="9.140625" style="1"/>
    <col min="8954" max="8954" width="13.28515625" style="1" customWidth="1"/>
    <col min="8955" max="8955" width="31.5703125" style="1" bestFit="1" customWidth="1"/>
    <col min="8956" max="8956" width="11.5703125" style="1" bestFit="1" customWidth="1"/>
    <col min="8957" max="8957" width="9.28515625" style="1" bestFit="1" customWidth="1"/>
    <col min="8958" max="8958" width="10.140625" style="1" customWidth="1"/>
    <col min="8959" max="8964" width="10.28515625" style="1" customWidth="1"/>
    <col min="8965" max="8965" width="9.140625" style="1"/>
    <col min="8966" max="8966" width="10.85546875" style="1" bestFit="1" customWidth="1"/>
    <col min="8967" max="9209" width="9.140625" style="1"/>
    <col min="9210" max="9210" width="13.28515625" style="1" customWidth="1"/>
    <col min="9211" max="9211" width="31.5703125" style="1" bestFit="1" customWidth="1"/>
    <col min="9212" max="9212" width="11.5703125" style="1" bestFit="1" customWidth="1"/>
    <col min="9213" max="9213" width="9.28515625" style="1" bestFit="1" customWidth="1"/>
    <col min="9214" max="9214" width="10.140625" style="1" customWidth="1"/>
    <col min="9215" max="9220" width="10.28515625" style="1" customWidth="1"/>
    <col min="9221" max="9221" width="9.140625" style="1"/>
    <col min="9222" max="9222" width="10.85546875" style="1" bestFit="1" customWidth="1"/>
    <col min="9223" max="9465" width="9.140625" style="1"/>
    <col min="9466" max="9466" width="13.28515625" style="1" customWidth="1"/>
    <col min="9467" max="9467" width="31.5703125" style="1" bestFit="1" customWidth="1"/>
    <col min="9468" max="9468" width="11.5703125" style="1" bestFit="1" customWidth="1"/>
    <col min="9469" max="9469" width="9.28515625" style="1" bestFit="1" customWidth="1"/>
    <col min="9470" max="9470" width="10.140625" style="1" customWidth="1"/>
    <col min="9471" max="9476" width="10.28515625" style="1" customWidth="1"/>
    <col min="9477" max="9477" width="9.140625" style="1"/>
    <col min="9478" max="9478" width="10.85546875" style="1" bestFit="1" customWidth="1"/>
    <col min="9479" max="9721" width="9.140625" style="1"/>
    <col min="9722" max="9722" width="13.28515625" style="1" customWidth="1"/>
    <col min="9723" max="9723" width="31.5703125" style="1" bestFit="1" customWidth="1"/>
    <col min="9724" max="9724" width="11.5703125" style="1" bestFit="1" customWidth="1"/>
    <col min="9725" max="9725" width="9.28515625" style="1" bestFit="1" customWidth="1"/>
    <col min="9726" max="9726" width="10.140625" style="1" customWidth="1"/>
    <col min="9727" max="9732" width="10.28515625" style="1" customWidth="1"/>
    <col min="9733" max="9733" width="9.140625" style="1"/>
    <col min="9734" max="9734" width="10.85546875" style="1" bestFit="1" customWidth="1"/>
    <col min="9735" max="9977" width="9.140625" style="1"/>
    <col min="9978" max="9978" width="13.28515625" style="1" customWidth="1"/>
    <col min="9979" max="9979" width="31.5703125" style="1" bestFit="1" customWidth="1"/>
    <col min="9980" max="9980" width="11.5703125" style="1" bestFit="1" customWidth="1"/>
    <col min="9981" max="9981" width="9.28515625" style="1" bestFit="1" customWidth="1"/>
    <col min="9982" max="9982" width="10.140625" style="1" customWidth="1"/>
    <col min="9983" max="9988" width="10.28515625" style="1" customWidth="1"/>
    <col min="9989" max="9989" width="9.140625" style="1"/>
    <col min="9990" max="9990" width="10.85546875" style="1" bestFit="1" customWidth="1"/>
    <col min="9991" max="10233" width="9.140625" style="1"/>
    <col min="10234" max="10234" width="13.28515625" style="1" customWidth="1"/>
    <col min="10235" max="10235" width="31.5703125" style="1" bestFit="1" customWidth="1"/>
    <col min="10236" max="10236" width="11.5703125" style="1" bestFit="1" customWidth="1"/>
    <col min="10237" max="10237" width="9.28515625" style="1" bestFit="1" customWidth="1"/>
    <col min="10238" max="10238" width="10.140625" style="1" customWidth="1"/>
    <col min="10239" max="10244" width="10.28515625" style="1" customWidth="1"/>
    <col min="10245" max="10245" width="9.140625" style="1"/>
    <col min="10246" max="10246" width="10.85546875" style="1" bestFit="1" customWidth="1"/>
    <col min="10247" max="10489" width="9.140625" style="1"/>
    <col min="10490" max="10490" width="13.28515625" style="1" customWidth="1"/>
    <col min="10491" max="10491" width="31.5703125" style="1" bestFit="1" customWidth="1"/>
    <col min="10492" max="10492" width="11.5703125" style="1" bestFit="1" customWidth="1"/>
    <col min="10493" max="10493" width="9.28515625" style="1" bestFit="1" customWidth="1"/>
    <col min="10494" max="10494" width="10.140625" style="1" customWidth="1"/>
    <col min="10495" max="10500" width="10.28515625" style="1" customWidth="1"/>
    <col min="10501" max="10501" width="9.140625" style="1"/>
    <col min="10502" max="10502" width="10.85546875" style="1" bestFit="1" customWidth="1"/>
    <col min="10503" max="10745" width="9.140625" style="1"/>
    <col min="10746" max="10746" width="13.28515625" style="1" customWidth="1"/>
    <col min="10747" max="10747" width="31.5703125" style="1" bestFit="1" customWidth="1"/>
    <col min="10748" max="10748" width="11.5703125" style="1" bestFit="1" customWidth="1"/>
    <col min="10749" max="10749" width="9.28515625" style="1" bestFit="1" customWidth="1"/>
    <col min="10750" max="10750" width="10.140625" style="1" customWidth="1"/>
    <col min="10751" max="10756" width="10.28515625" style="1" customWidth="1"/>
    <col min="10757" max="10757" width="9.140625" style="1"/>
    <col min="10758" max="10758" width="10.85546875" style="1" bestFit="1" customWidth="1"/>
    <col min="10759" max="11001" width="9.140625" style="1"/>
    <col min="11002" max="11002" width="13.28515625" style="1" customWidth="1"/>
    <col min="11003" max="11003" width="31.5703125" style="1" bestFit="1" customWidth="1"/>
    <col min="11004" max="11004" width="11.5703125" style="1" bestFit="1" customWidth="1"/>
    <col min="11005" max="11005" width="9.28515625" style="1" bestFit="1" customWidth="1"/>
    <col min="11006" max="11006" width="10.140625" style="1" customWidth="1"/>
    <col min="11007" max="11012" width="10.28515625" style="1" customWidth="1"/>
    <col min="11013" max="11013" width="9.140625" style="1"/>
    <col min="11014" max="11014" width="10.85546875" style="1" bestFit="1" customWidth="1"/>
    <col min="11015" max="11257" width="9.140625" style="1"/>
    <col min="11258" max="11258" width="13.28515625" style="1" customWidth="1"/>
    <col min="11259" max="11259" width="31.5703125" style="1" bestFit="1" customWidth="1"/>
    <col min="11260" max="11260" width="11.5703125" style="1" bestFit="1" customWidth="1"/>
    <col min="11261" max="11261" width="9.28515625" style="1" bestFit="1" customWidth="1"/>
    <col min="11262" max="11262" width="10.140625" style="1" customWidth="1"/>
    <col min="11263" max="11268" width="10.28515625" style="1" customWidth="1"/>
    <col min="11269" max="11269" width="9.140625" style="1"/>
    <col min="11270" max="11270" width="10.85546875" style="1" bestFit="1" customWidth="1"/>
    <col min="11271" max="11513" width="9.140625" style="1"/>
    <col min="11514" max="11514" width="13.28515625" style="1" customWidth="1"/>
    <col min="11515" max="11515" width="31.5703125" style="1" bestFit="1" customWidth="1"/>
    <col min="11516" max="11516" width="11.5703125" style="1" bestFit="1" customWidth="1"/>
    <col min="11517" max="11517" width="9.28515625" style="1" bestFit="1" customWidth="1"/>
    <col min="11518" max="11518" width="10.140625" style="1" customWidth="1"/>
    <col min="11519" max="11524" width="10.28515625" style="1" customWidth="1"/>
    <col min="11525" max="11525" width="9.140625" style="1"/>
    <col min="11526" max="11526" width="10.85546875" style="1" bestFit="1" customWidth="1"/>
    <col min="11527" max="11769" width="9.140625" style="1"/>
    <col min="11770" max="11770" width="13.28515625" style="1" customWidth="1"/>
    <col min="11771" max="11771" width="31.5703125" style="1" bestFit="1" customWidth="1"/>
    <col min="11772" max="11772" width="11.5703125" style="1" bestFit="1" customWidth="1"/>
    <col min="11773" max="11773" width="9.28515625" style="1" bestFit="1" customWidth="1"/>
    <col min="11774" max="11774" width="10.140625" style="1" customWidth="1"/>
    <col min="11775" max="11780" width="10.28515625" style="1" customWidth="1"/>
    <col min="11781" max="11781" width="9.140625" style="1"/>
    <col min="11782" max="11782" width="10.85546875" style="1" bestFit="1" customWidth="1"/>
    <col min="11783" max="12025" width="9.140625" style="1"/>
    <col min="12026" max="12026" width="13.28515625" style="1" customWidth="1"/>
    <col min="12027" max="12027" width="31.5703125" style="1" bestFit="1" customWidth="1"/>
    <col min="12028" max="12028" width="11.5703125" style="1" bestFit="1" customWidth="1"/>
    <col min="12029" max="12029" width="9.28515625" style="1" bestFit="1" customWidth="1"/>
    <col min="12030" max="12030" width="10.140625" style="1" customWidth="1"/>
    <col min="12031" max="12036" width="10.28515625" style="1" customWidth="1"/>
    <col min="12037" max="12037" width="9.140625" style="1"/>
    <col min="12038" max="12038" width="10.85546875" style="1" bestFit="1" customWidth="1"/>
    <col min="12039" max="12281" width="9.140625" style="1"/>
    <col min="12282" max="12282" width="13.28515625" style="1" customWidth="1"/>
    <col min="12283" max="12283" width="31.5703125" style="1" bestFit="1" customWidth="1"/>
    <col min="12284" max="12284" width="11.5703125" style="1" bestFit="1" customWidth="1"/>
    <col min="12285" max="12285" width="9.28515625" style="1" bestFit="1" customWidth="1"/>
    <col min="12286" max="12286" width="10.140625" style="1" customWidth="1"/>
    <col min="12287" max="12292" width="10.28515625" style="1" customWidth="1"/>
    <col min="12293" max="12293" width="9.140625" style="1"/>
    <col min="12294" max="12294" width="10.85546875" style="1" bestFit="1" customWidth="1"/>
    <col min="12295" max="12537" width="9.140625" style="1"/>
    <col min="12538" max="12538" width="13.28515625" style="1" customWidth="1"/>
    <col min="12539" max="12539" width="31.5703125" style="1" bestFit="1" customWidth="1"/>
    <col min="12540" max="12540" width="11.5703125" style="1" bestFit="1" customWidth="1"/>
    <col min="12541" max="12541" width="9.28515625" style="1" bestFit="1" customWidth="1"/>
    <col min="12542" max="12542" width="10.140625" style="1" customWidth="1"/>
    <col min="12543" max="12548" width="10.28515625" style="1" customWidth="1"/>
    <col min="12549" max="12549" width="9.140625" style="1"/>
    <col min="12550" max="12550" width="10.85546875" style="1" bestFit="1" customWidth="1"/>
    <col min="12551" max="12793" width="9.140625" style="1"/>
    <col min="12794" max="12794" width="13.28515625" style="1" customWidth="1"/>
    <col min="12795" max="12795" width="31.5703125" style="1" bestFit="1" customWidth="1"/>
    <col min="12796" max="12796" width="11.5703125" style="1" bestFit="1" customWidth="1"/>
    <col min="12797" max="12797" width="9.28515625" style="1" bestFit="1" customWidth="1"/>
    <col min="12798" max="12798" width="10.140625" style="1" customWidth="1"/>
    <col min="12799" max="12804" width="10.28515625" style="1" customWidth="1"/>
    <col min="12805" max="12805" width="9.140625" style="1"/>
    <col min="12806" max="12806" width="10.85546875" style="1" bestFit="1" customWidth="1"/>
    <col min="12807" max="13049" width="9.140625" style="1"/>
    <col min="13050" max="13050" width="13.28515625" style="1" customWidth="1"/>
    <col min="13051" max="13051" width="31.5703125" style="1" bestFit="1" customWidth="1"/>
    <col min="13052" max="13052" width="11.5703125" style="1" bestFit="1" customWidth="1"/>
    <col min="13053" max="13053" width="9.28515625" style="1" bestFit="1" customWidth="1"/>
    <col min="13054" max="13054" width="10.140625" style="1" customWidth="1"/>
    <col min="13055" max="13060" width="10.28515625" style="1" customWidth="1"/>
    <col min="13061" max="13061" width="9.140625" style="1"/>
    <col min="13062" max="13062" width="10.85546875" style="1" bestFit="1" customWidth="1"/>
    <col min="13063" max="13305" width="9.140625" style="1"/>
    <col min="13306" max="13306" width="13.28515625" style="1" customWidth="1"/>
    <col min="13307" max="13307" width="31.5703125" style="1" bestFit="1" customWidth="1"/>
    <col min="13308" max="13308" width="11.5703125" style="1" bestFit="1" customWidth="1"/>
    <col min="13309" max="13309" width="9.28515625" style="1" bestFit="1" customWidth="1"/>
    <col min="13310" max="13310" width="10.140625" style="1" customWidth="1"/>
    <col min="13311" max="13316" width="10.28515625" style="1" customWidth="1"/>
    <col min="13317" max="13317" width="9.140625" style="1"/>
    <col min="13318" max="13318" width="10.85546875" style="1" bestFit="1" customWidth="1"/>
    <col min="13319" max="13561" width="9.140625" style="1"/>
    <col min="13562" max="13562" width="13.28515625" style="1" customWidth="1"/>
    <col min="13563" max="13563" width="31.5703125" style="1" bestFit="1" customWidth="1"/>
    <col min="13564" max="13564" width="11.5703125" style="1" bestFit="1" customWidth="1"/>
    <col min="13565" max="13565" width="9.28515625" style="1" bestFit="1" customWidth="1"/>
    <col min="13566" max="13566" width="10.140625" style="1" customWidth="1"/>
    <col min="13567" max="13572" width="10.28515625" style="1" customWidth="1"/>
    <col min="13573" max="13573" width="9.140625" style="1"/>
    <col min="13574" max="13574" width="10.85546875" style="1" bestFit="1" customWidth="1"/>
    <col min="13575" max="13817" width="9.140625" style="1"/>
    <col min="13818" max="13818" width="13.28515625" style="1" customWidth="1"/>
    <col min="13819" max="13819" width="31.5703125" style="1" bestFit="1" customWidth="1"/>
    <col min="13820" max="13820" width="11.5703125" style="1" bestFit="1" customWidth="1"/>
    <col min="13821" max="13821" width="9.28515625" style="1" bestFit="1" customWidth="1"/>
    <col min="13822" max="13822" width="10.140625" style="1" customWidth="1"/>
    <col min="13823" max="13828" width="10.28515625" style="1" customWidth="1"/>
    <col min="13829" max="13829" width="9.140625" style="1"/>
    <col min="13830" max="13830" width="10.85546875" style="1" bestFit="1" customWidth="1"/>
    <col min="13831" max="14073" width="9.140625" style="1"/>
    <col min="14074" max="14074" width="13.28515625" style="1" customWidth="1"/>
    <col min="14075" max="14075" width="31.5703125" style="1" bestFit="1" customWidth="1"/>
    <col min="14076" max="14076" width="11.5703125" style="1" bestFit="1" customWidth="1"/>
    <col min="14077" max="14077" width="9.28515625" style="1" bestFit="1" customWidth="1"/>
    <col min="14078" max="14078" width="10.140625" style="1" customWidth="1"/>
    <col min="14079" max="14084" width="10.28515625" style="1" customWidth="1"/>
    <col min="14085" max="14085" width="9.140625" style="1"/>
    <col min="14086" max="14086" width="10.85546875" style="1" bestFit="1" customWidth="1"/>
    <col min="14087" max="14329" width="9.140625" style="1"/>
    <col min="14330" max="14330" width="13.28515625" style="1" customWidth="1"/>
    <col min="14331" max="14331" width="31.5703125" style="1" bestFit="1" customWidth="1"/>
    <col min="14332" max="14332" width="11.5703125" style="1" bestFit="1" customWidth="1"/>
    <col min="14333" max="14333" width="9.28515625" style="1" bestFit="1" customWidth="1"/>
    <col min="14334" max="14334" width="10.140625" style="1" customWidth="1"/>
    <col min="14335" max="14340" width="10.28515625" style="1" customWidth="1"/>
    <col min="14341" max="14341" width="9.140625" style="1"/>
    <col min="14342" max="14342" width="10.85546875" style="1" bestFit="1" customWidth="1"/>
    <col min="14343" max="14585" width="9.140625" style="1"/>
    <col min="14586" max="14586" width="13.28515625" style="1" customWidth="1"/>
    <col min="14587" max="14587" width="31.5703125" style="1" bestFit="1" customWidth="1"/>
    <col min="14588" max="14588" width="11.5703125" style="1" bestFit="1" customWidth="1"/>
    <col min="14589" max="14589" width="9.28515625" style="1" bestFit="1" customWidth="1"/>
    <col min="14590" max="14590" width="10.140625" style="1" customWidth="1"/>
    <col min="14591" max="14596" width="10.28515625" style="1" customWidth="1"/>
    <col min="14597" max="14597" width="9.140625" style="1"/>
    <col min="14598" max="14598" width="10.85546875" style="1" bestFit="1" customWidth="1"/>
    <col min="14599" max="14841" width="9.140625" style="1"/>
    <col min="14842" max="14842" width="13.28515625" style="1" customWidth="1"/>
    <col min="14843" max="14843" width="31.5703125" style="1" bestFit="1" customWidth="1"/>
    <col min="14844" max="14844" width="11.5703125" style="1" bestFit="1" customWidth="1"/>
    <col min="14845" max="14845" width="9.28515625" style="1" bestFit="1" customWidth="1"/>
    <col min="14846" max="14846" width="10.140625" style="1" customWidth="1"/>
    <col min="14847" max="14852" width="10.28515625" style="1" customWidth="1"/>
    <col min="14853" max="14853" width="9.140625" style="1"/>
    <col min="14854" max="14854" width="10.85546875" style="1" bestFit="1" customWidth="1"/>
    <col min="14855" max="15097" width="9.140625" style="1"/>
    <col min="15098" max="15098" width="13.28515625" style="1" customWidth="1"/>
    <col min="15099" max="15099" width="31.5703125" style="1" bestFit="1" customWidth="1"/>
    <col min="15100" max="15100" width="11.5703125" style="1" bestFit="1" customWidth="1"/>
    <col min="15101" max="15101" width="9.28515625" style="1" bestFit="1" customWidth="1"/>
    <col min="15102" max="15102" width="10.140625" style="1" customWidth="1"/>
    <col min="15103" max="15108" width="10.28515625" style="1" customWidth="1"/>
    <col min="15109" max="15109" width="9.140625" style="1"/>
    <col min="15110" max="15110" width="10.85546875" style="1" bestFit="1" customWidth="1"/>
    <col min="15111" max="15353" width="9.140625" style="1"/>
    <col min="15354" max="15354" width="13.28515625" style="1" customWidth="1"/>
    <col min="15355" max="15355" width="31.5703125" style="1" bestFit="1" customWidth="1"/>
    <col min="15356" max="15356" width="11.5703125" style="1" bestFit="1" customWidth="1"/>
    <col min="15357" max="15357" width="9.28515625" style="1" bestFit="1" customWidth="1"/>
    <col min="15358" max="15358" width="10.140625" style="1" customWidth="1"/>
    <col min="15359" max="15364" width="10.28515625" style="1" customWidth="1"/>
    <col min="15365" max="15365" width="9.140625" style="1"/>
    <col min="15366" max="15366" width="10.85546875" style="1" bestFit="1" customWidth="1"/>
    <col min="15367" max="15609" width="9.140625" style="1"/>
    <col min="15610" max="15610" width="13.28515625" style="1" customWidth="1"/>
    <col min="15611" max="15611" width="31.5703125" style="1" bestFit="1" customWidth="1"/>
    <col min="15612" max="15612" width="11.5703125" style="1" bestFit="1" customWidth="1"/>
    <col min="15613" max="15613" width="9.28515625" style="1" bestFit="1" customWidth="1"/>
    <col min="15614" max="15614" width="10.140625" style="1" customWidth="1"/>
    <col min="15615" max="15620" width="10.28515625" style="1" customWidth="1"/>
    <col min="15621" max="15621" width="9.140625" style="1"/>
    <col min="15622" max="15622" width="10.85546875" style="1" bestFit="1" customWidth="1"/>
    <col min="15623" max="15865" width="9.140625" style="1"/>
    <col min="15866" max="15866" width="13.28515625" style="1" customWidth="1"/>
    <col min="15867" max="15867" width="31.5703125" style="1" bestFit="1" customWidth="1"/>
    <col min="15868" max="15868" width="11.5703125" style="1" bestFit="1" customWidth="1"/>
    <col min="15869" max="15869" width="9.28515625" style="1" bestFit="1" customWidth="1"/>
    <col min="15870" max="15870" width="10.140625" style="1" customWidth="1"/>
    <col min="15871" max="15876" width="10.28515625" style="1" customWidth="1"/>
    <col min="15877" max="15877" width="9.140625" style="1"/>
    <col min="15878" max="15878" width="10.85546875" style="1" bestFit="1" customWidth="1"/>
    <col min="15879" max="16121" width="9.140625" style="1"/>
    <col min="16122" max="16122" width="13.28515625" style="1" customWidth="1"/>
    <col min="16123" max="16123" width="31.5703125" style="1" bestFit="1" customWidth="1"/>
    <col min="16124" max="16124" width="11.5703125" style="1" bestFit="1" customWidth="1"/>
    <col min="16125" max="16125" width="9.28515625" style="1" bestFit="1" customWidth="1"/>
    <col min="16126" max="16126" width="10.140625" style="1" customWidth="1"/>
    <col min="16127" max="16132" width="10.28515625" style="1" customWidth="1"/>
    <col min="16133" max="16133" width="9.140625" style="1"/>
    <col min="16134" max="16134" width="10.85546875" style="1" bestFit="1" customWidth="1"/>
    <col min="16135" max="16384" width="9.140625" style="1"/>
  </cols>
  <sheetData>
    <row r="1" spans="1:14" s="7" customFormat="1" ht="62.25" customHeight="1" x14ac:dyDescent="0.25">
      <c r="A1" s="205"/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</row>
    <row r="2" spans="1:14" s="7" customFormat="1" ht="21" x14ac:dyDescent="0.25">
      <c r="A2" s="206" t="s">
        <v>191</v>
      </c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</row>
    <row r="3" spans="1:14" s="7" customFormat="1" ht="18.75" x14ac:dyDescent="0.25">
      <c r="A3" s="173" t="str">
        <f>Sem!A3</f>
        <v>RESULT ANALYSIS YEAR 2017-2018</v>
      </c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</row>
    <row r="4" spans="1:14" s="7" customFormat="1" ht="18.75" x14ac:dyDescent="0.25">
      <c r="A4" s="173" t="str">
        <f>Sem!A4</f>
        <v>SEM V (DEC 2017)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</row>
    <row r="5" spans="1:14" ht="15.75" thickBot="1" x14ac:dyDescent="0.3"/>
    <row r="6" spans="1:14" s="12" customFormat="1" ht="30" customHeight="1" x14ac:dyDescent="0.25">
      <c r="A6" s="207" t="s">
        <v>192</v>
      </c>
      <c r="B6" s="209" t="s">
        <v>193</v>
      </c>
      <c r="C6" s="211" t="s">
        <v>194</v>
      </c>
      <c r="D6" s="209" t="s">
        <v>195</v>
      </c>
      <c r="E6" s="209" t="s">
        <v>196</v>
      </c>
      <c r="F6" s="213" t="s">
        <v>200</v>
      </c>
      <c r="G6" s="214"/>
      <c r="H6" s="214"/>
      <c r="I6" s="214"/>
      <c r="J6" s="215"/>
      <c r="K6" s="215"/>
      <c r="L6" s="209" t="s">
        <v>197</v>
      </c>
      <c r="M6" s="216" t="s">
        <v>198</v>
      </c>
      <c r="N6" s="218" t="s">
        <v>199</v>
      </c>
    </row>
    <row r="7" spans="1:14" s="12" customFormat="1" ht="34.5" customHeight="1" thickBot="1" x14ac:dyDescent="0.3">
      <c r="A7" s="208"/>
      <c r="B7" s="210"/>
      <c r="C7" s="212"/>
      <c r="D7" s="210"/>
      <c r="E7" s="210"/>
      <c r="F7" s="31" t="s">
        <v>201</v>
      </c>
      <c r="G7" s="30" t="s">
        <v>202</v>
      </c>
      <c r="H7" s="30" t="s">
        <v>203</v>
      </c>
      <c r="I7" s="30" t="s">
        <v>204</v>
      </c>
      <c r="J7" s="30" t="s">
        <v>205</v>
      </c>
      <c r="K7" s="32" t="s">
        <v>206</v>
      </c>
      <c r="L7" s="210"/>
      <c r="M7" s="217"/>
      <c r="N7" s="219"/>
    </row>
    <row r="8" spans="1:14" s="12" customFormat="1" ht="31.5" x14ac:dyDescent="0.25">
      <c r="A8" s="189" t="str">
        <f>Sem!C9</f>
        <v xml:space="preserve">I C ENGINES </v>
      </c>
      <c r="B8" s="202" t="s">
        <v>300</v>
      </c>
      <c r="C8" s="189">
        <f>Sem!$AB$11</f>
        <v>140</v>
      </c>
      <c r="D8" s="192">
        <f>Sem!$Y$9</f>
        <v>132</v>
      </c>
      <c r="E8" s="199">
        <f>Sem!$Y$12</f>
        <v>92.957746478873233</v>
      </c>
      <c r="F8" s="180">
        <f>Sem!$Y$20</f>
        <v>33</v>
      </c>
      <c r="G8" s="183">
        <f>Sem!$Y$19</f>
        <v>42</v>
      </c>
      <c r="H8" s="183">
        <f>Sem!$Y$18</f>
        <v>36</v>
      </c>
      <c r="I8" s="183">
        <f>Sem!$Y$17</f>
        <v>7</v>
      </c>
      <c r="J8" s="183">
        <f>Sem!$Y$16</f>
        <v>12</v>
      </c>
      <c r="K8" s="186">
        <f>Sem!$Y$15</f>
        <v>2</v>
      </c>
      <c r="L8" s="192">
        <f>Sem!$Y$8</f>
        <v>10</v>
      </c>
      <c r="M8" s="54" t="str">
        <f>Sem!Z28</f>
        <v>JAISWAL AMANKUMAR DINESHCHANDRA MADHURI</v>
      </c>
      <c r="N8" s="13">
        <f>Sem!Y28</f>
        <v>82</v>
      </c>
    </row>
    <row r="9" spans="1:14" s="12" customFormat="1" ht="15.75" x14ac:dyDescent="0.25">
      <c r="A9" s="190"/>
      <c r="B9" s="203"/>
      <c r="C9" s="190"/>
      <c r="D9" s="193"/>
      <c r="E9" s="190"/>
      <c r="F9" s="181"/>
      <c r="G9" s="184"/>
      <c r="H9" s="184"/>
      <c r="I9" s="184"/>
      <c r="J9" s="184"/>
      <c r="K9" s="187"/>
      <c r="L9" s="193"/>
      <c r="M9" s="55" t="str">
        <f>Sem!Z29</f>
        <v>BAGDE SHUBHAM BALKRISHNA MANISHA</v>
      </c>
      <c r="N9" s="14">
        <f>Sem!Y29</f>
        <v>81</v>
      </c>
    </row>
    <row r="10" spans="1:14" s="12" customFormat="1" ht="15.75" x14ac:dyDescent="0.25">
      <c r="A10" s="190"/>
      <c r="B10" s="204"/>
      <c r="C10" s="190"/>
      <c r="D10" s="193"/>
      <c r="E10" s="190"/>
      <c r="F10" s="201"/>
      <c r="G10" s="196"/>
      <c r="H10" s="196"/>
      <c r="I10" s="196"/>
      <c r="J10" s="196"/>
      <c r="K10" s="198"/>
      <c r="L10" s="193"/>
      <c r="M10" s="55" t="str">
        <f>Sem!Z30</f>
        <v>PORIYA HITESH PARSHOTTAM KUSUMBEN</v>
      </c>
      <c r="N10" s="14">
        <f>Sem!Y30</f>
        <v>80</v>
      </c>
    </row>
    <row r="11" spans="1:14" s="12" customFormat="1" ht="16.5" thickBot="1" x14ac:dyDescent="0.3">
      <c r="A11" s="190"/>
      <c r="B11" s="204"/>
      <c r="C11" s="190"/>
      <c r="D11" s="193"/>
      <c r="E11" s="190"/>
      <c r="F11" s="201"/>
      <c r="G11" s="196"/>
      <c r="H11" s="196"/>
      <c r="I11" s="196"/>
      <c r="J11" s="196"/>
      <c r="K11" s="198"/>
      <c r="L11" s="193"/>
      <c r="M11" s="56" t="str">
        <f>Sem!Z31</f>
        <v>CHAVAN SAURABH SHARAD POOJA</v>
      </c>
      <c r="N11" s="15">
        <f>Sem!Y31</f>
        <v>79</v>
      </c>
    </row>
    <row r="12" spans="1:14" s="12" customFormat="1" ht="15.75" x14ac:dyDescent="0.25">
      <c r="A12" s="189" t="str">
        <f>Sem!F9</f>
        <v>Mechanical Measurements and Control</v>
      </c>
      <c r="B12" s="202" t="s">
        <v>301</v>
      </c>
      <c r="C12" s="189">
        <f>Sem!$AB$11</f>
        <v>140</v>
      </c>
      <c r="D12" s="192">
        <f>Sem!$AB$9</f>
        <v>121</v>
      </c>
      <c r="E12" s="199">
        <f>Sem!$AB$12</f>
        <v>85.211267605633793</v>
      </c>
      <c r="F12" s="180">
        <f>Sem!$AB$20</f>
        <v>40</v>
      </c>
      <c r="G12" s="183">
        <f>Sem!$AB$19</f>
        <v>36</v>
      </c>
      <c r="H12" s="183">
        <f>Sem!$AB$18</f>
        <v>31</v>
      </c>
      <c r="I12" s="183">
        <f>Sem!$AB$17</f>
        <v>5</v>
      </c>
      <c r="J12" s="183">
        <f>Sem!$AB$16</f>
        <v>7</v>
      </c>
      <c r="K12" s="186">
        <f>Sem!$AB$15</f>
        <v>2</v>
      </c>
      <c r="L12" s="192">
        <f>Sem!$AB$8</f>
        <v>21</v>
      </c>
      <c r="M12" s="54" t="str">
        <f>Sem!AC28</f>
        <v>CHAVAN SAURABH SHARAD POOJA</v>
      </c>
      <c r="N12" s="13">
        <f>Sem!AB28</f>
        <v>84</v>
      </c>
    </row>
    <row r="13" spans="1:14" s="12" customFormat="1" ht="15.75" x14ac:dyDescent="0.25">
      <c r="A13" s="190"/>
      <c r="B13" s="203"/>
      <c r="C13" s="190"/>
      <c r="D13" s="193"/>
      <c r="E13" s="190"/>
      <c r="F13" s="181"/>
      <c r="G13" s="184"/>
      <c r="H13" s="184"/>
      <c r="I13" s="184"/>
      <c r="J13" s="184"/>
      <c r="K13" s="187"/>
      <c r="L13" s="193"/>
      <c r="M13" s="55" t="str">
        <f>Sem!AC29</f>
        <v>/ PALANDE SANJANA MADHAV SHARMILA</v>
      </c>
      <c r="N13" s="14">
        <f>Sem!AB29</f>
        <v>83</v>
      </c>
    </row>
    <row r="14" spans="1:14" s="12" customFormat="1" ht="16.5" thickBot="1" x14ac:dyDescent="0.3">
      <c r="A14" s="190"/>
      <c r="B14" s="204"/>
      <c r="C14" s="190"/>
      <c r="D14" s="193"/>
      <c r="E14" s="190"/>
      <c r="F14" s="201"/>
      <c r="G14" s="196"/>
      <c r="H14" s="196"/>
      <c r="I14" s="196"/>
      <c r="J14" s="196"/>
      <c r="K14" s="198"/>
      <c r="L14" s="193"/>
      <c r="M14" s="55" t="str">
        <f>Sem!AC30</f>
        <v>VARTAK OMKAR SANTOSH SHEETAL</v>
      </c>
      <c r="N14" s="14">
        <f>Sem!AB30</f>
        <v>83</v>
      </c>
    </row>
    <row r="15" spans="1:14" s="12" customFormat="1" ht="31.5" x14ac:dyDescent="0.25">
      <c r="A15" s="189" t="str">
        <f>Sem!I9</f>
        <v>Production Process-III</v>
      </c>
      <c r="B15" s="177" t="s">
        <v>740</v>
      </c>
      <c r="C15" s="189">
        <f>Sem!$AE$11</f>
        <v>141</v>
      </c>
      <c r="D15" s="192">
        <f>Sem!$AE$9</f>
        <v>136</v>
      </c>
      <c r="E15" s="199">
        <f>Sem!$AE$12</f>
        <v>95.774647887323937</v>
      </c>
      <c r="F15" s="180">
        <f>Sem!$AE$20</f>
        <v>41</v>
      </c>
      <c r="G15" s="183">
        <f>Sem!$AE$19</f>
        <v>38</v>
      </c>
      <c r="H15" s="183">
        <f>Sem!$AE$18</f>
        <v>34</v>
      </c>
      <c r="I15" s="183">
        <f>Sem!$AE$17</f>
        <v>13</v>
      </c>
      <c r="J15" s="183">
        <f>Sem!$AE$16</f>
        <v>6</v>
      </c>
      <c r="K15" s="186">
        <f>Sem!$AE$15</f>
        <v>4</v>
      </c>
      <c r="L15" s="192">
        <f>Sem!$AE$8</f>
        <v>6</v>
      </c>
      <c r="M15" s="54" t="str">
        <f>Sem!AF28</f>
        <v>LALL HARDEEP SINGH POVINDER SINGH KULBIR KAUR</v>
      </c>
      <c r="N15" s="13">
        <f>Sem!AE28</f>
        <v>93</v>
      </c>
    </row>
    <row r="16" spans="1:14" s="12" customFormat="1" ht="31.5" x14ac:dyDescent="0.25">
      <c r="A16" s="190"/>
      <c r="B16" s="178"/>
      <c r="C16" s="190"/>
      <c r="D16" s="193"/>
      <c r="E16" s="190"/>
      <c r="F16" s="181"/>
      <c r="G16" s="184"/>
      <c r="H16" s="184"/>
      <c r="I16" s="184"/>
      <c r="J16" s="184"/>
      <c r="K16" s="187"/>
      <c r="L16" s="193"/>
      <c r="M16" s="55" t="str">
        <f>Sem!AF29</f>
        <v>JAISWAL AMANKUMAR DINESHCHANDRA MADHURI</v>
      </c>
      <c r="N16" s="14">
        <f>Sem!AE29</f>
        <v>92</v>
      </c>
    </row>
    <row r="17" spans="1:14" s="12" customFormat="1" ht="15.75" x14ac:dyDescent="0.25">
      <c r="A17" s="190"/>
      <c r="B17" s="178"/>
      <c r="C17" s="190"/>
      <c r="D17" s="193"/>
      <c r="E17" s="190"/>
      <c r="F17" s="201"/>
      <c r="G17" s="196"/>
      <c r="H17" s="196"/>
      <c r="I17" s="196"/>
      <c r="J17" s="196"/>
      <c r="K17" s="198"/>
      <c r="L17" s="193"/>
      <c r="M17" s="55" t="str">
        <f>Sem!AF30</f>
        <v>CHAVAN SAURABH SHARAD POOJA</v>
      </c>
      <c r="N17" s="14">
        <f>Sem!AE30</f>
        <v>83</v>
      </c>
    </row>
    <row r="18" spans="1:14" s="12" customFormat="1" ht="16.5" thickBot="1" x14ac:dyDescent="0.3">
      <c r="A18" s="190"/>
      <c r="B18" s="178"/>
      <c r="C18" s="190"/>
      <c r="D18" s="193"/>
      <c r="E18" s="190"/>
      <c r="F18" s="182"/>
      <c r="G18" s="185"/>
      <c r="H18" s="185"/>
      <c r="I18" s="185"/>
      <c r="J18" s="185"/>
      <c r="K18" s="188"/>
      <c r="L18" s="193"/>
      <c r="M18" s="56" t="str">
        <f>Sem!AF31</f>
        <v>/ PARAB DEEPALI ANAND ASMITA</v>
      </c>
      <c r="N18" s="15">
        <f>Sem!AE31</f>
        <v>79</v>
      </c>
    </row>
    <row r="19" spans="1:14" s="12" customFormat="1" ht="31.5" x14ac:dyDescent="0.25">
      <c r="A19" s="189" t="str">
        <f>Sem!L9</f>
        <v>Theory of Machines - II</v>
      </c>
      <c r="B19" s="177" t="s">
        <v>741</v>
      </c>
      <c r="C19" s="189">
        <f>Sem!$AH$11</f>
        <v>140</v>
      </c>
      <c r="D19" s="192">
        <f>Sem!$AH$9</f>
        <v>107</v>
      </c>
      <c r="E19" s="199">
        <f>Sem!$AH$12</f>
        <v>75.352112676056336</v>
      </c>
      <c r="F19" s="200">
        <f>Sem!$AH$20</f>
        <v>52</v>
      </c>
      <c r="G19" s="195">
        <f>Sem!$AH$19</f>
        <v>24</v>
      </c>
      <c r="H19" s="195">
        <f>Sem!$AH$18</f>
        <v>18</v>
      </c>
      <c r="I19" s="195">
        <f>Sem!$AH$17</f>
        <v>2</v>
      </c>
      <c r="J19" s="195">
        <f>Sem!$AH$16</f>
        <v>2</v>
      </c>
      <c r="K19" s="197">
        <f>Sem!$AH$15</f>
        <v>9</v>
      </c>
      <c r="L19" s="192">
        <f>Sem!$AH$8</f>
        <v>35</v>
      </c>
      <c r="M19" s="54" t="str">
        <f>Sem!AI28</f>
        <v>LALL HARDEEP SINGH POVINDER SINGH KULBIR KAUR</v>
      </c>
      <c r="N19" s="13">
        <f>Sem!AH28</f>
        <v>88</v>
      </c>
    </row>
    <row r="20" spans="1:14" s="12" customFormat="1" ht="15.75" x14ac:dyDescent="0.25">
      <c r="A20" s="190"/>
      <c r="B20" s="178"/>
      <c r="C20" s="190"/>
      <c r="D20" s="193"/>
      <c r="E20" s="190"/>
      <c r="F20" s="181"/>
      <c r="G20" s="184"/>
      <c r="H20" s="184"/>
      <c r="I20" s="184"/>
      <c r="J20" s="184"/>
      <c r="K20" s="187"/>
      <c r="L20" s="193"/>
      <c r="M20" s="55" t="str">
        <f>Sem!AI29</f>
        <v>/ PALANDE SANJANA MADHAV SHARMILA</v>
      </c>
      <c r="N20" s="14">
        <f>Sem!AH29</f>
        <v>85</v>
      </c>
    </row>
    <row r="21" spans="1:14" s="12" customFormat="1" ht="16.5" thickBot="1" x14ac:dyDescent="0.3">
      <c r="A21" s="190"/>
      <c r="B21" s="179"/>
      <c r="C21" s="190"/>
      <c r="D21" s="193"/>
      <c r="E21" s="190"/>
      <c r="F21" s="201"/>
      <c r="G21" s="196"/>
      <c r="H21" s="196"/>
      <c r="I21" s="196"/>
      <c r="J21" s="196"/>
      <c r="K21" s="198"/>
      <c r="L21" s="193"/>
      <c r="M21" s="56" t="str">
        <f>Sem!AI30</f>
        <v>VARTAK OMKAR SANTOSH SHEETAL</v>
      </c>
      <c r="N21" s="15">
        <f>Sem!AH30</f>
        <v>85</v>
      </c>
    </row>
    <row r="22" spans="1:14" s="12" customFormat="1" ht="31.5" x14ac:dyDescent="0.25">
      <c r="A22" s="189" t="str">
        <f>Sem!O9</f>
        <v xml:space="preserve">Heat Transfer </v>
      </c>
      <c r="B22" s="177" t="s">
        <v>739</v>
      </c>
      <c r="C22" s="189">
        <f>Sem!AK11</f>
        <v>140</v>
      </c>
      <c r="D22" s="192">
        <f>Sem!$AK$9</f>
        <v>132</v>
      </c>
      <c r="E22" s="199">
        <f>Sem!$AK$12</f>
        <v>92.957746478873233</v>
      </c>
      <c r="F22" s="180">
        <f>Sem!$AK$20</f>
        <v>12</v>
      </c>
      <c r="G22" s="183">
        <f>Sem!$AK$19</f>
        <v>17</v>
      </c>
      <c r="H22" s="183">
        <f>Sem!$AK$18</f>
        <v>27</v>
      </c>
      <c r="I22" s="183">
        <f>Sem!$AK$17</f>
        <v>18</v>
      </c>
      <c r="J22" s="183">
        <f>Sem!$AK$16</f>
        <v>17</v>
      </c>
      <c r="K22" s="186">
        <f>Sem!$AK$15</f>
        <v>41</v>
      </c>
      <c r="L22" s="192">
        <f>Sem!$AK$8</f>
        <v>10</v>
      </c>
      <c r="M22" s="54" t="str">
        <f>Sem!AL28</f>
        <v>JAISWAL AMANKUMAR DINESHCHANDRA MADHURI</v>
      </c>
      <c r="N22" s="100">
        <f>Sem!AK28</f>
        <v>97</v>
      </c>
    </row>
    <row r="23" spans="1:14" s="12" customFormat="1" ht="31.5" x14ac:dyDescent="0.25">
      <c r="A23" s="190"/>
      <c r="B23" s="178"/>
      <c r="C23" s="190"/>
      <c r="D23" s="193"/>
      <c r="E23" s="190"/>
      <c r="F23" s="181"/>
      <c r="G23" s="184"/>
      <c r="H23" s="184"/>
      <c r="I23" s="184"/>
      <c r="J23" s="184"/>
      <c r="K23" s="187"/>
      <c r="L23" s="193"/>
      <c r="M23" s="55" t="str">
        <f>Sem!AL29</f>
        <v>LALL HARDEEP SINGH POVINDER SINGH KULBIR KAUR</v>
      </c>
      <c r="N23" s="14">
        <f>Sem!AK29</f>
        <v>95</v>
      </c>
    </row>
    <row r="24" spans="1:14" s="12" customFormat="1" ht="16.5" thickBot="1" x14ac:dyDescent="0.3">
      <c r="A24" s="191"/>
      <c r="B24" s="179"/>
      <c r="C24" s="191"/>
      <c r="D24" s="194"/>
      <c r="E24" s="191"/>
      <c r="F24" s="182"/>
      <c r="G24" s="185"/>
      <c r="H24" s="185"/>
      <c r="I24" s="185"/>
      <c r="J24" s="185"/>
      <c r="K24" s="188"/>
      <c r="L24" s="194"/>
      <c r="M24" s="57" t="str">
        <f>Sem!AL30</f>
        <v>LOPES AARON ALEX NANCY</v>
      </c>
      <c r="N24" s="101">
        <f>Sem!AK30</f>
        <v>95</v>
      </c>
    </row>
    <row r="28" spans="1:14" s="50" customFormat="1" ht="18.75" x14ac:dyDescent="0.25">
      <c r="A28" s="176" t="s">
        <v>254</v>
      </c>
      <c r="B28" s="176"/>
      <c r="C28" s="52"/>
      <c r="D28" s="52"/>
      <c r="E28" s="176" t="s">
        <v>255</v>
      </c>
      <c r="F28" s="176"/>
      <c r="G28" s="176"/>
      <c r="H28" s="176"/>
      <c r="I28" s="176"/>
      <c r="J28" s="176"/>
      <c r="K28" s="176"/>
      <c r="L28" s="52"/>
      <c r="M28" s="52" t="s">
        <v>237</v>
      </c>
      <c r="N28" s="51"/>
    </row>
    <row r="29" spans="1:14" ht="18.75" x14ac:dyDescent="0.25">
      <c r="A29" s="176" t="s">
        <v>256</v>
      </c>
      <c r="B29" s="176"/>
      <c r="C29" s="52"/>
      <c r="D29" s="52"/>
      <c r="E29" s="176" t="s">
        <v>240</v>
      </c>
      <c r="F29" s="176"/>
      <c r="G29" s="176"/>
      <c r="H29" s="176"/>
      <c r="I29" s="176"/>
      <c r="J29" s="176"/>
      <c r="K29" s="176"/>
      <c r="L29" s="52"/>
      <c r="M29" s="52" t="s">
        <v>243</v>
      </c>
    </row>
    <row r="30" spans="1:14" ht="18.75" x14ac:dyDescent="0.25">
      <c r="A30" s="176" t="s">
        <v>238</v>
      </c>
      <c r="B30" s="176"/>
      <c r="E30" s="176" t="s">
        <v>239</v>
      </c>
      <c r="F30" s="176"/>
      <c r="G30" s="176"/>
      <c r="H30" s="176"/>
      <c r="I30" s="176"/>
      <c r="J30" s="176"/>
      <c r="K30" s="176"/>
    </row>
  </sheetData>
  <mergeCells count="79">
    <mergeCell ref="D8:D11"/>
    <mergeCell ref="E8:E11"/>
    <mergeCell ref="A1:N1"/>
    <mergeCell ref="A2:N2"/>
    <mergeCell ref="A3:N3"/>
    <mergeCell ref="A4:N4"/>
    <mergeCell ref="A6:A7"/>
    <mergeCell ref="B6:B7"/>
    <mergeCell ref="C6:C7"/>
    <mergeCell ref="D6:D7"/>
    <mergeCell ref="E6:E7"/>
    <mergeCell ref="F6:K6"/>
    <mergeCell ref="L6:L7"/>
    <mergeCell ref="M6:M7"/>
    <mergeCell ref="N6:N7"/>
    <mergeCell ref="L8:L11"/>
    <mergeCell ref="A12:A14"/>
    <mergeCell ref="B12:B14"/>
    <mergeCell ref="C12:C14"/>
    <mergeCell ref="D12:D14"/>
    <mergeCell ref="E12:E14"/>
    <mergeCell ref="K8:K11"/>
    <mergeCell ref="A8:A11"/>
    <mergeCell ref="B8:B11"/>
    <mergeCell ref="C8:C11"/>
    <mergeCell ref="A15:A18"/>
    <mergeCell ref="B15:B18"/>
    <mergeCell ref="C15:C18"/>
    <mergeCell ref="D15:D18"/>
    <mergeCell ref="E15:E18"/>
    <mergeCell ref="K15:K18"/>
    <mergeCell ref="F12:F14"/>
    <mergeCell ref="J8:J11"/>
    <mergeCell ref="F8:F11"/>
    <mergeCell ref="G8:G11"/>
    <mergeCell ref="H8:H11"/>
    <mergeCell ref="I8:I11"/>
    <mergeCell ref="L15:L18"/>
    <mergeCell ref="G12:G14"/>
    <mergeCell ref="H12:H14"/>
    <mergeCell ref="I12:I14"/>
    <mergeCell ref="K12:K14"/>
    <mergeCell ref="L12:L14"/>
    <mergeCell ref="J12:J14"/>
    <mergeCell ref="J15:J18"/>
    <mergeCell ref="F19:F21"/>
    <mergeCell ref="F15:F18"/>
    <mergeCell ref="G15:G18"/>
    <mergeCell ref="H15:H18"/>
    <mergeCell ref="I15:I18"/>
    <mergeCell ref="E22:E24"/>
    <mergeCell ref="A19:A21"/>
    <mergeCell ref="C19:C21"/>
    <mergeCell ref="D19:D21"/>
    <mergeCell ref="E19:E21"/>
    <mergeCell ref="B19:B21"/>
    <mergeCell ref="L22:L24"/>
    <mergeCell ref="G19:G21"/>
    <mergeCell ref="H19:H21"/>
    <mergeCell ref="I19:I21"/>
    <mergeCell ref="K19:K21"/>
    <mergeCell ref="L19:L21"/>
    <mergeCell ref="J19:J21"/>
    <mergeCell ref="A29:B29"/>
    <mergeCell ref="E29:K29"/>
    <mergeCell ref="A30:B30"/>
    <mergeCell ref="E30:K30"/>
    <mergeCell ref="B22:B24"/>
    <mergeCell ref="A28:B28"/>
    <mergeCell ref="E28:K28"/>
    <mergeCell ref="F22:F24"/>
    <mergeCell ref="G22:G24"/>
    <mergeCell ref="H22:H24"/>
    <mergeCell ref="I22:I24"/>
    <mergeCell ref="K22:K24"/>
    <mergeCell ref="J22:J24"/>
    <mergeCell ref="A22:A24"/>
    <mergeCell ref="C22:C24"/>
    <mergeCell ref="D22:D24"/>
  </mergeCells>
  <pageMargins left="0.25" right="0.13" top="0.47" bottom="0.75" header="0.3" footer="0.3"/>
  <pageSetup paperSize="9" scale="78" fitToHeight="0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6"/>
  <sheetViews>
    <sheetView topLeftCell="D280" zoomScale="85" zoomScaleNormal="85" workbookViewId="0">
      <selection activeCell="AN15" sqref="AN15"/>
    </sheetView>
  </sheetViews>
  <sheetFormatPr defaultRowHeight="15" x14ac:dyDescent="0.25"/>
  <cols>
    <col min="1" max="1" width="24.140625" style="1" customWidth="1"/>
    <col min="2" max="21" width="6.42578125" style="1" customWidth="1"/>
    <col min="22" max="22" width="9.140625" style="10"/>
    <col min="23" max="23" width="13.42578125" style="10" customWidth="1"/>
    <col min="24" max="30" width="11" style="10" customWidth="1"/>
    <col min="31" max="41" width="9.140625" style="10"/>
    <col min="42" max="42" width="9.140625" style="99"/>
    <col min="43" max="16384" width="9.140625" style="10"/>
  </cols>
  <sheetData>
    <row r="1" spans="1:42" s="7" customFormat="1" ht="56.25" customHeight="1" x14ac:dyDescent="0.25">
      <c r="A1" s="205"/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10"/>
      <c r="S1" s="10"/>
      <c r="T1" s="1"/>
      <c r="U1" s="1"/>
      <c r="AP1" s="98"/>
    </row>
    <row r="2" spans="1:42" s="7" customFormat="1" ht="21" x14ac:dyDescent="0.25">
      <c r="A2" s="206" t="s">
        <v>191</v>
      </c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10"/>
      <c r="S2" s="10"/>
      <c r="T2" s="1"/>
      <c r="U2" s="1"/>
      <c r="AP2" s="98"/>
    </row>
    <row r="3" spans="1:42" s="7" customFormat="1" ht="18.75" x14ac:dyDescent="0.25">
      <c r="A3" s="173" t="s">
        <v>737</v>
      </c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0"/>
      <c r="S3" s="10"/>
      <c r="T3" s="1"/>
      <c r="U3" s="1"/>
      <c r="AP3" s="98"/>
    </row>
    <row r="4" spans="1:42" s="7" customFormat="1" ht="18.75" x14ac:dyDescent="0.25">
      <c r="A4" s="173" t="s">
        <v>738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0"/>
      <c r="S4" s="10"/>
      <c r="T4" s="1"/>
      <c r="U4" s="1"/>
      <c r="AP4" s="98"/>
    </row>
    <row r="5" spans="1:42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42" ht="16.5" thickBot="1" x14ac:dyDescent="0.3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70"/>
      <c r="V6" s="58"/>
      <c r="W6" s="58"/>
      <c r="X6" s="58"/>
    </row>
    <row r="7" spans="1:42" ht="24" customHeight="1" thickBot="1" x14ac:dyDescent="0.3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10"/>
      <c r="S7" s="10"/>
      <c r="V7" s="59"/>
      <c r="W7" s="59"/>
      <c r="X7" s="59"/>
      <c r="Y7" s="220" t="str">
        <f>C9</f>
        <v xml:space="preserve">I C ENGINES </v>
      </c>
      <c r="Z7" s="220"/>
      <c r="AA7" s="220"/>
      <c r="AB7" s="220" t="str">
        <f>F9</f>
        <v>Mechanical Measurements and Control</v>
      </c>
      <c r="AC7" s="220"/>
      <c r="AD7" s="220"/>
      <c r="AE7" s="220" t="str">
        <f>I9</f>
        <v>Production Process-III</v>
      </c>
      <c r="AF7" s="220"/>
      <c r="AG7" s="220"/>
      <c r="AH7" s="220" t="str">
        <f>L9</f>
        <v>Theory of Machines - II</v>
      </c>
      <c r="AI7" s="220"/>
      <c r="AJ7" s="220"/>
      <c r="AK7" s="220" t="str">
        <f>O9</f>
        <v xml:space="preserve">Heat Transfer </v>
      </c>
      <c r="AL7" s="220"/>
      <c r="AM7" s="221"/>
      <c r="AN7" s="105" t="str">
        <f>R8</f>
        <v>TOTAL</v>
      </c>
    </row>
    <row r="8" spans="1:42" ht="15" customHeight="1" x14ac:dyDescent="0.25">
      <c r="A8" s="160" t="s">
        <v>0</v>
      </c>
      <c r="B8" s="102"/>
      <c r="C8" s="158" t="s">
        <v>244</v>
      </c>
      <c r="D8" s="158"/>
      <c r="E8" s="158"/>
      <c r="F8" s="158" t="s">
        <v>245</v>
      </c>
      <c r="G8" s="158"/>
      <c r="H8" s="158"/>
      <c r="I8" s="158" t="s">
        <v>246</v>
      </c>
      <c r="J8" s="158"/>
      <c r="K8" s="158"/>
      <c r="L8" s="158" t="s">
        <v>247</v>
      </c>
      <c r="M8" s="158"/>
      <c r="N8" s="158"/>
      <c r="O8" s="158" t="s">
        <v>248</v>
      </c>
      <c r="P8" s="158"/>
      <c r="Q8" s="158"/>
      <c r="R8" s="163" t="s">
        <v>1</v>
      </c>
      <c r="S8" s="163" t="s">
        <v>3</v>
      </c>
      <c r="T8" s="163" t="s">
        <v>2</v>
      </c>
      <c r="U8" s="163" t="s">
        <v>11</v>
      </c>
      <c r="V8" s="239" t="s">
        <v>209</v>
      </c>
      <c r="W8" s="240"/>
      <c r="X8" s="85" t="s">
        <v>16</v>
      </c>
      <c r="Y8" s="17">
        <f t="shared" ref="Y8:AM8" si="0">COUNTIF(C13:C483, "F")</f>
        <v>10</v>
      </c>
      <c r="Z8" s="18">
        <f t="shared" si="0"/>
        <v>0</v>
      </c>
      <c r="AA8" s="27">
        <f t="shared" si="0"/>
        <v>10</v>
      </c>
      <c r="AB8" s="17">
        <f t="shared" si="0"/>
        <v>21</v>
      </c>
      <c r="AC8" s="18">
        <f t="shared" si="0"/>
        <v>3</v>
      </c>
      <c r="AD8" s="19">
        <f t="shared" si="0"/>
        <v>21</v>
      </c>
      <c r="AE8" s="25">
        <f t="shared" si="0"/>
        <v>6</v>
      </c>
      <c r="AF8" s="18">
        <f t="shared" si="0"/>
        <v>4</v>
      </c>
      <c r="AG8" s="27">
        <f t="shared" si="0"/>
        <v>8</v>
      </c>
      <c r="AH8" s="17">
        <f t="shared" si="0"/>
        <v>35</v>
      </c>
      <c r="AI8" s="18">
        <f t="shared" si="0"/>
        <v>29</v>
      </c>
      <c r="AJ8" s="19">
        <f t="shared" si="0"/>
        <v>45</v>
      </c>
      <c r="AK8" s="25">
        <f t="shared" si="0"/>
        <v>10</v>
      </c>
      <c r="AL8" s="18">
        <f t="shared" si="0"/>
        <v>5</v>
      </c>
      <c r="AM8" s="27">
        <f t="shared" si="0"/>
        <v>11</v>
      </c>
      <c r="AN8" s="112">
        <f>V9 -AN9</f>
        <v>48</v>
      </c>
    </row>
    <row r="9" spans="1:42" ht="15" customHeight="1" x14ac:dyDescent="0.25">
      <c r="A9" s="161"/>
      <c r="B9" s="102"/>
      <c r="C9" s="158" t="s">
        <v>249</v>
      </c>
      <c r="D9" s="158"/>
      <c r="E9" s="158"/>
      <c r="F9" s="158" t="s">
        <v>250</v>
      </c>
      <c r="G9" s="158"/>
      <c r="H9" s="158"/>
      <c r="I9" s="158" t="s">
        <v>251</v>
      </c>
      <c r="J9" s="158"/>
      <c r="K9" s="158"/>
      <c r="L9" s="158" t="s">
        <v>252</v>
      </c>
      <c r="M9" s="158"/>
      <c r="N9" s="158"/>
      <c r="O9" s="158" t="s">
        <v>253</v>
      </c>
      <c r="P9" s="158"/>
      <c r="Q9" s="158"/>
      <c r="R9" s="163"/>
      <c r="S9" s="163"/>
      <c r="T9" s="163"/>
      <c r="U9" s="163"/>
      <c r="V9" s="241">
        <v>142</v>
      </c>
      <c r="W9" s="242"/>
      <c r="X9" s="87" t="s">
        <v>29</v>
      </c>
      <c r="Y9" s="75">
        <f>V9-Y8</f>
        <v>132</v>
      </c>
      <c r="Z9" s="69">
        <f>V9-Z8</f>
        <v>142</v>
      </c>
      <c r="AA9" s="80">
        <f>V9-AA8</f>
        <v>132</v>
      </c>
      <c r="AB9" s="75">
        <f>V9-AB8</f>
        <v>121</v>
      </c>
      <c r="AC9" s="69">
        <f>Y9-AC8</f>
        <v>129</v>
      </c>
      <c r="AD9" s="76">
        <f>Y9-AD8</f>
        <v>111</v>
      </c>
      <c r="AE9" s="82">
        <f>V9-AE8</f>
        <v>136</v>
      </c>
      <c r="AF9" s="69">
        <f>V9-AF8</f>
        <v>138</v>
      </c>
      <c r="AG9" s="80">
        <f>V9-AG8</f>
        <v>134</v>
      </c>
      <c r="AH9" s="75">
        <f>V9-AH8</f>
        <v>107</v>
      </c>
      <c r="AI9" s="69">
        <f>V9-AI8</f>
        <v>113</v>
      </c>
      <c r="AJ9" s="76">
        <f>V9-AJ8</f>
        <v>97</v>
      </c>
      <c r="AK9" s="82">
        <f>V9-AK8</f>
        <v>132</v>
      </c>
      <c r="AL9" s="69">
        <f>V9-AL8</f>
        <v>137</v>
      </c>
      <c r="AM9" s="80">
        <f>V9-AM8</f>
        <v>131</v>
      </c>
      <c r="AN9" s="113">
        <f>COUNTIF(T13:T483, "P")</f>
        <v>94</v>
      </c>
    </row>
    <row r="10" spans="1:42" ht="15.75" thickBot="1" x14ac:dyDescent="0.25">
      <c r="A10" s="158" t="s">
        <v>5</v>
      </c>
      <c r="B10" s="2"/>
      <c r="C10" s="2" t="s">
        <v>6</v>
      </c>
      <c r="D10" s="2" t="s">
        <v>7</v>
      </c>
      <c r="E10" s="2" t="s">
        <v>8</v>
      </c>
      <c r="F10" s="2" t="s">
        <v>6</v>
      </c>
      <c r="G10" s="2" t="s">
        <v>7</v>
      </c>
      <c r="H10" s="2" t="s">
        <v>8</v>
      </c>
      <c r="I10" s="2" t="s">
        <v>6</v>
      </c>
      <c r="J10" s="2" t="s">
        <v>7</v>
      </c>
      <c r="K10" s="2" t="s">
        <v>8</v>
      </c>
      <c r="L10" s="2" t="s">
        <v>6</v>
      </c>
      <c r="M10" s="2" t="s">
        <v>7</v>
      </c>
      <c r="N10" s="2" t="s">
        <v>8</v>
      </c>
      <c r="O10" s="2" t="s">
        <v>6</v>
      </c>
      <c r="P10" s="2" t="s">
        <v>7</v>
      </c>
      <c r="Q10" s="2" t="s">
        <v>8</v>
      </c>
      <c r="R10" s="163"/>
      <c r="S10" s="163"/>
      <c r="T10" s="163"/>
      <c r="U10" s="163"/>
      <c r="W10" s="64"/>
      <c r="X10" s="86" t="s">
        <v>48</v>
      </c>
      <c r="Y10" s="75">
        <f t="shared" ref="Y10:AM10" si="1">COUNTIF(C13:C483, "Ab")</f>
        <v>3</v>
      </c>
      <c r="Z10" s="69">
        <f t="shared" si="1"/>
        <v>0</v>
      </c>
      <c r="AA10" s="80">
        <f t="shared" si="1"/>
        <v>0</v>
      </c>
      <c r="AB10" s="75">
        <f t="shared" si="1"/>
        <v>2</v>
      </c>
      <c r="AC10" s="69">
        <f t="shared" si="1"/>
        <v>0</v>
      </c>
      <c r="AD10" s="76">
        <f t="shared" si="1"/>
        <v>0</v>
      </c>
      <c r="AE10" s="82">
        <f t="shared" si="1"/>
        <v>1</v>
      </c>
      <c r="AF10" s="69">
        <f t="shared" si="1"/>
        <v>0</v>
      </c>
      <c r="AG10" s="80">
        <f t="shared" si="1"/>
        <v>0</v>
      </c>
      <c r="AH10" s="75">
        <f t="shared" si="1"/>
        <v>2</v>
      </c>
      <c r="AI10" s="69">
        <f t="shared" si="1"/>
        <v>0</v>
      </c>
      <c r="AJ10" s="76">
        <f t="shared" si="1"/>
        <v>0</v>
      </c>
      <c r="AK10" s="82">
        <f t="shared" si="1"/>
        <v>2</v>
      </c>
      <c r="AL10" s="69">
        <f t="shared" si="1"/>
        <v>0</v>
      </c>
      <c r="AM10" s="80">
        <f t="shared" si="1"/>
        <v>0</v>
      </c>
      <c r="AN10" s="113">
        <f>COUNTIF(S13:S483, "NULL")</f>
        <v>1</v>
      </c>
    </row>
    <row r="11" spans="1:42" ht="15.75" thickBot="1" x14ac:dyDescent="0.25">
      <c r="A11" s="158"/>
      <c r="B11" s="2" t="s">
        <v>9</v>
      </c>
      <c r="C11" s="2">
        <v>80</v>
      </c>
      <c r="D11" s="2">
        <v>20</v>
      </c>
      <c r="E11" s="2">
        <v>100</v>
      </c>
      <c r="F11" s="2">
        <v>80</v>
      </c>
      <c r="G11" s="2">
        <v>20</v>
      </c>
      <c r="H11" s="2">
        <v>100</v>
      </c>
      <c r="I11" s="2">
        <v>80</v>
      </c>
      <c r="J11" s="2">
        <v>20</v>
      </c>
      <c r="K11" s="2">
        <v>100</v>
      </c>
      <c r="L11" s="2">
        <v>80</v>
      </c>
      <c r="M11" s="2">
        <v>20</v>
      </c>
      <c r="N11" s="2">
        <v>100</v>
      </c>
      <c r="O11" s="2">
        <v>80</v>
      </c>
      <c r="P11" s="2">
        <v>20</v>
      </c>
      <c r="Q11" s="2">
        <v>100</v>
      </c>
      <c r="R11" s="2">
        <v>750</v>
      </c>
      <c r="S11" s="163"/>
      <c r="T11" s="163"/>
      <c r="U11" s="163"/>
      <c r="W11" s="233" t="s">
        <v>207</v>
      </c>
      <c r="X11" s="234"/>
      <c r="Y11" s="75">
        <f>V9-Y10</f>
        <v>139</v>
      </c>
      <c r="Z11" s="69">
        <f>V9-Z10</f>
        <v>142</v>
      </c>
      <c r="AA11" s="80">
        <f>V9-AA10</f>
        <v>142</v>
      </c>
      <c r="AB11" s="75">
        <f>V9-AB10</f>
        <v>140</v>
      </c>
      <c r="AC11" s="69">
        <f>V9-AC10</f>
        <v>142</v>
      </c>
      <c r="AD11" s="76">
        <f>V9-AD10</f>
        <v>142</v>
      </c>
      <c r="AE11" s="82">
        <f>V9-AE10</f>
        <v>141</v>
      </c>
      <c r="AF11" s="69">
        <f>V9-AF10</f>
        <v>142</v>
      </c>
      <c r="AG11" s="80">
        <f>V9-AG10</f>
        <v>142</v>
      </c>
      <c r="AH11" s="75">
        <f>V9-AH10</f>
        <v>140</v>
      </c>
      <c r="AI11" s="69">
        <f>V9-AI10</f>
        <v>142</v>
      </c>
      <c r="AJ11" s="76">
        <f>V9-AJ10</f>
        <v>142</v>
      </c>
      <c r="AK11" s="82">
        <f>V9-AK10</f>
        <v>140</v>
      </c>
      <c r="AL11" s="69">
        <f>V9-AL10</f>
        <v>142</v>
      </c>
      <c r="AM11" s="80">
        <f>V9-AM10</f>
        <v>142</v>
      </c>
      <c r="AN11" s="113"/>
    </row>
    <row r="12" spans="1:42" ht="15.75" thickBot="1" x14ac:dyDescent="0.25">
      <c r="A12" s="158"/>
      <c r="B12" s="2" t="s">
        <v>10</v>
      </c>
      <c r="C12" s="2">
        <v>32</v>
      </c>
      <c r="D12" s="2">
        <v>8</v>
      </c>
      <c r="E12" s="2">
        <v>40</v>
      </c>
      <c r="F12" s="2">
        <v>32</v>
      </c>
      <c r="G12" s="2">
        <v>8</v>
      </c>
      <c r="H12" s="2">
        <v>40</v>
      </c>
      <c r="I12" s="2">
        <v>32</v>
      </c>
      <c r="J12" s="2">
        <v>8</v>
      </c>
      <c r="K12" s="2">
        <v>40</v>
      </c>
      <c r="L12" s="2">
        <v>32</v>
      </c>
      <c r="M12" s="2">
        <v>8</v>
      </c>
      <c r="N12" s="2">
        <v>40</v>
      </c>
      <c r="O12" s="2">
        <v>32</v>
      </c>
      <c r="P12" s="2">
        <v>8</v>
      </c>
      <c r="Q12" s="2">
        <v>40</v>
      </c>
      <c r="R12" s="2"/>
      <c r="S12" s="163"/>
      <c r="T12" s="163"/>
      <c r="U12" s="163"/>
      <c r="W12" s="237" t="s">
        <v>208</v>
      </c>
      <c r="X12" s="238"/>
      <c r="Y12" s="77">
        <f>(Y9/V9)*100</f>
        <v>92.957746478873233</v>
      </c>
      <c r="Z12" s="78">
        <f>(Z9/V9)*100</f>
        <v>100</v>
      </c>
      <c r="AA12" s="81">
        <f>(AA9/V9)*100</f>
        <v>92.957746478873233</v>
      </c>
      <c r="AB12" s="77">
        <f>(AB9/V9)*100</f>
        <v>85.211267605633793</v>
      </c>
      <c r="AC12" s="78">
        <f>(AC9/V9)*100</f>
        <v>90.845070422535215</v>
      </c>
      <c r="AD12" s="79">
        <f>(AD9/V9)*100</f>
        <v>78.16901408450704</v>
      </c>
      <c r="AE12" s="83">
        <f>(AE9/V9)*100</f>
        <v>95.774647887323937</v>
      </c>
      <c r="AF12" s="78">
        <f>(AF9/V9)*100</f>
        <v>97.183098591549296</v>
      </c>
      <c r="AG12" s="81">
        <f>(AG9/V9)*100</f>
        <v>94.366197183098592</v>
      </c>
      <c r="AH12" s="77">
        <f>(AH9/V9)*100</f>
        <v>75.352112676056336</v>
      </c>
      <c r="AI12" s="78">
        <f>(AI9/V9)*100</f>
        <v>79.577464788732399</v>
      </c>
      <c r="AJ12" s="79">
        <f>(AJ9/V9)*100</f>
        <v>68.309859154929569</v>
      </c>
      <c r="AK12" s="83">
        <f>(AK9/V9)*100</f>
        <v>92.957746478873233</v>
      </c>
      <c r="AL12" s="78">
        <f>(AL9/V9)*100</f>
        <v>96.478873239436624</v>
      </c>
      <c r="AM12" s="81">
        <f>(AM9/V9)*100</f>
        <v>92.25352112676056</v>
      </c>
      <c r="AN12" s="114">
        <f>(AN9/V9)*100</f>
        <v>66.197183098591552</v>
      </c>
    </row>
    <row r="13" spans="1:42" x14ac:dyDescent="0.2">
      <c r="A13" s="3">
        <v>15001</v>
      </c>
      <c r="B13" s="4" t="s">
        <v>12</v>
      </c>
      <c r="C13" s="71" t="s">
        <v>169</v>
      </c>
      <c r="D13" s="71" t="s">
        <v>31</v>
      </c>
      <c r="E13" s="93">
        <v>45</v>
      </c>
      <c r="F13" s="71" t="s">
        <v>94</v>
      </c>
      <c r="G13" s="71" t="s">
        <v>84</v>
      </c>
      <c r="H13" s="93">
        <v>51</v>
      </c>
      <c r="I13" s="71" t="s">
        <v>109</v>
      </c>
      <c r="J13" s="71" t="s">
        <v>81</v>
      </c>
      <c r="K13" s="93">
        <v>50</v>
      </c>
      <c r="L13" s="71" t="s">
        <v>89</v>
      </c>
      <c r="M13" s="71" t="s">
        <v>140</v>
      </c>
      <c r="N13" s="72" t="s">
        <v>63</v>
      </c>
      <c r="O13" s="71" t="s">
        <v>93</v>
      </c>
      <c r="P13" s="71" t="s">
        <v>23</v>
      </c>
      <c r="Q13" s="93">
        <v>55</v>
      </c>
      <c r="R13" s="94">
        <v>393</v>
      </c>
      <c r="S13" s="148">
        <v>4.96</v>
      </c>
      <c r="T13" s="148" t="s">
        <v>16</v>
      </c>
      <c r="U13" s="151"/>
    </row>
    <row r="14" spans="1:42" ht="24.75" thickBot="1" x14ac:dyDescent="0.25">
      <c r="A14" s="103" t="s">
        <v>452</v>
      </c>
      <c r="B14" s="5" t="s">
        <v>13</v>
      </c>
      <c r="C14" s="73" t="s">
        <v>29</v>
      </c>
      <c r="D14" s="73" t="s">
        <v>24</v>
      </c>
      <c r="E14" s="74" t="s">
        <v>68</v>
      </c>
      <c r="F14" s="73" t="s">
        <v>29</v>
      </c>
      <c r="G14" s="73" t="s">
        <v>56</v>
      </c>
      <c r="H14" s="74" t="s">
        <v>24</v>
      </c>
      <c r="I14" s="73" t="s">
        <v>68</v>
      </c>
      <c r="J14" s="73" t="s">
        <v>14</v>
      </c>
      <c r="K14" s="74" t="s">
        <v>24</v>
      </c>
      <c r="L14" s="73" t="s">
        <v>68</v>
      </c>
      <c r="M14" s="73" t="s">
        <v>16</v>
      </c>
      <c r="N14" s="74" t="s">
        <v>16</v>
      </c>
      <c r="O14" s="73" t="s">
        <v>24</v>
      </c>
      <c r="P14" s="73" t="s">
        <v>24</v>
      </c>
      <c r="Q14" s="74" t="s">
        <v>24</v>
      </c>
      <c r="R14" s="73"/>
      <c r="S14" s="149"/>
      <c r="T14" s="149"/>
      <c r="U14" s="152"/>
    </row>
    <row r="15" spans="1:42" ht="15.75" customHeight="1" x14ac:dyDescent="0.2">
      <c r="A15" s="3">
        <v>15002</v>
      </c>
      <c r="B15" s="4" t="s">
        <v>12</v>
      </c>
      <c r="C15" s="94">
        <v>38</v>
      </c>
      <c r="D15" s="94">
        <v>12</v>
      </c>
      <c r="E15" s="93">
        <v>50</v>
      </c>
      <c r="F15" s="94">
        <v>43</v>
      </c>
      <c r="G15" s="94">
        <v>16</v>
      </c>
      <c r="H15" s="93">
        <v>59</v>
      </c>
      <c r="I15" s="94">
        <v>52</v>
      </c>
      <c r="J15" s="94">
        <v>12</v>
      </c>
      <c r="K15" s="93">
        <v>64</v>
      </c>
      <c r="L15" s="94">
        <v>39</v>
      </c>
      <c r="M15" s="94">
        <v>8</v>
      </c>
      <c r="N15" s="93">
        <v>47</v>
      </c>
      <c r="O15" s="94">
        <v>54</v>
      </c>
      <c r="P15" s="94">
        <v>16</v>
      </c>
      <c r="Q15" s="93">
        <v>70</v>
      </c>
      <c r="R15" s="94">
        <v>495</v>
      </c>
      <c r="S15" s="148">
        <v>7.26</v>
      </c>
      <c r="T15" s="148" t="s">
        <v>29</v>
      </c>
      <c r="U15" s="151"/>
      <c r="W15" s="229" t="s">
        <v>185</v>
      </c>
      <c r="X15" s="230"/>
      <c r="Y15" s="17">
        <f t="shared" ref="Y15:AM15" si="2">COUNTIF(C13:C483, "O")</f>
        <v>2</v>
      </c>
      <c r="Z15" s="18">
        <f t="shared" si="2"/>
        <v>43</v>
      </c>
      <c r="AA15" s="27">
        <f t="shared" si="2"/>
        <v>3</v>
      </c>
      <c r="AB15" s="17">
        <f t="shared" si="2"/>
        <v>2</v>
      </c>
      <c r="AC15" s="18">
        <f t="shared" si="2"/>
        <v>52</v>
      </c>
      <c r="AD15" s="19">
        <f t="shared" si="2"/>
        <v>6</v>
      </c>
      <c r="AE15" s="25">
        <f t="shared" si="2"/>
        <v>4</v>
      </c>
      <c r="AF15" s="18">
        <f t="shared" si="2"/>
        <v>15</v>
      </c>
      <c r="AG15" s="27">
        <f t="shared" si="2"/>
        <v>3</v>
      </c>
      <c r="AH15" s="17">
        <f t="shared" si="2"/>
        <v>9</v>
      </c>
      <c r="AI15" s="18">
        <f t="shared" si="2"/>
        <v>9</v>
      </c>
      <c r="AJ15" s="19">
        <f t="shared" si="2"/>
        <v>5</v>
      </c>
      <c r="AK15" s="25">
        <f t="shared" si="2"/>
        <v>41</v>
      </c>
      <c r="AL15" s="18">
        <f t="shared" si="2"/>
        <v>37</v>
      </c>
      <c r="AM15" s="27">
        <f t="shared" si="2"/>
        <v>34</v>
      </c>
      <c r="AN15" s="84" t="s">
        <v>742</v>
      </c>
      <c r="AO15" s="8"/>
    </row>
    <row r="16" spans="1:42" ht="24.75" thickBot="1" x14ac:dyDescent="0.25">
      <c r="A16" s="103" t="s">
        <v>451</v>
      </c>
      <c r="B16" s="5" t="s">
        <v>13</v>
      </c>
      <c r="C16" s="73" t="s">
        <v>68</v>
      </c>
      <c r="D16" s="73" t="s">
        <v>14</v>
      </c>
      <c r="E16" s="74" t="s">
        <v>24</v>
      </c>
      <c r="F16" s="73" t="s">
        <v>24</v>
      </c>
      <c r="G16" s="73" t="s">
        <v>56</v>
      </c>
      <c r="H16" s="74" t="s">
        <v>24</v>
      </c>
      <c r="I16" s="73" t="s">
        <v>14</v>
      </c>
      <c r="J16" s="73" t="s">
        <v>14</v>
      </c>
      <c r="K16" s="74" t="s">
        <v>14</v>
      </c>
      <c r="L16" s="73" t="s">
        <v>68</v>
      </c>
      <c r="M16" s="73" t="s">
        <v>29</v>
      </c>
      <c r="N16" s="74" t="s">
        <v>68</v>
      </c>
      <c r="O16" s="73" t="s">
        <v>14</v>
      </c>
      <c r="P16" s="73" t="s">
        <v>56</v>
      </c>
      <c r="Q16" s="74" t="s">
        <v>50</v>
      </c>
      <c r="R16" s="73"/>
      <c r="S16" s="149"/>
      <c r="T16" s="149"/>
      <c r="U16" s="152"/>
      <c r="W16" s="231" t="s">
        <v>186</v>
      </c>
      <c r="X16" s="232"/>
      <c r="Y16" s="23">
        <f t="shared" ref="Y16:AM16" si="3">COUNTIF(C13:C483, "A")</f>
        <v>12</v>
      </c>
      <c r="Z16" s="68">
        <f t="shared" si="3"/>
        <v>12</v>
      </c>
      <c r="AA16" s="28">
        <f t="shared" si="3"/>
        <v>14</v>
      </c>
      <c r="AB16" s="23">
        <f t="shared" si="3"/>
        <v>7</v>
      </c>
      <c r="AC16" s="68">
        <f t="shared" si="3"/>
        <v>19</v>
      </c>
      <c r="AD16" s="20">
        <f t="shared" si="3"/>
        <v>5</v>
      </c>
      <c r="AE16" s="16">
        <f t="shared" si="3"/>
        <v>6</v>
      </c>
      <c r="AF16" s="68">
        <f t="shared" si="3"/>
        <v>10</v>
      </c>
      <c r="AG16" s="28">
        <f t="shared" si="3"/>
        <v>7</v>
      </c>
      <c r="AH16" s="23">
        <f t="shared" si="3"/>
        <v>2</v>
      </c>
      <c r="AI16" s="68">
        <f t="shared" si="3"/>
        <v>6</v>
      </c>
      <c r="AJ16" s="20">
        <f t="shared" si="3"/>
        <v>6</v>
      </c>
      <c r="AK16" s="16">
        <f t="shared" si="3"/>
        <v>17</v>
      </c>
      <c r="AL16" s="68">
        <f t="shared" si="3"/>
        <v>19</v>
      </c>
      <c r="AM16" s="28">
        <f t="shared" si="3"/>
        <v>18</v>
      </c>
      <c r="AN16" s="88">
        <f>COUNTIFS(S13:S483, "P",T13:T483, "&gt;=8",T13:T483, "&lt;9")</f>
        <v>0</v>
      </c>
      <c r="AO16" s="8"/>
    </row>
    <row r="17" spans="1:42" ht="15.75" customHeight="1" x14ac:dyDescent="0.2">
      <c r="A17" s="3">
        <v>15003</v>
      </c>
      <c r="B17" s="4" t="s">
        <v>12</v>
      </c>
      <c r="C17" s="94">
        <v>44</v>
      </c>
      <c r="D17" s="94">
        <v>13</v>
      </c>
      <c r="E17" s="93">
        <v>57</v>
      </c>
      <c r="F17" s="94">
        <v>48</v>
      </c>
      <c r="G17" s="94">
        <v>9</v>
      </c>
      <c r="H17" s="93">
        <v>57</v>
      </c>
      <c r="I17" s="94">
        <v>52</v>
      </c>
      <c r="J17" s="94">
        <v>12</v>
      </c>
      <c r="K17" s="93">
        <v>64</v>
      </c>
      <c r="L17" s="94">
        <v>38</v>
      </c>
      <c r="M17" s="110">
        <v>8</v>
      </c>
      <c r="N17" s="111">
        <v>46</v>
      </c>
      <c r="O17" s="94">
        <v>57</v>
      </c>
      <c r="P17" s="94">
        <v>13</v>
      </c>
      <c r="Q17" s="93">
        <v>70</v>
      </c>
      <c r="R17" s="110">
        <v>482</v>
      </c>
      <c r="S17" s="148">
        <v>7</v>
      </c>
      <c r="T17" s="148" t="s">
        <v>29</v>
      </c>
      <c r="U17" s="151"/>
      <c r="W17" s="231" t="s">
        <v>187</v>
      </c>
      <c r="X17" s="232"/>
      <c r="Y17" s="23">
        <f t="shared" ref="Y17:AM17" si="4">COUNTIF(C13:C483, "B")</f>
        <v>7</v>
      </c>
      <c r="Z17" s="68">
        <f t="shared" si="4"/>
        <v>14</v>
      </c>
      <c r="AA17" s="28">
        <f t="shared" si="4"/>
        <v>15</v>
      </c>
      <c r="AB17" s="23">
        <f t="shared" si="4"/>
        <v>5</v>
      </c>
      <c r="AC17" s="68">
        <f t="shared" si="4"/>
        <v>14</v>
      </c>
      <c r="AD17" s="20">
        <f t="shared" si="4"/>
        <v>16</v>
      </c>
      <c r="AE17" s="16">
        <f t="shared" si="4"/>
        <v>13</v>
      </c>
      <c r="AF17" s="68">
        <f t="shared" si="4"/>
        <v>14</v>
      </c>
      <c r="AG17" s="28">
        <f t="shared" si="4"/>
        <v>12</v>
      </c>
      <c r="AH17" s="23">
        <f t="shared" si="4"/>
        <v>2</v>
      </c>
      <c r="AI17" s="68">
        <f t="shared" si="4"/>
        <v>11</v>
      </c>
      <c r="AJ17" s="20">
        <f t="shared" si="4"/>
        <v>2</v>
      </c>
      <c r="AK17" s="16">
        <f t="shared" si="4"/>
        <v>18</v>
      </c>
      <c r="AL17" s="68">
        <f t="shared" si="4"/>
        <v>9</v>
      </c>
      <c r="AM17" s="28">
        <f t="shared" si="4"/>
        <v>20</v>
      </c>
      <c r="AN17" s="88">
        <f>COUNTIFS(S13:S483, "P",T13:T483, "&gt;=7",T13:T483, "&lt;8")</f>
        <v>0</v>
      </c>
      <c r="AO17" s="8"/>
    </row>
    <row r="18" spans="1:42" ht="24.75" thickBot="1" x14ac:dyDescent="0.25">
      <c r="A18" s="103" t="s">
        <v>450</v>
      </c>
      <c r="B18" s="5" t="s">
        <v>13</v>
      </c>
      <c r="C18" s="73" t="s">
        <v>24</v>
      </c>
      <c r="D18" s="73" t="s">
        <v>14</v>
      </c>
      <c r="E18" s="74" t="s">
        <v>24</v>
      </c>
      <c r="F18" s="73" t="s">
        <v>14</v>
      </c>
      <c r="G18" s="73" t="s">
        <v>68</v>
      </c>
      <c r="H18" s="74" t="s">
        <v>24</v>
      </c>
      <c r="I18" s="73" t="s">
        <v>14</v>
      </c>
      <c r="J18" s="73" t="s">
        <v>14</v>
      </c>
      <c r="K18" s="74" t="s">
        <v>14</v>
      </c>
      <c r="L18" s="73" t="s">
        <v>68</v>
      </c>
      <c r="M18" s="73" t="s">
        <v>29</v>
      </c>
      <c r="N18" s="74" t="s">
        <v>68</v>
      </c>
      <c r="O18" s="73" t="s">
        <v>50</v>
      </c>
      <c r="P18" s="73" t="s">
        <v>14</v>
      </c>
      <c r="Q18" s="74" t="s">
        <v>50</v>
      </c>
      <c r="R18" s="73"/>
      <c r="S18" s="149"/>
      <c r="T18" s="149"/>
      <c r="U18" s="152"/>
      <c r="W18" s="231" t="s">
        <v>188</v>
      </c>
      <c r="X18" s="232"/>
      <c r="Y18" s="23">
        <f t="shared" ref="Y18:AM18" si="5">COUNTIF(C13:C483, "C")</f>
        <v>36</v>
      </c>
      <c r="Z18" s="68">
        <f t="shared" si="5"/>
        <v>44</v>
      </c>
      <c r="AA18" s="28">
        <f t="shared" si="5"/>
        <v>34</v>
      </c>
      <c r="AB18" s="23">
        <f t="shared" si="5"/>
        <v>31</v>
      </c>
      <c r="AC18" s="68">
        <f t="shared" si="5"/>
        <v>29</v>
      </c>
      <c r="AD18" s="20">
        <f t="shared" si="5"/>
        <v>29</v>
      </c>
      <c r="AE18" s="16">
        <f t="shared" si="5"/>
        <v>34</v>
      </c>
      <c r="AF18" s="68">
        <f t="shared" si="5"/>
        <v>40</v>
      </c>
      <c r="AG18" s="28">
        <f t="shared" si="5"/>
        <v>36</v>
      </c>
      <c r="AH18" s="23">
        <f t="shared" si="5"/>
        <v>18</v>
      </c>
      <c r="AI18" s="68">
        <f t="shared" si="5"/>
        <v>22</v>
      </c>
      <c r="AJ18" s="20">
        <f t="shared" si="5"/>
        <v>16</v>
      </c>
      <c r="AK18" s="16">
        <f t="shared" si="5"/>
        <v>27</v>
      </c>
      <c r="AL18" s="68">
        <f t="shared" si="5"/>
        <v>28</v>
      </c>
      <c r="AM18" s="28">
        <f t="shared" si="5"/>
        <v>29</v>
      </c>
      <c r="AN18" s="88">
        <f>COUNTIFS(S13:S483, "P",T13:T483, "&gt;=6",T13:T483, "&lt;7")</f>
        <v>0</v>
      </c>
      <c r="AO18" s="8"/>
    </row>
    <row r="19" spans="1:42" ht="15.75" customHeight="1" x14ac:dyDescent="0.2">
      <c r="A19" s="3">
        <v>15004</v>
      </c>
      <c r="B19" s="4" t="s">
        <v>12</v>
      </c>
      <c r="C19" s="94">
        <v>46</v>
      </c>
      <c r="D19" s="94">
        <v>16</v>
      </c>
      <c r="E19" s="93">
        <v>62</v>
      </c>
      <c r="F19" s="94">
        <v>38</v>
      </c>
      <c r="G19" s="94">
        <v>10</v>
      </c>
      <c r="H19" s="93">
        <v>48</v>
      </c>
      <c r="I19" s="94">
        <v>49</v>
      </c>
      <c r="J19" s="94">
        <v>10</v>
      </c>
      <c r="K19" s="93">
        <v>59</v>
      </c>
      <c r="L19" s="94">
        <v>33</v>
      </c>
      <c r="M19" s="94">
        <v>8</v>
      </c>
      <c r="N19" s="93">
        <v>41</v>
      </c>
      <c r="O19" s="94">
        <v>58</v>
      </c>
      <c r="P19" s="94">
        <v>11</v>
      </c>
      <c r="Q19" s="93">
        <v>69</v>
      </c>
      <c r="R19" s="94">
        <v>471</v>
      </c>
      <c r="S19" s="148">
        <v>6.63</v>
      </c>
      <c r="T19" s="148" t="s">
        <v>29</v>
      </c>
      <c r="U19" s="151"/>
      <c r="W19" s="231" t="s">
        <v>189</v>
      </c>
      <c r="X19" s="232"/>
      <c r="Y19" s="23">
        <f t="shared" ref="Y19:AM19" si="6">COUNTIF(C13:C483, "D")</f>
        <v>42</v>
      </c>
      <c r="Z19" s="68">
        <f t="shared" si="6"/>
        <v>23</v>
      </c>
      <c r="AA19" s="28">
        <f t="shared" si="6"/>
        <v>43</v>
      </c>
      <c r="AB19" s="23">
        <f t="shared" si="6"/>
        <v>36</v>
      </c>
      <c r="AC19" s="68">
        <f t="shared" si="6"/>
        <v>17</v>
      </c>
      <c r="AD19" s="20">
        <f t="shared" si="6"/>
        <v>42</v>
      </c>
      <c r="AE19" s="16">
        <f t="shared" si="6"/>
        <v>38</v>
      </c>
      <c r="AF19" s="68">
        <f t="shared" si="6"/>
        <v>43</v>
      </c>
      <c r="AG19" s="28">
        <f t="shared" si="6"/>
        <v>38</v>
      </c>
      <c r="AH19" s="23">
        <f t="shared" si="6"/>
        <v>24</v>
      </c>
      <c r="AI19" s="68">
        <f t="shared" si="6"/>
        <v>19</v>
      </c>
      <c r="AJ19" s="20">
        <f t="shared" si="6"/>
        <v>34</v>
      </c>
      <c r="AK19" s="16">
        <f t="shared" si="6"/>
        <v>17</v>
      </c>
      <c r="AL19" s="68">
        <f t="shared" si="6"/>
        <v>25</v>
      </c>
      <c r="AM19" s="28">
        <f t="shared" si="6"/>
        <v>24</v>
      </c>
      <c r="AN19" s="88">
        <f>COUNTIFS(S13:S483, "P",T13:T483, "&gt;=5",T13:T483, "&lt;6")</f>
        <v>0</v>
      </c>
      <c r="AO19" s="8"/>
    </row>
    <row r="20" spans="1:42" ht="24.75" thickBot="1" x14ac:dyDescent="0.25">
      <c r="A20" s="103" t="s">
        <v>449</v>
      </c>
      <c r="B20" s="5" t="s">
        <v>13</v>
      </c>
      <c r="C20" s="73" t="s">
        <v>24</v>
      </c>
      <c r="D20" s="73" t="s">
        <v>56</v>
      </c>
      <c r="E20" s="74" t="s">
        <v>14</v>
      </c>
      <c r="F20" s="73" t="s">
        <v>68</v>
      </c>
      <c r="G20" s="73" t="s">
        <v>24</v>
      </c>
      <c r="H20" s="74" t="s">
        <v>68</v>
      </c>
      <c r="I20" s="73" t="s">
        <v>14</v>
      </c>
      <c r="J20" s="73" t="s">
        <v>24</v>
      </c>
      <c r="K20" s="74" t="s">
        <v>24</v>
      </c>
      <c r="L20" s="73" t="s">
        <v>29</v>
      </c>
      <c r="M20" s="73" t="s">
        <v>29</v>
      </c>
      <c r="N20" s="74" t="s">
        <v>29</v>
      </c>
      <c r="O20" s="73" t="s">
        <v>50</v>
      </c>
      <c r="P20" s="73" t="s">
        <v>24</v>
      </c>
      <c r="Q20" s="74" t="s">
        <v>14</v>
      </c>
      <c r="R20" s="73"/>
      <c r="S20" s="149"/>
      <c r="T20" s="149"/>
      <c r="U20" s="152"/>
      <c r="W20" s="235" t="s">
        <v>190</v>
      </c>
      <c r="X20" s="236"/>
      <c r="Y20" s="24">
        <f>Y21+Y22</f>
        <v>33</v>
      </c>
      <c r="Z20" s="21">
        <f t="shared" ref="Z20:AJ20" si="7">Z21+Z22</f>
        <v>6</v>
      </c>
      <c r="AA20" s="29">
        <f t="shared" si="7"/>
        <v>23</v>
      </c>
      <c r="AB20" s="24">
        <f t="shared" si="7"/>
        <v>40</v>
      </c>
      <c r="AC20" s="21">
        <f t="shared" si="7"/>
        <v>8</v>
      </c>
      <c r="AD20" s="22">
        <f t="shared" si="7"/>
        <v>23</v>
      </c>
      <c r="AE20" s="26">
        <f t="shared" si="7"/>
        <v>41</v>
      </c>
      <c r="AF20" s="21">
        <f t="shared" si="7"/>
        <v>16</v>
      </c>
      <c r="AG20" s="29">
        <f t="shared" si="7"/>
        <v>38</v>
      </c>
      <c r="AH20" s="24">
        <f t="shared" si="7"/>
        <v>52</v>
      </c>
      <c r="AI20" s="21">
        <f t="shared" si="7"/>
        <v>46</v>
      </c>
      <c r="AJ20" s="22">
        <f t="shared" si="7"/>
        <v>34</v>
      </c>
      <c r="AK20" s="26">
        <f t="shared" ref="AK20:AM20" si="8">AK21+AK22</f>
        <v>12</v>
      </c>
      <c r="AL20" s="21">
        <f t="shared" si="8"/>
        <v>19</v>
      </c>
      <c r="AM20" s="29">
        <f t="shared" si="8"/>
        <v>6</v>
      </c>
      <c r="AN20" s="89">
        <f>COUNTIFS(S13:S483, "P",T13:T483, "&gt;=4",T13:T483, "&lt;5")</f>
        <v>0</v>
      </c>
      <c r="AO20" s="8"/>
    </row>
    <row r="21" spans="1:42" ht="15.75" customHeight="1" x14ac:dyDescent="0.2">
      <c r="A21" s="3">
        <v>15005</v>
      </c>
      <c r="B21" s="4" t="s">
        <v>12</v>
      </c>
      <c r="C21" s="94">
        <v>53</v>
      </c>
      <c r="D21" s="94">
        <v>14</v>
      </c>
      <c r="E21" s="93">
        <v>67</v>
      </c>
      <c r="F21" s="94">
        <v>44</v>
      </c>
      <c r="G21" s="94">
        <v>13</v>
      </c>
      <c r="H21" s="93">
        <v>57</v>
      </c>
      <c r="I21" s="94">
        <v>42</v>
      </c>
      <c r="J21" s="94">
        <v>11</v>
      </c>
      <c r="K21" s="93">
        <v>53</v>
      </c>
      <c r="L21" s="94">
        <v>38</v>
      </c>
      <c r="M21" s="94">
        <v>11</v>
      </c>
      <c r="N21" s="72" t="s">
        <v>100</v>
      </c>
      <c r="O21" s="94">
        <v>52</v>
      </c>
      <c r="P21" s="94">
        <v>13</v>
      </c>
      <c r="Q21" s="93">
        <v>65</v>
      </c>
      <c r="R21" s="94">
        <v>481</v>
      </c>
      <c r="S21" s="148">
        <v>6.93</v>
      </c>
      <c r="T21" s="148" t="s">
        <v>29</v>
      </c>
      <c r="U21" s="151"/>
      <c r="W21" s="65"/>
      <c r="X21" s="65"/>
      <c r="Y21" s="17">
        <f t="shared" ref="Y21:AM21" si="9">COUNTIF(C13:C483, "E")</f>
        <v>12</v>
      </c>
      <c r="Z21" s="18">
        <f t="shared" si="9"/>
        <v>4</v>
      </c>
      <c r="AA21" s="19">
        <f t="shared" si="9"/>
        <v>12</v>
      </c>
      <c r="AB21" s="25">
        <f t="shared" si="9"/>
        <v>20</v>
      </c>
      <c r="AC21" s="18">
        <f t="shared" si="9"/>
        <v>7</v>
      </c>
      <c r="AD21" s="27">
        <f t="shared" si="9"/>
        <v>15</v>
      </c>
      <c r="AE21" s="17">
        <f t="shared" si="9"/>
        <v>15</v>
      </c>
      <c r="AF21" s="18">
        <f t="shared" si="9"/>
        <v>10</v>
      </c>
      <c r="AG21" s="19">
        <f t="shared" si="9"/>
        <v>21</v>
      </c>
      <c r="AH21" s="25">
        <f t="shared" si="9"/>
        <v>30</v>
      </c>
      <c r="AI21" s="18">
        <f t="shared" si="9"/>
        <v>19</v>
      </c>
      <c r="AJ21" s="27">
        <f t="shared" si="9"/>
        <v>19</v>
      </c>
      <c r="AK21" s="17">
        <f t="shared" si="9"/>
        <v>9</v>
      </c>
      <c r="AL21" s="18">
        <f t="shared" si="9"/>
        <v>10</v>
      </c>
      <c r="AM21" s="19">
        <f t="shared" si="9"/>
        <v>4</v>
      </c>
      <c r="AN21" s="8"/>
      <c r="AO21" s="8"/>
    </row>
    <row r="22" spans="1:42" ht="24.75" thickBot="1" x14ac:dyDescent="0.25">
      <c r="A22" s="103" t="s">
        <v>448</v>
      </c>
      <c r="B22" s="5" t="s">
        <v>13</v>
      </c>
      <c r="C22" s="73" t="s">
        <v>14</v>
      </c>
      <c r="D22" s="73" t="s">
        <v>50</v>
      </c>
      <c r="E22" s="74" t="s">
        <v>14</v>
      </c>
      <c r="F22" s="73" t="s">
        <v>24</v>
      </c>
      <c r="G22" s="73" t="s">
        <v>14</v>
      </c>
      <c r="H22" s="74" t="s">
        <v>24</v>
      </c>
      <c r="I22" s="73" t="s">
        <v>24</v>
      </c>
      <c r="J22" s="73" t="s">
        <v>24</v>
      </c>
      <c r="K22" s="74" t="s">
        <v>24</v>
      </c>
      <c r="L22" s="73" t="s">
        <v>68</v>
      </c>
      <c r="M22" s="73" t="s">
        <v>24</v>
      </c>
      <c r="N22" s="74" t="s">
        <v>68</v>
      </c>
      <c r="O22" s="73" t="s">
        <v>14</v>
      </c>
      <c r="P22" s="73" t="s">
        <v>14</v>
      </c>
      <c r="Q22" s="74" t="s">
        <v>14</v>
      </c>
      <c r="R22" s="73"/>
      <c r="S22" s="149"/>
      <c r="T22" s="149"/>
      <c r="U22" s="152"/>
      <c r="Y22" s="24">
        <f t="shared" ref="Y22:AM22" si="10">COUNTIF(C13:C483, "P")</f>
        <v>21</v>
      </c>
      <c r="Z22" s="21">
        <f t="shared" si="10"/>
        <v>2</v>
      </c>
      <c r="AA22" s="22">
        <f t="shared" si="10"/>
        <v>11</v>
      </c>
      <c r="AB22" s="26">
        <f t="shared" si="10"/>
        <v>20</v>
      </c>
      <c r="AC22" s="21">
        <f t="shared" si="10"/>
        <v>1</v>
      </c>
      <c r="AD22" s="29">
        <f t="shared" si="10"/>
        <v>8</v>
      </c>
      <c r="AE22" s="24">
        <f t="shared" si="10"/>
        <v>26</v>
      </c>
      <c r="AF22" s="21">
        <f t="shared" si="10"/>
        <v>6</v>
      </c>
      <c r="AG22" s="22">
        <f t="shared" si="10"/>
        <v>17</v>
      </c>
      <c r="AH22" s="26">
        <f t="shared" si="10"/>
        <v>22</v>
      </c>
      <c r="AI22" s="21">
        <f t="shared" si="10"/>
        <v>27</v>
      </c>
      <c r="AJ22" s="29">
        <f t="shared" si="10"/>
        <v>15</v>
      </c>
      <c r="AK22" s="24">
        <f t="shared" si="10"/>
        <v>3</v>
      </c>
      <c r="AL22" s="21">
        <f t="shared" si="10"/>
        <v>9</v>
      </c>
      <c r="AM22" s="22">
        <f t="shared" si="10"/>
        <v>2</v>
      </c>
      <c r="AN22" s="8"/>
      <c r="AO22" s="8"/>
    </row>
    <row r="23" spans="1:42" x14ac:dyDescent="0.2">
      <c r="A23" s="3">
        <v>15006</v>
      </c>
      <c r="B23" s="4" t="s">
        <v>12</v>
      </c>
      <c r="C23" s="94">
        <v>49</v>
      </c>
      <c r="D23" s="94">
        <v>11</v>
      </c>
      <c r="E23" s="93">
        <v>60</v>
      </c>
      <c r="F23" s="94">
        <v>34</v>
      </c>
      <c r="G23" s="94">
        <v>13</v>
      </c>
      <c r="H23" s="93">
        <v>47</v>
      </c>
      <c r="I23" s="94">
        <v>38</v>
      </c>
      <c r="J23" s="94">
        <v>14</v>
      </c>
      <c r="K23" s="93">
        <v>52</v>
      </c>
      <c r="L23" s="94">
        <v>36</v>
      </c>
      <c r="M23" s="94">
        <v>16</v>
      </c>
      <c r="N23" s="93">
        <v>52</v>
      </c>
      <c r="O23" s="94">
        <v>52</v>
      </c>
      <c r="P23" s="94">
        <v>15</v>
      </c>
      <c r="Q23" s="93">
        <v>67</v>
      </c>
      <c r="R23" s="94">
        <v>475</v>
      </c>
      <c r="S23" s="148">
        <v>7</v>
      </c>
      <c r="T23" s="148" t="s">
        <v>29</v>
      </c>
      <c r="U23" s="151"/>
    </row>
    <row r="24" spans="1:42" ht="24.75" thickBot="1" x14ac:dyDescent="0.25">
      <c r="A24" s="103" t="s">
        <v>447</v>
      </c>
      <c r="B24" s="5" t="s">
        <v>13</v>
      </c>
      <c r="C24" s="73" t="s">
        <v>14</v>
      </c>
      <c r="D24" s="73" t="s">
        <v>24</v>
      </c>
      <c r="E24" s="74" t="s">
        <v>14</v>
      </c>
      <c r="F24" s="73" t="s">
        <v>29</v>
      </c>
      <c r="G24" s="73" t="s">
        <v>14</v>
      </c>
      <c r="H24" s="74" t="s">
        <v>68</v>
      </c>
      <c r="I24" s="73" t="s">
        <v>68</v>
      </c>
      <c r="J24" s="73" t="s">
        <v>50</v>
      </c>
      <c r="K24" s="74" t="s">
        <v>24</v>
      </c>
      <c r="L24" s="73" t="s">
        <v>68</v>
      </c>
      <c r="M24" s="73" t="s">
        <v>56</v>
      </c>
      <c r="N24" s="74" t="s">
        <v>24</v>
      </c>
      <c r="O24" s="73" t="s">
        <v>14</v>
      </c>
      <c r="P24" s="73" t="s">
        <v>48</v>
      </c>
      <c r="Q24" s="74" t="s">
        <v>14</v>
      </c>
      <c r="R24" s="73"/>
      <c r="S24" s="149"/>
      <c r="T24" s="149"/>
      <c r="U24" s="152"/>
      <c r="W24" s="9" t="s">
        <v>183</v>
      </c>
      <c r="X24" s="222" t="s">
        <v>56</v>
      </c>
      <c r="Y24" s="222"/>
      <c r="Z24" s="222" t="s">
        <v>48</v>
      </c>
      <c r="AA24" s="222"/>
      <c r="AB24" s="222" t="s">
        <v>50</v>
      </c>
      <c r="AC24" s="222"/>
      <c r="AD24" s="222" t="s">
        <v>14</v>
      </c>
      <c r="AE24" s="222"/>
      <c r="AF24" s="222" t="s">
        <v>24</v>
      </c>
      <c r="AG24" s="222"/>
      <c r="AH24" s="222" t="s">
        <v>68</v>
      </c>
      <c r="AI24" s="222"/>
      <c r="AJ24" s="222" t="s">
        <v>29</v>
      </c>
      <c r="AK24" s="222"/>
      <c r="AL24" s="222" t="s">
        <v>16</v>
      </c>
      <c r="AM24" s="222"/>
    </row>
    <row r="25" spans="1:42" x14ac:dyDescent="0.2">
      <c r="A25" s="3">
        <v>15007</v>
      </c>
      <c r="B25" s="4" t="s">
        <v>12</v>
      </c>
      <c r="C25" s="71" t="s">
        <v>115</v>
      </c>
      <c r="D25" s="71" t="s">
        <v>23</v>
      </c>
      <c r="E25" s="93">
        <v>32</v>
      </c>
      <c r="F25" s="71" t="s">
        <v>94</v>
      </c>
      <c r="G25" s="71" t="s">
        <v>108</v>
      </c>
      <c r="H25" s="93">
        <v>48</v>
      </c>
      <c r="I25" s="71" t="s">
        <v>110</v>
      </c>
      <c r="J25" s="71" t="s">
        <v>124</v>
      </c>
      <c r="K25" s="93">
        <v>49</v>
      </c>
      <c r="L25" s="71" t="s">
        <v>91</v>
      </c>
      <c r="M25" s="71" t="s">
        <v>124</v>
      </c>
      <c r="N25" s="93">
        <v>41</v>
      </c>
      <c r="O25" s="71" t="s">
        <v>163</v>
      </c>
      <c r="P25" s="71" t="s">
        <v>124</v>
      </c>
      <c r="Q25" s="93">
        <v>57</v>
      </c>
      <c r="R25" s="94">
        <v>407</v>
      </c>
      <c r="S25" s="148">
        <v>5.15</v>
      </c>
      <c r="T25" s="148" t="s">
        <v>16</v>
      </c>
      <c r="U25" s="151"/>
      <c r="W25" s="9" t="s">
        <v>184</v>
      </c>
      <c r="X25" s="222">
        <v>10</v>
      </c>
      <c r="Y25" s="222"/>
      <c r="Z25" s="222">
        <v>9</v>
      </c>
      <c r="AA25" s="222"/>
      <c r="AB25" s="222">
        <v>8</v>
      </c>
      <c r="AC25" s="222"/>
      <c r="AD25" s="222">
        <v>7</v>
      </c>
      <c r="AE25" s="222"/>
      <c r="AF25" s="222">
        <v>6</v>
      </c>
      <c r="AG25" s="222"/>
      <c r="AH25" s="222">
        <v>5</v>
      </c>
      <c r="AI25" s="222"/>
      <c r="AJ25" s="222">
        <v>4</v>
      </c>
      <c r="AK25" s="222"/>
      <c r="AL25" s="222">
        <v>0</v>
      </c>
      <c r="AM25" s="222"/>
    </row>
    <row r="26" spans="1:42" ht="24.75" thickBot="1" x14ac:dyDescent="0.25">
      <c r="A26" s="103" t="s">
        <v>446</v>
      </c>
      <c r="B26" s="5" t="s">
        <v>13</v>
      </c>
      <c r="C26" s="73" t="s">
        <v>16</v>
      </c>
      <c r="D26" s="73" t="s">
        <v>24</v>
      </c>
      <c r="E26" s="74" t="s">
        <v>16</v>
      </c>
      <c r="F26" s="73" t="s">
        <v>29</v>
      </c>
      <c r="G26" s="73" t="s">
        <v>14</v>
      </c>
      <c r="H26" s="74" t="s">
        <v>68</v>
      </c>
      <c r="I26" s="73" t="s">
        <v>24</v>
      </c>
      <c r="J26" s="73" t="s">
        <v>68</v>
      </c>
      <c r="K26" s="74" t="s">
        <v>68</v>
      </c>
      <c r="L26" s="73" t="s">
        <v>29</v>
      </c>
      <c r="M26" s="73" t="s">
        <v>68</v>
      </c>
      <c r="N26" s="74" t="s">
        <v>29</v>
      </c>
      <c r="O26" s="73" t="s">
        <v>14</v>
      </c>
      <c r="P26" s="73" t="s">
        <v>68</v>
      </c>
      <c r="Q26" s="74" t="s">
        <v>24</v>
      </c>
      <c r="R26" s="73"/>
      <c r="S26" s="149"/>
      <c r="T26" s="149"/>
      <c r="U26" s="152"/>
    </row>
    <row r="27" spans="1:42" x14ac:dyDescent="0.2">
      <c r="A27" s="3">
        <v>15008</v>
      </c>
      <c r="B27" s="4" t="s">
        <v>12</v>
      </c>
      <c r="C27" s="71" t="s">
        <v>39</v>
      </c>
      <c r="D27" s="71" t="s">
        <v>31</v>
      </c>
      <c r="E27" s="93">
        <v>44</v>
      </c>
      <c r="F27" s="71" t="s">
        <v>121</v>
      </c>
      <c r="G27" s="71" t="s">
        <v>108</v>
      </c>
      <c r="H27" s="93">
        <v>52</v>
      </c>
      <c r="I27" s="71" t="s">
        <v>109</v>
      </c>
      <c r="J27" s="71" t="s">
        <v>23</v>
      </c>
      <c r="K27" s="93">
        <v>48</v>
      </c>
      <c r="L27" s="71" t="s">
        <v>127</v>
      </c>
      <c r="M27" s="71" t="s">
        <v>136</v>
      </c>
      <c r="N27" s="93">
        <v>25</v>
      </c>
      <c r="O27" s="71" t="s">
        <v>142</v>
      </c>
      <c r="P27" s="71" t="s">
        <v>31</v>
      </c>
      <c r="Q27" s="93">
        <v>52</v>
      </c>
      <c r="R27" s="94">
        <v>390</v>
      </c>
      <c r="S27" s="148">
        <v>5</v>
      </c>
      <c r="T27" s="148" t="s">
        <v>16</v>
      </c>
      <c r="U27" s="151"/>
      <c r="X27" s="60"/>
      <c r="Y27" s="226" t="str">
        <f>C9</f>
        <v xml:space="preserve">I C ENGINES </v>
      </c>
      <c r="Z27" s="227"/>
      <c r="AA27" s="227"/>
      <c r="AB27" s="227" t="str">
        <f>F9</f>
        <v>Mechanical Measurements and Control</v>
      </c>
      <c r="AC27" s="227"/>
      <c r="AD27" s="228"/>
      <c r="AE27" s="226" t="str">
        <f>I9</f>
        <v>Production Process-III</v>
      </c>
      <c r="AF27" s="227"/>
      <c r="AG27" s="227"/>
      <c r="AH27" s="227" t="str">
        <f>L9</f>
        <v>Theory of Machines - II</v>
      </c>
      <c r="AI27" s="227"/>
      <c r="AJ27" s="228"/>
      <c r="AK27" s="226" t="str">
        <f>O9</f>
        <v xml:space="preserve">Heat Transfer </v>
      </c>
      <c r="AL27" s="227"/>
      <c r="AM27" s="227"/>
      <c r="AN27" s="223" t="str">
        <f>R8</f>
        <v>TOTAL</v>
      </c>
      <c r="AO27" s="224"/>
      <c r="AP27" s="224"/>
    </row>
    <row r="28" spans="1:42" ht="36.75" thickBot="1" x14ac:dyDescent="0.25">
      <c r="A28" s="103" t="s">
        <v>445</v>
      </c>
      <c r="B28" s="5" t="s">
        <v>13</v>
      </c>
      <c r="C28" s="73" t="s">
        <v>29</v>
      </c>
      <c r="D28" s="73" t="s">
        <v>24</v>
      </c>
      <c r="E28" s="74" t="s">
        <v>29</v>
      </c>
      <c r="F28" s="73" t="s">
        <v>68</v>
      </c>
      <c r="G28" s="73" t="s">
        <v>14</v>
      </c>
      <c r="H28" s="74" t="s">
        <v>24</v>
      </c>
      <c r="I28" s="73" t="s">
        <v>68</v>
      </c>
      <c r="J28" s="73" t="s">
        <v>24</v>
      </c>
      <c r="K28" s="74" t="s">
        <v>68</v>
      </c>
      <c r="L28" s="73" t="s">
        <v>16</v>
      </c>
      <c r="M28" s="73" t="s">
        <v>16</v>
      </c>
      <c r="N28" s="74" t="s">
        <v>16</v>
      </c>
      <c r="O28" s="73" t="s">
        <v>24</v>
      </c>
      <c r="P28" s="73" t="s">
        <v>24</v>
      </c>
      <c r="Q28" s="74" t="s">
        <v>24</v>
      </c>
      <c r="R28" s="73"/>
      <c r="S28" s="149"/>
      <c r="T28" s="149"/>
      <c r="U28" s="152"/>
      <c r="X28" s="90" t="s">
        <v>210</v>
      </c>
      <c r="Y28" s="66">
        <f>LARGE(E14:E483,1)</f>
        <v>82</v>
      </c>
      <c r="Z28" s="91" t="str">
        <f t="array" ref="Z28">INDEX($A$13:$A$483,SMALL(IF(E$13:E$483=$Y28,ROW($A$13:$A$483)-ROW($A$12)+1),COUNTIF($Y$28:$Y28,$Y28)))</f>
        <v>JAISWAL AMANKUMAR DINESHCHANDRA MADHURI</v>
      </c>
      <c r="AA28" s="92"/>
      <c r="AB28" s="66">
        <f>LARGE(H14:H483,1)</f>
        <v>84</v>
      </c>
      <c r="AC28" s="91" t="str">
        <f t="array" ref="AC28">INDEX($A$13:$A$483,SMALL(IF(H$13:H$483=AB28,ROW($A$13:$A$483)-ROW($A$12)+1),COUNTIF(AB28:AB28,AB28)))</f>
        <v>CHAVAN SAURABH SHARAD POOJA</v>
      </c>
      <c r="AD28" s="92"/>
      <c r="AE28" s="66">
        <f>LARGE(K13:K483,1)</f>
        <v>93</v>
      </c>
      <c r="AF28" s="91" t="str">
        <f t="array" ref="AF28">INDEX($A$13:$A$483,SMALL(IF(K$13:K$483=AE28,ROW($A$13:$A$483)-ROW($A$12)+1),COUNTIF(AE28:AE28,AE28)))</f>
        <v>LALL HARDEEP SINGH POVINDER SINGH KULBIR KAUR</v>
      </c>
      <c r="AG28" s="92"/>
      <c r="AH28" s="66">
        <f>LARGE(N13:N483,1)</f>
        <v>88</v>
      </c>
      <c r="AI28" s="91" t="str">
        <f t="array" ref="AI28">INDEX($A$13:$A$483,SMALL(IF(N$13:N$483=AH28,ROW($A$13:$A$483)-ROW($A$12)+1),COUNTIF($AH28:AH28,$AH28)))</f>
        <v>LALL HARDEEP SINGH POVINDER SINGH KULBIR KAUR</v>
      </c>
      <c r="AJ28" s="92"/>
      <c r="AK28" s="66">
        <f>LARGE(Q13:Q483,1)</f>
        <v>97</v>
      </c>
      <c r="AL28" s="91" t="str">
        <f t="array" ref="AL28">INDEX($A$13:$A$483,SMALL(IF(Q13:Q483=AK28,ROW($A$13:$A$483)-ROW($A$12)+1),COUNTIF(AK28:AK28,AK28)))</f>
        <v>JAISWAL AMANKUMAR DINESHCHANDRA MADHURI</v>
      </c>
      <c r="AM28" s="92"/>
      <c r="AN28" s="66">
        <f>LARGE(R13:R483,1)</f>
        <v>669</v>
      </c>
      <c r="AO28" s="91" t="str">
        <f t="array" ref="AO28">INDEX($A$13:$A$483,SMALL(IF(R$13:R$483=AN28,ROW($A$13:$A$483)-ROW($A$12)+1),COUNTIF(AN28:AN28,AN28)))</f>
        <v>JAISWAL AMANKUMAR DINESHCHANDRA MADHURI</v>
      </c>
      <c r="AP28" s="92"/>
    </row>
    <row r="29" spans="1:42" x14ac:dyDescent="0.2">
      <c r="A29" s="3">
        <v>15009</v>
      </c>
      <c r="B29" s="4" t="s">
        <v>12</v>
      </c>
      <c r="C29" s="71" t="s">
        <v>142</v>
      </c>
      <c r="D29" s="71" t="s">
        <v>81</v>
      </c>
      <c r="E29" s="93">
        <v>53</v>
      </c>
      <c r="F29" s="71" t="s">
        <v>89</v>
      </c>
      <c r="G29" s="71" t="s">
        <v>81</v>
      </c>
      <c r="H29" s="93">
        <v>49</v>
      </c>
      <c r="I29" s="71" t="s">
        <v>113</v>
      </c>
      <c r="J29" s="71" t="s">
        <v>23</v>
      </c>
      <c r="K29" s="93">
        <v>53</v>
      </c>
      <c r="L29" s="71" t="s">
        <v>303</v>
      </c>
      <c r="M29" s="71" t="s">
        <v>35</v>
      </c>
      <c r="N29" s="93">
        <v>35</v>
      </c>
      <c r="O29" s="71" t="s">
        <v>113</v>
      </c>
      <c r="P29" s="71" t="s">
        <v>124</v>
      </c>
      <c r="Q29" s="93">
        <v>52</v>
      </c>
      <c r="R29" s="94">
        <v>418</v>
      </c>
      <c r="S29" s="148">
        <v>5.52</v>
      </c>
      <c r="T29" s="148" t="s">
        <v>16</v>
      </c>
      <c r="U29" s="151"/>
      <c r="X29" s="90" t="s">
        <v>211</v>
      </c>
      <c r="Y29" s="66">
        <f>LARGE(E14:E483,2)</f>
        <v>81</v>
      </c>
      <c r="Z29" s="91" t="str">
        <f t="array" ref="Z29">INDEX($A$13:$A$483,SMALL(IF(E$13:E$483=$Y29,ROW($A$13:$A$483)-ROW($A$12)+1),COUNTIF($Y$28:$Y29,$Y29)))</f>
        <v>BAGDE SHUBHAM BALKRISHNA MANISHA</v>
      </c>
      <c r="AA29" s="92"/>
      <c r="AB29" s="66">
        <f>LARGE(H13:H483,2)</f>
        <v>83</v>
      </c>
      <c r="AC29" s="91" t="str">
        <f t="array" ref="AC29">INDEX($A$13:$A$483,SMALL(IF(H$13:H$483=AB29,ROW($A$13:$A$483)-ROW($A$12)+1),COUNTIF(AB28:AB29,AB29)))</f>
        <v>/ PALANDE SANJANA MADHAV SHARMILA</v>
      </c>
      <c r="AD29" s="92"/>
      <c r="AE29" s="66">
        <f>LARGE(K13:K483,2)</f>
        <v>92</v>
      </c>
      <c r="AF29" s="91" t="str">
        <f t="array" ref="AF29">INDEX($A$13:$A$483,SMALL(IF(K$13:K$483=AE29,ROW($A$13:$A$483)-ROW($A$12)+1),COUNTIF(AE28:AE29,AE29)))</f>
        <v>JAISWAL AMANKUMAR DINESHCHANDRA MADHURI</v>
      </c>
      <c r="AG29" s="92"/>
      <c r="AH29" s="66">
        <f>LARGE(N13:N483,2)</f>
        <v>85</v>
      </c>
      <c r="AI29" s="91" t="str">
        <f t="array" ref="AI29">INDEX($A$13:$A$483,SMALL(IF(N$13:N$483=AH29,ROW($A$13:$A$483)-ROW($A$12)+1),COUNTIF($AH28:AH29,$AH29)))</f>
        <v>/ PALANDE SANJANA MADHAV SHARMILA</v>
      </c>
      <c r="AJ29" s="92"/>
      <c r="AK29" s="66">
        <f>LARGE(Q13:Q483,2)</f>
        <v>95</v>
      </c>
      <c r="AL29" s="91" t="str">
        <f t="array" ref="AL29">INDEX($A$13:$A$483,SMALL(IF(Q13:Q483=AK29,ROW($A$13:$A$483)-ROW($A$12)+1),COUNTIF(AK28:AK29,AK29)))</f>
        <v>LALL HARDEEP SINGH POVINDER SINGH KULBIR KAUR</v>
      </c>
      <c r="AM29" s="92"/>
      <c r="AN29" s="66">
        <f>LARGE(R13:R483,2)</f>
        <v>650</v>
      </c>
      <c r="AO29" s="91" t="str">
        <f t="array" ref="AO29">INDEX($A$13:$A$483,SMALL(IF(R$13:R$483=AN29,ROW($A$13:$A$483)-ROW($A$12)+1),COUNTIF(AN28:AN29,AN29)))</f>
        <v>LALL HARDEEP SINGH POVINDER SINGH KULBIR KAUR</v>
      </c>
      <c r="AP29" s="92"/>
    </row>
    <row r="30" spans="1:42" ht="24.75" thickBot="1" x14ac:dyDescent="0.25">
      <c r="A30" s="103" t="s">
        <v>444</v>
      </c>
      <c r="B30" s="5" t="s">
        <v>13</v>
      </c>
      <c r="C30" s="73" t="s">
        <v>24</v>
      </c>
      <c r="D30" s="73" t="s">
        <v>14</v>
      </c>
      <c r="E30" s="74" t="s">
        <v>24</v>
      </c>
      <c r="F30" s="73" t="s">
        <v>68</v>
      </c>
      <c r="G30" s="73" t="s">
        <v>14</v>
      </c>
      <c r="H30" s="74" t="s">
        <v>68</v>
      </c>
      <c r="I30" s="73" t="s">
        <v>24</v>
      </c>
      <c r="J30" s="73" t="s">
        <v>24</v>
      </c>
      <c r="K30" s="74" t="s">
        <v>24</v>
      </c>
      <c r="L30" s="73" t="s">
        <v>16</v>
      </c>
      <c r="M30" s="73" t="s">
        <v>16</v>
      </c>
      <c r="N30" s="74" t="s">
        <v>16</v>
      </c>
      <c r="O30" s="73" t="s">
        <v>24</v>
      </c>
      <c r="P30" s="73" t="s">
        <v>68</v>
      </c>
      <c r="Q30" s="74" t="s">
        <v>24</v>
      </c>
      <c r="R30" s="73"/>
      <c r="S30" s="149"/>
      <c r="T30" s="149"/>
      <c r="U30" s="152"/>
      <c r="X30" s="90" t="s">
        <v>212</v>
      </c>
      <c r="Y30" s="66">
        <f>LARGE(E14:E483,3)</f>
        <v>80</v>
      </c>
      <c r="Z30" s="91" t="str">
        <f t="array" ref="Z30">INDEX($A$13:$A$483,SMALL(IF(E$13:E$483=$Y30,ROW($A$13:$A$483)-ROW($A$12)+1),COUNTIF($Y$28:$Y30,$Y30)))</f>
        <v>PORIYA HITESH PARSHOTTAM KUSUMBEN</v>
      </c>
      <c r="AA30" s="92"/>
      <c r="AB30" s="66">
        <f>LARGE(H13:H483,3)</f>
        <v>83</v>
      </c>
      <c r="AC30" s="91" t="str">
        <f t="array" ref="AC30">INDEX($A$13:$A$483,SMALL(IF(H$13:H$483=AB30,ROW($A$13:$A$483)-ROW($A$12)+1),COUNTIF(AB28:AB30,AB30)))</f>
        <v>VARTAK OMKAR SANTOSH SHEETAL</v>
      </c>
      <c r="AD30" s="92"/>
      <c r="AE30" s="66">
        <f>LARGE(K13:K483,3)</f>
        <v>83</v>
      </c>
      <c r="AF30" s="91" t="str">
        <f t="array" ref="AF30">INDEX($A$13:$A$483,SMALL(IF(K$13:K$483=AE30,ROW($A$13:$A$483)-ROW($A$12)+1),COUNTIF(AE28:AE30,AE30)))</f>
        <v>CHAVAN SAURABH SHARAD POOJA</v>
      </c>
      <c r="AG30" s="92"/>
      <c r="AH30" s="66">
        <f>LARGE(N13:N483,3)</f>
        <v>85</v>
      </c>
      <c r="AI30" s="91" t="str">
        <f t="array" ref="AI30">INDEX($A$13:$A$483,SMALL(IF(N$13:N$483=AH30,ROW($A$13:$A$483)-ROW($A$12)+1),COUNTIF($AH28:AH30,$AH30)))</f>
        <v>VARTAK OMKAR SANTOSH SHEETAL</v>
      </c>
      <c r="AJ30" s="92"/>
      <c r="AK30" s="66">
        <f>LARGE(Q13:Q483,3)</f>
        <v>95</v>
      </c>
      <c r="AL30" s="91" t="str">
        <f t="array" ref="AL30">INDEX($A$13:$A$483,SMALL(IF(Q13:Q483=AK30,ROW($A$13:$A$483)-ROW($A$12)+1),COUNTIF(AK28:AK30,AK30)))</f>
        <v>LOPES AARON ALEX NANCY</v>
      </c>
      <c r="AM30" s="92"/>
      <c r="AN30" s="66">
        <f>LARGE(R13:R483,3)</f>
        <v>621</v>
      </c>
      <c r="AO30" s="91" t="str">
        <f t="array" ref="AO30">INDEX($A$13:$A$483,SMALL(IF(R$13:R$483=AN30,ROW($A$13:$A$483)-ROW($A$12)+1),COUNTIF(AN28:AN30,AN30)))</f>
        <v>/ PALANDE SANJANA MADHAV SHARMILA</v>
      </c>
      <c r="AP30" s="92"/>
    </row>
    <row r="31" spans="1:42" x14ac:dyDescent="0.2">
      <c r="A31" s="3">
        <v>15010</v>
      </c>
      <c r="B31" s="4" t="s">
        <v>12</v>
      </c>
      <c r="C31" s="71" t="s">
        <v>94</v>
      </c>
      <c r="D31" s="71" t="s">
        <v>108</v>
      </c>
      <c r="E31" s="93">
        <v>48</v>
      </c>
      <c r="F31" s="71" t="s">
        <v>91</v>
      </c>
      <c r="G31" s="71" t="s">
        <v>108</v>
      </c>
      <c r="H31" s="93">
        <v>45</v>
      </c>
      <c r="I31" s="71" t="s">
        <v>109</v>
      </c>
      <c r="J31" s="71" t="s">
        <v>28</v>
      </c>
      <c r="K31" s="93">
        <v>46</v>
      </c>
      <c r="L31" s="71" t="s">
        <v>34</v>
      </c>
      <c r="M31" s="71" t="s">
        <v>139</v>
      </c>
      <c r="N31" s="93">
        <v>25</v>
      </c>
      <c r="O31" s="71" t="s">
        <v>113</v>
      </c>
      <c r="P31" s="71" t="s">
        <v>31</v>
      </c>
      <c r="Q31" s="93">
        <v>54</v>
      </c>
      <c r="R31" s="94">
        <v>355</v>
      </c>
      <c r="S31" s="148">
        <v>4.63</v>
      </c>
      <c r="T31" s="148" t="s">
        <v>16</v>
      </c>
      <c r="U31" s="151"/>
      <c r="X31" s="90" t="s">
        <v>213</v>
      </c>
      <c r="Y31" s="66">
        <f>LARGE(E14:E483,4)</f>
        <v>79</v>
      </c>
      <c r="Z31" s="91" t="str">
        <f t="array" ref="Z31">INDEX($A$13:$A$483,SMALL(IF(E$13:E$483=$Y31,ROW($A$13:$A$483)-ROW($A$12)+1),COUNTIF($Y$28:$Y31,$Y31)))</f>
        <v>CHAVAN SAURABH SHARAD POOJA</v>
      </c>
      <c r="AA31" s="92"/>
      <c r="AB31" s="95">
        <f>LARGE(H13:H483,4)</f>
        <v>81</v>
      </c>
      <c r="AC31" s="96" t="str">
        <f t="array" ref="AC31">INDEX($A$13:$A$483,SMALL(IF(H$13:H$483=AB31,ROW($A$13:$A$483)-ROW($A$12)+1),COUNTIF(AB28:AB31,AB31)))</f>
        <v>LOPES AARON ALEX NANCY</v>
      </c>
      <c r="AD31" s="97"/>
      <c r="AE31" s="66">
        <f>LARGE(K13:K483,4)</f>
        <v>79</v>
      </c>
      <c r="AF31" s="91" t="str">
        <f t="array" ref="AF31">INDEX($A$13:$A$483,SMALL(IF(K$13:K$483=AE31,ROW($A$13:$A$483)-ROW($A$12)+1),COUNTIF(AE28:AE31,AE31)))</f>
        <v>/ PARAB DEEPALI ANAND ASMITA</v>
      </c>
      <c r="AG31" s="92"/>
      <c r="AH31" s="95">
        <f>LARGE(N13:N483,4)</f>
        <v>84</v>
      </c>
      <c r="AI31" s="96" t="str">
        <f t="array" ref="AI31">INDEX($A$13:$A$483,SMALL(IF(N$13:N$483=AH31,ROW($A$13:$A$483)-ROW($A$12)+1),COUNTIF($AH28:AH31,$AH31)))</f>
        <v>JAISWAL AMANKUMAR DINESHCHANDRA MADHURI</v>
      </c>
      <c r="AJ31" s="97"/>
      <c r="AK31" s="95">
        <f>LARGE(Q13:Q483,4)</f>
        <v>94</v>
      </c>
      <c r="AL31" s="96" t="str">
        <f t="array" ref="AL31">INDEX($A$13:$A$483,SMALL(IF(Q13:Q483=AK31,ROW($A$13:$A$483)-ROW($A$12)+1),COUNTIF(AK28:AK31,AK31)))</f>
        <v>/ BHUVAD SHAMIKA SHANTARAM SHALINI</v>
      </c>
      <c r="AM31" s="97"/>
      <c r="AN31" s="66">
        <f>LARGE(R13:R483,4)</f>
        <v>621</v>
      </c>
      <c r="AO31" s="91" t="str">
        <f t="array" ref="AO31">INDEX($A$13:$A$483,SMALL(IF(R$13:R$483=AN31,ROW($A$13:$A$483)-ROW($A$12)+1),COUNTIF(AN28:AN31,AN31)))</f>
        <v>VARTAK OMKAR SANTOSH SHEETAL</v>
      </c>
      <c r="AP31" s="92"/>
    </row>
    <row r="32" spans="1:42" ht="24.75" thickBot="1" x14ac:dyDescent="0.25">
      <c r="A32" s="103" t="s">
        <v>443</v>
      </c>
      <c r="B32" s="5" t="s">
        <v>13</v>
      </c>
      <c r="C32" s="73" t="s">
        <v>29</v>
      </c>
      <c r="D32" s="73" t="s">
        <v>14</v>
      </c>
      <c r="E32" s="74" t="s">
        <v>68</v>
      </c>
      <c r="F32" s="73" t="s">
        <v>29</v>
      </c>
      <c r="G32" s="73" t="s">
        <v>14</v>
      </c>
      <c r="H32" s="74" t="s">
        <v>68</v>
      </c>
      <c r="I32" s="73" t="s">
        <v>68</v>
      </c>
      <c r="J32" s="73" t="s">
        <v>29</v>
      </c>
      <c r="K32" s="74" t="s">
        <v>68</v>
      </c>
      <c r="L32" s="73" t="s">
        <v>16</v>
      </c>
      <c r="M32" s="73" t="s">
        <v>16</v>
      </c>
      <c r="N32" s="74" t="s">
        <v>16</v>
      </c>
      <c r="O32" s="73" t="s">
        <v>24</v>
      </c>
      <c r="P32" s="73" t="s">
        <v>24</v>
      </c>
      <c r="Q32" s="74" t="s">
        <v>24</v>
      </c>
      <c r="R32" s="73"/>
      <c r="S32" s="149"/>
      <c r="T32" s="149"/>
      <c r="U32" s="152"/>
      <c r="X32" s="90" t="s">
        <v>214</v>
      </c>
      <c r="Y32" s="95">
        <f>LARGE(E14:E483,5)</f>
        <v>79</v>
      </c>
      <c r="Z32" s="96" t="str">
        <f t="array" ref="Z32">INDEX($A$13:$A$483,SMALL(IF(E$13:E$483=$Y32,ROW($A$13:$A$483)-ROW($A$12)+1),COUNTIF($Y$28:$Y32,$Y32)))</f>
        <v>PANIGRAHI RAJESH SANTOSH KUMAR JHULI</v>
      </c>
      <c r="AA32" s="97"/>
      <c r="AB32" s="95">
        <f>LARGE(H13:H483,5)</f>
        <v>81</v>
      </c>
      <c r="AC32" s="96" t="str">
        <f t="array" ref="AC32">INDEX($A$13:$A$483,SMALL(IF(H$13:H$483=AB32,ROW($A$13:$A$483)-ROW($A$12)+1),COUNTIF(AB28:AB32,AB32)))</f>
        <v>PATIL NAVAL MADHUKAR ASHA</v>
      </c>
      <c r="AD32" s="97"/>
      <c r="AE32" s="95">
        <f>LARGE(K13:K483,5)</f>
        <v>79</v>
      </c>
      <c r="AF32" s="96" t="str">
        <f t="array" ref="AF32">INDEX($A$13:$A$483,SMALL(IF(K$13:K$483=AE32,ROW($A$13:$A$483)-ROW($A$12)+1),COUNTIF(AE28:AE32,AE32)))</f>
        <v>PHADKALE KIRAN SAKHARAM SAVITA</v>
      </c>
      <c r="AG32" s="97"/>
      <c r="AH32" s="95">
        <f>LARGE(N13:N483,5)</f>
        <v>83</v>
      </c>
      <c r="AI32" s="96" t="str">
        <f t="array" ref="AI32">INDEX($A$13:$A$483,SMALL(IF(N$13:N$483=AH32,ROW($A$13:$A$483)-ROW($A$12)+1),COUNTIF($AH28:AH32,$AH32)))</f>
        <v>SINGH VINAY KUNWAR SUMAN</v>
      </c>
      <c r="AJ32" s="97"/>
      <c r="AK32" s="95">
        <f>LARGE(Q13:Q483,5)</f>
        <v>92</v>
      </c>
      <c r="AL32" s="96" t="str">
        <f t="array" ref="AL32">INDEX($A$13:$A$483,SMALL(IF(Q13:Q483=AK32,ROW($A$13:$A$483)-ROW($A$12)+1),COUNTIF(AK28:AK32,AK32)))</f>
        <v>/ BANDGAR SHEETAL PRALHAD MALTI</v>
      </c>
      <c r="AM32" s="97"/>
      <c r="AN32" s="66">
        <f>LARGE(R13:R483,5)</f>
        <v>616</v>
      </c>
      <c r="AO32" s="91" t="str">
        <f t="array" ref="AO32">INDEX($A$13:$A$483,SMALL(IF(R$13:R$483=AN32,ROW($A$13:$A$483)-ROW($A$12)+1),COUNTIF(AN28:AN32,AN32)))</f>
        <v>LOPES AARON ALEX NANCY</v>
      </c>
      <c r="AP32" s="92"/>
    </row>
    <row r="33" spans="1:42" ht="15" customHeight="1" x14ac:dyDescent="0.2">
      <c r="A33" s="3">
        <v>15011</v>
      </c>
      <c r="B33" s="4" t="s">
        <v>12</v>
      </c>
      <c r="C33" s="71" t="s">
        <v>110</v>
      </c>
      <c r="D33" s="71" t="s">
        <v>23</v>
      </c>
      <c r="E33" s="93">
        <v>50</v>
      </c>
      <c r="F33" s="71" t="s">
        <v>128</v>
      </c>
      <c r="G33" s="71" t="s">
        <v>108</v>
      </c>
      <c r="H33" s="93">
        <v>28</v>
      </c>
      <c r="I33" s="71" t="s">
        <v>110</v>
      </c>
      <c r="J33" s="71" t="s">
        <v>31</v>
      </c>
      <c r="K33" s="93">
        <v>51</v>
      </c>
      <c r="L33" s="71" t="s">
        <v>121</v>
      </c>
      <c r="M33" s="71" t="s">
        <v>139</v>
      </c>
      <c r="N33" s="93">
        <v>44</v>
      </c>
      <c r="O33" s="71" t="s">
        <v>441</v>
      </c>
      <c r="P33" s="71" t="s">
        <v>124</v>
      </c>
      <c r="Q33" s="93">
        <v>60</v>
      </c>
      <c r="R33" s="94">
        <v>418</v>
      </c>
      <c r="S33" s="148">
        <v>5.04</v>
      </c>
      <c r="T33" s="148" t="s">
        <v>16</v>
      </c>
      <c r="U33" s="151"/>
      <c r="X33" s="90" t="s">
        <v>215</v>
      </c>
      <c r="Y33" s="95">
        <f>LARGE(E14:E483,6)</f>
        <v>79</v>
      </c>
      <c r="Z33" s="96" t="str">
        <f t="array" ref="Z33">INDEX($A$13:$A$483,SMALL(IF(E$13:E$483=$Y33,ROW($A$13:$A$483)-ROW($A$12)+1),COUNTIF($Y$28:$Y33,$Y33)))</f>
        <v>SHELKE SAGAR KAILAS RANJANA</v>
      </c>
      <c r="AA33" s="97"/>
      <c r="AB33" s="95">
        <f>LARGE(H13:H483,6)</f>
        <v>80</v>
      </c>
      <c r="AC33" s="96" t="str">
        <f t="array" ref="AC33">INDEX($A$13:$A$483,SMALL(IF(H$13:H$483=AB33,ROW($A$13:$A$483)-ROW($A$12)+1),COUNTIF(AB28:AB33,AB33)))</f>
        <v>JAISWAL AMANKUMAR DINESHCHANDRA MADHURI</v>
      </c>
      <c r="AD33" s="97"/>
      <c r="AE33" s="95">
        <f>LARGE(K13:K483,6)</f>
        <v>78</v>
      </c>
      <c r="AF33" s="96" t="str">
        <f t="array" ref="AF33">INDEX($A$13:$A$483,SMALL(IF(K$13:K$483=AE33,ROW($A$13:$A$483)-ROW($A$12)+1),COUNTIF(AE28:AE33,AE33)))</f>
        <v>GHANELLU PRATHAMESH MUKESH KAVITA</v>
      </c>
      <c r="AG33" s="97"/>
      <c r="AH33" s="95">
        <f>LARGE(N13:N483,6)</f>
        <v>78</v>
      </c>
      <c r="AI33" s="96" t="str">
        <f t="array" ref="AI33">INDEX($A$13:$A$483,SMALL(IF(N$13:N$483=AH33,ROW($A$13:$A$483)-ROW($A$12)+1),COUNTIF($AH28:AH33,$AH33)))</f>
        <v>MOHITE ABHISHEIK VIJAY POOJA</v>
      </c>
      <c r="AJ33" s="97"/>
      <c r="AK33" s="95">
        <f>LARGE(Q13:Q483,6)</f>
        <v>91</v>
      </c>
      <c r="AL33" s="96" t="str">
        <f t="array" ref="AL33">INDEX($A$13:$A$483,SMALL(IF(Q13:Q483=AK33,ROW($A$13:$A$483)-ROW($A$12)+1),COUNTIF(AK28:AK33,AK33)))</f>
        <v>GHONGADI SAMMED SANJAY DARSHANA</v>
      </c>
      <c r="AM33" s="97"/>
      <c r="AN33" s="95">
        <f>LARGE(R13:R483,6)</f>
        <v>613</v>
      </c>
      <c r="AO33" s="96" t="str">
        <f t="array" ref="AO33">INDEX($A$13:$A$483,SMALL(IF(R$13:R$483=AN33,ROW($A$13:$A$483)-ROW($A$12)+1),COUNTIF(AN28:AN33,AN33)))</f>
        <v>CHAVAN SAURABH SHARAD POOJA</v>
      </c>
      <c r="AP33" s="92"/>
    </row>
    <row r="34" spans="1:42" ht="24.75" thickBot="1" x14ac:dyDescent="0.25">
      <c r="A34" s="103" t="s">
        <v>442</v>
      </c>
      <c r="B34" s="5" t="s">
        <v>13</v>
      </c>
      <c r="C34" s="73" t="s">
        <v>24</v>
      </c>
      <c r="D34" s="73" t="s">
        <v>24</v>
      </c>
      <c r="E34" s="74" t="s">
        <v>24</v>
      </c>
      <c r="F34" s="73" t="s">
        <v>16</v>
      </c>
      <c r="G34" s="73" t="s">
        <v>14</v>
      </c>
      <c r="H34" s="74" t="s">
        <v>16</v>
      </c>
      <c r="I34" s="73" t="s">
        <v>24</v>
      </c>
      <c r="J34" s="73" t="s">
        <v>24</v>
      </c>
      <c r="K34" s="74" t="s">
        <v>24</v>
      </c>
      <c r="L34" s="73" t="s">
        <v>68</v>
      </c>
      <c r="M34" s="73" t="s">
        <v>16</v>
      </c>
      <c r="N34" s="74" t="s">
        <v>16</v>
      </c>
      <c r="O34" s="73" t="s">
        <v>14</v>
      </c>
      <c r="P34" s="73" t="s">
        <v>68</v>
      </c>
      <c r="Q34" s="74" t="s">
        <v>14</v>
      </c>
      <c r="R34" s="73"/>
      <c r="S34" s="149"/>
      <c r="T34" s="149"/>
      <c r="U34" s="152"/>
      <c r="X34" s="90" t="s">
        <v>216</v>
      </c>
      <c r="Y34" s="95">
        <f>LARGE(E14:E483,7)</f>
        <v>78</v>
      </c>
      <c r="Z34" s="96" t="str">
        <f t="array" ref="Z34">INDEX($A$13:$A$483,SMALL(IF(E$13:E$483=$Y34,ROW($A$13:$A$483)-ROW($A$12)+1),COUNTIF($Y$28:$Y34,$Y34)))</f>
        <v>/ BHUVAD SHAMIKA SHANTARAM SHALINI</v>
      </c>
      <c r="AA34" s="97"/>
      <c r="AB34" s="95">
        <f>LARGE(H13:H483,7)</f>
        <v>79</v>
      </c>
      <c r="AC34" s="96" t="str">
        <f t="array" ref="AC34">INDEX($A$13:$A$483,SMALL(IF(H$13:H$483=AB34,ROW($A$13:$A$483)-ROW($A$12)+1),COUNTIF(AB28:AB34,AB34)))</f>
        <v>/ BHUVAD SHAMIKA SHANTARAM SHALINI</v>
      </c>
      <c r="AD34" s="97"/>
      <c r="AE34" s="95">
        <f>LARGE(K13:K483,7)</f>
        <v>78</v>
      </c>
      <c r="AF34" s="96" t="str">
        <f t="array" ref="AF34">INDEX($A$13:$A$483,SMALL(IF(K$13:K$483=AE34,ROW($A$13:$A$483)-ROW($A$12)+1),COUNTIF(AE28:AE34,AE34)))</f>
        <v>PARAB NARAYAN PRABHAKAR PRANITA</v>
      </c>
      <c r="AG34" s="97"/>
      <c r="AH34" s="95">
        <f>LARGE(N13:N483,7)</f>
        <v>77</v>
      </c>
      <c r="AI34" s="96" t="str">
        <f t="array" ref="AI34">INDEX($A$13:$A$483,SMALL(IF(N$13:N$483=AH34,ROW($A$13:$A$483)-ROW($A$12)+1),COUNTIF($AH28:AH34,$AH34)))</f>
        <v>CHAVAN SAURABH SHARAD POOJA</v>
      </c>
      <c r="AJ34" s="97"/>
      <c r="AK34" s="95">
        <f>LARGE(Q13:Q483,7)</f>
        <v>91</v>
      </c>
      <c r="AL34" s="96" t="str">
        <f t="array" ref="AL34">INDEX($A$13:$A$483,SMALL(IF(Q13:Q483=AK34,ROW($A$13:$A$483)-ROW($A$12)+1),COUNTIF(AK28:AK34,AK34)))</f>
        <v>/ KASKHEDIKAR MADHURA MANDAR ANKITA</v>
      </c>
      <c r="AM34" s="97"/>
      <c r="AN34" s="95">
        <f>LARGE(R13:R483,7)</f>
        <v>595</v>
      </c>
      <c r="AO34" s="96" t="str">
        <f t="array" ref="AO34">INDEX($A$13:$A$483,SMALL(IF(R$13:R$483=AN34,ROW($A$13:$A$483)-ROW($A$12)+1),COUNTIF(AN28:AN34,AN34)))</f>
        <v>/ BHUVAD SHAMIKA SHANTARAM SHALINI</v>
      </c>
      <c r="AP34" s="92"/>
    </row>
    <row r="35" spans="1:42" x14ac:dyDescent="0.2">
      <c r="A35" s="3">
        <v>15012</v>
      </c>
      <c r="B35" s="4" t="s">
        <v>12</v>
      </c>
      <c r="C35" s="71" t="s">
        <v>119</v>
      </c>
      <c r="D35" s="71" t="s">
        <v>108</v>
      </c>
      <c r="E35" s="93">
        <v>57</v>
      </c>
      <c r="F35" s="71" t="s">
        <v>91</v>
      </c>
      <c r="G35" s="71" t="s">
        <v>31</v>
      </c>
      <c r="H35" s="93">
        <v>43</v>
      </c>
      <c r="I35" s="71" t="s">
        <v>39</v>
      </c>
      <c r="J35" s="71" t="s">
        <v>23</v>
      </c>
      <c r="K35" s="93">
        <v>43</v>
      </c>
      <c r="L35" s="71" t="s">
        <v>149</v>
      </c>
      <c r="M35" s="71" t="s">
        <v>28</v>
      </c>
      <c r="N35" s="93">
        <v>29</v>
      </c>
      <c r="O35" s="71" t="s">
        <v>441</v>
      </c>
      <c r="P35" s="71" t="s">
        <v>124</v>
      </c>
      <c r="Q35" s="93">
        <v>60</v>
      </c>
      <c r="R35" s="94">
        <v>415</v>
      </c>
      <c r="S35" s="148">
        <v>5.33</v>
      </c>
      <c r="T35" s="148" t="s">
        <v>16</v>
      </c>
      <c r="U35" s="151"/>
      <c r="X35" s="90" t="s">
        <v>217</v>
      </c>
      <c r="Y35" s="95">
        <f>LARGE(E14:E483,8)</f>
        <v>78</v>
      </c>
      <c r="Z35" s="96" t="str">
        <f t="array" ref="Z35">INDEX($A$13:$A$483,SMALL(IF(E$13:E$483=$Y35,ROW($A$13:$A$483)-ROW($A$12)+1),COUNTIF($Y$28:$Y35,$Y35)))</f>
        <v>LOPES AARON ALEX NANCY</v>
      </c>
      <c r="AA35" s="97"/>
      <c r="AB35" s="95">
        <f>LARGE(H13:H483,8)</f>
        <v>79</v>
      </c>
      <c r="AC35" s="96" t="str">
        <f t="array" ref="AC35">INDEX($A$13:$A$483,SMALL(IF(H$13:H$483=AB35,ROW($A$13:$A$483)-ROW($A$12)+1),COUNTIF(AB28:AB35,AB35)))</f>
        <v>LALL HARDEEP SINGH POVINDER SINGH KULBIR KAUR</v>
      </c>
      <c r="AD35" s="97"/>
      <c r="AE35" s="95">
        <f>LARGE(K13:K483,8)</f>
        <v>77</v>
      </c>
      <c r="AF35" s="96" t="str">
        <f t="array" ref="AF35">INDEX($A$13:$A$483,SMALL(IF(K$13:K$483=AE35,ROW($A$13:$A$483)-ROW($A$12)+1),COUNTIF(AE28:AE35,AE35)))</f>
        <v>/ BANDGAR SHEETAL PRALHAD MALTI</v>
      </c>
      <c r="AG35" s="97"/>
      <c r="AH35" s="95">
        <f>LARGE(N13:N483,8)</f>
        <v>77</v>
      </c>
      <c r="AI35" s="96" t="str">
        <f t="array" ref="AI35">INDEX($A$13:$A$483,SMALL(IF(N$13:N$483=AH35,ROW($A$13:$A$483)-ROW($A$12)+1),COUNTIF($AH28:AH35,$AH35)))</f>
        <v>GHONGADI SAMMED SANJAY DARSHANA</v>
      </c>
      <c r="AJ35" s="97"/>
      <c r="AK35" s="95">
        <f>LARGE(Q13:Q483,8)</f>
        <v>91</v>
      </c>
      <c r="AL35" s="96" t="str">
        <f t="array" ref="AL35">INDEX($A$13:$A$483,SMALL(IF(Q13:Q483=AK35,ROW($A$13:$A$483)-ROW($A$12)+1),COUNTIF(AK28:AK35,AK35)))</f>
        <v>VARTAK OMKAR SANTOSH SHEETAL</v>
      </c>
      <c r="AM35" s="97"/>
      <c r="AN35" s="95">
        <f>LARGE(R13:R483,8)</f>
        <v>586</v>
      </c>
      <c r="AO35" s="96" t="str">
        <f t="array" ref="AO35">INDEX($A$13:$A$483,SMALL(IF(R$13:R$483=AN35,ROW($A$13:$A$483)-ROW($A$12)+1),COUNTIF(AN28:AN35,AN35)))</f>
        <v>/ KOLUMBKAR SNEHA SUNIL SHEELA</v>
      </c>
      <c r="AP35" s="92"/>
    </row>
    <row r="36" spans="1:42" ht="24.75" thickBot="1" x14ac:dyDescent="0.25">
      <c r="A36" s="103" t="s">
        <v>440</v>
      </c>
      <c r="B36" s="5" t="s">
        <v>13</v>
      </c>
      <c r="C36" s="73" t="s">
        <v>24</v>
      </c>
      <c r="D36" s="73" t="s">
        <v>14</v>
      </c>
      <c r="E36" s="74" t="s">
        <v>24</v>
      </c>
      <c r="F36" s="73" t="s">
        <v>29</v>
      </c>
      <c r="G36" s="73" t="s">
        <v>24</v>
      </c>
      <c r="H36" s="74" t="s">
        <v>29</v>
      </c>
      <c r="I36" s="73" t="s">
        <v>29</v>
      </c>
      <c r="J36" s="73" t="s">
        <v>24</v>
      </c>
      <c r="K36" s="74" t="s">
        <v>29</v>
      </c>
      <c r="L36" s="73" t="s">
        <v>16</v>
      </c>
      <c r="M36" s="73" t="s">
        <v>29</v>
      </c>
      <c r="N36" s="74" t="s">
        <v>16</v>
      </c>
      <c r="O36" s="73" t="s">
        <v>14</v>
      </c>
      <c r="P36" s="73" t="s">
        <v>68</v>
      </c>
      <c r="Q36" s="74" t="s">
        <v>14</v>
      </c>
      <c r="R36" s="73"/>
      <c r="S36" s="149"/>
      <c r="T36" s="149"/>
      <c r="U36" s="152"/>
      <c r="X36" s="90" t="s">
        <v>218</v>
      </c>
      <c r="Y36" s="95">
        <f>LARGE(E14:E483,9)</f>
        <v>78</v>
      </c>
      <c r="Z36" s="96" t="str">
        <f t="array" ref="Z36">INDEX($A$13:$A$483,SMALL(IF(E$13:E$483=$Y36,ROW($A$13:$A$483)-ROW($A$12)+1),COUNTIF($Y$28:$Y36,$Y36)))</f>
        <v>/ PALANDE SANJANA MADHAV SHARMILA</v>
      </c>
      <c r="AA36" s="97"/>
      <c r="AB36" s="95">
        <f>LARGE(H13:H483,9)</f>
        <v>79</v>
      </c>
      <c r="AC36" s="96" t="str">
        <f t="array" ref="AC36">INDEX($A$13:$A$483,SMALL(IF(H$13:H$483=AB36,ROW($A$13:$A$483)-ROW($A$12)+1),COUNTIF(AB28:AB36,AB36)))</f>
        <v>MOHITE ABHISHEIK VIJAY POOJA</v>
      </c>
      <c r="AD36" s="97"/>
      <c r="AE36" s="95">
        <f>LARGE(K13:K483,9)</f>
        <v>77</v>
      </c>
      <c r="AF36" s="96" t="str">
        <f t="array" ref="AF36">INDEX($A$13:$A$483,SMALL(IF(K$13:K$483=AE36,ROW($A$13:$A$483)-ROW($A$12)+1),COUNTIF(AE28:AE36,AE36)))</f>
        <v>/ KOLUMBKAR SNEHA SUNIL SHEELA</v>
      </c>
      <c r="AG36" s="97"/>
      <c r="AH36" s="95">
        <f>LARGE(N13:N483,9)</f>
        <v>77</v>
      </c>
      <c r="AI36" s="96" t="str">
        <f t="array" ref="AI36">INDEX($A$13:$A$483,SMALL(IF(N$13:N$483=AH36,ROW($A$13:$A$483)-ROW($A$12)+1),COUNTIF($AH28:AH36,$AH36)))</f>
        <v>/ KOLUMBKAR SNEHA SUNIL SHEELA</v>
      </c>
      <c r="AJ36" s="97"/>
      <c r="AK36" s="95">
        <f>LARGE(Q13:Q483,9)</f>
        <v>90</v>
      </c>
      <c r="AL36" s="96" t="str">
        <f t="array" ref="AL36">INDEX($A$13:$A$483,SMALL(IF(Q13:Q483=AK36,ROW($A$13:$A$483)-ROW($A$12)+1),COUNTIF(AK28:AK36,AK36)))</f>
        <v>/ DEVALIA YUGMA ASHOK KIRAN</v>
      </c>
      <c r="AM36" s="97"/>
      <c r="AN36" s="95">
        <f>LARGE(R13:R483,9)</f>
        <v>584</v>
      </c>
      <c r="AO36" s="96" t="str">
        <f t="array" ref="AO36">INDEX($A$13:$A$483,SMALL(IF(R$13:R$483=AN36,ROW($A$13:$A$483)-ROW($A$12)+1),COUNTIF(AN28:AN36,AN36)))</f>
        <v>PARAB NARAYAN PRABHAKAR PRANITA</v>
      </c>
      <c r="AP36" s="92"/>
    </row>
    <row r="37" spans="1:42" ht="15" customHeight="1" x14ac:dyDescent="0.2">
      <c r="A37" s="3">
        <v>15013</v>
      </c>
      <c r="B37" s="4" t="s">
        <v>12</v>
      </c>
      <c r="C37" s="94">
        <v>68</v>
      </c>
      <c r="D37" s="94">
        <v>13</v>
      </c>
      <c r="E37" s="93">
        <v>81</v>
      </c>
      <c r="F37" s="94">
        <v>37</v>
      </c>
      <c r="G37" s="94">
        <v>12</v>
      </c>
      <c r="H37" s="93">
        <v>49</v>
      </c>
      <c r="I37" s="94">
        <v>39</v>
      </c>
      <c r="J37" s="94">
        <v>10</v>
      </c>
      <c r="K37" s="93">
        <v>49</v>
      </c>
      <c r="L37" s="94">
        <v>44</v>
      </c>
      <c r="M37" s="94">
        <v>8</v>
      </c>
      <c r="N37" s="93">
        <v>52</v>
      </c>
      <c r="O37" s="94">
        <v>63</v>
      </c>
      <c r="P37" s="94">
        <v>12</v>
      </c>
      <c r="Q37" s="93">
        <v>75</v>
      </c>
      <c r="R37" s="94">
        <v>488</v>
      </c>
      <c r="S37" s="148">
        <v>7.44</v>
      </c>
      <c r="T37" s="148" t="s">
        <v>29</v>
      </c>
      <c r="U37" s="151"/>
      <c r="X37" s="90" t="s">
        <v>219</v>
      </c>
      <c r="Y37" s="95">
        <f>LARGE(E14:E483,10)</f>
        <v>78</v>
      </c>
      <c r="Z37" s="96" t="str">
        <f t="array" ref="Z37">INDEX($A$13:$A$483,SMALL(IF(E$13:E$483=$Y37,ROW($A$13:$A$483)-ROW($A$12)+1),COUNTIF($Y$28:$Y37,$Y37)))</f>
        <v>SHINDE PRASAD VILAS MEENA</v>
      </c>
      <c r="AA37" s="97"/>
      <c r="AB37" s="95">
        <f>LARGE(H13:H483,10)</f>
        <v>78</v>
      </c>
      <c r="AC37" s="96" t="str">
        <f t="array" ref="AC37">INDEX($A$13:$A$483,SMALL(IF(H$13:H$483=AB37,ROW($A$13:$A$483)-ROW($A$12)+1),COUNTIF(AB28:AB37,AB37)))</f>
        <v>MOHITE SAURABH JAYWANT SAVITA</v>
      </c>
      <c r="AD37" s="97"/>
      <c r="AE37" s="95">
        <f>LARGE(K13:K483,10)</f>
        <v>76</v>
      </c>
      <c r="AF37" s="96" t="str">
        <f t="array" ref="AF37">INDEX($A$13:$A$483,SMALL(IF(K$13:K$483=AE37,ROW($A$13:$A$483)-ROW($A$12)+1),COUNTIF(AE28:AE37,AE37)))</f>
        <v>/ BHUVAD SHAMIKA SHANTARAM SHALINI</v>
      </c>
      <c r="AG37" s="97"/>
      <c r="AH37" s="95">
        <f>LARGE(N13:N483,10)</f>
        <v>77</v>
      </c>
      <c r="AI37" s="96" t="str">
        <f t="array" ref="AI37">INDEX($A$13:$A$483,SMALL(IF(N$13:N$483=AH37,ROW($A$13:$A$483)-ROW($A$12)+1),COUNTIF($AH28:AH37,$AH37)))</f>
        <v>SONAWANE HITESH GHANSHYAM MAYA</v>
      </c>
      <c r="AJ37" s="97"/>
      <c r="AK37" s="95">
        <f>LARGE(Q13:Q483,10)</f>
        <v>89</v>
      </c>
      <c r="AL37" s="96" t="str">
        <f t="array" ref="AL37">INDEX($A$13:$A$483,SMALL(IF(Q13:Q483=AK37,ROW($A$13:$A$483)-ROW($A$12)+1),COUNTIF(AK28:AK37,AK37)))</f>
        <v>MODAK ROHIT SHRIPATI TARABAI</v>
      </c>
      <c r="AM37" s="97"/>
      <c r="AN37" s="95">
        <f>LARGE(R13:R483,10)</f>
        <v>584</v>
      </c>
      <c r="AO37" s="96" t="str">
        <f t="array" ref="AO37">INDEX($A$13:$A$483,SMALL(IF(R$13:R$483=AN37,ROW($A$13:$A$483)-ROW($A$12)+1),COUNTIF(AN28:AN37,AN37)))</f>
        <v>PHADKALE KIRAN SAKHARAM SAVITA</v>
      </c>
      <c r="AP37" s="92"/>
    </row>
    <row r="38" spans="1:42" ht="24.75" thickBot="1" x14ac:dyDescent="0.25">
      <c r="A38" s="103" t="s">
        <v>439</v>
      </c>
      <c r="B38" s="5" t="s">
        <v>13</v>
      </c>
      <c r="C38" s="73" t="s">
        <v>56</v>
      </c>
      <c r="D38" s="73" t="s">
        <v>14</v>
      </c>
      <c r="E38" s="74" t="s">
        <v>56</v>
      </c>
      <c r="F38" s="73" t="s">
        <v>68</v>
      </c>
      <c r="G38" s="73" t="s">
        <v>14</v>
      </c>
      <c r="H38" s="74" t="s">
        <v>68</v>
      </c>
      <c r="I38" s="73" t="s">
        <v>68</v>
      </c>
      <c r="J38" s="73" t="s">
        <v>24</v>
      </c>
      <c r="K38" s="74" t="s">
        <v>68</v>
      </c>
      <c r="L38" s="73" t="s">
        <v>24</v>
      </c>
      <c r="M38" s="73" t="s">
        <v>29</v>
      </c>
      <c r="N38" s="74" t="s">
        <v>24</v>
      </c>
      <c r="O38" s="73" t="s">
        <v>48</v>
      </c>
      <c r="P38" s="73" t="s">
        <v>14</v>
      </c>
      <c r="Q38" s="74" t="s">
        <v>48</v>
      </c>
      <c r="R38" s="73"/>
      <c r="S38" s="149"/>
      <c r="T38" s="149"/>
      <c r="U38" s="152"/>
    </row>
    <row r="39" spans="1:42" ht="15" customHeight="1" x14ac:dyDescent="0.2">
      <c r="A39" s="3">
        <v>15014</v>
      </c>
      <c r="B39" s="4" t="s">
        <v>12</v>
      </c>
      <c r="C39" s="94">
        <v>58</v>
      </c>
      <c r="D39" s="94">
        <v>16</v>
      </c>
      <c r="E39" s="93">
        <v>74</v>
      </c>
      <c r="F39" s="94">
        <v>50</v>
      </c>
      <c r="G39" s="94">
        <v>15</v>
      </c>
      <c r="H39" s="93">
        <v>65</v>
      </c>
      <c r="I39" s="94">
        <v>61</v>
      </c>
      <c r="J39" s="94">
        <v>16</v>
      </c>
      <c r="K39" s="93">
        <v>77</v>
      </c>
      <c r="L39" s="94">
        <v>42</v>
      </c>
      <c r="M39" s="94">
        <v>14</v>
      </c>
      <c r="N39" s="93">
        <v>56</v>
      </c>
      <c r="O39" s="94">
        <v>74</v>
      </c>
      <c r="P39" s="94">
        <v>18</v>
      </c>
      <c r="Q39" s="93">
        <v>92</v>
      </c>
      <c r="R39" s="94">
        <v>563</v>
      </c>
      <c r="S39" s="148">
        <v>8.3000000000000007</v>
      </c>
      <c r="T39" s="148" t="s">
        <v>29</v>
      </c>
      <c r="U39" s="151"/>
    </row>
    <row r="40" spans="1:42" ht="26.25" thickBot="1" x14ac:dyDescent="0.25">
      <c r="A40" s="103" t="s">
        <v>438</v>
      </c>
      <c r="B40" s="5" t="s">
        <v>13</v>
      </c>
      <c r="C40" s="73" t="s">
        <v>50</v>
      </c>
      <c r="D40" s="73" t="s">
        <v>56</v>
      </c>
      <c r="E40" s="74" t="s">
        <v>50</v>
      </c>
      <c r="F40" s="73" t="s">
        <v>14</v>
      </c>
      <c r="G40" s="73" t="s">
        <v>48</v>
      </c>
      <c r="H40" s="74" t="s">
        <v>14</v>
      </c>
      <c r="I40" s="73" t="s">
        <v>48</v>
      </c>
      <c r="J40" s="73" t="s">
        <v>56</v>
      </c>
      <c r="K40" s="74" t="s">
        <v>48</v>
      </c>
      <c r="L40" s="73" t="s">
        <v>24</v>
      </c>
      <c r="M40" s="73" t="s">
        <v>50</v>
      </c>
      <c r="N40" s="74" t="s">
        <v>24</v>
      </c>
      <c r="O40" s="73" t="s">
        <v>56</v>
      </c>
      <c r="P40" s="73" t="s">
        <v>56</v>
      </c>
      <c r="Q40" s="74" t="s">
        <v>56</v>
      </c>
      <c r="R40" s="73"/>
      <c r="S40" s="149"/>
      <c r="T40" s="149"/>
      <c r="U40" s="152"/>
      <c r="Y40" s="225" t="s">
        <v>241</v>
      </c>
      <c r="Z40" s="225"/>
      <c r="AA40" s="225"/>
      <c r="AB40" s="225"/>
      <c r="AC40" s="225"/>
    </row>
    <row r="41" spans="1:42" x14ac:dyDescent="0.2">
      <c r="A41" s="3">
        <v>15015</v>
      </c>
      <c r="B41" s="4" t="s">
        <v>12</v>
      </c>
      <c r="C41" s="71" t="s">
        <v>39</v>
      </c>
      <c r="D41" s="71" t="s">
        <v>28</v>
      </c>
      <c r="E41" s="93">
        <v>41</v>
      </c>
      <c r="F41" s="71" t="s">
        <v>143</v>
      </c>
      <c r="G41" s="71" t="s">
        <v>114</v>
      </c>
      <c r="H41" s="93">
        <v>57</v>
      </c>
      <c r="I41" s="71" t="s">
        <v>91</v>
      </c>
      <c r="J41" s="71" t="s">
        <v>31</v>
      </c>
      <c r="K41" s="93">
        <v>43</v>
      </c>
      <c r="L41" s="71" t="s">
        <v>141</v>
      </c>
      <c r="M41" s="71" t="s">
        <v>23</v>
      </c>
      <c r="N41" s="93">
        <v>23</v>
      </c>
      <c r="O41" s="71" t="s">
        <v>331</v>
      </c>
      <c r="P41" s="71" t="s">
        <v>108</v>
      </c>
      <c r="Q41" s="93">
        <v>69</v>
      </c>
      <c r="R41" s="94">
        <v>372</v>
      </c>
      <c r="S41" s="148">
        <v>4.4400000000000004</v>
      </c>
      <c r="T41" s="148" t="s">
        <v>16</v>
      </c>
      <c r="U41" s="151"/>
    </row>
    <row r="42" spans="1:42" ht="26.25" thickBot="1" x14ac:dyDescent="0.25">
      <c r="A42" s="103" t="s">
        <v>437</v>
      </c>
      <c r="B42" s="5" t="s">
        <v>13</v>
      </c>
      <c r="C42" s="73" t="s">
        <v>29</v>
      </c>
      <c r="D42" s="73" t="s">
        <v>29</v>
      </c>
      <c r="E42" s="74" t="s">
        <v>29</v>
      </c>
      <c r="F42" s="73" t="s">
        <v>24</v>
      </c>
      <c r="G42" s="73" t="s">
        <v>48</v>
      </c>
      <c r="H42" s="74" t="s">
        <v>24</v>
      </c>
      <c r="I42" s="73" t="s">
        <v>29</v>
      </c>
      <c r="J42" s="73" t="s">
        <v>24</v>
      </c>
      <c r="K42" s="74" t="s">
        <v>29</v>
      </c>
      <c r="L42" s="73" t="s">
        <v>16</v>
      </c>
      <c r="M42" s="73" t="s">
        <v>24</v>
      </c>
      <c r="N42" s="74" t="s">
        <v>16</v>
      </c>
      <c r="O42" s="73" t="s">
        <v>50</v>
      </c>
      <c r="P42" s="73" t="s">
        <v>14</v>
      </c>
      <c r="Q42" s="74" t="s">
        <v>14</v>
      </c>
      <c r="R42" s="73"/>
      <c r="S42" s="149"/>
      <c r="T42" s="149"/>
      <c r="U42" s="152"/>
      <c r="Y42" s="225" t="s">
        <v>242</v>
      </c>
      <c r="Z42" s="225"/>
      <c r="AA42" s="225"/>
      <c r="AB42" s="225"/>
      <c r="AC42" s="225"/>
    </row>
    <row r="43" spans="1:42" x14ac:dyDescent="0.2">
      <c r="A43" s="3">
        <v>15016</v>
      </c>
      <c r="B43" s="4" t="s">
        <v>12</v>
      </c>
      <c r="C43" s="94">
        <v>49</v>
      </c>
      <c r="D43" s="94">
        <v>11</v>
      </c>
      <c r="E43" s="93">
        <v>60</v>
      </c>
      <c r="F43" s="94">
        <v>38</v>
      </c>
      <c r="G43" s="94">
        <v>17</v>
      </c>
      <c r="H43" s="93">
        <v>55</v>
      </c>
      <c r="I43" s="94">
        <v>50</v>
      </c>
      <c r="J43" s="94">
        <v>11</v>
      </c>
      <c r="K43" s="93">
        <v>61</v>
      </c>
      <c r="L43" s="94">
        <v>39</v>
      </c>
      <c r="M43" s="94">
        <v>10</v>
      </c>
      <c r="N43" s="93">
        <v>49</v>
      </c>
      <c r="O43" s="94">
        <v>57</v>
      </c>
      <c r="P43" s="94">
        <v>10</v>
      </c>
      <c r="Q43" s="93">
        <v>67</v>
      </c>
      <c r="R43" s="94">
        <v>471</v>
      </c>
      <c r="S43" s="148">
        <v>6.78</v>
      </c>
      <c r="T43" s="148" t="s">
        <v>29</v>
      </c>
      <c r="U43" s="151"/>
    </row>
    <row r="44" spans="1:42" ht="24.75" thickBot="1" x14ac:dyDescent="0.25">
      <c r="A44" s="103" t="s">
        <v>436</v>
      </c>
      <c r="B44" s="5" t="s">
        <v>13</v>
      </c>
      <c r="C44" s="73" t="s">
        <v>14</v>
      </c>
      <c r="D44" s="73" t="s">
        <v>24</v>
      </c>
      <c r="E44" s="74" t="s">
        <v>14</v>
      </c>
      <c r="F44" s="73" t="s">
        <v>68</v>
      </c>
      <c r="G44" s="73" t="s">
        <v>56</v>
      </c>
      <c r="H44" s="74" t="s">
        <v>24</v>
      </c>
      <c r="I44" s="73" t="s">
        <v>14</v>
      </c>
      <c r="J44" s="73" t="s">
        <v>24</v>
      </c>
      <c r="K44" s="74" t="s">
        <v>14</v>
      </c>
      <c r="L44" s="73" t="s">
        <v>68</v>
      </c>
      <c r="M44" s="73" t="s">
        <v>24</v>
      </c>
      <c r="N44" s="74" t="s">
        <v>68</v>
      </c>
      <c r="O44" s="73" t="s">
        <v>50</v>
      </c>
      <c r="P44" s="73" t="s">
        <v>24</v>
      </c>
      <c r="Q44" s="74" t="s">
        <v>14</v>
      </c>
      <c r="R44" s="73"/>
      <c r="S44" s="149"/>
      <c r="T44" s="149"/>
      <c r="U44" s="152"/>
    </row>
    <row r="45" spans="1:42" ht="15" customHeight="1" x14ac:dyDescent="0.2">
      <c r="A45" s="3">
        <v>15017</v>
      </c>
      <c r="B45" s="4" t="s">
        <v>12</v>
      </c>
      <c r="C45" s="94">
        <v>44</v>
      </c>
      <c r="D45" s="94">
        <v>13</v>
      </c>
      <c r="E45" s="93">
        <v>57</v>
      </c>
      <c r="F45" s="94">
        <v>42</v>
      </c>
      <c r="G45" s="94">
        <v>17</v>
      </c>
      <c r="H45" s="93">
        <v>59</v>
      </c>
      <c r="I45" s="94">
        <v>33</v>
      </c>
      <c r="J45" s="94">
        <v>11</v>
      </c>
      <c r="K45" s="93">
        <v>44</v>
      </c>
      <c r="L45" s="94">
        <v>50</v>
      </c>
      <c r="M45" s="94">
        <v>14</v>
      </c>
      <c r="N45" s="93">
        <v>64</v>
      </c>
      <c r="O45" s="94">
        <v>45</v>
      </c>
      <c r="P45" s="94">
        <v>17</v>
      </c>
      <c r="Q45" s="93">
        <v>62</v>
      </c>
      <c r="R45" s="94">
        <v>465</v>
      </c>
      <c r="S45" s="148">
        <v>6.56</v>
      </c>
      <c r="T45" s="148" t="s">
        <v>29</v>
      </c>
      <c r="U45" s="151"/>
    </row>
    <row r="46" spans="1:42" ht="24.75" thickBot="1" x14ac:dyDescent="0.25">
      <c r="A46" s="103" t="s">
        <v>435</v>
      </c>
      <c r="B46" s="5" t="s">
        <v>13</v>
      </c>
      <c r="C46" s="73" t="s">
        <v>24</v>
      </c>
      <c r="D46" s="73" t="s">
        <v>14</v>
      </c>
      <c r="E46" s="74" t="s">
        <v>24</v>
      </c>
      <c r="F46" s="73" t="s">
        <v>24</v>
      </c>
      <c r="G46" s="73" t="s">
        <v>56</v>
      </c>
      <c r="H46" s="74" t="s">
        <v>24</v>
      </c>
      <c r="I46" s="73" t="s">
        <v>29</v>
      </c>
      <c r="J46" s="73" t="s">
        <v>24</v>
      </c>
      <c r="K46" s="74" t="s">
        <v>29</v>
      </c>
      <c r="L46" s="73" t="s">
        <v>14</v>
      </c>
      <c r="M46" s="73" t="s">
        <v>50</v>
      </c>
      <c r="N46" s="74" t="s">
        <v>14</v>
      </c>
      <c r="O46" s="73" t="s">
        <v>24</v>
      </c>
      <c r="P46" s="73" t="s">
        <v>56</v>
      </c>
      <c r="Q46" s="74" t="s">
        <v>14</v>
      </c>
      <c r="R46" s="73"/>
      <c r="S46" s="149"/>
      <c r="T46" s="149"/>
      <c r="U46" s="152"/>
    </row>
    <row r="47" spans="1:42" x14ac:dyDescent="0.2">
      <c r="A47" s="3">
        <v>15018</v>
      </c>
      <c r="B47" s="4" t="s">
        <v>12</v>
      </c>
      <c r="C47" s="94">
        <v>40</v>
      </c>
      <c r="D47" s="94">
        <v>10</v>
      </c>
      <c r="E47" s="93">
        <v>50</v>
      </c>
      <c r="F47" s="94">
        <v>36</v>
      </c>
      <c r="G47" s="94">
        <v>15</v>
      </c>
      <c r="H47" s="93">
        <v>51</v>
      </c>
      <c r="I47" s="94">
        <v>36</v>
      </c>
      <c r="J47" s="94">
        <v>13</v>
      </c>
      <c r="K47" s="93">
        <v>49</v>
      </c>
      <c r="L47" s="94">
        <v>44</v>
      </c>
      <c r="M47" s="94">
        <v>8</v>
      </c>
      <c r="N47" s="93">
        <v>52</v>
      </c>
      <c r="O47" s="94">
        <v>39</v>
      </c>
      <c r="P47" s="94">
        <v>10</v>
      </c>
      <c r="Q47" s="93">
        <v>49</v>
      </c>
      <c r="R47" s="94">
        <v>448</v>
      </c>
      <c r="S47" s="148">
        <v>6.59</v>
      </c>
      <c r="T47" s="148" t="s">
        <v>29</v>
      </c>
      <c r="U47" s="151"/>
    </row>
    <row r="48" spans="1:42" ht="24.75" thickBot="1" x14ac:dyDescent="0.25">
      <c r="A48" s="103" t="s">
        <v>434</v>
      </c>
      <c r="B48" s="5" t="s">
        <v>13</v>
      </c>
      <c r="C48" s="73" t="s">
        <v>24</v>
      </c>
      <c r="D48" s="73" t="s">
        <v>24</v>
      </c>
      <c r="E48" s="74" t="s">
        <v>24</v>
      </c>
      <c r="F48" s="73" t="s">
        <v>68</v>
      </c>
      <c r="G48" s="73" t="s">
        <v>48</v>
      </c>
      <c r="H48" s="74" t="s">
        <v>24</v>
      </c>
      <c r="I48" s="73" t="s">
        <v>68</v>
      </c>
      <c r="J48" s="73" t="s">
        <v>14</v>
      </c>
      <c r="K48" s="74" t="s">
        <v>68</v>
      </c>
      <c r="L48" s="73" t="s">
        <v>24</v>
      </c>
      <c r="M48" s="73" t="s">
        <v>29</v>
      </c>
      <c r="N48" s="74" t="s">
        <v>24</v>
      </c>
      <c r="O48" s="73" t="s">
        <v>68</v>
      </c>
      <c r="P48" s="73" t="s">
        <v>24</v>
      </c>
      <c r="Q48" s="74" t="s">
        <v>68</v>
      </c>
      <c r="R48" s="73"/>
      <c r="S48" s="149"/>
      <c r="T48" s="149"/>
      <c r="U48" s="152"/>
    </row>
    <row r="49" spans="1:21" ht="15" customHeight="1" x14ac:dyDescent="0.2">
      <c r="A49" s="3">
        <v>15019</v>
      </c>
      <c r="B49" s="4" t="s">
        <v>12</v>
      </c>
      <c r="C49" s="94">
        <v>32</v>
      </c>
      <c r="D49" s="94">
        <v>10</v>
      </c>
      <c r="E49" s="93">
        <v>42</v>
      </c>
      <c r="F49" s="94">
        <v>32</v>
      </c>
      <c r="G49" s="94">
        <v>13</v>
      </c>
      <c r="H49" s="93">
        <v>45</v>
      </c>
      <c r="I49" s="94">
        <v>37</v>
      </c>
      <c r="J49" s="94">
        <v>9</v>
      </c>
      <c r="K49" s="93">
        <v>46</v>
      </c>
      <c r="L49" s="94">
        <v>38</v>
      </c>
      <c r="M49" s="94">
        <v>9</v>
      </c>
      <c r="N49" s="93">
        <v>47</v>
      </c>
      <c r="O49" s="94">
        <v>51</v>
      </c>
      <c r="P49" s="94">
        <v>11</v>
      </c>
      <c r="Q49" s="93">
        <v>62</v>
      </c>
      <c r="R49" s="94">
        <v>427</v>
      </c>
      <c r="S49" s="148">
        <v>6.11</v>
      </c>
      <c r="T49" s="148" t="s">
        <v>29</v>
      </c>
      <c r="U49" s="151"/>
    </row>
    <row r="50" spans="1:21" ht="24.75" thickBot="1" x14ac:dyDescent="0.25">
      <c r="A50" s="103" t="s">
        <v>433</v>
      </c>
      <c r="B50" s="5" t="s">
        <v>13</v>
      </c>
      <c r="C50" s="73" t="s">
        <v>29</v>
      </c>
      <c r="D50" s="73" t="s">
        <v>24</v>
      </c>
      <c r="E50" s="74" t="s">
        <v>29</v>
      </c>
      <c r="F50" s="73" t="s">
        <v>29</v>
      </c>
      <c r="G50" s="73" t="s">
        <v>14</v>
      </c>
      <c r="H50" s="74" t="s">
        <v>68</v>
      </c>
      <c r="I50" s="73" t="s">
        <v>68</v>
      </c>
      <c r="J50" s="73" t="s">
        <v>68</v>
      </c>
      <c r="K50" s="74" t="s">
        <v>68</v>
      </c>
      <c r="L50" s="73" t="s">
        <v>68</v>
      </c>
      <c r="M50" s="73" t="s">
        <v>68</v>
      </c>
      <c r="N50" s="74" t="s">
        <v>68</v>
      </c>
      <c r="O50" s="73" t="s">
        <v>14</v>
      </c>
      <c r="P50" s="73" t="s">
        <v>24</v>
      </c>
      <c r="Q50" s="74" t="s">
        <v>14</v>
      </c>
      <c r="R50" s="73"/>
      <c r="S50" s="149"/>
      <c r="T50" s="149"/>
      <c r="U50" s="152"/>
    </row>
    <row r="51" spans="1:21" x14ac:dyDescent="0.2">
      <c r="A51" s="3">
        <v>15020</v>
      </c>
      <c r="B51" s="4" t="s">
        <v>12</v>
      </c>
      <c r="C51" s="71" t="s">
        <v>103</v>
      </c>
      <c r="D51" s="71" t="s">
        <v>23</v>
      </c>
      <c r="E51" s="93">
        <v>10</v>
      </c>
      <c r="F51" s="71" t="s">
        <v>103</v>
      </c>
      <c r="G51" s="71" t="s">
        <v>81</v>
      </c>
      <c r="H51" s="93">
        <v>12</v>
      </c>
      <c r="I51" s="71" t="s">
        <v>103</v>
      </c>
      <c r="J51" s="71" t="s">
        <v>23</v>
      </c>
      <c r="K51" s="93">
        <v>10</v>
      </c>
      <c r="L51" s="71" t="s">
        <v>103</v>
      </c>
      <c r="M51" s="71" t="s">
        <v>124</v>
      </c>
      <c r="N51" s="93">
        <v>9</v>
      </c>
      <c r="O51" s="71" t="s">
        <v>103</v>
      </c>
      <c r="P51" s="71" t="s">
        <v>108</v>
      </c>
      <c r="Q51" s="93">
        <v>13</v>
      </c>
      <c r="R51" s="94">
        <v>100</v>
      </c>
      <c r="S51" s="148" t="s">
        <v>432</v>
      </c>
      <c r="T51" s="148" t="s">
        <v>432</v>
      </c>
      <c r="U51" s="151"/>
    </row>
    <row r="52" spans="1:21" ht="24.75" thickBot="1" x14ac:dyDescent="0.25">
      <c r="A52" s="103" t="s">
        <v>431</v>
      </c>
      <c r="B52" s="5" t="s">
        <v>13</v>
      </c>
      <c r="C52" s="73" t="s">
        <v>16</v>
      </c>
      <c r="D52" s="73" t="s">
        <v>24</v>
      </c>
      <c r="E52" s="74" t="s">
        <v>16</v>
      </c>
      <c r="F52" s="73" t="s">
        <v>16</v>
      </c>
      <c r="G52" s="73" t="s">
        <v>14</v>
      </c>
      <c r="H52" s="74" t="s">
        <v>16</v>
      </c>
      <c r="I52" s="73" t="s">
        <v>16</v>
      </c>
      <c r="J52" s="73" t="s">
        <v>24</v>
      </c>
      <c r="K52" s="74" t="s">
        <v>16</v>
      </c>
      <c r="L52" s="73" t="s">
        <v>16</v>
      </c>
      <c r="M52" s="73" t="s">
        <v>68</v>
      </c>
      <c r="N52" s="74" t="s">
        <v>16</v>
      </c>
      <c r="O52" s="73" t="s">
        <v>16</v>
      </c>
      <c r="P52" s="73" t="s">
        <v>14</v>
      </c>
      <c r="Q52" s="74" t="s">
        <v>16</v>
      </c>
      <c r="R52" s="73"/>
      <c r="S52" s="149"/>
      <c r="T52" s="149"/>
      <c r="U52" s="152"/>
    </row>
    <row r="53" spans="1:21" x14ac:dyDescent="0.2">
      <c r="A53" s="3">
        <v>15021</v>
      </c>
      <c r="B53" s="4" t="s">
        <v>12</v>
      </c>
      <c r="C53" s="94">
        <v>61</v>
      </c>
      <c r="D53" s="94">
        <v>17</v>
      </c>
      <c r="E53" s="93">
        <v>78</v>
      </c>
      <c r="F53" s="94">
        <v>61</v>
      </c>
      <c r="G53" s="94">
        <v>18</v>
      </c>
      <c r="H53" s="93">
        <v>79</v>
      </c>
      <c r="I53" s="94">
        <v>62</v>
      </c>
      <c r="J53" s="94">
        <v>14</v>
      </c>
      <c r="K53" s="93">
        <v>76</v>
      </c>
      <c r="L53" s="94">
        <v>53</v>
      </c>
      <c r="M53" s="94">
        <v>11</v>
      </c>
      <c r="N53" s="93">
        <v>64</v>
      </c>
      <c r="O53" s="94">
        <v>75</v>
      </c>
      <c r="P53" s="94">
        <v>19</v>
      </c>
      <c r="Q53" s="93">
        <v>94</v>
      </c>
      <c r="R53" s="94">
        <v>595</v>
      </c>
      <c r="S53" s="148">
        <v>9</v>
      </c>
      <c r="T53" s="148" t="s">
        <v>29</v>
      </c>
      <c r="U53" s="151"/>
    </row>
    <row r="54" spans="1:21" ht="24.75" thickBot="1" x14ac:dyDescent="0.25">
      <c r="A54" s="103" t="s">
        <v>430</v>
      </c>
      <c r="B54" s="5" t="s">
        <v>13</v>
      </c>
      <c r="C54" s="73" t="s">
        <v>48</v>
      </c>
      <c r="D54" s="73" t="s">
        <v>56</v>
      </c>
      <c r="E54" s="74" t="s">
        <v>48</v>
      </c>
      <c r="F54" s="73" t="s">
        <v>48</v>
      </c>
      <c r="G54" s="73" t="s">
        <v>56</v>
      </c>
      <c r="H54" s="74" t="s">
        <v>48</v>
      </c>
      <c r="I54" s="73" t="s">
        <v>48</v>
      </c>
      <c r="J54" s="73" t="s">
        <v>50</v>
      </c>
      <c r="K54" s="74" t="s">
        <v>48</v>
      </c>
      <c r="L54" s="73" t="s">
        <v>14</v>
      </c>
      <c r="M54" s="73" t="s">
        <v>24</v>
      </c>
      <c r="N54" s="74" t="s">
        <v>14</v>
      </c>
      <c r="O54" s="73" t="s">
        <v>56</v>
      </c>
      <c r="P54" s="73" t="s">
        <v>56</v>
      </c>
      <c r="Q54" s="74" t="s">
        <v>56</v>
      </c>
      <c r="R54" s="73"/>
      <c r="S54" s="149"/>
      <c r="T54" s="149"/>
      <c r="U54" s="152"/>
    </row>
    <row r="55" spans="1:21" x14ac:dyDescent="0.2">
      <c r="A55" s="3">
        <v>15022</v>
      </c>
      <c r="B55" s="4" t="s">
        <v>12</v>
      </c>
      <c r="C55" s="71" t="s">
        <v>91</v>
      </c>
      <c r="D55" s="71" t="s">
        <v>108</v>
      </c>
      <c r="E55" s="93">
        <v>45</v>
      </c>
      <c r="F55" s="71" t="s">
        <v>35</v>
      </c>
      <c r="G55" s="71" t="s">
        <v>28</v>
      </c>
      <c r="H55" s="93">
        <v>15</v>
      </c>
      <c r="I55" s="71" t="s">
        <v>137</v>
      </c>
      <c r="J55" s="71" t="s">
        <v>136</v>
      </c>
      <c r="K55" s="93">
        <v>22</v>
      </c>
      <c r="L55" s="71" t="s">
        <v>177</v>
      </c>
      <c r="M55" s="71" t="s">
        <v>160</v>
      </c>
      <c r="N55" s="93">
        <v>10</v>
      </c>
      <c r="O55" s="71" t="s">
        <v>139</v>
      </c>
      <c r="P55" s="71" t="s">
        <v>138</v>
      </c>
      <c r="Q55" s="93">
        <v>7</v>
      </c>
      <c r="R55" s="94">
        <v>240</v>
      </c>
      <c r="S55" s="148">
        <v>2.41</v>
      </c>
      <c r="T55" s="148" t="s">
        <v>16</v>
      </c>
      <c r="U55" s="151"/>
    </row>
    <row r="56" spans="1:21" ht="24.75" thickBot="1" x14ac:dyDescent="0.25">
      <c r="A56" s="103" t="s">
        <v>429</v>
      </c>
      <c r="B56" s="5" t="s">
        <v>13</v>
      </c>
      <c r="C56" s="73" t="s">
        <v>29</v>
      </c>
      <c r="D56" s="73" t="s">
        <v>14</v>
      </c>
      <c r="E56" s="74" t="s">
        <v>68</v>
      </c>
      <c r="F56" s="73" t="s">
        <v>16</v>
      </c>
      <c r="G56" s="73" t="s">
        <v>29</v>
      </c>
      <c r="H56" s="74" t="s">
        <v>16</v>
      </c>
      <c r="I56" s="73" t="s">
        <v>16</v>
      </c>
      <c r="J56" s="73" t="s">
        <v>16</v>
      </c>
      <c r="K56" s="74" t="s">
        <v>16</v>
      </c>
      <c r="L56" s="73" t="s">
        <v>16</v>
      </c>
      <c r="M56" s="73" t="s">
        <v>16</v>
      </c>
      <c r="N56" s="74" t="s">
        <v>16</v>
      </c>
      <c r="O56" s="73" t="s">
        <v>16</v>
      </c>
      <c r="P56" s="73" t="s">
        <v>16</v>
      </c>
      <c r="Q56" s="74" t="s">
        <v>16</v>
      </c>
      <c r="R56" s="73"/>
      <c r="S56" s="149"/>
      <c r="T56" s="149"/>
      <c r="U56" s="152"/>
    </row>
    <row r="57" spans="1:21" ht="15" customHeight="1" x14ac:dyDescent="0.2">
      <c r="A57" s="3">
        <v>15023</v>
      </c>
      <c r="B57" s="4" t="s">
        <v>12</v>
      </c>
      <c r="C57" s="94">
        <v>51</v>
      </c>
      <c r="D57" s="94">
        <v>15</v>
      </c>
      <c r="E57" s="93">
        <v>66</v>
      </c>
      <c r="F57" s="94">
        <v>38</v>
      </c>
      <c r="G57" s="94">
        <v>16</v>
      </c>
      <c r="H57" s="93">
        <v>54</v>
      </c>
      <c r="I57" s="94">
        <v>50</v>
      </c>
      <c r="J57" s="94">
        <v>11</v>
      </c>
      <c r="K57" s="93">
        <v>61</v>
      </c>
      <c r="L57" s="94">
        <v>52</v>
      </c>
      <c r="M57" s="94">
        <v>11</v>
      </c>
      <c r="N57" s="93">
        <v>63</v>
      </c>
      <c r="O57" s="94">
        <v>69</v>
      </c>
      <c r="P57" s="94">
        <v>17</v>
      </c>
      <c r="Q57" s="93">
        <v>86</v>
      </c>
      <c r="R57" s="94">
        <v>532</v>
      </c>
      <c r="S57" s="148">
        <v>7.89</v>
      </c>
      <c r="T57" s="148" t="s">
        <v>29</v>
      </c>
      <c r="U57" s="151"/>
    </row>
    <row r="58" spans="1:21" ht="24.75" thickBot="1" x14ac:dyDescent="0.25">
      <c r="A58" s="103" t="s">
        <v>428</v>
      </c>
      <c r="B58" s="5" t="s">
        <v>13</v>
      </c>
      <c r="C58" s="73" t="s">
        <v>14</v>
      </c>
      <c r="D58" s="73" t="s">
        <v>48</v>
      </c>
      <c r="E58" s="74" t="s">
        <v>14</v>
      </c>
      <c r="F58" s="73" t="s">
        <v>68</v>
      </c>
      <c r="G58" s="73" t="s">
        <v>56</v>
      </c>
      <c r="H58" s="74" t="s">
        <v>24</v>
      </c>
      <c r="I58" s="73" t="s">
        <v>14</v>
      </c>
      <c r="J58" s="73" t="s">
        <v>24</v>
      </c>
      <c r="K58" s="74" t="s">
        <v>14</v>
      </c>
      <c r="L58" s="73" t="s">
        <v>14</v>
      </c>
      <c r="M58" s="73" t="s">
        <v>24</v>
      </c>
      <c r="N58" s="74" t="s">
        <v>14</v>
      </c>
      <c r="O58" s="73" t="s">
        <v>56</v>
      </c>
      <c r="P58" s="73" t="s">
        <v>56</v>
      </c>
      <c r="Q58" s="74" t="s">
        <v>56</v>
      </c>
      <c r="R58" s="73"/>
      <c r="S58" s="149"/>
      <c r="T58" s="149"/>
      <c r="U58" s="152"/>
    </row>
    <row r="59" spans="1:21" x14ac:dyDescent="0.2">
      <c r="A59" s="3">
        <v>15024</v>
      </c>
      <c r="B59" s="4" t="s">
        <v>12</v>
      </c>
      <c r="C59" s="94">
        <v>32</v>
      </c>
      <c r="D59" s="94">
        <v>11</v>
      </c>
      <c r="E59" s="93">
        <v>43</v>
      </c>
      <c r="F59" s="94">
        <v>33</v>
      </c>
      <c r="G59" s="94">
        <v>14</v>
      </c>
      <c r="H59" s="93">
        <v>47</v>
      </c>
      <c r="I59" s="94">
        <v>33</v>
      </c>
      <c r="J59" s="94">
        <v>12</v>
      </c>
      <c r="K59" s="93">
        <v>45</v>
      </c>
      <c r="L59" s="94">
        <v>33</v>
      </c>
      <c r="M59" s="94">
        <v>8</v>
      </c>
      <c r="N59" s="93">
        <v>41</v>
      </c>
      <c r="O59" s="94">
        <v>52</v>
      </c>
      <c r="P59" s="94">
        <v>15</v>
      </c>
      <c r="Q59" s="93">
        <v>67</v>
      </c>
      <c r="R59" s="94">
        <v>432</v>
      </c>
      <c r="S59" s="148">
        <v>6.04</v>
      </c>
      <c r="T59" s="148" t="s">
        <v>29</v>
      </c>
      <c r="U59" s="151"/>
    </row>
    <row r="60" spans="1:21" ht="24.75" thickBot="1" x14ac:dyDescent="0.25">
      <c r="A60" s="103" t="s">
        <v>427</v>
      </c>
      <c r="B60" s="5" t="s">
        <v>13</v>
      </c>
      <c r="C60" s="73" t="s">
        <v>29</v>
      </c>
      <c r="D60" s="73" t="s">
        <v>24</v>
      </c>
      <c r="E60" s="74" t="s">
        <v>29</v>
      </c>
      <c r="F60" s="73" t="s">
        <v>29</v>
      </c>
      <c r="G60" s="73" t="s">
        <v>50</v>
      </c>
      <c r="H60" s="74" t="s">
        <v>68</v>
      </c>
      <c r="I60" s="73" t="s">
        <v>29</v>
      </c>
      <c r="J60" s="73" t="s">
        <v>14</v>
      </c>
      <c r="K60" s="74" t="s">
        <v>68</v>
      </c>
      <c r="L60" s="73" t="s">
        <v>29</v>
      </c>
      <c r="M60" s="73" t="s">
        <v>29</v>
      </c>
      <c r="N60" s="74" t="s">
        <v>29</v>
      </c>
      <c r="O60" s="73" t="s">
        <v>14</v>
      </c>
      <c r="P60" s="73" t="s">
        <v>48</v>
      </c>
      <c r="Q60" s="74" t="s">
        <v>14</v>
      </c>
      <c r="R60" s="73"/>
      <c r="S60" s="149"/>
      <c r="T60" s="149"/>
      <c r="U60" s="152"/>
    </row>
    <row r="61" spans="1:21" x14ac:dyDescent="0.2">
      <c r="A61" s="3">
        <v>15025</v>
      </c>
      <c r="B61" s="4" t="s">
        <v>12</v>
      </c>
      <c r="C61" s="94">
        <v>60</v>
      </c>
      <c r="D61" s="94">
        <v>12</v>
      </c>
      <c r="E61" s="93">
        <v>72</v>
      </c>
      <c r="F61" s="94">
        <v>48</v>
      </c>
      <c r="G61" s="94">
        <v>13</v>
      </c>
      <c r="H61" s="93">
        <v>61</v>
      </c>
      <c r="I61" s="94">
        <v>54</v>
      </c>
      <c r="J61" s="94">
        <v>12</v>
      </c>
      <c r="K61" s="93">
        <v>66</v>
      </c>
      <c r="L61" s="94">
        <v>51</v>
      </c>
      <c r="M61" s="94">
        <v>12</v>
      </c>
      <c r="N61" s="93">
        <v>63</v>
      </c>
      <c r="O61" s="94">
        <v>62</v>
      </c>
      <c r="P61" s="94">
        <v>16</v>
      </c>
      <c r="Q61" s="93">
        <v>78</v>
      </c>
      <c r="R61" s="94">
        <v>537</v>
      </c>
      <c r="S61" s="148">
        <v>8.0399999999999991</v>
      </c>
      <c r="T61" s="148" t="s">
        <v>29</v>
      </c>
      <c r="U61" s="151"/>
    </row>
    <row r="62" spans="1:21" ht="24.75" thickBot="1" x14ac:dyDescent="0.25">
      <c r="A62" s="103" t="s">
        <v>426</v>
      </c>
      <c r="B62" s="5" t="s">
        <v>13</v>
      </c>
      <c r="C62" s="73" t="s">
        <v>48</v>
      </c>
      <c r="D62" s="73" t="s">
        <v>14</v>
      </c>
      <c r="E62" s="74" t="s">
        <v>50</v>
      </c>
      <c r="F62" s="73" t="s">
        <v>14</v>
      </c>
      <c r="G62" s="73" t="s">
        <v>14</v>
      </c>
      <c r="H62" s="74" t="s">
        <v>14</v>
      </c>
      <c r="I62" s="73" t="s">
        <v>14</v>
      </c>
      <c r="J62" s="73" t="s">
        <v>14</v>
      </c>
      <c r="K62" s="74" t="s">
        <v>14</v>
      </c>
      <c r="L62" s="73" t="s">
        <v>14</v>
      </c>
      <c r="M62" s="73" t="s">
        <v>14</v>
      </c>
      <c r="N62" s="74" t="s">
        <v>14</v>
      </c>
      <c r="O62" s="73" t="s">
        <v>48</v>
      </c>
      <c r="P62" s="73" t="s">
        <v>56</v>
      </c>
      <c r="Q62" s="74" t="s">
        <v>48</v>
      </c>
      <c r="R62" s="73"/>
      <c r="S62" s="149"/>
      <c r="T62" s="149"/>
      <c r="U62" s="152"/>
    </row>
    <row r="63" spans="1:21" x14ac:dyDescent="0.2">
      <c r="A63" s="3">
        <v>15026</v>
      </c>
      <c r="B63" s="4" t="s">
        <v>12</v>
      </c>
      <c r="C63" s="94">
        <v>62</v>
      </c>
      <c r="D63" s="94">
        <v>17</v>
      </c>
      <c r="E63" s="93">
        <v>79</v>
      </c>
      <c r="F63" s="94">
        <v>66</v>
      </c>
      <c r="G63" s="94">
        <v>18</v>
      </c>
      <c r="H63" s="93">
        <v>84</v>
      </c>
      <c r="I63" s="94">
        <v>67</v>
      </c>
      <c r="J63" s="94">
        <v>16</v>
      </c>
      <c r="K63" s="93">
        <v>83</v>
      </c>
      <c r="L63" s="94">
        <v>61</v>
      </c>
      <c r="M63" s="94">
        <v>16</v>
      </c>
      <c r="N63" s="93">
        <v>77</v>
      </c>
      <c r="O63" s="94">
        <v>70</v>
      </c>
      <c r="P63" s="94">
        <v>16</v>
      </c>
      <c r="Q63" s="93">
        <v>86</v>
      </c>
      <c r="R63" s="94">
        <v>613</v>
      </c>
      <c r="S63" s="148">
        <v>9.52</v>
      </c>
      <c r="T63" s="148" t="s">
        <v>29</v>
      </c>
      <c r="U63" s="151"/>
    </row>
    <row r="64" spans="1:21" ht="24.75" thickBot="1" x14ac:dyDescent="0.25">
      <c r="A64" s="103" t="s">
        <v>425</v>
      </c>
      <c r="B64" s="5" t="s">
        <v>13</v>
      </c>
      <c r="C64" s="73" t="s">
        <v>48</v>
      </c>
      <c r="D64" s="73" t="s">
        <v>56</v>
      </c>
      <c r="E64" s="74" t="s">
        <v>48</v>
      </c>
      <c r="F64" s="73" t="s">
        <v>56</v>
      </c>
      <c r="G64" s="73" t="s">
        <v>56</v>
      </c>
      <c r="H64" s="74" t="s">
        <v>56</v>
      </c>
      <c r="I64" s="73" t="s">
        <v>56</v>
      </c>
      <c r="J64" s="73" t="s">
        <v>56</v>
      </c>
      <c r="K64" s="74" t="s">
        <v>56</v>
      </c>
      <c r="L64" s="73" t="s">
        <v>48</v>
      </c>
      <c r="M64" s="73" t="s">
        <v>56</v>
      </c>
      <c r="N64" s="74" t="s">
        <v>48</v>
      </c>
      <c r="O64" s="73" t="s">
        <v>56</v>
      </c>
      <c r="P64" s="73" t="s">
        <v>56</v>
      </c>
      <c r="Q64" s="74" t="s">
        <v>56</v>
      </c>
      <c r="R64" s="73"/>
      <c r="S64" s="149"/>
      <c r="T64" s="149"/>
      <c r="U64" s="152"/>
    </row>
    <row r="65" spans="1:21" x14ac:dyDescent="0.2">
      <c r="A65" s="3">
        <v>15027</v>
      </c>
      <c r="B65" s="4" t="s">
        <v>12</v>
      </c>
      <c r="C65" s="94">
        <v>47</v>
      </c>
      <c r="D65" s="94">
        <v>12</v>
      </c>
      <c r="E65" s="93">
        <v>59</v>
      </c>
      <c r="F65" s="94">
        <v>45</v>
      </c>
      <c r="G65" s="94">
        <v>16</v>
      </c>
      <c r="H65" s="93">
        <v>61</v>
      </c>
      <c r="I65" s="94">
        <v>50</v>
      </c>
      <c r="J65" s="94">
        <v>13</v>
      </c>
      <c r="K65" s="93">
        <v>63</v>
      </c>
      <c r="L65" s="94">
        <v>48</v>
      </c>
      <c r="M65" s="94">
        <v>10</v>
      </c>
      <c r="N65" s="93">
        <v>58</v>
      </c>
      <c r="O65" s="94">
        <v>64</v>
      </c>
      <c r="P65" s="94">
        <v>14</v>
      </c>
      <c r="Q65" s="93">
        <v>78</v>
      </c>
      <c r="R65" s="94">
        <v>514</v>
      </c>
      <c r="S65" s="148">
        <v>7.59</v>
      </c>
      <c r="T65" s="148" t="s">
        <v>29</v>
      </c>
      <c r="U65" s="151"/>
    </row>
    <row r="66" spans="1:21" ht="24.75" thickBot="1" x14ac:dyDescent="0.25">
      <c r="A66" s="103" t="s">
        <v>424</v>
      </c>
      <c r="B66" s="5" t="s">
        <v>13</v>
      </c>
      <c r="C66" s="73" t="s">
        <v>24</v>
      </c>
      <c r="D66" s="73" t="s">
        <v>14</v>
      </c>
      <c r="E66" s="74" t="s">
        <v>24</v>
      </c>
      <c r="F66" s="73" t="s">
        <v>24</v>
      </c>
      <c r="G66" s="73" t="s">
        <v>56</v>
      </c>
      <c r="H66" s="74" t="s">
        <v>14</v>
      </c>
      <c r="I66" s="73" t="s">
        <v>14</v>
      </c>
      <c r="J66" s="73" t="s">
        <v>14</v>
      </c>
      <c r="K66" s="74" t="s">
        <v>14</v>
      </c>
      <c r="L66" s="73" t="s">
        <v>14</v>
      </c>
      <c r="M66" s="73" t="s">
        <v>24</v>
      </c>
      <c r="N66" s="74" t="s">
        <v>24</v>
      </c>
      <c r="O66" s="73" t="s">
        <v>56</v>
      </c>
      <c r="P66" s="73" t="s">
        <v>50</v>
      </c>
      <c r="Q66" s="74" t="s">
        <v>48</v>
      </c>
      <c r="R66" s="73"/>
      <c r="S66" s="149"/>
      <c r="T66" s="149"/>
      <c r="U66" s="152"/>
    </row>
    <row r="67" spans="1:21" ht="15" customHeight="1" x14ac:dyDescent="0.2">
      <c r="A67" s="3">
        <v>15028</v>
      </c>
      <c r="B67" s="4" t="s">
        <v>12</v>
      </c>
      <c r="C67" s="71" t="s">
        <v>171</v>
      </c>
      <c r="D67" s="71" t="s">
        <v>108</v>
      </c>
      <c r="E67" s="93">
        <v>62</v>
      </c>
      <c r="F67" s="71" t="s">
        <v>354</v>
      </c>
      <c r="G67" s="71" t="s">
        <v>114</v>
      </c>
      <c r="H67" s="93">
        <v>69</v>
      </c>
      <c r="I67" s="71" t="s">
        <v>317</v>
      </c>
      <c r="J67" s="71" t="s">
        <v>108</v>
      </c>
      <c r="K67" s="93">
        <v>59</v>
      </c>
      <c r="L67" s="71" t="s">
        <v>110</v>
      </c>
      <c r="M67" s="71" t="s">
        <v>19</v>
      </c>
      <c r="N67" s="93">
        <v>44</v>
      </c>
      <c r="O67" s="71" t="s">
        <v>167</v>
      </c>
      <c r="P67" s="71" t="s">
        <v>114</v>
      </c>
      <c r="Q67" s="93">
        <v>65</v>
      </c>
      <c r="R67" s="94">
        <v>495</v>
      </c>
      <c r="S67" s="148">
        <v>6.37</v>
      </c>
      <c r="T67" s="148" t="s">
        <v>16</v>
      </c>
      <c r="U67" s="151"/>
    </row>
    <row r="68" spans="1:21" ht="24.75" thickBot="1" x14ac:dyDescent="0.25">
      <c r="A68" s="103" t="s">
        <v>423</v>
      </c>
      <c r="B68" s="5" t="s">
        <v>13</v>
      </c>
      <c r="C68" s="73" t="s">
        <v>14</v>
      </c>
      <c r="D68" s="73" t="s">
        <v>14</v>
      </c>
      <c r="E68" s="74" t="s">
        <v>14</v>
      </c>
      <c r="F68" s="73" t="s">
        <v>14</v>
      </c>
      <c r="G68" s="73" t="s">
        <v>48</v>
      </c>
      <c r="H68" s="74" t="s">
        <v>14</v>
      </c>
      <c r="I68" s="73" t="s">
        <v>24</v>
      </c>
      <c r="J68" s="73" t="s">
        <v>14</v>
      </c>
      <c r="K68" s="74" t="s">
        <v>24</v>
      </c>
      <c r="L68" s="73" t="s">
        <v>24</v>
      </c>
      <c r="M68" s="73" t="s">
        <v>16</v>
      </c>
      <c r="N68" s="74" t="s">
        <v>16</v>
      </c>
      <c r="O68" s="73" t="s">
        <v>14</v>
      </c>
      <c r="P68" s="73" t="s">
        <v>48</v>
      </c>
      <c r="Q68" s="74" t="s">
        <v>14</v>
      </c>
      <c r="R68" s="73"/>
      <c r="S68" s="149"/>
      <c r="T68" s="149"/>
      <c r="U68" s="152"/>
    </row>
    <row r="69" spans="1:21" x14ac:dyDescent="0.2">
      <c r="A69" s="3">
        <v>15029</v>
      </c>
      <c r="B69" s="4" t="s">
        <v>12</v>
      </c>
      <c r="C69" s="94">
        <v>45</v>
      </c>
      <c r="D69" s="94">
        <v>12</v>
      </c>
      <c r="E69" s="93">
        <v>57</v>
      </c>
      <c r="F69" s="94">
        <v>36</v>
      </c>
      <c r="G69" s="94">
        <v>14</v>
      </c>
      <c r="H69" s="93">
        <v>50</v>
      </c>
      <c r="I69" s="94">
        <v>45</v>
      </c>
      <c r="J69" s="94">
        <v>10</v>
      </c>
      <c r="K69" s="93">
        <v>55</v>
      </c>
      <c r="L69" s="94">
        <v>42</v>
      </c>
      <c r="M69" s="94">
        <v>8</v>
      </c>
      <c r="N69" s="93">
        <v>50</v>
      </c>
      <c r="O69" s="94">
        <v>53</v>
      </c>
      <c r="P69" s="94">
        <v>16</v>
      </c>
      <c r="Q69" s="93">
        <v>69</v>
      </c>
      <c r="R69" s="94">
        <v>481</v>
      </c>
      <c r="S69" s="148">
        <v>6.96</v>
      </c>
      <c r="T69" s="148" t="s">
        <v>29</v>
      </c>
      <c r="U69" s="151"/>
    </row>
    <row r="70" spans="1:21" ht="24.75" thickBot="1" x14ac:dyDescent="0.25">
      <c r="A70" s="103" t="s">
        <v>422</v>
      </c>
      <c r="B70" s="5" t="s">
        <v>13</v>
      </c>
      <c r="C70" s="73" t="s">
        <v>24</v>
      </c>
      <c r="D70" s="73" t="s">
        <v>14</v>
      </c>
      <c r="E70" s="74" t="s">
        <v>24</v>
      </c>
      <c r="F70" s="73" t="s">
        <v>68</v>
      </c>
      <c r="G70" s="73" t="s">
        <v>50</v>
      </c>
      <c r="H70" s="74" t="s">
        <v>24</v>
      </c>
      <c r="I70" s="73" t="s">
        <v>24</v>
      </c>
      <c r="J70" s="73" t="s">
        <v>24</v>
      </c>
      <c r="K70" s="74" t="s">
        <v>24</v>
      </c>
      <c r="L70" s="73" t="s">
        <v>24</v>
      </c>
      <c r="M70" s="73" t="s">
        <v>29</v>
      </c>
      <c r="N70" s="74" t="s">
        <v>24</v>
      </c>
      <c r="O70" s="73" t="s">
        <v>14</v>
      </c>
      <c r="P70" s="73" t="s">
        <v>56</v>
      </c>
      <c r="Q70" s="74" t="s">
        <v>14</v>
      </c>
      <c r="R70" s="73"/>
      <c r="S70" s="149"/>
      <c r="T70" s="149"/>
      <c r="U70" s="152"/>
    </row>
    <row r="71" spans="1:21" x14ac:dyDescent="0.2">
      <c r="A71" s="3">
        <v>15030</v>
      </c>
      <c r="B71" s="4" t="s">
        <v>12</v>
      </c>
      <c r="C71" s="71" t="s">
        <v>91</v>
      </c>
      <c r="D71" s="71" t="s">
        <v>31</v>
      </c>
      <c r="E71" s="93">
        <v>43</v>
      </c>
      <c r="F71" s="71" t="s">
        <v>177</v>
      </c>
      <c r="G71" s="71" t="s">
        <v>31</v>
      </c>
      <c r="H71" s="93">
        <v>20</v>
      </c>
      <c r="I71" s="71" t="s">
        <v>39</v>
      </c>
      <c r="J71" s="71" t="s">
        <v>35</v>
      </c>
      <c r="K71" s="93">
        <v>40</v>
      </c>
      <c r="L71" s="71" t="s">
        <v>137</v>
      </c>
      <c r="M71" s="71" t="s">
        <v>140</v>
      </c>
      <c r="N71" s="93">
        <v>19</v>
      </c>
      <c r="O71" s="71" t="s">
        <v>35</v>
      </c>
      <c r="P71" s="71" t="s">
        <v>160</v>
      </c>
      <c r="Q71" s="93">
        <v>8</v>
      </c>
      <c r="R71" s="94">
        <v>313</v>
      </c>
      <c r="S71" s="148">
        <v>2.85</v>
      </c>
      <c r="T71" s="148" t="s">
        <v>16</v>
      </c>
      <c r="U71" s="151"/>
    </row>
    <row r="72" spans="1:21" ht="24.75" thickBot="1" x14ac:dyDescent="0.25">
      <c r="A72" s="103" t="s">
        <v>421</v>
      </c>
      <c r="B72" s="5" t="s">
        <v>13</v>
      </c>
      <c r="C72" s="73" t="s">
        <v>29</v>
      </c>
      <c r="D72" s="73" t="s">
        <v>24</v>
      </c>
      <c r="E72" s="74" t="s">
        <v>29</v>
      </c>
      <c r="F72" s="73" t="s">
        <v>16</v>
      </c>
      <c r="G72" s="73" t="s">
        <v>24</v>
      </c>
      <c r="H72" s="74" t="s">
        <v>16</v>
      </c>
      <c r="I72" s="73" t="s">
        <v>29</v>
      </c>
      <c r="J72" s="73" t="s">
        <v>16</v>
      </c>
      <c r="K72" s="74" t="s">
        <v>16</v>
      </c>
      <c r="L72" s="73" t="s">
        <v>16</v>
      </c>
      <c r="M72" s="73" t="s">
        <v>16</v>
      </c>
      <c r="N72" s="74" t="s">
        <v>16</v>
      </c>
      <c r="O72" s="73" t="s">
        <v>16</v>
      </c>
      <c r="P72" s="73" t="s">
        <v>16</v>
      </c>
      <c r="Q72" s="74" t="s">
        <v>16</v>
      </c>
      <c r="R72" s="73"/>
      <c r="S72" s="149"/>
      <c r="T72" s="149"/>
      <c r="U72" s="152"/>
    </row>
    <row r="73" spans="1:21" ht="15" customHeight="1" x14ac:dyDescent="0.2">
      <c r="A73" s="3">
        <v>15031</v>
      </c>
      <c r="B73" s="4" t="s">
        <v>12</v>
      </c>
      <c r="C73" s="94">
        <v>38</v>
      </c>
      <c r="D73" s="94">
        <v>14</v>
      </c>
      <c r="E73" s="93">
        <v>52</v>
      </c>
      <c r="F73" s="94">
        <v>37</v>
      </c>
      <c r="G73" s="94">
        <v>14</v>
      </c>
      <c r="H73" s="93">
        <v>51</v>
      </c>
      <c r="I73" s="94">
        <v>53</v>
      </c>
      <c r="J73" s="94">
        <v>12</v>
      </c>
      <c r="K73" s="93">
        <v>65</v>
      </c>
      <c r="L73" s="94">
        <v>37</v>
      </c>
      <c r="M73" s="110">
        <v>8</v>
      </c>
      <c r="N73" s="111">
        <v>45</v>
      </c>
      <c r="O73" s="94">
        <v>54</v>
      </c>
      <c r="P73" s="94">
        <v>13</v>
      </c>
      <c r="Q73" s="93">
        <v>67</v>
      </c>
      <c r="R73" s="110">
        <v>466</v>
      </c>
      <c r="S73" s="148">
        <v>6.89</v>
      </c>
      <c r="T73" s="148" t="s">
        <v>29</v>
      </c>
      <c r="U73" s="151"/>
    </row>
    <row r="74" spans="1:21" ht="24.75" thickBot="1" x14ac:dyDescent="0.25">
      <c r="A74" s="103" t="s">
        <v>420</v>
      </c>
      <c r="B74" s="5" t="s">
        <v>13</v>
      </c>
      <c r="C74" s="73" t="s">
        <v>68</v>
      </c>
      <c r="D74" s="73" t="s">
        <v>50</v>
      </c>
      <c r="E74" s="74" t="s">
        <v>24</v>
      </c>
      <c r="F74" s="73" t="s">
        <v>68</v>
      </c>
      <c r="G74" s="73" t="s">
        <v>50</v>
      </c>
      <c r="H74" s="74" t="s">
        <v>24</v>
      </c>
      <c r="I74" s="73" t="s">
        <v>14</v>
      </c>
      <c r="J74" s="73" t="s">
        <v>14</v>
      </c>
      <c r="K74" s="74" t="s">
        <v>14</v>
      </c>
      <c r="L74" s="73" t="s">
        <v>68</v>
      </c>
      <c r="M74" s="73" t="s">
        <v>29</v>
      </c>
      <c r="N74" s="74" t="s">
        <v>68</v>
      </c>
      <c r="O74" s="73" t="s">
        <v>14</v>
      </c>
      <c r="P74" s="73" t="s">
        <v>14</v>
      </c>
      <c r="Q74" s="74" t="s">
        <v>14</v>
      </c>
      <c r="R74" s="73"/>
      <c r="S74" s="149"/>
      <c r="T74" s="149"/>
      <c r="U74" s="152"/>
    </row>
    <row r="75" spans="1:21" x14ac:dyDescent="0.2">
      <c r="A75" s="3">
        <v>15032</v>
      </c>
      <c r="B75" s="4" t="s">
        <v>12</v>
      </c>
      <c r="C75" s="94">
        <v>51</v>
      </c>
      <c r="D75" s="94">
        <v>14</v>
      </c>
      <c r="E75" s="93">
        <v>65</v>
      </c>
      <c r="F75" s="94">
        <v>54</v>
      </c>
      <c r="G75" s="94">
        <v>17</v>
      </c>
      <c r="H75" s="93">
        <v>71</v>
      </c>
      <c r="I75" s="94">
        <v>58</v>
      </c>
      <c r="J75" s="94">
        <v>14</v>
      </c>
      <c r="K75" s="93">
        <v>72</v>
      </c>
      <c r="L75" s="94">
        <v>43</v>
      </c>
      <c r="M75" s="94">
        <v>12</v>
      </c>
      <c r="N75" s="93">
        <v>55</v>
      </c>
      <c r="O75" s="94">
        <v>61</v>
      </c>
      <c r="P75" s="94">
        <v>18</v>
      </c>
      <c r="Q75" s="93">
        <v>79</v>
      </c>
      <c r="R75" s="94">
        <v>549</v>
      </c>
      <c r="S75" s="148">
        <v>8.19</v>
      </c>
      <c r="T75" s="148" t="s">
        <v>29</v>
      </c>
      <c r="U75" s="151"/>
    </row>
    <row r="76" spans="1:21" ht="24.75" thickBot="1" x14ac:dyDescent="0.25">
      <c r="A76" s="103" t="s">
        <v>419</v>
      </c>
      <c r="B76" s="5" t="s">
        <v>13</v>
      </c>
      <c r="C76" s="73" t="s">
        <v>14</v>
      </c>
      <c r="D76" s="73" t="s">
        <v>50</v>
      </c>
      <c r="E76" s="74" t="s">
        <v>14</v>
      </c>
      <c r="F76" s="73" t="s">
        <v>14</v>
      </c>
      <c r="G76" s="73" t="s">
        <v>56</v>
      </c>
      <c r="H76" s="74" t="s">
        <v>50</v>
      </c>
      <c r="I76" s="73" t="s">
        <v>50</v>
      </c>
      <c r="J76" s="73" t="s">
        <v>50</v>
      </c>
      <c r="K76" s="74" t="s">
        <v>50</v>
      </c>
      <c r="L76" s="73" t="s">
        <v>24</v>
      </c>
      <c r="M76" s="73" t="s">
        <v>14</v>
      </c>
      <c r="N76" s="74" t="s">
        <v>24</v>
      </c>
      <c r="O76" s="73" t="s">
        <v>48</v>
      </c>
      <c r="P76" s="73" t="s">
        <v>56</v>
      </c>
      <c r="Q76" s="74" t="s">
        <v>48</v>
      </c>
      <c r="R76" s="73"/>
      <c r="S76" s="149"/>
      <c r="T76" s="149"/>
      <c r="U76" s="152"/>
    </row>
    <row r="77" spans="1:21" ht="15" customHeight="1" x14ac:dyDescent="0.2">
      <c r="A77" s="3">
        <v>15033</v>
      </c>
      <c r="B77" s="4" t="s">
        <v>12</v>
      </c>
      <c r="C77" s="94">
        <v>49</v>
      </c>
      <c r="D77" s="94">
        <v>13</v>
      </c>
      <c r="E77" s="93">
        <v>62</v>
      </c>
      <c r="F77" s="94">
        <v>43</v>
      </c>
      <c r="G77" s="94">
        <v>15</v>
      </c>
      <c r="H77" s="93">
        <v>58</v>
      </c>
      <c r="I77" s="94">
        <v>40</v>
      </c>
      <c r="J77" s="94">
        <v>13</v>
      </c>
      <c r="K77" s="93">
        <v>53</v>
      </c>
      <c r="L77" s="94">
        <v>35</v>
      </c>
      <c r="M77" s="94">
        <v>12</v>
      </c>
      <c r="N77" s="93">
        <v>47</v>
      </c>
      <c r="O77" s="94">
        <v>64</v>
      </c>
      <c r="P77" s="94">
        <v>13</v>
      </c>
      <c r="Q77" s="93">
        <v>77</v>
      </c>
      <c r="R77" s="94">
        <v>498</v>
      </c>
      <c r="S77" s="148">
        <v>7.37</v>
      </c>
      <c r="T77" s="148" t="s">
        <v>29</v>
      </c>
      <c r="U77" s="151"/>
    </row>
    <row r="78" spans="1:21" ht="24.75" thickBot="1" x14ac:dyDescent="0.25">
      <c r="A78" s="103" t="s">
        <v>418</v>
      </c>
      <c r="B78" s="5" t="s">
        <v>13</v>
      </c>
      <c r="C78" s="73" t="s">
        <v>14</v>
      </c>
      <c r="D78" s="73" t="s">
        <v>14</v>
      </c>
      <c r="E78" s="74" t="s">
        <v>14</v>
      </c>
      <c r="F78" s="73" t="s">
        <v>24</v>
      </c>
      <c r="G78" s="73" t="s">
        <v>48</v>
      </c>
      <c r="H78" s="74" t="s">
        <v>24</v>
      </c>
      <c r="I78" s="73" t="s">
        <v>24</v>
      </c>
      <c r="J78" s="73" t="s">
        <v>14</v>
      </c>
      <c r="K78" s="74" t="s">
        <v>24</v>
      </c>
      <c r="L78" s="73" t="s">
        <v>29</v>
      </c>
      <c r="M78" s="73" t="s">
        <v>14</v>
      </c>
      <c r="N78" s="74" t="s">
        <v>68</v>
      </c>
      <c r="O78" s="73" t="s">
        <v>56</v>
      </c>
      <c r="P78" s="73" t="s">
        <v>14</v>
      </c>
      <c r="Q78" s="74" t="s">
        <v>48</v>
      </c>
      <c r="R78" s="73"/>
      <c r="S78" s="149"/>
      <c r="T78" s="149"/>
      <c r="U78" s="152"/>
    </row>
    <row r="79" spans="1:21" x14ac:dyDescent="0.2">
      <c r="A79" s="3">
        <v>15034</v>
      </c>
      <c r="B79" s="4" t="s">
        <v>12</v>
      </c>
      <c r="C79" s="94">
        <v>50</v>
      </c>
      <c r="D79" s="94">
        <v>17</v>
      </c>
      <c r="E79" s="93">
        <v>67</v>
      </c>
      <c r="F79" s="94">
        <v>56</v>
      </c>
      <c r="G79" s="94">
        <v>15</v>
      </c>
      <c r="H79" s="93">
        <v>71</v>
      </c>
      <c r="I79" s="94">
        <v>56</v>
      </c>
      <c r="J79" s="94">
        <v>13</v>
      </c>
      <c r="K79" s="93">
        <v>69</v>
      </c>
      <c r="L79" s="94">
        <v>39</v>
      </c>
      <c r="M79" s="94">
        <v>14</v>
      </c>
      <c r="N79" s="93">
        <v>53</v>
      </c>
      <c r="O79" s="94">
        <v>64</v>
      </c>
      <c r="P79" s="94">
        <v>19</v>
      </c>
      <c r="Q79" s="93">
        <v>83</v>
      </c>
      <c r="R79" s="94">
        <v>544</v>
      </c>
      <c r="S79" s="148">
        <v>8.15</v>
      </c>
      <c r="T79" s="148" t="s">
        <v>29</v>
      </c>
      <c r="U79" s="151"/>
    </row>
    <row r="80" spans="1:21" ht="24.75" thickBot="1" x14ac:dyDescent="0.25">
      <c r="A80" s="103" t="s">
        <v>417</v>
      </c>
      <c r="B80" s="5" t="s">
        <v>13</v>
      </c>
      <c r="C80" s="73" t="s">
        <v>14</v>
      </c>
      <c r="D80" s="73" t="s">
        <v>56</v>
      </c>
      <c r="E80" s="74" t="s">
        <v>14</v>
      </c>
      <c r="F80" s="73" t="s">
        <v>50</v>
      </c>
      <c r="G80" s="73" t="s">
        <v>48</v>
      </c>
      <c r="H80" s="74" t="s">
        <v>50</v>
      </c>
      <c r="I80" s="73" t="s">
        <v>50</v>
      </c>
      <c r="J80" s="73" t="s">
        <v>14</v>
      </c>
      <c r="K80" s="74" t="s">
        <v>14</v>
      </c>
      <c r="L80" s="73" t="s">
        <v>68</v>
      </c>
      <c r="M80" s="73" t="s">
        <v>50</v>
      </c>
      <c r="N80" s="74" t="s">
        <v>24</v>
      </c>
      <c r="O80" s="73" t="s">
        <v>56</v>
      </c>
      <c r="P80" s="73" t="s">
        <v>56</v>
      </c>
      <c r="Q80" s="74" t="s">
        <v>56</v>
      </c>
      <c r="R80" s="73"/>
      <c r="S80" s="149"/>
      <c r="T80" s="149"/>
      <c r="U80" s="152"/>
    </row>
    <row r="81" spans="1:21" ht="15" customHeight="1" x14ac:dyDescent="0.2">
      <c r="A81" s="3">
        <v>15035</v>
      </c>
      <c r="B81" s="4" t="s">
        <v>12</v>
      </c>
      <c r="C81" s="94">
        <v>58</v>
      </c>
      <c r="D81" s="94">
        <v>15</v>
      </c>
      <c r="E81" s="93">
        <v>73</v>
      </c>
      <c r="F81" s="94">
        <v>53</v>
      </c>
      <c r="G81" s="94">
        <v>17</v>
      </c>
      <c r="H81" s="93">
        <v>70</v>
      </c>
      <c r="I81" s="94">
        <v>47</v>
      </c>
      <c r="J81" s="94">
        <v>15</v>
      </c>
      <c r="K81" s="93">
        <v>62</v>
      </c>
      <c r="L81" s="94">
        <v>39</v>
      </c>
      <c r="M81" s="94">
        <v>12</v>
      </c>
      <c r="N81" s="93">
        <v>51</v>
      </c>
      <c r="O81" s="94">
        <v>72</v>
      </c>
      <c r="P81" s="94">
        <v>18</v>
      </c>
      <c r="Q81" s="93">
        <v>90</v>
      </c>
      <c r="R81" s="94">
        <v>559</v>
      </c>
      <c r="S81" s="148">
        <v>8.33</v>
      </c>
      <c r="T81" s="148" t="s">
        <v>29</v>
      </c>
      <c r="U81" s="151"/>
    </row>
    <row r="82" spans="1:21" ht="24.75" thickBot="1" x14ac:dyDescent="0.25">
      <c r="A82" s="103" t="s">
        <v>416</v>
      </c>
      <c r="B82" s="5" t="s">
        <v>13</v>
      </c>
      <c r="C82" s="73" t="s">
        <v>50</v>
      </c>
      <c r="D82" s="73" t="s">
        <v>48</v>
      </c>
      <c r="E82" s="74" t="s">
        <v>50</v>
      </c>
      <c r="F82" s="73" t="s">
        <v>14</v>
      </c>
      <c r="G82" s="73" t="s">
        <v>56</v>
      </c>
      <c r="H82" s="74" t="s">
        <v>50</v>
      </c>
      <c r="I82" s="73" t="s">
        <v>24</v>
      </c>
      <c r="J82" s="73" t="s">
        <v>48</v>
      </c>
      <c r="K82" s="74" t="s">
        <v>14</v>
      </c>
      <c r="L82" s="73" t="s">
        <v>68</v>
      </c>
      <c r="M82" s="73" t="s">
        <v>14</v>
      </c>
      <c r="N82" s="74" t="s">
        <v>24</v>
      </c>
      <c r="O82" s="73" t="s">
        <v>56</v>
      </c>
      <c r="P82" s="73" t="s">
        <v>56</v>
      </c>
      <c r="Q82" s="74" t="s">
        <v>56</v>
      </c>
      <c r="R82" s="73"/>
      <c r="S82" s="149"/>
      <c r="T82" s="149"/>
      <c r="U82" s="152"/>
    </row>
    <row r="83" spans="1:21" x14ac:dyDescent="0.2">
      <c r="A83" s="3">
        <v>15036</v>
      </c>
      <c r="B83" s="4" t="s">
        <v>12</v>
      </c>
      <c r="C83" s="94">
        <v>36</v>
      </c>
      <c r="D83" s="94">
        <v>9</v>
      </c>
      <c r="E83" s="93">
        <v>45</v>
      </c>
      <c r="F83" s="94">
        <v>32</v>
      </c>
      <c r="G83" s="94">
        <v>11</v>
      </c>
      <c r="H83" s="93">
        <v>43</v>
      </c>
      <c r="I83" s="94">
        <v>32</v>
      </c>
      <c r="J83" s="94">
        <v>8</v>
      </c>
      <c r="K83" s="93">
        <v>40</v>
      </c>
      <c r="L83" s="110">
        <v>32</v>
      </c>
      <c r="M83" s="94">
        <v>9</v>
      </c>
      <c r="N83" s="111">
        <v>41</v>
      </c>
      <c r="O83" s="94">
        <v>46</v>
      </c>
      <c r="P83" s="94">
        <v>10</v>
      </c>
      <c r="Q83" s="93">
        <v>56</v>
      </c>
      <c r="R83" s="94">
        <v>400</v>
      </c>
      <c r="S83" s="148">
        <v>5.56</v>
      </c>
      <c r="T83" s="148" t="s">
        <v>29</v>
      </c>
      <c r="U83" s="151"/>
    </row>
    <row r="84" spans="1:21" ht="24.75" thickBot="1" x14ac:dyDescent="0.25">
      <c r="A84" s="103" t="s">
        <v>415</v>
      </c>
      <c r="B84" s="5" t="s">
        <v>13</v>
      </c>
      <c r="C84" s="73" t="s">
        <v>68</v>
      </c>
      <c r="D84" s="73" t="s">
        <v>68</v>
      </c>
      <c r="E84" s="74" t="s">
        <v>68</v>
      </c>
      <c r="F84" s="73" t="s">
        <v>29</v>
      </c>
      <c r="G84" s="73" t="s">
        <v>24</v>
      </c>
      <c r="H84" s="74" t="s">
        <v>29</v>
      </c>
      <c r="I84" s="73" t="s">
        <v>29</v>
      </c>
      <c r="J84" s="73" t="s">
        <v>29</v>
      </c>
      <c r="K84" s="74" t="s">
        <v>29</v>
      </c>
      <c r="L84" s="73" t="s">
        <v>29</v>
      </c>
      <c r="M84" s="73" t="s">
        <v>68</v>
      </c>
      <c r="N84" s="74" t="s">
        <v>29</v>
      </c>
      <c r="O84" s="73" t="s">
        <v>24</v>
      </c>
      <c r="P84" s="73" t="s">
        <v>24</v>
      </c>
      <c r="Q84" s="74" t="s">
        <v>24</v>
      </c>
      <c r="R84" s="73"/>
      <c r="S84" s="149"/>
      <c r="T84" s="149"/>
      <c r="U84" s="152"/>
    </row>
    <row r="85" spans="1:21" x14ac:dyDescent="0.2">
      <c r="A85" s="3">
        <v>15037</v>
      </c>
      <c r="B85" s="4" t="s">
        <v>12</v>
      </c>
      <c r="C85" s="94">
        <v>43</v>
      </c>
      <c r="D85" s="94">
        <v>12</v>
      </c>
      <c r="E85" s="93">
        <v>55</v>
      </c>
      <c r="F85" s="94">
        <v>42</v>
      </c>
      <c r="G85" s="94">
        <v>13</v>
      </c>
      <c r="H85" s="93">
        <v>55</v>
      </c>
      <c r="I85" s="94">
        <v>45</v>
      </c>
      <c r="J85" s="94">
        <v>10</v>
      </c>
      <c r="K85" s="93">
        <v>55</v>
      </c>
      <c r="L85" s="94">
        <v>37</v>
      </c>
      <c r="M85" s="110">
        <v>8</v>
      </c>
      <c r="N85" s="111">
        <v>45</v>
      </c>
      <c r="O85" s="94">
        <v>53</v>
      </c>
      <c r="P85" s="94">
        <v>13</v>
      </c>
      <c r="Q85" s="93">
        <v>66</v>
      </c>
      <c r="R85" s="110">
        <v>458</v>
      </c>
      <c r="S85" s="148">
        <v>6.52</v>
      </c>
      <c r="T85" s="148" t="s">
        <v>29</v>
      </c>
      <c r="U85" s="151"/>
    </row>
    <row r="86" spans="1:21" ht="24.75" thickBot="1" x14ac:dyDescent="0.25">
      <c r="A86" s="103" t="s">
        <v>414</v>
      </c>
      <c r="B86" s="5" t="s">
        <v>13</v>
      </c>
      <c r="C86" s="73" t="s">
        <v>24</v>
      </c>
      <c r="D86" s="73" t="s">
        <v>14</v>
      </c>
      <c r="E86" s="74" t="s">
        <v>24</v>
      </c>
      <c r="F86" s="73" t="s">
        <v>24</v>
      </c>
      <c r="G86" s="73" t="s">
        <v>14</v>
      </c>
      <c r="H86" s="74" t="s">
        <v>24</v>
      </c>
      <c r="I86" s="73" t="s">
        <v>24</v>
      </c>
      <c r="J86" s="73" t="s">
        <v>24</v>
      </c>
      <c r="K86" s="74" t="s">
        <v>24</v>
      </c>
      <c r="L86" s="73" t="s">
        <v>68</v>
      </c>
      <c r="M86" s="73" t="s">
        <v>29</v>
      </c>
      <c r="N86" s="74" t="s">
        <v>68</v>
      </c>
      <c r="O86" s="73" t="s">
        <v>14</v>
      </c>
      <c r="P86" s="73" t="s">
        <v>14</v>
      </c>
      <c r="Q86" s="74" t="s">
        <v>14</v>
      </c>
      <c r="R86" s="73"/>
      <c r="S86" s="149"/>
      <c r="T86" s="149"/>
      <c r="U86" s="152"/>
    </row>
    <row r="87" spans="1:21" x14ac:dyDescent="0.2">
      <c r="A87" s="3">
        <v>15038</v>
      </c>
      <c r="B87" s="4" t="s">
        <v>12</v>
      </c>
      <c r="C87" s="94">
        <v>52</v>
      </c>
      <c r="D87" s="94">
        <v>10</v>
      </c>
      <c r="E87" s="93">
        <v>62</v>
      </c>
      <c r="F87" s="94">
        <v>44</v>
      </c>
      <c r="G87" s="94">
        <v>17</v>
      </c>
      <c r="H87" s="93">
        <v>61</v>
      </c>
      <c r="I87" s="94">
        <v>35</v>
      </c>
      <c r="J87" s="94">
        <v>10</v>
      </c>
      <c r="K87" s="93">
        <v>45</v>
      </c>
      <c r="L87" s="94">
        <v>42</v>
      </c>
      <c r="M87" s="94">
        <v>8</v>
      </c>
      <c r="N87" s="93">
        <v>50</v>
      </c>
      <c r="O87" s="94">
        <v>56</v>
      </c>
      <c r="P87" s="94">
        <v>15</v>
      </c>
      <c r="Q87" s="93">
        <v>71</v>
      </c>
      <c r="R87" s="94">
        <v>478</v>
      </c>
      <c r="S87" s="148">
        <v>7.15</v>
      </c>
      <c r="T87" s="148" t="s">
        <v>29</v>
      </c>
      <c r="U87" s="151"/>
    </row>
    <row r="88" spans="1:21" ht="24.75" thickBot="1" x14ac:dyDescent="0.25">
      <c r="A88" s="103" t="s">
        <v>413</v>
      </c>
      <c r="B88" s="5" t="s">
        <v>13</v>
      </c>
      <c r="C88" s="73" t="s">
        <v>14</v>
      </c>
      <c r="D88" s="73" t="s">
        <v>24</v>
      </c>
      <c r="E88" s="74" t="s">
        <v>14</v>
      </c>
      <c r="F88" s="73" t="s">
        <v>24</v>
      </c>
      <c r="G88" s="73" t="s">
        <v>56</v>
      </c>
      <c r="H88" s="74" t="s">
        <v>14</v>
      </c>
      <c r="I88" s="73" t="s">
        <v>29</v>
      </c>
      <c r="J88" s="73" t="s">
        <v>24</v>
      </c>
      <c r="K88" s="74" t="s">
        <v>68</v>
      </c>
      <c r="L88" s="73" t="s">
        <v>24</v>
      </c>
      <c r="M88" s="73" t="s">
        <v>29</v>
      </c>
      <c r="N88" s="74" t="s">
        <v>24</v>
      </c>
      <c r="O88" s="73" t="s">
        <v>50</v>
      </c>
      <c r="P88" s="73" t="s">
        <v>48</v>
      </c>
      <c r="Q88" s="74" t="s">
        <v>50</v>
      </c>
      <c r="R88" s="73"/>
      <c r="S88" s="149"/>
      <c r="T88" s="149"/>
      <c r="U88" s="152"/>
    </row>
    <row r="89" spans="1:21" ht="15" customHeight="1" x14ac:dyDescent="0.2">
      <c r="A89" s="3">
        <v>15039</v>
      </c>
      <c r="B89" s="4" t="s">
        <v>12</v>
      </c>
      <c r="C89" s="71" t="s">
        <v>34</v>
      </c>
      <c r="D89" s="71" t="s">
        <v>108</v>
      </c>
      <c r="E89" s="93">
        <v>33</v>
      </c>
      <c r="F89" s="71" t="s">
        <v>149</v>
      </c>
      <c r="G89" s="71" t="s">
        <v>124</v>
      </c>
      <c r="H89" s="93">
        <v>30</v>
      </c>
      <c r="I89" s="71" t="s">
        <v>143</v>
      </c>
      <c r="J89" s="71" t="s">
        <v>31</v>
      </c>
      <c r="K89" s="93">
        <v>53</v>
      </c>
      <c r="L89" s="71" t="s">
        <v>130</v>
      </c>
      <c r="M89" s="71" t="s">
        <v>140</v>
      </c>
      <c r="N89" s="93">
        <v>21</v>
      </c>
      <c r="O89" s="71" t="s">
        <v>121</v>
      </c>
      <c r="P89" s="71" t="s">
        <v>81</v>
      </c>
      <c r="Q89" s="93">
        <v>51</v>
      </c>
      <c r="R89" s="94">
        <v>348</v>
      </c>
      <c r="S89" s="148">
        <v>3.63</v>
      </c>
      <c r="T89" s="148" t="s">
        <v>16</v>
      </c>
      <c r="U89" s="151"/>
    </row>
    <row r="90" spans="1:21" ht="24.75" thickBot="1" x14ac:dyDescent="0.25">
      <c r="A90" s="103" t="s">
        <v>412</v>
      </c>
      <c r="B90" s="5" t="s">
        <v>13</v>
      </c>
      <c r="C90" s="73" t="s">
        <v>16</v>
      </c>
      <c r="D90" s="73" t="s">
        <v>14</v>
      </c>
      <c r="E90" s="74" t="s">
        <v>16</v>
      </c>
      <c r="F90" s="73" t="s">
        <v>16</v>
      </c>
      <c r="G90" s="73" t="s">
        <v>68</v>
      </c>
      <c r="H90" s="74" t="s">
        <v>16</v>
      </c>
      <c r="I90" s="73" t="s">
        <v>24</v>
      </c>
      <c r="J90" s="73" t="s">
        <v>24</v>
      </c>
      <c r="K90" s="74" t="s">
        <v>24</v>
      </c>
      <c r="L90" s="73" t="s">
        <v>16</v>
      </c>
      <c r="M90" s="73" t="s">
        <v>16</v>
      </c>
      <c r="N90" s="74" t="s">
        <v>16</v>
      </c>
      <c r="O90" s="73" t="s">
        <v>68</v>
      </c>
      <c r="P90" s="73" t="s">
        <v>14</v>
      </c>
      <c r="Q90" s="74" t="s">
        <v>24</v>
      </c>
      <c r="R90" s="73"/>
      <c r="S90" s="149"/>
      <c r="T90" s="149"/>
      <c r="U90" s="152"/>
    </row>
    <row r="91" spans="1:21" x14ac:dyDescent="0.2">
      <c r="A91" s="3">
        <v>15040</v>
      </c>
      <c r="B91" s="4" t="s">
        <v>12</v>
      </c>
      <c r="C91" s="94">
        <v>52</v>
      </c>
      <c r="D91" s="94">
        <v>13</v>
      </c>
      <c r="E91" s="93">
        <v>65</v>
      </c>
      <c r="F91" s="94">
        <v>45</v>
      </c>
      <c r="G91" s="94">
        <v>14</v>
      </c>
      <c r="H91" s="93">
        <v>59</v>
      </c>
      <c r="I91" s="94">
        <v>54</v>
      </c>
      <c r="J91" s="94">
        <v>13</v>
      </c>
      <c r="K91" s="93">
        <v>67</v>
      </c>
      <c r="L91" s="94">
        <v>36</v>
      </c>
      <c r="M91" s="94">
        <v>9</v>
      </c>
      <c r="N91" s="93">
        <v>45</v>
      </c>
      <c r="O91" s="94">
        <v>64</v>
      </c>
      <c r="P91" s="94">
        <v>9</v>
      </c>
      <c r="Q91" s="93">
        <v>73</v>
      </c>
      <c r="R91" s="94">
        <v>507</v>
      </c>
      <c r="S91" s="148">
        <v>7.3</v>
      </c>
      <c r="T91" s="148" t="s">
        <v>29</v>
      </c>
      <c r="U91" s="151"/>
    </row>
    <row r="92" spans="1:21" ht="24.75" thickBot="1" x14ac:dyDescent="0.25">
      <c r="A92" s="103" t="s">
        <v>411</v>
      </c>
      <c r="B92" s="5" t="s">
        <v>13</v>
      </c>
      <c r="C92" s="73" t="s">
        <v>14</v>
      </c>
      <c r="D92" s="73" t="s">
        <v>14</v>
      </c>
      <c r="E92" s="74" t="s">
        <v>14</v>
      </c>
      <c r="F92" s="73" t="s">
        <v>24</v>
      </c>
      <c r="G92" s="73" t="s">
        <v>50</v>
      </c>
      <c r="H92" s="74" t="s">
        <v>24</v>
      </c>
      <c r="I92" s="73" t="s">
        <v>14</v>
      </c>
      <c r="J92" s="73" t="s">
        <v>14</v>
      </c>
      <c r="K92" s="74" t="s">
        <v>14</v>
      </c>
      <c r="L92" s="73" t="s">
        <v>68</v>
      </c>
      <c r="M92" s="73" t="s">
        <v>68</v>
      </c>
      <c r="N92" s="74" t="s">
        <v>68</v>
      </c>
      <c r="O92" s="73" t="s">
        <v>56</v>
      </c>
      <c r="P92" s="73" t="s">
        <v>68</v>
      </c>
      <c r="Q92" s="74" t="s">
        <v>50</v>
      </c>
      <c r="R92" s="73"/>
      <c r="S92" s="149"/>
      <c r="T92" s="149"/>
      <c r="U92" s="152"/>
    </row>
    <row r="93" spans="1:21" x14ac:dyDescent="0.2">
      <c r="A93" s="3">
        <v>15041</v>
      </c>
      <c r="B93" s="4" t="s">
        <v>12</v>
      </c>
      <c r="C93" s="94">
        <v>53</v>
      </c>
      <c r="D93" s="94">
        <v>15</v>
      </c>
      <c r="E93" s="93">
        <v>68</v>
      </c>
      <c r="F93" s="94">
        <v>52</v>
      </c>
      <c r="G93" s="94">
        <v>19</v>
      </c>
      <c r="H93" s="93">
        <v>71</v>
      </c>
      <c r="I93" s="94">
        <v>61</v>
      </c>
      <c r="J93" s="94">
        <v>17</v>
      </c>
      <c r="K93" s="93">
        <v>78</v>
      </c>
      <c r="L93" s="94">
        <v>44</v>
      </c>
      <c r="M93" s="94">
        <v>14</v>
      </c>
      <c r="N93" s="93">
        <v>58</v>
      </c>
      <c r="O93" s="94">
        <v>68</v>
      </c>
      <c r="P93" s="94">
        <v>17</v>
      </c>
      <c r="Q93" s="93">
        <v>85</v>
      </c>
      <c r="R93" s="94">
        <v>577</v>
      </c>
      <c r="S93" s="148">
        <v>8.52</v>
      </c>
      <c r="T93" s="148" t="s">
        <v>29</v>
      </c>
      <c r="U93" s="151"/>
    </row>
    <row r="94" spans="1:21" ht="24.75" thickBot="1" x14ac:dyDescent="0.25">
      <c r="A94" s="103" t="s">
        <v>410</v>
      </c>
      <c r="B94" s="5" t="s">
        <v>13</v>
      </c>
      <c r="C94" s="73" t="s">
        <v>14</v>
      </c>
      <c r="D94" s="73" t="s">
        <v>48</v>
      </c>
      <c r="E94" s="74" t="s">
        <v>14</v>
      </c>
      <c r="F94" s="73" t="s">
        <v>14</v>
      </c>
      <c r="G94" s="73" t="s">
        <v>56</v>
      </c>
      <c r="H94" s="74" t="s">
        <v>50</v>
      </c>
      <c r="I94" s="73" t="s">
        <v>48</v>
      </c>
      <c r="J94" s="73" t="s">
        <v>56</v>
      </c>
      <c r="K94" s="74" t="s">
        <v>48</v>
      </c>
      <c r="L94" s="73" t="s">
        <v>24</v>
      </c>
      <c r="M94" s="73" t="s">
        <v>50</v>
      </c>
      <c r="N94" s="74" t="s">
        <v>24</v>
      </c>
      <c r="O94" s="73" t="s">
        <v>56</v>
      </c>
      <c r="P94" s="73" t="s">
        <v>56</v>
      </c>
      <c r="Q94" s="74" t="s">
        <v>56</v>
      </c>
      <c r="R94" s="73"/>
      <c r="S94" s="149"/>
      <c r="T94" s="149"/>
      <c r="U94" s="152"/>
    </row>
    <row r="95" spans="1:21" ht="15" customHeight="1" x14ac:dyDescent="0.2">
      <c r="A95" s="3">
        <v>15042</v>
      </c>
      <c r="B95" s="4" t="s">
        <v>12</v>
      </c>
      <c r="C95" s="71" t="s">
        <v>91</v>
      </c>
      <c r="D95" s="71" t="s">
        <v>81</v>
      </c>
      <c r="E95" s="93">
        <v>44</v>
      </c>
      <c r="F95" s="71" t="s">
        <v>145</v>
      </c>
      <c r="G95" s="71" t="s">
        <v>108</v>
      </c>
      <c r="H95" s="93">
        <v>39</v>
      </c>
      <c r="I95" s="71" t="s">
        <v>91</v>
      </c>
      <c r="J95" s="71" t="s">
        <v>108</v>
      </c>
      <c r="K95" s="93">
        <v>45</v>
      </c>
      <c r="L95" s="71" t="s">
        <v>91</v>
      </c>
      <c r="M95" s="71" t="s">
        <v>19</v>
      </c>
      <c r="N95" s="93">
        <v>36</v>
      </c>
      <c r="O95" s="71" t="s">
        <v>169</v>
      </c>
      <c r="P95" s="71" t="s">
        <v>28</v>
      </c>
      <c r="Q95" s="93">
        <v>42</v>
      </c>
      <c r="R95" s="94">
        <v>374</v>
      </c>
      <c r="S95" s="148">
        <v>3.81</v>
      </c>
      <c r="T95" s="148" t="s">
        <v>16</v>
      </c>
      <c r="U95" s="151"/>
    </row>
    <row r="96" spans="1:21" ht="24.75" thickBot="1" x14ac:dyDescent="0.25">
      <c r="A96" s="103" t="s">
        <v>409</v>
      </c>
      <c r="B96" s="5" t="s">
        <v>13</v>
      </c>
      <c r="C96" s="73" t="s">
        <v>29</v>
      </c>
      <c r="D96" s="73" t="s">
        <v>14</v>
      </c>
      <c r="E96" s="74" t="s">
        <v>29</v>
      </c>
      <c r="F96" s="73" t="s">
        <v>16</v>
      </c>
      <c r="G96" s="73" t="s">
        <v>14</v>
      </c>
      <c r="H96" s="74" t="s">
        <v>16</v>
      </c>
      <c r="I96" s="73" t="s">
        <v>29</v>
      </c>
      <c r="J96" s="73" t="s">
        <v>14</v>
      </c>
      <c r="K96" s="74" t="s">
        <v>68</v>
      </c>
      <c r="L96" s="73" t="s">
        <v>29</v>
      </c>
      <c r="M96" s="73" t="s">
        <v>16</v>
      </c>
      <c r="N96" s="74" t="s">
        <v>16</v>
      </c>
      <c r="O96" s="73" t="s">
        <v>29</v>
      </c>
      <c r="P96" s="73" t="s">
        <v>29</v>
      </c>
      <c r="Q96" s="74" t="s">
        <v>29</v>
      </c>
      <c r="R96" s="73"/>
      <c r="S96" s="149"/>
      <c r="T96" s="149"/>
      <c r="U96" s="152"/>
    </row>
    <row r="97" spans="1:21" ht="15" customHeight="1" x14ac:dyDescent="0.2">
      <c r="A97" s="3">
        <v>15043</v>
      </c>
      <c r="B97" s="4" t="s">
        <v>12</v>
      </c>
      <c r="C97" s="94">
        <v>42</v>
      </c>
      <c r="D97" s="94">
        <v>13</v>
      </c>
      <c r="E97" s="93">
        <v>55</v>
      </c>
      <c r="F97" s="94">
        <v>43</v>
      </c>
      <c r="G97" s="94">
        <v>12</v>
      </c>
      <c r="H97" s="93">
        <v>55</v>
      </c>
      <c r="I97" s="94">
        <v>42</v>
      </c>
      <c r="J97" s="94">
        <v>13</v>
      </c>
      <c r="K97" s="93">
        <v>55</v>
      </c>
      <c r="L97" s="94">
        <v>38</v>
      </c>
      <c r="M97" s="94">
        <v>9</v>
      </c>
      <c r="N97" s="93">
        <v>47</v>
      </c>
      <c r="O97" s="94">
        <v>65</v>
      </c>
      <c r="P97" s="94">
        <v>13</v>
      </c>
      <c r="Q97" s="93">
        <v>78</v>
      </c>
      <c r="R97" s="94">
        <v>451</v>
      </c>
      <c r="S97" s="148">
        <v>6.48</v>
      </c>
      <c r="T97" s="148" t="s">
        <v>29</v>
      </c>
      <c r="U97" s="151"/>
    </row>
    <row r="98" spans="1:21" ht="24.75" thickBot="1" x14ac:dyDescent="0.25">
      <c r="A98" s="103" t="s">
        <v>408</v>
      </c>
      <c r="B98" s="5" t="s">
        <v>13</v>
      </c>
      <c r="C98" s="73" t="s">
        <v>24</v>
      </c>
      <c r="D98" s="73" t="s">
        <v>14</v>
      </c>
      <c r="E98" s="74" t="s">
        <v>24</v>
      </c>
      <c r="F98" s="73" t="s">
        <v>24</v>
      </c>
      <c r="G98" s="73" t="s">
        <v>14</v>
      </c>
      <c r="H98" s="74" t="s">
        <v>24</v>
      </c>
      <c r="I98" s="73" t="s">
        <v>24</v>
      </c>
      <c r="J98" s="73" t="s">
        <v>14</v>
      </c>
      <c r="K98" s="74" t="s">
        <v>24</v>
      </c>
      <c r="L98" s="73" t="s">
        <v>68</v>
      </c>
      <c r="M98" s="73" t="s">
        <v>68</v>
      </c>
      <c r="N98" s="74" t="s">
        <v>68</v>
      </c>
      <c r="O98" s="73" t="s">
        <v>56</v>
      </c>
      <c r="P98" s="73" t="s">
        <v>14</v>
      </c>
      <c r="Q98" s="74" t="s">
        <v>48</v>
      </c>
      <c r="R98" s="73"/>
      <c r="S98" s="149"/>
      <c r="T98" s="149"/>
      <c r="U98" s="152"/>
    </row>
    <row r="99" spans="1:21" ht="15" customHeight="1" x14ac:dyDescent="0.2">
      <c r="A99" s="3">
        <v>15044</v>
      </c>
      <c r="B99" s="4" t="s">
        <v>12</v>
      </c>
      <c r="C99" s="94">
        <v>59</v>
      </c>
      <c r="D99" s="94">
        <v>16</v>
      </c>
      <c r="E99" s="93">
        <v>75</v>
      </c>
      <c r="F99" s="94">
        <v>55</v>
      </c>
      <c r="G99" s="94">
        <v>17</v>
      </c>
      <c r="H99" s="93">
        <v>72</v>
      </c>
      <c r="I99" s="94">
        <v>55</v>
      </c>
      <c r="J99" s="94">
        <v>14</v>
      </c>
      <c r="K99" s="93">
        <v>69</v>
      </c>
      <c r="L99" s="94">
        <v>64</v>
      </c>
      <c r="M99" s="94">
        <v>13</v>
      </c>
      <c r="N99" s="93">
        <v>77</v>
      </c>
      <c r="O99" s="94">
        <v>72</v>
      </c>
      <c r="P99" s="94">
        <v>19</v>
      </c>
      <c r="Q99" s="93">
        <v>91</v>
      </c>
      <c r="R99" s="94">
        <v>583</v>
      </c>
      <c r="S99" s="148">
        <v>8.74</v>
      </c>
      <c r="T99" s="148" t="s">
        <v>29</v>
      </c>
      <c r="U99" s="151"/>
    </row>
    <row r="100" spans="1:21" ht="24.75" thickBot="1" x14ac:dyDescent="0.25">
      <c r="A100" s="103" t="s">
        <v>407</v>
      </c>
      <c r="B100" s="5" t="s">
        <v>13</v>
      </c>
      <c r="C100" s="73" t="s">
        <v>50</v>
      </c>
      <c r="D100" s="73" t="s">
        <v>56</v>
      </c>
      <c r="E100" s="74" t="s">
        <v>48</v>
      </c>
      <c r="F100" s="73" t="s">
        <v>14</v>
      </c>
      <c r="G100" s="73" t="s">
        <v>56</v>
      </c>
      <c r="H100" s="74" t="s">
        <v>50</v>
      </c>
      <c r="I100" s="73" t="s">
        <v>14</v>
      </c>
      <c r="J100" s="73" t="s">
        <v>50</v>
      </c>
      <c r="K100" s="74" t="s">
        <v>14</v>
      </c>
      <c r="L100" s="73" t="s">
        <v>56</v>
      </c>
      <c r="M100" s="73" t="s">
        <v>14</v>
      </c>
      <c r="N100" s="74" t="s">
        <v>48</v>
      </c>
      <c r="O100" s="73" t="s">
        <v>56</v>
      </c>
      <c r="P100" s="73" t="s">
        <v>56</v>
      </c>
      <c r="Q100" s="74" t="s">
        <v>56</v>
      </c>
      <c r="R100" s="73"/>
      <c r="S100" s="149"/>
      <c r="T100" s="149"/>
      <c r="U100" s="152"/>
    </row>
    <row r="101" spans="1:21" x14ac:dyDescent="0.2">
      <c r="A101" s="3">
        <v>15045</v>
      </c>
      <c r="B101" s="4" t="s">
        <v>12</v>
      </c>
      <c r="C101" s="94">
        <v>53</v>
      </c>
      <c r="D101" s="94">
        <v>17</v>
      </c>
      <c r="E101" s="93">
        <v>70</v>
      </c>
      <c r="F101" s="94">
        <v>39</v>
      </c>
      <c r="G101" s="94">
        <v>15</v>
      </c>
      <c r="H101" s="93">
        <v>54</v>
      </c>
      <c r="I101" s="94">
        <v>50</v>
      </c>
      <c r="J101" s="94">
        <v>13</v>
      </c>
      <c r="K101" s="93">
        <v>63</v>
      </c>
      <c r="L101" s="94">
        <v>45</v>
      </c>
      <c r="M101" s="94">
        <v>8</v>
      </c>
      <c r="N101" s="93">
        <v>53</v>
      </c>
      <c r="O101" s="94">
        <v>64</v>
      </c>
      <c r="P101" s="94">
        <v>17</v>
      </c>
      <c r="Q101" s="93">
        <v>81</v>
      </c>
      <c r="R101" s="94">
        <v>522</v>
      </c>
      <c r="S101" s="148">
        <v>7.93</v>
      </c>
      <c r="T101" s="148" t="s">
        <v>29</v>
      </c>
      <c r="U101" s="151"/>
    </row>
    <row r="102" spans="1:21" ht="24.75" thickBot="1" x14ac:dyDescent="0.25">
      <c r="A102" s="103" t="s">
        <v>406</v>
      </c>
      <c r="B102" s="5" t="s">
        <v>13</v>
      </c>
      <c r="C102" s="73" t="s">
        <v>14</v>
      </c>
      <c r="D102" s="73" t="s">
        <v>56</v>
      </c>
      <c r="E102" s="74" t="s">
        <v>50</v>
      </c>
      <c r="F102" s="73" t="s">
        <v>68</v>
      </c>
      <c r="G102" s="73" t="s">
        <v>48</v>
      </c>
      <c r="H102" s="74" t="s">
        <v>24</v>
      </c>
      <c r="I102" s="73" t="s">
        <v>14</v>
      </c>
      <c r="J102" s="73" t="s">
        <v>14</v>
      </c>
      <c r="K102" s="74" t="s">
        <v>14</v>
      </c>
      <c r="L102" s="73" t="s">
        <v>24</v>
      </c>
      <c r="M102" s="73" t="s">
        <v>29</v>
      </c>
      <c r="N102" s="74" t="s">
        <v>24</v>
      </c>
      <c r="O102" s="73" t="s">
        <v>56</v>
      </c>
      <c r="P102" s="73" t="s">
        <v>56</v>
      </c>
      <c r="Q102" s="74" t="s">
        <v>56</v>
      </c>
      <c r="R102" s="73"/>
      <c r="S102" s="149"/>
      <c r="T102" s="149"/>
      <c r="U102" s="152"/>
    </row>
    <row r="103" spans="1:21" x14ac:dyDescent="0.2">
      <c r="A103" s="3">
        <v>15046</v>
      </c>
      <c r="B103" s="4" t="s">
        <v>12</v>
      </c>
      <c r="C103" s="71" t="s">
        <v>93</v>
      </c>
      <c r="D103" s="71" t="s">
        <v>108</v>
      </c>
      <c r="E103" s="93">
        <v>58</v>
      </c>
      <c r="F103" s="71" t="s">
        <v>94</v>
      </c>
      <c r="G103" s="71" t="s">
        <v>81</v>
      </c>
      <c r="H103" s="93">
        <v>47</v>
      </c>
      <c r="I103" s="71" t="s">
        <v>91</v>
      </c>
      <c r="J103" s="71" t="s">
        <v>31</v>
      </c>
      <c r="K103" s="93">
        <v>43</v>
      </c>
      <c r="L103" s="71" t="s">
        <v>169</v>
      </c>
      <c r="M103" s="71" t="s">
        <v>138</v>
      </c>
      <c r="N103" s="93">
        <v>36</v>
      </c>
      <c r="O103" s="71" t="s">
        <v>39</v>
      </c>
      <c r="P103" s="71" t="s">
        <v>124</v>
      </c>
      <c r="Q103" s="93">
        <v>42</v>
      </c>
      <c r="R103" s="94">
        <v>414</v>
      </c>
      <c r="S103" s="148">
        <v>5.07</v>
      </c>
      <c r="T103" s="148" t="s">
        <v>16</v>
      </c>
      <c r="U103" s="151"/>
    </row>
    <row r="104" spans="1:21" ht="24.75" thickBot="1" x14ac:dyDescent="0.25">
      <c r="A104" s="103" t="s">
        <v>405</v>
      </c>
      <c r="B104" s="5" t="s">
        <v>13</v>
      </c>
      <c r="C104" s="73" t="s">
        <v>24</v>
      </c>
      <c r="D104" s="73" t="s">
        <v>14</v>
      </c>
      <c r="E104" s="74" t="s">
        <v>24</v>
      </c>
      <c r="F104" s="73" t="s">
        <v>29</v>
      </c>
      <c r="G104" s="73" t="s">
        <v>14</v>
      </c>
      <c r="H104" s="74" t="s">
        <v>68</v>
      </c>
      <c r="I104" s="73" t="s">
        <v>29</v>
      </c>
      <c r="J104" s="73" t="s">
        <v>24</v>
      </c>
      <c r="K104" s="74" t="s">
        <v>29</v>
      </c>
      <c r="L104" s="73" t="s">
        <v>29</v>
      </c>
      <c r="M104" s="73" t="s">
        <v>16</v>
      </c>
      <c r="N104" s="74" t="s">
        <v>16</v>
      </c>
      <c r="O104" s="73" t="s">
        <v>29</v>
      </c>
      <c r="P104" s="73" t="s">
        <v>68</v>
      </c>
      <c r="Q104" s="74" t="s">
        <v>29</v>
      </c>
      <c r="R104" s="73"/>
      <c r="S104" s="149"/>
      <c r="T104" s="149"/>
      <c r="U104" s="152"/>
    </row>
    <row r="105" spans="1:21" ht="15" customHeight="1" x14ac:dyDescent="0.2">
      <c r="A105" s="3">
        <v>15047</v>
      </c>
      <c r="B105" s="4" t="s">
        <v>12</v>
      </c>
      <c r="C105" s="94">
        <v>45</v>
      </c>
      <c r="D105" s="94">
        <v>13</v>
      </c>
      <c r="E105" s="93">
        <v>58</v>
      </c>
      <c r="F105" s="94">
        <v>36</v>
      </c>
      <c r="G105" s="94">
        <v>16</v>
      </c>
      <c r="H105" s="93">
        <v>52</v>
      </c>
      <c r="I105" s="94">
        <v>44</v>
      </c>
      <c r="J105" s="94">
        <v>12</v>
      </c>
      <c r="K105" s="93">
        <v>56</v>
      </c>
      <c r="L105" s="94">
        <v>32</v>
      </c>
      <c r="M105" s="94">
        <v>14</v>
      </c>
      <c r="N105" s="93">
        <v>46</v>
      </c>
      <c r="O105" s="94">
        <v>62</v>
      </c>
      <c r="P105" s="94">
        <v>11</v>
      </c>
      <c r="Q105" s="93">
        <v>73</v>
      </c>
      <c r="R105" s="94">
        <v>480</v>
      </c>
      <c r="S105" s="148">
        <v>7</v>
      </c>
      <c r="T105" s="148" t="s">
        <v>29</v>
      </c>
      <c r="U105" s="151"/>
    </row>
    <row r="106" spans="1:21" ht="24.75" thickBot="1" x14ac:dyDescent="0.25">
      <c r="A106" s="103" t="s">
        <v>404</v>
      </c>
      <c r="B106" s="5" t="s">
        <v>13</v>
      </c>
      <c r="C106" s="73" t="s">
        <v>24</v>
      </c>
      <c r="D106" s="73" t="s">
        <v>14</v>
      </c>
      <c r="E106" s="74" t="s">
        <v>24</v>
      </c>
      <c r="F106" s="73" t="s">
        <v>68</v>
      </c>
      <c r="G106" s="73" t="s">
        <v>56</v>
      </c>
      <c r="H106" s="74" t="s">
        <v>24</v>
      </c>
      <c r="I106" s="73" t="s">
        <v>24</v>
      </c>
      <c r="J106" s="73" t="s">
        <v>14</v>
      </c>
      <c r="K106" s="74" t="s">
        <v>24</v>
      </c>
      <c r="L106" s="73" t="s">
        <v>29</v>
      </c>
      <c r="M106" s="73" t="s">
        <v>50</v>
      </c>
      <c r="N106" s="74" t="s">
        <v>68</v>
      </c>
      <c r="O106" s="73" t="s">
        <v>48</v>
      </c>
      <c r="P106" s="73" t="s">
        <v>24</v>
      </c>
      <c r="Q106" s="74" t="s">
        <v>50</v>
      </c>
      <c r="R106" s="73"/>
      <c r="S106" s="149"/>
      <c r="T106" s="149"/>
      <c r="U106" s="152"/>
    </row>
    <row r="107" spans="1:21" x14ac:dyDescent="0.2">
      <c r="A107" s="123">
        <v>15048</v>
      </c>
      <c r="B107" s="122" t="s">
        <v>12</v>
      </c>
      <c r="C107" s="94">
        <v>35</v>
      </c>
      <c r="D107" s="94">
        <v>11</v>
      </c>
      <c r="E107" s="93">
        <v>46</v>
      </c>
      <c r="F107" s="94">
        <v>32</v>
      </c>
      <c r="G107" s="94">
        <v>9</v>
      </c>
      <c r="H107" s="93">
        <v>41</v>
      </c>
      <c r="I107" s="94">
        <v>52</v>
      </c>
      <c r="J107" s="94">
        <v>11</v>
      </c>
      <c r="K107" s="93">
        <v>63</v>
      </c>
      <c r="L107" s="94">
        <v>37</v>
      </c>
      <c r="M107" s="94">
        <v>9</v>
      </c>
      <c r="N107" s="93">
        <v>46</v>
      </c>
      <c r="O107" s="94">
        <v>54</v>
      </c>
      <c r="P107" s="110">
        <v>8</v>
      </c>
      <c r="Q107" s="93">
        <v>61</v>
      </c>
      <c r="R107" s="94">
        <v>424</v>
      </c>
      <c r="S107" s="148">
        <v>6.07</v>
      </c>
      <c r="T107" s="148" t="s">
        <v>29</v>
      </c>
      <c r="U107" s="151"/>
    </row>
    <row r="108" spans="1:21" ht="26.25" thickBot="1" x14ac:dyDescent="0.25">
      <c r="A108" s="121" t="s">
        <v>403</v>
      </c>
      <c r="B108" s="73" t="s">
        <v>13</v>
      </c>
      <c r="C108" s="73" t="s">
        <v>29</v>
      </c>
      <c r="D108" s="73" t="s">
        <v>24</v>
      </c>
      <c r="E108" s="74" t="s">
        <v>68</v>
      </c>
      <c r="F108" s="73" t="s">
        <v>29</v>
      </c>
      <c r="G108" s="73" t="s">
        <v>68</v>
      </c>
      <c r="H108" s="74" t="s">
        <v>29</v>
      </c>
      <c r="I108" s="73" t="s">
        <v>14</v>
      </c>
      <c r="J108" s="73" t="s">
        <v>24</v>
      </c>
      <c r="K108" s="74" t="s">
        <v>14</v>
      </c>
      <c r="L108" s="73" t="s">
        <v>68</v>
      </c>
      <c r="M108" s="73" t="s">
        <v>68</v>
      </c>
      <c r="N108" s="74" t="s">
        <v>68</v>
      </c>
      <c r="O108" s="73" t="s">
        <v>14</v>
      </c>
      <c r="P108" s="73" t="s">
        <v>29</v>
      </c>
      <c r="Q108" s="74" t="s">
        <v>14</v>
      </c>
      <c r="R108" s="73"/>
      <c r="S108" s="149"/>
      <c r="T108" s="149"/>
      <c r="U108" s="152"/>
    </row>
    <row r="109" spans="1:21" ht="15" customHeight="1" x14ac:dyDescent="0.2">
      <c r="A109" s="3">
        <v>15049</v>
      </c>
      <c r="B109" s="4" t="s">
        <v>12</v>
      </c>
      <c r="C109" s="94">
        <v>45</v>
      </c>
      <c r="D109" s="94">
        <v>12</v>
      </c>
      <c r="E109" s="93">
        <v>57</v>
      </c>
      <c r="F109" s="94">
        <v>43</v>
      </c>
      <c r="G109" s="94">
        <v>13</v>
      </c>
      <c r="H109" s="93">
        <v>56</v>
      </c>
      <c r="I109" s="94">
        <v>58</v>
      </c>
      <c r="J109" s="94">
        <v>13</v>
      </c>
      <c r="K109" s="93">
        <v>71</v>
      </c>
      <c r="L109" s="94">
        <v>49</v>
      </c>
      <c r="M109" s="94">
        <v>10</v>
      </c>
      <c r="N109" s="93">
        <v>59</v>
      </c>
      <c r="O109" s="94">
        <v>61</v>
      </c>
      <c r="P109" s="94">
        <v>15</v>
      </c>
      <c r="Q109" s="93">
        <v>76</v>
      </c>
      <c r="R109" s="94">
        <v>509</v>
      </c>
      <c r="S109" s="148">
        <v>7.44</v>
      </c>
      <c r="T109" s="148" t="s">
        <v>29</v>
      </c>
      <c r="U109" s="151"/>
    </row>
    <row r="110" spans="1:21" ht="24.75" thickBot="1" x14ac:dyDescent="0.25">
      <c r="A110" s="103" t="s">
        <v>402</v>
      </c>
      <c r="B110" s="5" t="s">
        <v>13</v>
      </c>
      <c r="C110" s="73" t="s">
        <v>24</v>
      </c>
      <c r="D110" s="73" t="s">
        <v>14</v>
      </c>
      <c r="E110" s="74" t="s">
        <v>24</v>
      </c>
      <c r="F110" s="73" t="s">
        <v>24</v>
      </c>
      <c r="G110" s="73" t="s">
        <v>14</v>
      </c>
      <c r="H110" s="74" t="s">
        <v>24</v>
      </c>
      <c r="I110" s="73" t="s">
        <v>50</v>
      </c>
      <c r="J110" s="73" t="s">
        <v>14</v>
      </c>
      <c r="K110" s="74" t="s">
        <v>50</v>
      </c>
      <c r="L110" s="73" t="s">
        <v>14</v>
      </c>
      <c r="M110" s="73" t="s">
        <v>24</v>
      </c>
      <c r="N110" s="74" t="s">
        <v>24</v>
      </c>
      <c r="O110" s="73" t="s">
        <v>48</v>
      </c>
      <c r="P110" s="73" t="s">
        <v>48</v>
      </c>
      <c r="Q110" s="74" t="s">
        <v>48</v>
      </c>
      <c r="R110" s="73"/>
      <c r="S110" s="149"/>
      <c r="T110" s="149"/>
      <c r="U110" s="152"/>
    </row>
    <row r="111" spans="1:21" x14ac:dyDescent="0.2">
      <c r="A111" s="3">
        <v>15050</v>
      </c>
      <c r="B111" s="4" t="s">
        <v>12</v>
      </c>
      <c r="C111" s="71" t="s">
        <v>91</v>
      </c>
      <c r="D111" s="71" t="s">
        <v>23</v>
      </c>
      <c r="E111" s="93">
        <v>42</v>
      </c>
      <c r="F111" s="71" t="s">
        <v>105</v>
      </c>
      <c r="G111" s="71" t="s">
        <v>139</v>
      </c>
      <c r="H111" s="93">
        <v>28</v>
      </c>
      <c r="I111" s="71" t="s">
        <v>91</v>
      </c>
      <c r="J111" s="71" t="s">
        <v>28</v>
      </c>
      <c r="K111" s="93">
        <v>40</v>
      </c>
      <c r="L111" s="71" t="s">
        <v>18</v>
      </c>
      <c r="M111" s="71" t="s">
        <v>160</v>
      </c>
      <c r="N111" s="93">
        <v>18</v>
      </c>
      <c r="O111" s="71" t="s">
        <v>110</v>
      </c>
      <c r="P111" s="71" t="s">
        <v>23</v>
      </c>
      <c r="Q111" s="93">
        <v>50</v>
      </c>
      <c r="R111" s="94">
        <v>296</v>
      </c>
      <c r="S111" s="148">
        <v>3.04</v>
      </c>
      <c r="T111" s="148" t="s">
        <v>16</v>
      </c>
      <c r="U111" s="151"/>
    </row>
    <row r="112" spans="1:21" ht="15.75" thickBot="1" x14ac:dyDescent="0.25">
      <c r="A112" s="103" t="s">
        <v>401</v>
      </c>
      <c r="B112" s="5" t="s">
        <v>13</v>
      </c>
      <c r="C112" s="73" t="s">
        <v>29</v>
      </c>
      <c r="D112" s="73" t="s">
        <v>24</v>
      </c>
      <c r="E112" s="74" t="s">
        <v>29</v>
      </c>
      <c r="F112" s="73" t="s">
        <v>16</v>
      </c>
      <c r="G112" s="73" t="s">
        <v>16</v>
      </c>
      <c r="H112" s="74" t="s">
        <v>16</v>
      </c>
      <c r="I112" s="73" t="s">
        <v>29</v>
      </c>
      <c r="J112" s="73" t="s">
        <v>29</v>
      </c>
      <c r="K112" s="74" t="s">
        <v>29</v>
      </c>
      <c r="L112" s="73" t="s">
        <v>16</v>
      </c>
      <c r="M112" s="73" t="s">
        <v>16</v>
      </c>
      <c r="N112" s="74" t="s">
        <v>16</v>
      </c>
      <c r="O112" s="73" t="s">
        <v>24</v>
      </c>
      <c r="P112" s="73" t="s">
        <v>24</v>
      </c>
      <c r="Q112" s="74" t="s">
        <v>24</v>
      </c>
      <c r="R112" s="73"/>
      <c r="S112" s="149"/>
      <c r="T112" s="149"/>
      <c r="U112" s="152"/>
    </row>
    <row r="113" spans="1:21" x14ac:dyDescent="0.2">
      <c r="A113" s="3">
        <v>15051</v>
      </c>
      <c r="B113" s="4" t="s">
        <v>12</v>
      </c>
      <c r="C113" s="71" t="s">
        <v>39</v>
      </c>
      <c r="D113" s="71" t="s">
        <v>31</v>
      </c>
      <c r="E113" s="93">
        <v>44</v>
      </c>
      <c r="F113" s="71" t="s">
        <v>91</v>
      </c>
      <c r="G113" s="71" t="s">
        <v>23</v>
      </c>
      <c r="H113" s="93">
        <v>42</v>
      </c>
      <c r="I113" s="71" t="s">
        <v>163</v>
      </c>
      <c r="J113" s="71" t="s">
        <v>23</v>
      </c>
      <c r="K113" s="93">
        <v>58</v>
      </c>
      <c r="L113" s="71" t="s">
        <v>148</v>
      </c>
      <c r="M113" s="71" t="s">
        <v>19</v>
      </c>
      <c r="N113" s="93">
        <v>31</v>
      </c>
      <c r="O113" s="71" t="s">
        <v>171</v>
      </c>
      <c r="P113" s="71" t="s">
        <v>23</v>
      </c>
      <c r="Q113" s="93">
        <v>59</v>
      </c>
      <c r="R113" s="94">
        <v>426</v>
      </c>
      <c r="S113" s="148">
        <v>5.37</v>
      </c>
      <c r="T113" s="148" t="s">
        <v>16</v>
      </c>
      <c r="U113" s="151"/>
    </row>
    <row r="114" spans="1:21" ht="24.75" thickBot="1" x14ac:dyDescent="0.25">
      <c r="A114" s="103" t="s">
        <v>400</v>
      </c>
      <c r="B114" s="5" t="s">
        <v>13</v>
      </c>
      <c r="C114" s="73" t="s">
        <v>29</v>
      </c>
      <c r="D114" s="73" t="s">
        <v>24</v>
      </c>
      <c r="E114" s="74" t="s">
        <v>29</v>
      </c>
      <c r="F114" s="73" t="s">
        <v>29</v>
      </c>
      <c r="G114" s="73" t="s">
        <v>24</v>
      </c>
      <c r="H114" s="74" t="s">
        <v>29</v>
      </c>
      <c r="I114" s="73" t="s">
        <v>14</v>
      </c>
      <c r="J114" s="73" t="s">
        <v>24</v>
      </c>
      <c r="K114" s="74" t="s">
        <v>24</v>
      </c>
      <c r="L114" s="73" t="s">
        <v>16</v>
      </c>
      <c r="M114" s="73" t="s">
        <v>16</v>
      </c>
      <c r="N114" s="74" t="s">
        <v>16</v>
      </c>
      <c r="O114" s="73" t="s">
        <v>14</v>
      </c>
      <c r="P114" s="73" t="s">
        <v>24</v>
      </c>
      <c r="Q114" s="74" t="s">
        <v>24</v>
      </c>
      <c r="R114" s="73"/>
      <c r="S114" s="149"/>
      <c r="T114" s="149"/>
      <c r="U114" s="152"/>
    </row>
    <row r="115" spans="1:21" x14ac:dyDescent="0.2">
      <c r="A115" s="3">
        <v>15052</v>
      </c>
      <c r="B115" s="4" t="s">
        <v>12</v>
      </c>
      <c r="C115" s="94">
        <v>61</v>
      </c>
      <c r="D115" s="94">
        <v>15</v>
      </c>
      <c r="E115" s="93">
        <v>76</v>
      </c>
      <c r="F115" s="94">
        <v>43</v>
      </c>
      <c r="G115" s="94">
        <v>18</v>
      </c>
      <c r="H115" s="93">
        <v>61</v>
      </c>
      <c r="I115" s="94">
        <v>58</v>
      </c>
      <c r="J115" s="94">
        <v>14</v>
      </c>
      <c r="K115" s="93">
        <v>72</v>
      </c>
      <c r="L115" s="94">
        <v>59</v>
      </c>
      <c r="M115" s="94">
        <v>11</v>
      </c>
      <c r="N115" s="93">
        <v>70</v>
      </c>
      <c r="O115" s="94">
        <v>63</v>
      </c>
      <c r="P115" s="94">
        <v>16</v>
      </c>
      <c r="Q115" s="93">
        <v>79</v>
      </c>
      <c r="R115" s="94">
        <v>557</v>
      </c>
      <c r="S115" s="148">
        <v>8.56</v>
      </c>
      <c r="T115" s="148" t="s">
        <v>29</v>
      </c>
      <c r="U115" s="151"/>
    </row>
    <row r="116" spans="1:21" ht="15.75" thickBot="1" x14ac:dyDescent="0.25">
      <c r="A116" s="103" t="s">
        <v>399</v>
      </c>
      <c r="B116" s="5" t="s">
        <v>13</v>
      </c>
      <c r="C116" s="73" t="s">
        <v>48</v>
      </c>
      <c r="D116" s="73" t="s">
        <v>48</v>
      </c>
      <c r="E116" s="74" t="s">
        <v>48</v>
      </c>
      <c r="F116" s="73" t="s">
        <v>24</v>
      </c>
      <c r="G116" s="73" t="s">
        <v>56</v>
      </c>
      <c r="H116" s="74" t="s">
        <v>14</v>
      </c>
      <c r="I116" s="73" t="s">
        <v>50</v>
      </c>
      <c r="J116" s="73" t="s">
        <v>50</v>
      </c>
      <c r="K116" s="74" t="s">
        <v>50</v>
      </c>
      <c r="L116" s="73" t="s">
        <v>50</v>
      </c>
      <c r="M116" s="73" t="s">
        <v>24</v>
      </c>
      <c r="N116" s="74" t="s">
        <v>50</v>
      </c>
      <c r="O116" s="73" t="s">
        <v>48</v>
      </c>
      <c r="P116" s="73" t="s">
        <v>56</v>
      </c>
      <c r="Q116" s="74" t="s">
        <v>48</v>
      </c>
      <c r="R116" s="73"/>
      <c r="S116" s="149"/>
      <c r="T116" s="149"/>
      <c r="U116" s="152"/>
    </row>
    <row r="117" spans="1:21" x14ac:dyDescent="0.2">
      <c r="A117" s="3">
        <v>15053</v>
      </c>
      <c r="B117" s="4" t="s">
        <v>12</v>
      </c>
      <c r="C117" s="94">
        <v>63</v>
      </c>
      <c r="D117" s="94">
        <v>19</v>
      </c>
      <c r="E117" s="93">
        <v>82</v>
      </c>
      <c r="F117" s="94">
        <v>60</v>
      </c>
      <c r="G117" s="94">
        <v>20</v>
      </c>
      <c r="H117" s="93">
        <v>80</v>
      </c>
      <c r="I117" s="94">
        <v>73</v>
      </c>
      <c r="J117" s="94">
        <v>19</v>
      </c>
      <c r="K117" s="93">
        <v>92</v>
      </c>
      <c r="L117" s="94">
        <v>66</v>
      </c>
      <c r="M117" s="94">
        <v>18</v>
      </c>
      <c r="N117" s="93">
        <v>84</v>
      </c>
      <c r="O117" s="94">
        <v>77</v>
      </c>
      <c r="P117" s="94">
        <v>20</v>
      </c>
      <c r="Q117" s="93">
        <v>97</v>
      </c>
      <c r="R117" s="94">
        <v>669</v>
      </c>
      <c r="S117" s="148">
        <v>10</v>
      </c>
      <c r="T117" s="148" t="s">
        <v>29</v>
      </c>
      <c r="U117" s="151"/>
    </row>
    <row r="118" spans="1:21" ht="24.75" thickBot="1" x14ac:dyDescent="0.25">
      <c r="A118" s="103" t="s">
        <v>398</v>
      </c>
      <c r="B118" s="5" t="s">
        <v>13</v>
      </c>
      <c r="C118" s="73" t="s">
        <v>48</v>
      </c>
      <c r="D118" s="73" t="s">
        <v>56</v>
      </c>
      <c r="E118" s="74" t="s">
        <v>56</v>
      </c>
      <c r="F118" s="73" t="s">
        <v>48</v>
      </c>
      <c r="G118" s="73" t="s">
        <v>56</v>
      </c>
      <c r="H118" s="74" t="s">
        <v>56</v>
      </c>
      <c r="I118" s="73" t="s">
        <v>56</v>
      </c>
      <c r="J118" s="73" t="s">
        <v>56</v>
      </c>
      <c r="K118" s="74" t="s">
        <v>56</v>
      </c>
      <c r="L118" s="73" t="s">
        <v>56</v>
      </c>
      <c r="M118" s="73" t="s">
        <v>56</v>
      </c>
      <c r="N118" s="74" t="s">
        <v>56</v>
      </c>
      <c r="O118" s="73" t="s">
        <v>56</v>
      </c>
      <c r="P118" s="73" t="s">
        <v>56</v>
      </c>
      <c r="Q118" s="74" t="s">
        <v>56</v>
      </c>
      <c r="R118" s="73"/>
      <c r="S118" s="149"/>
      <c r="T118" s="149"/>
      <c r="U118" s="152"/>
    </row>
    <row r="119" spans="1:21" x14ac:dyDescent="0.2">
      <c r="A119" s="3">
        <v>15054</v>
      </c>
      <c r="B119" s="4" t="s">
        <v>12</v>
      </c>
      <c r="C119" s="94">
        <v>47</v>
      </c>
      <c r="D119" s="94">
        <v>13</v>
      </c>
      <c r="E119" s="93">
        <v>60</v>
      </c>
      <c r="F119" s="110">
        <v>32</v>
      </c>
      <c r="G119" s="94">
        <v>14</v>
      </c>
      <c r="H119" s="111">
        <v>46</v>
      </c>
      <c r="I119" s="94">
        <v>40</v>
      </c>
      <c r="J119" s="94">
        <v>12</v>
      </c>
      <c r="K119" s="93">
        <v>52</v>
      </c>
      <c r="L119" s="94">
        <v>32</v>
      </c>
      <c r="M119" s="94">
        <v>9</v>
      </c>
      <c r="N119" s="93">
        <v>41</v>
      </c>
      <c r="O119" s="94">
        <v>60</v>
      </c>
      <c r="P119" s="94">
        <v>14</v>
      </c>
      <c r="Q119" s="93">
        <v>74</v>
      </c>
      <c r="R119" s="94">
        <v>471</v>
      </c>
      <c r="S119" s="148">
        <v>6.78</v>
      </c>
      <c r="T119" s="148" t="s">
        <v>29</v>
      </c>
      <c r="U119" s="151"/>
    </row>
    <row r="120" spans="1:21" ht="24.75" thickBot="1" x14ac:dyDescent="0.25">
      <c r="A120" s="103" t="s">
        <v>397</v>
      </c>
      <c r="B120" s="5" t="s">
        <v>13</v>
      </c>
      <c r="C120" s="73" t="s">
        <v>24</v>
      </c>
      <c r="D120" s="73" t="s">
        <v>14</v>
      </c>
      <c r="E120" s="74" t="s">
        <v>14</v>
      </c>
      <c r="F120" s="73" t="s">
        <v>29</v>
      </c>
      <c r="G120" s="73" t="s">
        <v>50</v>
      </c>
      <c r="H120" s="74" t="s">
        <v>29</v>
      </c>
      <c r="I120" s="73" t="s">
        <v>24</v>
      </c>
      <c r="J120" s="73" t="s">
        <v>14</v>
      </c>
      <c r="K120" s="74" t="s">
        <v>24</v>
      </c>
      <c r="L120" s="73" t="s">
        <v>29</v>
      </c>
      <c r="M120" s="73" t="s">
        <v>68</v>
      </c>
      <c r="N120" s="74" t="s">
        <v>29</v>
      </c>
      <c r="O120" s="73" t="s">
        <v>48</v>
      </c>
      <c r="P120" s="73" t="s">
        <v>50</v>
      </c>
      <c r="Q120" s="74" t="s">
        <v>50</v>
      </c>
      <c r="R120" s="73"/>
      <c r="S120" s="149"/>
      <c r="T120" s="149"/>
      <c r="U120" s="152"/>
    </row>
    <row r="121" spans="1:21" ht="15" customHeight="1" x14ac:dyDescent="0.2">
      <c r="A121" s="3">
        <v>15055</v>
      </c>
      <c r="B121" s="4" t="s">
        <v>12</v>
      </c>
      <c r="C121" s="94">
        <v>46</v>
      </c>
      <c r="D121" s="94">
        <v>14</v>
      </c>
      <c r="E121" s="93">
        <v>60</v>
      </c>
      <c r="F121" s="94">
        <v>41</v>
      </c>
      <c r="G121" s="94">
        <v>14</v>
      </c>
      <c r="H121" s="93">
        <v>55</v>
      </c>
      <c r="I121" s="94">
        <v>45</v>
      </c>
      <c r="J121" s="94">
        <v>13</v>
      </c>
      <c r="K121" s="93">
        <v>58</v>
      </c>
      <c r="L121" s="94">
        <v>39</v>
      </c>
      <c r="M121" s="94">
        <v>9</v>
      </c>
      <c r="N121" s="93">
        <v>48</v>
      </c>
      <c r="O121" s="94">
        <v>57</v>
      </c>
      <c r="P121" s="94">
        <v>13</v>
      </c>
      <c r="Q121" s="93">
        <v>70</v>
      </c>
      <c r="R121" s="94">
        <v>483</v>
      </c>
      <c r="S121" s="148">
        <v>7.07</v>
      </c>
      <c r="T121" s="148" t="s">
        <v>29</v>
      </c>
      <c r="U121" s="151"/>
    </row>
    <row r="122" spans="1:21" ht="24.75" thickBot="1" x14ac:dyDescent="0.25">
      <c r="A122" s="103" t="s">
        <v>396</v>
      </c>
      <c r="B122" s="5" t="s">
        <v>13</v>
      </c>
      <c r="C122" s="73" t="s">
        <v>24</v>
      </c>
      <c r="D122" s="73" t="s">
        <v>50</v>
      </c>
      <c r="E122" s="74" t="s">
        <v>14</v>
      </c>
      <c r="F122" s="73" t="s">
        <v>24</v>
      </c>
      <c r="G122" s="73" t="s">
        <v>50</v>
      </c>
      <c r="H122" s="74" t="s">
        <v>24</v>
      </c>
      <c r="I122" s="73" t="s">
        <v>24</v>
      </c>
      <c r="J122" s="73" t="s">
        <v>14</v>
      </c>
      <c r="K122" s="74" t="s">
        <v>24</v>
      </c>
      <c r="L122" s="73" t="s">
        <v>68</v>
      </c>
      <c r="M122" s="73" t="s">
        <v>68</v>
      </c>
      <c r="N122" s="74" t="s">
        <v>68</v>
      </c>
      <c r="O122" s="73" t="s">
        <v>50</v>
      </c>
      <c r="P122" s="73" t="s">
        <v>14</v>
      </c>
      <c r="Q122" s="74" t="s">
        <v>50</v>
      </c>
      <c r="R122" s="73"/>
      <c r="S122" s="149"/>
      <c r="T122" s="149"/>
      <c r="U122" s="152"/>
    </row>
    <row r="123" spans="1:21" x14ac:dyDescent="0.2">
      <c r="A123" s="3">
        <v>15056</v>
      </c>
      <c r="B123" s="4" t="s">
        <v>12</v>
      </c>
      <c r="C123" s="94">
        <v>38</v>
      </c>
      <c r="D123" s="94">
        <v>13</v>
      </c>
      <c r="E123" s="93">
        <v>51</v>
      </c>
      <c r="F123" s="94">
        <v>58</v>
      </c>
      <c r="G123" s="94">
        <v>16</v>
      </c>
      <c r="H123" s="93">
        <v>74</v>
      </c>
      <c r="I123" s="94">
        <v>49</v>
      </c>
      <c r="J123" s="94">
        <v>15</v>
      </c>
      <c r="K123" s="93">
        <v>64</v>
      </c>
      <c r="L123" s="94">
        <v>37</v>
      </c>
      <c r="M123" s="94">
        <v>13</v>
      </c>
      <c r="N123" s="93">
        <v>50</v>
      </c>
      <c r="O123" s="94">
        <v>59</v>
      </c>
      <c r="P123" s="94">
        <v>12</v>
      </c>
      <c r="Q123" s="93">
        <v>71</v>
      </c>
      <c r="R123" s="94">
        <v>511</v>
      </c>
      <c r="S123" s="148">
        <v>7.67</v>
      </c>
      <c r="T123" s="148" t="s">
        <v>29</v>
      </c>
      <c r="U123" s="151"/>
    </row>
    <row r="124" spans="1:21" ht="24.75" thickBot="1" x14ac:dyDescent="0.25">
      <c r="A124" s="103" t="s">
        <v>395</v>
      </c>
      <c r="B124" s="5" t="s">
        <v>13</v>
      </c>
      <c r="C124" s="73" t="s">
        <v>68</v>
      </c>
      <c r="D124" s="73" t="s">
        <v>14</v>
      </c>
      <c r="E124" s="74" t="s">
        <v>24</v>
      </c>
      <c r="F124" s="73" t="s">
        <v>50</v>
      </c>
      <c r="G124" s="73" t="s">
        <v>56</v>
      </c>
      <c r="H124" s="74" t="s">
        <v>50</v>
      </c>
      <c r="I124" s="73" t="s">
        <v>14</v>
      </c>
      <c r="J124" s="73" t="s">
        <v>48</v>
      </c>
      <c r="K124" s="74" t="s">
        <v>14</v>
      </c>
      <c r="L124" s="73" t="s">
        <v>68</v>
      </c>
      <c r="M124" s="73" t="s">
        <v>14</v>
      </c>
      <c r="N124" s="74" t="s">
        <v>24</v>
      </c>
      <c r="O124" s="73" t="s">
        <v>50</v>
      </c>
      <c r="P124" s="73" t="s">
        <v>14</v>
      </c>
      <c r="Q124" s="74" t="s">
        <v>50</v>
      </c>
      <c r="R124" s="73"/>
      <c r="S124" s="149"/>
      <c r="T124" s="149"/>
      <c r="U124" s="152"/>
    </row>
    <row r="125" spans="1:21" x14ac:dyDescent="0.2">
      <c r="A125" s="3">
        <v>15057</v>
      </c>
      <c r="B125" s="4" t="s">
        <v>12</v>
      </c>
      <c r="C125" s="94">
        <v>51</v>
      </c>
      <c r="D125" s="94">
        <v>14</v>
      </c>
      <c r="E125" s="93">
        <v>65</v>
      </c>
      <c r="F125" s="94">
        <v>38</v>
      </c>
      <c r="G125" s="94">
        <v>12</v>
      </c>
      <c r="H125" s="93">
        <v>50</v>
      </c>
      <c r="I125" s="94">
        <v>47</v>
      </c>
      <c r="J125" s="94">
        <v>11</v>
      </c>
      <c r="K125" s="93">
        <v>58</v>
      </c>
      <c r="L125" s="94">
        <v>54</v>
      </c>
      <c r="M125" s="94">
        <v>8</v>
      </c>
      <c r="N125" s="93">
        <v>62</v>
      </c>
      <c r="O125" s="94">
        <v>66</v>
      </c>
      <c r="P125" s="94">
        <v>14</v>
      </c>
      <c r="Q125" s="93">
        <v>80</v>
      </c>
      <c r="R125" s="94">
        <v>505</v>
      </c>
      <c r="S125" s="148">
        <v>7.56</v>
      </c>
      <c r="T125" s="148" t="s">
        <v>29</v>
      </c>
      <c r="U125" s="151"/>
    </row>
    <row r="126" spans="1:21" ht="24.75" thickBot="1" x14ac:dyDescent="0.25">
      <c r="A126" s="103" t="s">
        <v>394</v>
      </c>
      <c r="B126" s="5" t="s">
        <v>13</v>
      </c>
      <c r="C126" s="73" t="s">
        <v>14</v>
      </c>
      <c r="D126" s="73" t="s">
        <v>50</v>
      </c>
      <c r="E126" s="74" t="s">
        <v>14</v>
      </c>
      <c r="F126" s="73" t="s">
        <v>68</v>
      </c>
      <c r="G126" s="73" t="s">
        <v>14</v>
      </c>
      <c r="H126" s="74" t="s">
        <v>24</v>
      </c>
      <c r="I126" s="73" t="s">
        <v>24</v>
      </c>
      <c r="J126" s="73" t="s">
        <v>24</v>
      </c>
      <c r="K126" s="74" t="s">
        <v>24</v>
      </c>
      <c r="L126" s="73" t="s">
        <v>14</v>
      </c>
      <c r="M126" s="73" t="s">
        <v>29</v>
      </c>
      <c r="N126" s="74" t="s">
        <v>14</v>
      </c>
      <c r="O126" s="73" t="s">
        <v>56</v>
      </c>
      <c r="P126" s="73" t="s">
        <v>50</v>
      </c>
      <c r="Q126" s="74" t="s">
        <v>56</v>
      </c>
      <c r="R126" s="73"/>
      <c r="S126" s="149"/>
      <c r="T126" s="149"/>
      <c r="U126" s="152"/>
    </row>
    <row r="127" spans="1:21" x14ac:dyDescent="0.2">
      <c r="A127" s="3">
        <v>15058</v>
      </c>
      <c r="B127" s="4" t="s">
        <v>12</v>
      </c>
      <c r="C127" s="94">
        <v>41</v>
      </c>
      <c r="D127" s="94">
        <v>15</v>
      </c>
      <c r="E127" s="93">
        <v>56</v>
      </c>
      <c r="F127" s="94">
        <v>52</v>
      </c>
      <c r="G127" s="94">
        <v>16</v>
      </c>
      <c r="H127" s="93">
        <v>68</v>
      </c>
      <c r="I127" s="94">
        <v>55</v>
      </c>
      <c r="J127" s="94">
        <v>15</v>
      </c>
      <c r="K127" s="93">
        <v>70</v>
      </c>
      <c r="L127" s="94">
        <v>49</v>
      </c>
      <c r="M127" s="94">
        <v>14</v>
      </c>
      <c r="N127" s="93">
        <v>63</v>
      </c>
      <c r="O127" s="94">
        <v>73</v>
      </c>
      <c r="P127" s="94">
        <v>12</v>
      </c>
      <c r="Q127" s="93">
        <v>85</v>
      </c>
      <c r="R127" s="94">
        <v>537</v>
      </c>
      <c r="S127" s="148">
        <v>8.07</v>
      </c>
      <c r="T127" s="148" t="s">
        <v>29</v>
      </c>
      <c r="U127" s="151"/>
    </row>
    <row r="128" spans="1:21" ht="24.75" thickBot="1" x14ac:dyDescent="0.25">
      <c r="A128" s="103" t="s">
        <v>393</v>
      </c>
      <c r="B128" s="5" t="s">
        <v>13</v>
      </c>
      <c r="C128" s="73" t="s">
        <v>24</v>
      </c>
      <c r="D128" s="73" t="s">
        <v>48</v>
      </c>
      <c r="E128" s="74" t="s">
        <v>24</v>
      </c>
      <c r="F128" s="73" t="s">
        <v>14</v>
      </c>
      <c r="G128" s="73" t="s">
        <v>56</v>
      </c>
      <c r="H128" s="74" t="s">
        <v>14</v>
      </c>
      <c r="I128" s="73" t="s">
        <v>14</v>
      </c>
      <c r="J128" s="73" t="s">
        <v>48</v>
      </c>
      <c r="K128" s="74" t="s">
        <v>50</v>
      </c>
      <c r="L128" s="73" t="s">
        <v>14</v>
      </c>
      <c r="M128" s="73" t="s">
        <v>50</v>
      </c>
      <c r="N128" s="74" t="s">
        <v>14</v>
      </c>
      <c r="O128" s="73" t="s">
        <v>56</v>
      </c>
      <c r="P128" s="73" t="s">
        <v>14</v>
      </c>
      <c r="Q128" s="74" t="s">
        <v>56</v>
      </c>
      <c r="R128" s="73"/>
      <c r="S128" s="149"/>
      <c r="T128" s="149"/>
      <c r="U128" s="152"/>
    </row>
    <row r="129" spans="1:21" x14ac:dyDescent="0.2">
      <c r="A129" s="3">
        <v>15059</v>
      </c>
      <c r="B129" s="4" t="s">
        <v>12</v>
      </c>
      <c r="C129" s="94">
        <v>54</v>
      </c>
      <c r="D129" s="94">
        <v>17</v>
      </c>
      <c r="E129" s="93">
        <v>71</v>
      </c>
      <c r="F129" s="94">
        <v>56</v>
      </c>
      <c r="G129" s="94">
        <v>18</v>
      </c>
      <c r="H129" s="93">
        <v>74</v>
      </c>
      <c r="I129" s="94">
        <v>59</v>
      </c>
      <c r="J129" s="94">
        <v>15</v>
      </c>
      <c r="K129" s="93">
        <v>74</v>
      </c>
      <c r="L129" s="94">
        <v>51</v>
      </c>
      <c r="M129" s="94">
        <v>14</v>
      </c>
      <c r="N129" s="93">
        <v>65</v>
      </c>
      <c r="O129" s="94">
        <v>77</v>
      </c>
      <c r="P129" s="94">
        <v>14</v>
      </c>
      <c r="Q129" s="93">
        <v>91</v>
      </c>
      <c r="R129" s="94">
        <v>578</v>
      </c>
      <c r="S129" s="148">
        <v>8.48</v>
      </c>
      <c r="T129" s="148" t="s">
        <v>29</v>
      </c>
      <c r="U129" s="151"/>
    </row>
    <row r="130" spans="1:21" ht="24.75" thickBot="1" x14ac:dyDescent="0.25">
      <c r="A130" s="103" t="s">
        <v>392</v>
      </c>
      <c r="B130" s="5" t="s">
        <v>13</v>
      </c>
      <c r="C130" s="73" t="s">
        <v>14</v>
      </c>
      <c r="D130" s="73" t="s">
        <v>56</v>
      </c>
      <c r="E130" s="74" t="s">
        <v>50</v>
      </c>
      <c r="F130" s="73" t="s">
        <v>50</v>
      </c>
      <c r="G130" s="73" t="s">
        <v>56</v>
      </c>
      <c r="H130" s="74" t="s">
        <v>50</v>
      </c>
      <c r="I130" s="73" t="s">
        <v>50</v>
      </c>
      <c r="J130" s="73" t="s">
        <v>48</v>
      </c>
      <c r="K130" s="74" t="s">
        <v>50</v>
      </c>
      <c r="L130" s="73" t="s">
        <v>14</v>
      </c>
      <c r="M130" s="73" t="s">
        <v>50</v>
      </c>
      <c r="N130" s="74" t="s">
        <v>14</v>
      </c>
      <c r="O130" s="73" t="s">
        <v>56</v>
      </c>
      <c r="P130" s="73" t="s">
        <v>50</v>
      </c>
      <c r="Q130" s="74" t="s">
        <v>56</v>
      </c>
      <c r="R130" s="73"/>
      <c r="S130" s="149"/>
      <c r="T130" s="149"/>
      <c r="U130" s="152"/>
    </row>
    <row r="131" spans="1:21" ht="15" customHeight="1" x14ac:dyDescent="0.2">
      <c r="A131" s="3">
        <v>15060</v>
      </c>
      <c r="B131" s="4" t="s">
        <v>12</v>
      </c>
      <c r="C131" s="71" t="s">
        <v>91</v>
      </c>
      <c r="D131" s="71" t="s">
        <v>80</v>
      </c>
      <c r="E131" s="93">
        <v>49</v>
      </c>
      <c r="F131" s="71" t="s">
        <v>115</v>
      </c>
      <c r="G131" s="71" t="s">
        <v>114</v>
      </c>
      <c r="H131" s="93">
        <v>37</v>
      </c>
      <c r="I131" s="71" t="s">
        <v>98</v>
      </c>
      <c r="J131" s="71" t="s">
        <v>124</v>
      </c>
      <c r="K131" s="93">
        <v>45</v>
      </c>
      <c r="L131" s="71" t="s">
        <v>91</v>
      </c>
      <c r="M131" s="71" t="s">
        <v>35</v>
      </c>
      <c r="N131" s="93">
        <v>39</v>
      </c>
      <c r="O131" s="71" t="s">
        <v>143</v>
      </c>
      <c r="P131" s="71" t="s">
        <v>114</v>
      </c>
      <c r="Q131" s="93">
        <v>57</v>
      </c>
      <c r="R131" s="94">
        <v>392</v>
      </c>
      <c r="S131" s="148">
        <v>4.41</v>
      </c>
      <c r="T131" s="148" t="s">
        <v>16</v>
      </c>
      <c r="U131" s="151"/>
    </row>
    <row r="132" spans="1:21" ht="24.75" thickBot="1" x14ac:dyDescent="0.25">
      <c r="A132" s="103" t="s">
        <v>391</v>
      </c>
      <c r="B132" s="5" t="s">
        <v>13</v>
      </c>
      <c r="C132" s="73" t="s">
        <v>29</v>
      </c>
      <c r="D132" s="73" t="s">
        <v>56</v>
      </c>
      <c r="E132" s="74" t="s">
        <v>68</v>
      </c>
      <c r="F132" s="73" t="s">
        <v>16</v>
      </c>
      <c r="G132" s="73" t="s">
        <v>48</v>
      </c>
      <c r="H132" s="74" t="s">
        <v>16</v>
      </c>
      <c r="I132" s="73" t="s">
        <v>68</v>
      </c>
      <c r="J132" s="73" t="s">
        <v>68</v>
      </c>
      <c r="K132" s="74" t="s">
        <v>68</v>
      </c>
      <c r="L132" s="73" t="s">
        <v>29</v>
      </c>
      <c r="M132" s="73" t="s">
        <v>16</v>
      </c>
      <c r="N132" s="74" t="s">
        <v>16</v>
      </c>
      <c r="O132" s="73" t="s">
        <v>24</v>
      </c>
      <c r="P132" s="73" t="s">
        <v>48</v>
      </c>
      <c r="Q132" s="74" t="s">
        <v>24</v>
      </c>
      <c r="R132" s="73"/>
      <c r="S132" s="149"/>
      <c r="T132" s="149"/>
      <c r="U132" s="152"/>
    </row>
    <row r="133" spans="1:21" ht="15" customHeight="1" x14ac:dyDescent="0.2">
      <c r="A133" s="3">
        <v>15061</v>
      </c>
      <c r="B133" s="4" t="s">
        <v>12</v>
      </c>
      <c r="C133" s="94">
        <v>38</v>
      </c>
      <c r="D133" s="94">
        <v>12</v>
      </c>
      <c r="E133" s="93">
        <v>50</v>
      </c>
      <c r="F133" s="110">
        <v>32</v>
      </c>
      <c r="G133" s="94">
        <v>18</v>
      </c>
      <c r="H133" s="111">
        <v>50</v>
      </c>
      <c r="I133" s="94">
        <v>46</v>
      </c>
      <c r="J133" s="94">
        <v>12</v>
      </c>
      <c r="K133" s="93">
        <v>58</v>
      </c>
      <c r="L133" s="94">
        <v>42</v>
      </c>
      <c r="M133" s="94">
        <v>10</v>
      </c>
      <c r="N133" s="93">
        <v>52</v>
      </c>
      <c r="O133" s="94">
        <v>57</v>
      </c>
      <c r="P133" s="94">
        <v>15</v>
      </c>
      <c r="Q133" s="93">
        <v>72</v>
      </c>
      <c r="R133" s="94">
        <v>459</v>
      </c>
      <c r="S133" s="148">
        <v>6.81</v>
      </c>
      <c r="T133" s="148" t="s">
        <v>29</v>
      </c>
      <c r="U133" s="151"/>
    </row>
    <row r="134" spans="1:21" ht="24.75" thickBot="1" x14ac:dyDescent="0.25">
      <c r="A134" s="103" t="s">
        <v>390</v>
      </c>
      <c r="B134" s="5" t="s">
        <v>13</v>
      </c>
      <c r="C134" s="73" t="s">
        <v>68</v>
      </c>
      <c r="D134" s="73" t="s">
        <v>14</v>
      </c>
      <c r="E134" s="74" t="s">
        <v>24</v>
      </c>
      <c r="F134" s="73" t="s">
        <v>29</v>
      </c>
      <c r="G134" s="73" t="s">
        <v>56</v>
      </c>
      <c r="H134" s="74" t="s">
        <v>68</v>
      </c>
      <c r="I134" s="73" t="s">
        <v>24</v>
      </c>
      <c r="J134" s="73" t="s">
        <v>14</v>
      </c>
      <c r="K134" s="74" t="s">
        <v>24</v>
      </c>
      <c r="L134" s="73" t="s">
        <v>24</v>
      </c>
      <c r="M134" s="73" t="s">
        <v>24</v>
      </c>
      <c r="N134" s="74" t="s">
        <v>24</v>
      </c>
      <c r="O134" s="73" t="s">
        <v>50</v>
      </c>
      <c r="P134" s="73" t="s">
        <v>48</v>
      </c>
      <c r="Q134" s="74" t="s">
        <v>50</v>
      </c>
      <c r="R134" s="73"/>
      <c r="S134" s="149"/>
      <c r="T134" s="149"/>
      <c r="U134" s="152"/>
    </row>
    <row r="135" spans="1:21" ht="15" customHeight="1" x14ac:dyDescent="0.2">
      <c r="A135" s="3">
        <v>15062</v>
      </c>
      <c r="B135" s="4" t="s">
        <v>12</v>
      </c>
      <c r="C135" s="71" t="s">
        <v>109</v>
      </c>
      <c r="D135" s="71" t="s">
        <v>81</v>
      </c>
      <c r="E135" s="93">
        <v>50</v>
      </c>
      <c r="F135" s="71" t="s">
        <v>115</v>
      </c>
      <c r="G135" s="71" t="s">
        <v>23</v>
      </c>
      <c r="H135" s="93">
        <v>32</v>
      </c>
      <c r="I135" s="71" t="s">
        <v>91</v>
      </c>
      <c r="J135" s="71" t="s">
        <v>31</v>
      </c>
      <c r="K135" s="93">
        <v>43</v>
      </c>
      <c r="L135" s="71" t="s">
        <v>91</v>
      </c>
      <c r="M135" s="71" t="s">
        <v>19</v>
      </c>
      <c r="N135" s="93">
        <v>36</v>
      </c>
      <c r="O135" s="71" t="s">
        <v>121</v>
      </c>
      <c r="P135" s="71" t="s">
        <v>31</v>
      </c>
      <c r="Q135" s="93">
        <v>50</v>
      </c>
      <c r="R135" s="94">
        <v>388</v>
      </c>
      <c r="S135" s="148">
        <v>4.4400000000000004</v>
      </c>
      <c r="T135" s="148" t="s">
        <v>16</v>
      </c>
      <c r="U135" s="151"/>
    </row>
    <row r="136" spans="1:21" ht="24.75" thickBot="1" x14ac:dyDescent="0.25">
      <c r="A136" s="103" t="s">
        <v>389</v>
      </c>
      <c r="B136" s="5" t="s">
        <v>13</v>
      </c>
      <c r="C136" s="73" t="s">
        <v>68</v>
      </c>
      <c r="D136" s="73" t="s">
        <v>14</v>
      </c>
      <c r="E136" s="74" t="s">
        <v>24</v>
      </c>
      <c r="F136" s="73" t="s">
        <v>16</v>
      </c>
      <c r="G136" s="73" t="s">
        <v>24</v>
      </c>
      <c r="H136" s="74" t="s">
        <v>16</v>
      </c>
      <c r="I136" s="73" t="s">
        <v>29</v>
      </c>
      <c r="J136" s="73" t="s">
        <v>24</v>
      </c>
      <c r="K136" s="74" t="s">
        <v>29</v>
      </c>
      <c r="L136" s="73" t="s">
        <v>29</v>
      </c>
      <c r="M136" s="73" t="s">
        <v>16</v>
      </c>
      <c r="N136" s="74" t="s">
        <v>16</v>
      </c>
      <c r="O136" s="73" t="s">
        <v>68</v>
      </c>
      <c r="P136" s="73" t="s">
        <v>24</v>
      </c>
      <c r="Q136" s="74" t="s">
        <v>24</v>
      </c>
      <c r="R136" s="73"/>
      <c r="S136" s="149"/>
      <c r="T136" s="149"/>
      <c r="U136" s="152"/>
    </row>
    <row r="137" spans="1:21" x14ac:dyDescent="0.2">
      <c r="A137" s="3">
        <v>15063</v>
      </c>
      <c r="B137" s="4" t="s">
        <v>12</v>
      </c>
      <c r="C137" s="71" t="s">
        <v>142</v>
      </c>
      <c r="D137" s="71" t="s">
        <v>114</v>
      </c>
      <c r="E137" s="93">
        <v>56</v>
      </c>
      <c r="F137" s="71" t="s">
        <v>105</v>
      </c>
      <c r="G137" s="71" t="s">
        <v>116</v>
      </c>
      <c r="H137" s="93">
        <v>37</v>
      </c>
      <c r="I137" s="71" t="s">
        <v>163</v>
      </c>
      <c r="J137" s="71" t="s">
        <v>31</v>
      </c>
      <c r="K137" s="93">
        <v>59</v>
      </c>
      <c r="L137" s="71" t="s">
        <v>98</v>
      </c>
      <c r="M137" s="71" t="s">
        <v>28</v>
      </c>
      <c r="N137" s="93">
        <v>44</v>
      </c>
      <c r="O137" s="71" t="s">
        <v>284</v>
      </c>
      <c r="P137" s="71" t="s">
        <v>124</v>
      </c>
      <c r="Q137" s="93">
        <v>61</v>
      </c>
      <c r="R137" s="94">
        <v>430</v>
      </c>
      <c r="S137" s="148">
        <v>5.44</v>
      </c>
      <c r="T137" s="151" t="s">
        <v>16</v>
      </c>
      <c r="U137" s="151"/>
    </row>
    <row r="138" spans="1:21" ht="24.75" thickBot="1" x14ac:dyDescent="0.25">
      <c r="A138" s="104" t="s">
        <v>388</v>
      </c>
      <c r="B138" s="6" t="s">
        <v>13</v>
      </c>
      <c r="C138" s="108" t="s">
        <v>24</v>
      </c>
      <c r="D138" s="108" t="s">
        <v>48</v>
      </c>
      <c r="E138" s="109" t="s">
        <v>24</v>
      </c>
      <c r="F138" s="108" t="s">
        <v>16</v>
      </c>
      <c r="G138" s="108" t="s">
        <v>50</v>
      </c>
      <c r="H138" s="109" t="s">
        <v>16</v>
      </c>
      <c r="I138" s="108" t="s">
        <v>14</v>
      </c>
      <c r="J138" s="108" t="s">
        <v>24</v>
      </c>
      <c r="K138" s="109" t="s">
        <v>24</v>
      </c>
      <c r="L138" s="108" t="s">
        <v>68</v>
      </c>
      <c r="M138" s="108" t="s">
        <v>29</v>
      </c>
      <c r="N138" s="109" t="s">
        <v>29</v>
      </c>
      <c r="O138" s="108" t="s">
        <v>14</v>
      </c>
      <c r="P138" s="108" t="s">
        <v>68</v>
      </c>
      <c r="Q138" s="109" t="s">
        <v>14</v>
      </c>
      <c r="R138" s="108"/>
      <c r="S138" s="150"/>
      <c r="T138" s="153"/>
      <c r="U138" s="152"/>
    </row>
    <row r="139" spans="1:21" x14ac:dyDescent="0.25">
      <c r="A139" s="126">
        <v>15064</v>
      </c>
      <c r="B139" s="4" t="s">
        <v>12</v>
      </c>
      <c r="C139" s="1">
        <v>53</v>
      </c>
      <c r="D139" s="1">
        <v>18</v>
      </c>
      <c r="E139" s="1">
        <v>71</v>
      </c>
      <c r="F139" s="1">
        <v>42</v>
      </c>
      <c r="G139" s="1">
        <v>14</v>
      </c>
      <c r="H139" s="1">
        <v>56</v>
      </c>
      <c r="I139" s="1">
        <v>51</v>
      </c>
      <c r="J139" s="1">
        <v>15</v>
      </c>
      <c r="K139" s="1">
        <v>66</v>
      </c>
      <c r="L139" s="1">
        <v>51</v>
      </c>
      <c r="M139" s="1">
        <v>18</v>
      </c>
      <c r="N139" s="125">
        <v>69</v>
      </c>
      <c r="O139" s="124">
        <v>62</v>
      </c>
      <c r="P139" s="124">
        <v>18</v>
      </c>
      <c r="Q139" s="125">
        <v>80</v>
      </c>
      <c r="R139" s="124">
        <v>548</v>
      </c>
      <c r="S139" s="117"/>
      <c r="T139" s="117"/>
      <c r="U139" s="151"/>
    </row>
    <row r="140" spans="1:21" ht="24.75" thickBot="1" x14ac:dyDescent="0.25">
      <c r="A140" s="103" t="s">
        <v>387</v>
      </c>
      <c r="B140" s="5" t="s">
        <v>13</v>
      </c>
      <c r="C140" s="73" t="s">
        <v>14</v>
      </c>
      <c r="D140" s="73" t="s">
        <v>56</v>
      </c>
      <c r="E140" s="74" t="s">
        <v>50</v>
      </c>
      <c r="F140" s="73" t="s">
        <v>24</v>
      </c>
      <c r="G140" s="73" t="s">
        <v>50</v>
      </c>
      <c r="H140" s="74" t="s">
        <v>24</v>
      </c>
      <c r="I140" s="73" t="s">
        <v>14</v>
      </c>
      <c r="J140" s="73" t="s">
        <v>48</v>
      </c>
      <c r="K140" s="74" t="s">
        <v>14</v>
      </c>
      <c r="L140" s="73" t="s">
        <v>14</v>
      </c>
      <c r="M140" s="73" t="s">
        <v>56</v>
      </c>
      <c r="N140" s="74" t="s">
        <v>14</v>
      </c>
      <c r="O140" s="73" t="s">
        <v>48</v>
      </c>
      <c r="P140" s="73" t="s">
        <v>56</v>
      </c>
      <c r="Q140" s="74" t="s">
        <v>56</v>
      </c>
      <c r="R140" s="73"/>
      <c r="S140" s="117">
        <v>8.07</v>
      </c>
      <c r="T140" s="117" t="s">
        <v>29</v>
      </c>
      <c r="U140" s="152"/>
    </row>
    <row r="141" spans="1:21" x14ac:dyDescent="0.2">
      <c r="A141" s="3">
        <v>15065</v>
      </c>
      <c r="B141" s="4" t="s">
        <v>12</v>
      </c>
      <c r="C141" s="94">
        <v>41</v>
      </c>
      <c r="D141" s="94">
        <v>17</v>
      </c>
      <c r="E141" s="93">
        <v>58</v>
      </c>
      <c r="F141" s="94">
        <v>35</v>
      </c>
      <c r="G141" s="94">
        <v>18</v>
      </c>
      <c r="H141" s="93">
        <v>53</v>
      </c>
      <c r="I141" s="94">
        <v>46</v>
      </c>
      <c r="J141" s="94">
        <v>16</v>
      </c>
      <c r="K141" s="93">
        <v>62</v>
      </c>
      <c r="L141" s="94">
        <v>39</v>
      </c>
      <c r="M141" s="94">
        <v>12</v>
      </c>
      <c r="N141" s="93">
        <v>51</v>
      </c>
      <c r="O141" s="94">
        <v>69</v>
      </c>
      <c r="P141" s="94">
        <v>18</v>
      </c>
      <c r="Q141" s="93">
        <v>87</v>
      </c>
      <c r="R141" s="94">
        <v>526</v>
      </c>
      <c r="S141" s="148">
        <v>7.78</v>
      </c>
      <c r="T141" s="148" t="s">
        <v>29</v>
      </c>
      <c r="U141" s="151"/>
    </row>
    <row r="142" spans="1:21" ht="24.75" thickBot="1" x14ac:dyDescent="0.25">
      <c r="A142" s="103" t="s">
        <v>386</v>
      </c>
      <c r="B142" s="5" t="s">
        <v>13</v>
      </c>
      <c r="C142" s="73" t="s">
        <v>24</v>
      </c>
      <c r="D142" s="73" t="s">
        <v>56</v>
      </c>
      <c r="E142" s="74" t="s">
        <v>24</v>
      </c>
      <c r="F142" s="73" t="s">
        <v>29</v>
      </c>
      <c r="G142" s="73" t="s">
        <v>56</v>
      </c>
      <c r="H142" s="74" t="s">
        <v>24</v>
      </c>
      <c r="I142" s="73" t="s">
        <v>24</v>
      </c>
      <c r="J142" s="73" t="s">
        <v>56</v>
      </c>
      <c r="K142" s="74" t="s">
        <v>14</v>
      </c>
      <c r="L142" s="73" t="s">
        <v>68</v>
      </c>
      <c r="M142" s="73" t="s">
        <v>14</v>
      </c>
      <c r="N142" s="74" t="s">
        <v>24</v>
      </c>
      <c r="O142" s="73" t="s">
        <v>56</v>
      </c>
      <c r="P142" s="73" t="s">
        <v>56</v>
      </c>
      <c r="Q142" s="74" t="s">
        <v>56</v>
      </c>
      <c r="R142" s="73"/>
      <c r="S142" s="149"/>
      <c r="T142" s="149"/>
      <c r="U142" s="152"/>
    </row>
    <row r="143" spans="1:21" x14ac:dyDescent="0.2">
      <c r="A143" s="3">
        <v>15066</v>
      </c>
      <c r="B143" s="4" t="s">
        <v>12</v>
      </c>
      <c r="C143" s="94">
        <v>61</v>
      </c>
      <c r="D143" s="94">
        <v>15</v>
      </c>
      <c r="E143" s="93">
        <v>76</v>
      </c>
      <c r="F143" s="94">
        <v>45</v>
      </c>
      <c r="G143" s="94">
        <v>14</v>
      </c>
      <c r="H143" s="93">
        <v>59</v>
      </c>
      <c r="I143" s="94">
        <v>61</v>
      </c>
      <c r="J143" s="94">
        <v>16</v>
      </c>
      <c r="K143" s="93">
        <v>77</v>
      </c>
      <c r="L143" s="94">
        <v>65</v>
      </c>
      <c r="M143" s="94">
        <v>12</v>
      </c>
      <c r="N143" s="93">
        <v>77</v>
      </c>
      <c r="O143" s="94">
        <v>67</v>
      </c>
      <c r="P143" s="94">
        <v>17</v>
      </c>
      <c r="Q143" s="93">
        <v>84</v>
      </c>
      <c r="R143" s="94">
        <v>586</v>
      </c>
      <c r="S143" s="148">
        <v>8.93</v>
      </c>
      <c r="T143" s="148" t="s">
        <v>29</v>
      </c>
      <c r="U143" s="151"/>
    </row>
    <row r="144" spans="1:21" ht="24.75" thickBot="1" x14ac:dyDescent="0.25">
      <c r="A144" s="103" t="s">
        <v>385</v>
      </c>
      <c r="B144" s="5" t="s">
        <v>13</v>
      </c>
      <c r="C144" s="73" t="s">
        <v>48</v>
      </c>
      <c r="D144" s="73" t="s">
        <v>48</v>
      </c>
      <c r="E144" s="74" t="s">
        <v>48</v>
      </c>
      <c r="F144" s="73" t="s">
        <v>24</v>
      </c>
      <c r="G144" s="73" t="s">
        <v>50</v>
      </c>
      <c r="H144" s="74" t="s">
        <v>24</v>
      </c>
      <c r="I144" s="73" t="s">
        <v>48</v>
      </c>
      <c r="J144" s="73" t="s">
        <v>56</v>
      </c>
      <c r="K144" s="74" t="s">
        <v>48</v>
      </c>
      <c r="L144" s="73" t="s">
        <v>56</v>
      </c>
      <c r="M144" s="73" t="s">
        <v>14</v>
      </c>
      <c r="N144" s="74" t="s">
        <v>48</v>
      </c>
      <c r="O144" s="73" t="s">
        <v>56</v>
      </c>
      <c r="P144" s="73" t="s">
        <v>56</v>
      </c>
      <c r="Q144" s="74" t="s">
        <v>56</v>
      </c>
      <c r="R144" s="73"/>
      <c r="S144" s="149"/>
      <c r="T144" s="149"/>
      <c r="U144" s="152"/>
    </row>
    <row r="145" spans="1:21" x14ac:dyDescent="0.2">
      <c r="A145" s="3">
        <v>15067</v>
      </c>
      <c r="B145" s="4" t="s">
        <v>12</v>
      </c>
      <c r="C145" s="71" t="s">
        <v>34</v>
      </c>
      <c r="D145" s="71" t="s">
        <v>124</v>
      </c>
      <c r="E145" s="93">
        <v>29</v>
      </c>
      <c r="F145" s="71" t="s">
        <v>128</v>
      </c>
      <c r="G145" s="71" t="s">
        <v>124</v>
      </c>
      <c r="H145" s="93">
        <v>24</v>
      </c>
      <c r="I145" s="71" t="s">
        <v>39</v>
      </c>
      <c r="J145" s="71" t="s">
        <v>31</v>
      </c>
      <c r="K145" s="93">
        <v>44</v>
      </c>
      <c r="L145" s="71" t="s">
        <v>149</v>
      </c>
      <c r="M145" s="71" t="s">
        <v>28</v>
      </c>
      <c r="N145" s="93">
        <v>29</v>
      </c>
      <c r="O145" s="71" t="s">
        <v>121</v>
      </c>
      <c r="P145" s="71" t="s">
        <v>80</v>
      </c>
      <c r="Q145" s="93">
        <v>56</v>
      </c>
      <c r="R145" s="94">
        <v>338</v>
      </c>
      <c r="S145" s="148">
        <v>3.15</v>
      </c>
      <c r="T145" s="148" t="s">
        <v>16</v>
      </c>
      <c r="U145" s="151"/>
    </row>
    <row r="146" spans="1:21" ht="24.75" thickBot="1" x14ac:dyDescent="0.25">
      <c r="A146" s="103" t="s">
        <v>384</v>
      </c>
      <c r="B146" s="5" t="s">
        <v>13</v>
      </c>
      <c r="C146" s="73" t="s">
        <v>16</v>
      </c>
      <c r="D146" s="73" t="s">
        <v>68</v>
      </c>
      <c r="E146" s="74" t="s">
        <v>16</v>
      </c>
      <c r="F146" s="73" t="s">
        <v>16</v>
      </c>
      <c r="G146" s="73" t="s">
        <v>68</v>
      </c>
      <c r="H146" s="74" t="s">
        <v>16</v>
      </c>
      <c r="I146" s="73" t="s">
        <v>29</v>
      </c>
      <c r="J146" s="73" t="s">
        <v>24</v>
      </c>
      <c r="K146" s="74" t="s">
        <v>29</v>
      </c>
      <c r="L146" s="73" t="s">
        <v>16</v>
      </c>
      <c r="M146" s="73" t="s">
        <v>29</v>
      </c>
      <c r="N146" s="74" t="s">
        <v>16</v>
      </c>
      <c r="O146" s="73" t="s">
        <v>68</v>
      </c>
      <c r="P146" s="73" t="s">
        <v>56</v>
      </c>
      <c r="Q146" s="74" t="s">
        <v>24</v>
      </c>
      <c r="R146" s="73"/>
      <c r="S146" s="149"/>
      <c r="T146" s="149"/>
      <c r="U146" s="152"/>
    </row>
    <row r="147" spans="1:21" x14ac:dyDescent="0.2">
      <c r="A147" s="3">
        <v>15068</v>
      </c>
      <c r="B147" s="4" t="s">
        <v>12</v>
      </c>
      <c r="C147" s="71" t="s">
        <v>105</v>
      </c>
      <c r="D147" s="71" t="s">
        <v>23</v>
      </c>
      <c r="E147" s="93">
        <v>33</v>
      </c>
      <c r="F147" s="71" t="s">
        <v>137</v>
      </c>
      <c r="G147" s="71" t="s">
        <v>31</v>
      </c>
      <c r="H147" s="93">
        <v>27</v>
      </c>
      <c r="I147" s="71" t="s">
        <v>149</v>
      </c>
      <c r="J147" s="71" t="s">
        <v>124</v>
      </c>
      <c r="K147" s="93">
        <v>30</v>
      </c>
      <c r="L147" s="71" t="s">
        <v>115</v>
      </c>
      <c r="M147" s="71" t="s">
        <v>124</v>
      </c>
      <c r="N147" s="93">
        <v>31</v>
      </c>
      <c r="O147" s="71" t="s">
        <v>89</v>
      </c>
      <c r="P147" s="71" t="s">
        <v>124</v>
      </c>
      <c r="Q147" s="93">
        <v>46</v>
      </c>
      <c r="R147" s="94">
        <v>312</v>
      </c>
      <c r="S147" s="148">
        <v>2.52</v>
      </c>
      <c r="T147" s="148" t="s">
        <v>16</v>
      </c>
      <c r="U147" s="151"/>
    </row>
    <row r="148" spans="1:21" ht="24.75" thickBot="1" x14ac:dyDescent="0.25">
      <c r="A148" s="103" t="s">
        <v>383</v>
      </c>
      <c r="B148" s="5" t="s">
        <v>13</v>
      </c>
      <c r="C148" s="73" t="s">
        <v>16</v>
      </c>
      <c r="D148" s="73" t="s">
        <v>24</v>
      </c>
      <c r="E148" s="74" t="s">
        <v>16</v>
      </c>
      <c r="F148" s="73" t="s">
        <v>16</v>
      </c>
      <c r="G148" s="73" t="s">
        <v>24</v>
      </c>
      <c r="H148" s="74" t="s">
        <v>16</v>
      </c>
      <c r="I148" s="73" t="s">
        <v>16</v>
      </c>
      <c r="J148" s="73" t="s">
        <v>68</v>
      </c>
      <c r="K148" s="74" t="s">
        <v>16</v>
      </c>
      <c r="L148" s="73" t="s">
        <v>16</v>
      </c>
      <c r="M148" s="73" t="s">
        <v>68</v>
      </c>
      <c r="N148" s="74" t="s">
        <v>16</v>
      </c>
      <c r="O148" s="73" t="s">
        <v>68</v>
      </c>
      <c r="P148" s="73" t="s">
        <v>68</v>
      </c>
      <c r="Q148" s="74" t="s">
        <v>68</v>
      </c>
      <c r="R148" s="73"/>
      <c r="S148" s="149"/>
      <c r="T148" s="149"/>
      <c r="U148" s="152"/>
    </row>
    <row r="149" spans="1:21" x14ac:dyDescent="0.2">
      <c r="A149" s="3">
        <v>15069</v>
      </c>
      <c r="B149" s="4" t="s">
        <v>12</v>
      </c>
      <c r="C149" s="94">
        <v>55</v>
      </c>
      <c r="D149" s="94">
        <v>18</v>
      </c>
      <c r="E149" s="93">
        <v>73</v>
      </c>
      <c r="F149" s="94">
        <v>61</v>
      </c>
      <c r="G149" s="94">
        <v>18</v>
      </c>
      <c r="H149" s="93">
        <v>79</v>
      </c>
      <c r="I149" s="94">
        <v>74</v>
      </c>
      <c r="J149" s="94">
        <v>19</v>
      </c>
      <c r="K149" s="93">
        <v>93</v>
      </c>
      <c r="L149" s="94">
        <v>68</v>
      </c>
      <c r="M149" s="94">
        <v>20</v>
      </c>
      <c r="N149" s="93">
        <v>88</v>
      </c>
      <c r="O149" s="94">
        <v>76</v>
      </c>
      <c r="P149" s="94">
        <v>19</v>
      </c>
      <c r="Q149" s="93">
        <v>95</v>
      </c>
      <c r="R149" s="94">
        <v>650</v>
      </c>
      <c r="S149" s="148">
        <v>9.56</v>
      </c>
      <c r="T149" s="148" t="s">
        <v>29</v>
      </c>
      <c r="U149" s="151"/>
    </row>
    <row r="150" spans="1:21" ht="36.75" thickBot="1" x14ac:dyDescent="0.25">
      <c r="A150" s="103" t="s">
        <v>382</v>
      </c>
      <c r="B150" s="5" t="s">
        <v>13</v>
      </c>
      <c r="C150" s="73" t="s">
        <v>14</v>
      </c>
      <c r="D150" s="73" t="s">
        <v>56</v>
      </c>
      <c r="E150" s="74" t="s">
        <v>50</v>
      </c>
      <c r="F150" s="73" t="s">
        <v>48</v>
      </c>
      <c r="G150" s="73" t="s">
        <v>56</v>
      </c>
      <c r="H150" s="74" t="s">
        <v>48</v>
      </c>
      <c r="I150" s="73" t="s">
        <v>56</v>
      </c>
      <c r="J150" s="73" t="s">
        <v>56</v>
      </c>
      <c r="K150" s="74" t="s">
        <v>56</v>
      </c>
      <c r="L150" s="73" t="s">
        <v>56</v>
      </c>
      <c r="M150" s="73" t="s">
        <v>56</v>
      </c>
      <c r="N150" s="74" t="s">
        <v>56</v>
      </c>
      <c r="O150" s="73" t="s">
        <v>56</v>
      </c>
      <c r="P150" s="73" t="s">
        <v>56</v>
      </c>
      <c r="Q150" s="74" t="s">
        <v>56</v>
      </c>
      <c r="R150" s="73"/>
      <c r="S150" s="149"/>
      <c r="T150" s="149"/>
      <c r="U150" s="152"/>
    </row>
    <row r="151" spans="1:21" ht="15" customHeight="1" x14ac:dyDescent="0.2">
      <c r="A151" s="3">
        <v>15070</v>
      </c>
      <c r="B151" s="4" t="s">
        <v>12</v>
      </c>
      <c r="C151" s="94">
        <v>43</v>
      </c>
      <c r="D151" s="94">
        <v>17</v>
      </c>
      <c r="E151" s="93">
        <v>60</v>
      </c>
      <c r="F151" s="94">
        <v>51</v>
      </c>
      <c r="G151" s="94">
        <v>14</v>
      </c>
      <c r="H151" s="93">
        <v>65</v>
      </c>
      <c r="I151" s="94">
        <v>56</v>
      </c>
      <c r="J151" s="94">
        <v>15</v>
      </c>
      <c r="K151" s="93">
        <v>71</v>
      </c>
      <c r="L151" s="94">
        <v>42</v>
      </c>
      <c r="M151" s="94">
        <v>13</v>
      </c>
      <c r="N151" s="93">
        <v>55</v>
      </c>
      <c r="O151" s="94">
        <v>60</v>
      </c>
      <c r="P151" s="94">
        <v>16</v>
      </c>
      <c r="Q151" s="93">
        <v>76</v>
      </c>
      <c r="R151" s="94">
        <v>536</v>
      </c>
      <c r="S151" s="148">
        <v>8</v>
      </c>
      <c r="T151" s="148" t="s">
        <v>29</v>
      </c>
      <c r="U151" s="151"/>
    </row>
    <row r="152" spans="1:21" ht="24.75" thickBot="1" x14ac:dyDescent="0.25">
      <c r="A152" s="103" t="s">
        <v>381</v>
      </c>
      <c r="B152" s="5" t="s">
        <v>13</v>
      </c>
      <c r="C152" s="73" t="s">
        <v>24</v>
      </c>
      <c r="D152" s="73" t="s">
        <v>56</v>
      </c>
      <c r="E152" s="74" t="s">
        <v>14</v>
      </c>
      <c r="F152" s="73" t="s">
        <v>14</v>
      </c>
      <c r="G152" s="73" t="s">
        <v>50</v>
      </c>
      <c r="H152" s="74" t="s">
        <v>14</v>
      </c>
      <c r="I152" s="73" t="s">
        <v>50</v>
      </c>
      <c r="J152" s="73" t="s">
        <v>48</v>
      </c>
      <c r="K152" s="74" t="s">
        <v>50</v>
      </c>
      <c r="L152" s="73" t="s">
        <v>24</v>
      </c>
      <c r="M152" s="73" t="s">
        <v>14</v>
      </c>
      <c r="N152" s="74" t="s">
        <v>24</v>
      </c>
      <c r="O152" s="73" t="s">
        <v>48</v>
      </c>
      <c r="P152" s="73" t="s">
        <v>56</v>
      </c>
      <c r="Q152" s="74" t="s">
        <v>48</v>
      </c>
      <c r="R152" s="73"/>
      <c r="S152" s="149"/>
      <c r="T152" s="149"/>
      <c r="U152" s="152"/>
    </row>
    <row r="153" spans="1:21" x14ac:dyDescent="0.2">
      <c r="A153" s="3">
        <v>15071</v>
      </c>
      <c r="B153" s="4" t="s">
        <v>12</v>
      </c>
      <c r="C153" s="94">
        <v>60</v>
      </c>
      <c r="D153" s="94">
        <v>18</v>
      </c>
      <c r="E153" s="93">
        <v>78</v>
      </c>
      <c r="F153" s="94">
        <v>62</v>
      </c>
      <c r="G153" s="94">
        <v>19</v>
      </c>
      <c r="H153" s="93">
        <v>81</v>
      </c>
      <c r="I153" s="94">
        <v>56</v>
      </c>
      <c r="J153" s="94">
        <v>18</v>
      </c>
      <c r="K153" s="93">
        <v>74</v>
      </c>
      <c r="L153" s="94">
        <v>54</v>
      </c>
      <c r="M153" s="94">
        <v>17</v>
      </c>
      <c r="N153" s="93">
        <v>71</v>
      </c>
      <c r="O153" s="94">
        <v>77</v>
      </c>
      <c r="P153" s="94">
        <v>18</v>
      </c>
      <c r="Q153" s="93">
        <v>95</v>
      </c>
      <c r="R153" s="94">
        <v>616</v>
      </c>
      <c r="S153" s="148">
        <v>9.26</v>
      </c>
      <c r="T153" s="148" t="s">
        <v>29</v>
      </c>
      <c r="U153" s="151"/>
    </row>
    <row r="154" spans="1:21" ht="15.75" thickBot="1" x14ac:dyDescent="0.25">
      <c r="A154" s="103" t="s">
        <v>380</v>
      </c>
      <c r="B154" s="5" t="s">
        <v>13</v>
      </c>
      <c r="C154" s="73" t="s">
        <v>48</v>
      </c>
      <c r="D154" s="73" t="s">
        <v>56</v>
      </c>
      <c r="E154" s="74" t="s">
        <v>48</v>
      </c>
      <c r="F154" s="73" t="s">
        <v>48</v>
      </c>
      <c r="G154" s="73" t="s">
        <v>56</v>
      </c>
      <c r="H154" s="74" t="s">
        <v>56</v>
      </c>
      <c r="I154" s="73" t="s">
        <v>50</v>
      </c>
      <c r="J154" s="73" t="s">
        <v>56</v>
      </c>
      <c r="K154" s="74" t="s">
        <v>50</v>
      </c>
      <c r="L154" s="73" t="s">
        <v>14</v>
      </c>
      <c r="M154" s="73" t="s">
        <v>56</v>
      </c>
      <c r="N154" s="74" t="s">
        <v>50</v>
      </c>
      <c r="O154" s="73" t="s">
        <v>56</v>
      </c>
      <c r="P154" s="73" t="s">
        <v>56</v>
      </c>
      <c r="Q154" s="74" t="s">
        <v>56</v>
      </c>
      <c r="R154" s="73"/>
      <c r="S154" s="149"/>
      <c r="T154" s="149"/>
      <c r="U154" s="152"/>
    </row>
    <row r="155" spans="1:21" x14ac:dyDescent="0.2">
      <c r="A155" s="3">
        <v>15072</v>
      </c>
      <c r="B155" s="4" t="s">
        <v>12</v>
      </c>
      <c r="C155" s="94">
        <v>37</v>
      </c>
      <c r="D155" s="94">
        <v>11</v>
      </c>
      <c r="E155" s="93">
        <v>48</v>
      </c>
      <c r="F155" s="94">
        <v>45</v>
      </c>
      <c r="G155" s="94">
        <v>18</v>
      </c>
      <c r="H155" s="93">
        <v>63</v>
      </c>
      <c r="I155" s="94">
        <v>42</v>
      </c>
      <c r="J155" s="94">
        <v>16</v>
      </c>
      <c r="K155" s="93">
        <v>58</v>
      </c>
      <c r="L155" s="94">
        <v>36</v>
      </c>
      <c r="M155" s="94">
        <v>8</v>
      </c>
      <c r="N155" s="93">
        <v>44</v>
      </c>
      <c r="O155" s="94">
        <v>64</v>
      </c>
      <c r="P155" s="94">
        <v>15</v>
      </c>
      <c r="Q155" s="93">
        <v>79</v>
      </c>
      <c r="R155" s="94">
        <v>481</v>
      </c>
      <c r="S155" s="148">
        <v>6.89</v>
      </c>
      <c r="T155" s="148" t="s">
        <v>29</v>
      </c>
      <c r="U155" s="151"/>
    </row>
    <row r="156" spans="1:21" ht="24.75" thickBot="1" x14ac:dyDescent="0.25">
      <c r="A156" s="103" t="s">
        <v>379</v>
      </c>
      <c r="B156" s="5" t="s">
        <v>13</v>
      </c>
      <c r="C156" s="73" t="s">
        <v>68</v>
      </c>
      <c r="D156" s="73" t="s">
        <v>24</v>
      </c>
      <c r="E156" s="74" t="s">
        <v>68</v>
      </c>
      <c r="F156" s="73" t="s">
        <v>24</v>
      </c>
      <c r="G156" s="73" t="s">
        <v>56</v>
      </c>
      <c r="H156" s="74" t="s">
        <v>14</v>
      </c>
      <c r="I156" s="73" t="s">
        <v>24</v>
      </c>
      <c r="J156" s="73" t="s">
        <v>56</v>
      </c>
      <c r="K156" s="74" t="s">
        <v>24</v>
      </c>
      <c r="L156" s="73" t="s">
        <v>68</v>
      </c>
      <c r="M156" s="73" t="s">
        <v>29</v>
      </c>
      <c r="N156" s="74" t="s">
        <v>29</v>
      </c>
      <c r="O156" s="73" t="s">
        <v>56</v>
      </c>
      <c r="P156" s="73" t="s">
        <v>48</v>
      </c>
      <c r="Q156" s="74" t="s">
        <v>48</v>
      </c>
      <c r="R156" s="73"/>
      <c r="S156" s="149"/>
      <c r="T156" s="149"/>
      <c r="U156" s="152"/>
    </row>
    <row r="157" spans="1:21" x14ac:dyDescent="0.2">
      <c r="A157" s="3">
        <v>15073</v>
      </c>
      <c r="B157" s="4" t="s">
        <v>12</v>
      </c>
      <c r="C157" s="71" t="s">
        <v>169</v>
      </c>
      <c r="D157" s="71" t="s">
        <v>108</v>
      </c>
      <c r="E157" s="93">
        <v>47</v>
      </c>
      <c r="F157" s="71" t="s">
        <v>128</v>
      </c>
      <c r="G157" s="71" t="s">
        <v>108</v>
      </c>
      <c r="H157" s="93">
        <v>28</v>
      </c>
      <c r="I157" s="71" t="s">
        <v>91</v>
      </c>
      <c r="J157" s="71" t="s">
        <v>81</v>
      </c>
      <c r="K157" s="93">
        <v>44</v>
      </c>
      <c r="L157" s="71" t="s">
        <v>94</v>
      </c>
      <c r="M157" s="71" t="s">
        <v>19</v>
      </c>
      <c r="N157" s="93">
        <v>39</v>
      </c>
      <c r="O157" s="71" t="s">
        <v>121</v>
      </c>
      <c r="P157" s="71" t="s">
        <v>81</v>
      </c>
      <c r="Q157" s="93">
        <v>51</v>
      </c>
      <c r="R157" s="94">
        <v>398</v>
      </c>
      <c r="S157" s="148">
        <v>4.5599999999999996</v>
      </c>
      <c r="T157" s="148" t="s">
        <v>16</v>
      </c>
      <c r="U157" s="151"/>
    </row>
    <row r="158" spans="1:21" ht="24.75" thickBot="1" x14ac:dyDescent="0.25">
      <c r="A158" s="103" t="s">
        <v>378</v>
      </c>
      <c r="B158" s="5" t="s">
        <v>13</v>
      </c>
      <c r="C158" s="73" t="s">
        <v>29</v>
      </c>
      <c r="D158" s="73" t="s">
        <v>14</v>
      </c>
      <c r="E158" s="74" t="s">
        <v>68</v>
      </c>
      <c r="F158" s="73" t="s">
        <v>16</v>
      </c>
      <c r="G158" s="73" t="s">
        <v>14</v>
      </c>
      <c r="H158" s="74" t="s">
        <v>16</v>
      </c>
      <c r="I158" s="73" t="s">
        <v>29</v>
      </c>
      <c r="J158" s="73" t="s">
        <v>14</v>
      </c>
      <c r="K158" s="74" t="s">
        <v>29</v>
      </c>
      <c r="L158" s="73" t="s">
        <v>29</v>
      </c>
      <c r="M158" s="73" t="s">
        <v>16</v>
      </c>
      <c r="N158" s="74" t="s">
        <v>16</v>
      </c>
      <c r="O158" s="73" t="s">
        <v>68</v>
      </c>
      <c r="P158" s="73" t="s">
        <v>14</v>
      </c>
      <c r="Q158" s="74" t="s">
        <v>24</v>
      </c>
      <c r="R158" s="73"/>
      <c r="S158" s="149"/>
      <c r="T158" s="149"/>
      <c r="U158" s="152"/>
    </row>
    <row r="159" spans="1:21" x14ac:dyDescent="0.2">
      <c r="A159" s="3">
        <v>15074</v>
      </c>
      <c r="B159" s="4" t="s">
        <v>12</v>
      </c>
      <c r="C159" s="71" t="s">
        <v>91</v>
      </c>
      <c r="D159" s="71" t="s">
        <v>23</v>
      </c>
      <c r="E159" s="93">
        <v>42</v>
      </c>
      <c r="F159" s="71" t="s">
        <v>149</v>
      </c>
      <c r="G159" s="71" t="s">
        <v>23</v>
      </c>
      <c r="H159" s="93">
        <v>31</v>
      </c>
      <c r="I159" s="71" t="s">
        <v>313</v>
      </c>
      <c r="J159" s="71" t="s">
        <v>136</v>
      </c>
      <c r="K159" s="93">
        <v>14</v>
      </c>
      <c r="L159" s="71" t="s">
        <v>177</v>
      </c>
      <c r="M159" s="71" t="s">
        <v>140</v>
      </c>
      <c r="N159" s="93">
        <v>12</v>
      </c>
      <c r="O159" s="71" t="s">
        <v>91</v>
      </c>
      <c r="P159" s="71" t="s">
        <v>136</v>
      </c>
      <c r="Q159" s="93">
        <v>38</v>
      </c>
      <c r="R159" s="94">
        <v>318</v>
      </c>
      <c r="S159" s="148">
        <v>2.78</v>
      </c>
      <c r="T159" s="148" t="s">
        <v>16</v>
      </c>
      <c r="U159" s="151"/>
    </row>
    <row r="160" spans="1:21" ht="24.75" thickBot="1" x14ac:dyDescent="0.25">
      <c r="A160" s="103" t="s">
        <v>377</v>
      </c>
      <c r="B160" s="5" t="s">
        <v>13</v>
      </c>
      <c r="C160" s="73" t="s">
        <v>29</v>
      </c>
      <c r="D160" s="73" t="s">
        <v>24</v>
      </c>
      <c r="E160" s="74" t="s">
        <v>29</v>
      </c>
      <c r="F160" s="73" t="s">
        <v>16</v>
      </c>
      <c r="G160" s="73" t="s">
        <v>24</v>
      </c>
      <c r="H160" s="74" t="s">
        <v>16</v>
      </c>
      <c r="I160" s="73" t="s">
        <v>16</v>
      </c>
      <c r="J160" s="73" t="s">
        <v>16</v>
      </c>
      <c r="K160" s="74" t="s">
        <v>16</v>
      </c>
      <c r="L160" s="73" t="s">
        <v>16</v>
      </c>
      <c r="M160" s="73" t="s">
        <v>16</v>
      </c>
      <c r="N160" s="74" t="s">
        <v>16</v>
      </c>
      <c r="O160" s="73" t="s">
        <v>29</v>
      </c>
      <c r="P160" s="73" t="s">
        <v>16</v>
      </c>
      <c r="Q160" s="74" t="s">
        <v>16</v>
      </c>
      <c r="R160" s="73"/>
      <c r="S160" s="149"/>
      <c r="T160" s="149"/>
      <c r="U160" s="153"/>
    </row>
    <row r="161" spans="1:21" x14ac:dyDescent="0.2">
      <c r="A161" s="3">
        <v>15075</v>
      </c>
      <c r="B161" s="4" t="s">
        <v>12</v>
      </c>
      <c r="C161" s="71" t="s">
        <v>121</v>
      </c>
      <c r="D161" s="71" t="s">
        <v>108</v>
      </c>
      <c r="E161" s="93">
        <v>52</v>
      </c>
      <c r="F161" s="71" t="s">
        <v>18</v>
      </c>
      <c r="G161" s="71" t="s">
        <v>23</v>
      </c>
      <c r="H161" s="93">
        <v>27</v>
      </c>
      <c r="I161" s="71" t="s">
        <v>94</v>
      </c>
      <c r="J161" s="71" t="s">
        <v>23</v>
      </c>
      <c r="K161" s="93">
        <v>45</v>
      </c>
      <c r="L161" s="71" t="s">
        <v>91</v>
      </c>
      <c r="M161" s="71" t="s">
        <v>140</v>
      </c>
      <c r="N161" s="93">
        <v>35</v>
      </c>
      <c r="O161" s="71" t="s">
        <v>34</v>
      </c>
      <c r="P161" s="71" t="s">
        <v>136</v>
      </c>
      <c r="Q161" s="93">
        <v>26</v>
      </c>
      <c r="R161" s="94">
        <v>292</v>
      </c>
      <c r="S161" s="148">
        <v>2.56</v>
      </c>
      <c r="T161" s="148" t="s">
        <v>16</v>
      </c>
      <c r="U161" s="151"/>
    </row>
    <row r="162" spans="1:21" ht="24.75" thickBot="1" x14ac:dyDescent="0.25">
      <c r="A162" s="103" t="s">
        <v>376</v>
      </c>
      <c r="B162" s="5" t="s">
        <v>13</v>
      </c>
      <c r="C162" s="73" t="s">
        <v>68</v>
      </c>
      <c r="D162" s="73" t="s">
        <v>14</v>
      </c>
      <c r="E162" s="74" t="s">
        <v>24</v>
      </c>
      <c r="F162" s="73" t="s">
        <v>16</v>
      </c>
      <c r="G162" s="73" t="s">
        <v>24</v>
      </c>
      <c r="H162" s="74" t="s">
        <v>16</v>
      </c>
      <c r="I162" s="73" t="s">
        <v>29</v>
      </c>
      <c r="J162" s="73" t="s">
        <v>24</v>
      </c>
      <c r="K162" s="74" t="s">
        <v>68</v>
      </c>
      <c r="L162" s="73" t="s">
        <v>29</v>
      </c>
      <c r="M162" s="73" t="s">
        <v>16</v>
      </c>
      <c r="N162" s="74" t="s">
        <v>16</v>
      </c>
      <c r="O162" s="73" t="s">
        <v>16</v>
      </c>
      <c r="P162" s="73" t="s">
        <v>16</v>
      </c>
      <c r="Q162" s="74" t="s">
        <v>16</v>
      </c>
      <c r="R162" s="73"/>
      <c r="S162" s="149"/>
      <c r="T162" s="149"/>
      <c r="U162" s="153"/>
    </row>
    <row r="163" spans="1:21" x14ac:dyDescent="0.2">
      <c r="A163" s="3">
        <v>15076</v>
      </c>
      <c r="B163" s="4" t="s">
        <v>12</v>
      </c>
      <c r="C163" s="94">
        <v>50</v>
      </c>
      <c r="D163" s="94">
        <v>14</v>
      </c>
      <c r="E163" s="93">
        <v>64</v>
      </c>
      <c r="F163" s="94">
        <v>54</v>
      </c>
      <c r="G163" s="94">
        <v>18</v>
      </c>
      <c r="H163" s="93">
        <v>72</v>
      </c>
      <c r="I163" s="94">
        <v>52</v>
      </c>
      <c r="J163" s="94">
        <v>12</v>
      </c>
      <c r="K163" s="93">
        <v>64</v>
      </c>
      <c r="L163" s="94">
        <v>49</v>
      </c>
      <c r="M163" s="94">
        <v>9</v>
      </c>
      <c r="N163" s="93">
        <v>58</v>
      </c>
      <c r="O163" s="94">
        <v>73</v>
      </c>
      <c r="P163" s="94">
        <v>16</v>
      </c>
      <c r="Q163" s="93">
        <v>89</v>
      </c>
      <c r="R163" s="94">
        <v>550</v>
      </c>
      <c r="S163" s="148">
        <v>8.0399999999999991</v>
      </c>
      <c r="T163" s="148" t="s">
        <v>29</v>
      </c>
      <c r="U163" s="151"/>
    </row>
    <row r="164" spans="1:21" ht="24.75" thickBot="1" x14ac:dyDescent="0.25">
      <c r="A164" s="103" t="s">
        <v>375</v>
      </c>
      <c r="B164" s="5" t="s">
        <v>13</v>
      </c>
      <c r="C164" s="73" t="s">
        <v>14</v>
      </c>
      <c r="D164" s="73" t="s">
        <v>50</v>
      </c>
      <c r="E164" s="74" t="s">
        <v>14</v>
      </c>
      <c r="F164" s="73" t="s">
        <v>14</v>
      </c>
      <c r="G164" s="73" t="s">
        <v>56</v>
      </c>
      <c r="H164" s="74" t="s">
        <v>50</v>
      </c>
      <c r="I164" s="73" t="s">
        <v>14</v>
      </c>
      <c r="J164" s="73" t="s">
        <v>14</v>
      </c>
      <c r="K164" s="74" t="s">
        <v>14</v>
      </c>
      <c r="L164" s="73" t="s">
        <v>14</v>
      </c>
      <c r="M164" s="73" t="s">
        <v>68</v>
      </c>
      <c r="N164" s="74" t="s">
        <v>24</v>
      </c>
      <c r="O164" s="73" t="s">
        <v>56</v>
      </c>
      <c r="P164" s="73" t="s">
        <v>56</v>
      </c>
      <c r="Q164" s="74" t="s">
        <v>56</v>
      </c>
      <c r="R164" s="73"/>
      <c r="S164" s="149"/>
      <c r="T164" s="149"/>
      <c r="U164" s="153"/>
    </row>
    <row r="165" spans="1:21" x14ac:dyDescent="0.2">
      <c r="A165" s="3">
        <v>15077</v>
      </c>
      <c r="B165" s="4" t="s">
        <v>12</v>
      </c>
      <c r="C165" s="94">
        <v>47</v>
      </c>
      <c r="D165" s="94">
        <v>16</v>
      </c>
      <c r="E165" s="93">
        <v>63</v>
      </c>
      <c r="F165" s="94">
        <v>44</v>
      </c>
      <c r="G165" s="94">
        <v>15</v>
      </c>
      <c r="H165" s="93">
        <v>59</v>
      </c>
      <c r="I165" s="94">
        <v>51</v>
      </c>
      <c r="J165" s="94">
        <v>14</v>
      </c>
      <c r="K165" s="93">
        <v>65</v>
      </c>
      <c r="L165" s="110">
        <v>32</v>
      </c>
      <c r="M165" s="94">
        <v>9</v>
      </c>
      <c r="N165" s="111">
        <v>41</v>
      </c>
      <c r="O165" s="94">
        <v>59</v>
      </c>
      <c r="P165" s="94">
        <v>13</v>
      </c>
      <c r="Q165" s="93">
        <v>72</v>
      </c>
      <c r="R165" s="94">
        <v>487</v>
      </c>
      <c r="S165" s="148">
        <v>7.07</v>
      </c>
      <c r="T165" s="148" t="s">
        <v>29</v>
      </c>
      <c r="U165" s="151"/>
    </row>
    <row r="166" spans="1:21" ht="24.75" thickBot="1" x14ac:dyDescent="0.25">
      <c r="A166" s="103" t="s">
        <v>374</v>
      </c>
      <c r="B166" s="5" t="s">
        <v>13</v>
      </c>
      <c r="C166" s="73" t="s">
        <v>24</v>
      </c>
      <c r="D166" s="73" t="s">
        <v>56</v>
      </c>
      <c r="E166" s="74" t="s">
        <v>14</v>
      </c>
      <c r="F166" s="73" t="s">
        <v>24</v>
      </c>
      <c r="G166" s="73" t="s">
        <v>48</v>
      </c>
      <c r="H166" s="74" t="s">
        <v>24</v>
      </c>
      <c r="I166" s="73" t="s">
        <v>14</v>
      </c>
      <c r="J166" s="73" t="s">
        <v>50</v>
      </c>
      <c r="K166" s="74" t="s">
        <v>14</v>
      </c>
      <c r="L166" s="73" t="s">
        <v>29</v>
      </c>
      <c r="M166" s="73" t="s">
        <v>68</v>
      </c>
      <c r="N166" s="74" t="s">
        <v>29</v>
      </c>
      <c r="O166" s="73" t="s">
        <v>50</v>
      </c>
      <c r="P166" s="73" t="s">
        <v>14</v>
      </c>
      <c r="Q166" s="74" t="s">
        <v>50</v>
      </c>
      <c r="R166" s="73"/>
      <c r="S166" s="149"/>
      <c r="T166" s="149"/>
      <c r="U166" s="153"/>
    </row>
    <row r="167" spans="1:21" x14ac:dyDescent="0.2">
      <c r="A167" s="3">
        <v>15078</v>
      </c>
      <c r="B167" s="4" t="s">
        <v>12</v>
      </c>
      <c r="C167" s="94">
        <v>43</v>
      </c>
      <c r="D167" s="94">
        <v>14</v>
      </c>
      <c r="E167" s="93">
        <v>57</v>
      </c>
      <c r="F167" s="94">
        <v>64</v>
      </c>
      <c r="G167" s="94">
        <v>15</v>
      </c>
      <c r="H167" s="93">
        <v>79</v>
      </c>
      <c r="I167" s="94">
        <v>59</v>
      </c>
      <c r="J167" s="94">
        <v>14</v>
      </c>
      <c r="K167" s="93">
        <v>73</v>
      </c>
      <c r="L167" s="94">
        <v>65</v>
      </c>
      <c r="M167" s="94">
        <v>13</v>
      </c>
      <c r="N167" s="93">
        <v>78</v>
      </c>
      <c r="O167" s="94">
        <v>74</v>
      </c>
      <c r="P167" s="94">
        <v>15</v>
      </c>
      <c r="Q167" s="93">
        <v>89</v>
      </c>
      <c r="R167" s="94">
        <v>566</v>
      </c>
      <c r="S167" s="148">
        <v>8.52</v>
      </c>
      <c r="T167" s="148" t="s">
        <v>29</v>
      </c>
      <c r="U167" s="151"/>
    </row>
    <row r="168" spans="1:21" ht="24.75" thickBot="1" x14ac:dyDescent="0.25">
      <c r="A168" s="103" t="s">
        <v>373</v>
      </c>
      <c r="B168" s="5" t="s">
        <v>13</v>
      </c>
      <c r="C168" s="73" t="s">
        <v>24</v>
      </c>
      <c r="D168" s="73" t="s">
        <v>50</v>
      </c>
      <c r="E168" s="74" t="s">
        <v>24</v>
      </c>
      <c r="F168" s="73" t="s">
        <v>56</v>
      </c>
      <c r="G168" s="73" t="s">
        <v>48</v>
      </c>
      <c r="H168" s="74" t="s">
        <v>48</v>
      </c>
      <c r="I168" s="73" t="s">
        <v>50</v>
      </c>
      <c r="J168" s="73" t="s">
        <v>50</v>
      </c>
      <c r="K168" s="74" t="s">
        <v>50</v>
      </c>
      <c r="L168" s="73" t="s">
        <v>56</v>
      </c>
      <c r="M168" s="73" t="s">
        <v>14</v>
      </c>
      <c r="N168" s="74" t="s">
        <v>48</v>
      </c>
      <c r="O168" s="73" t="s">
        <v>56</v>
      </c>
      <c r="P168" s="73" t="s">
        <v>48</v>
      </c>
      <c r="Q168" s="74" t="s">
        <v>56</v>
      </c>
      <c r="R168" s="73"/>
      <c r="S168" s="149"/>
      <c r="T168" s="149"/>
      <c r="U168" s="153"/>
    </row>
    <row r="169" spans="1:21" x14ac:dyDescent="0.2">
      <c r="A169" s="3">
        <v>15079</v>
      </c>
      <c r="B169" s="4" t="s">
        <v>12</v>
      </c>
      <c r="C169" s="94">
        <v>54</v>
      </c>
      <c r="D169" s="94">
        <v>17</v>
      </c>
      <c r="E169" s="93">
        <v>71</v>
      </c>
      <c r="F169" s="94">
        <v>58</v>
      </c>
      <c r="G169" s="94">
        <v>20</v>
      </c>
      <c r="H169" s="93">
        <v>78</v>
      </c>
      <c r="I169" s="94">
        <v>58</v>
      </c>
      <c r="J169" s="94">
        <v>13</v>
      </c>
      <c r="K169" s="93">
        <v>71</v>
      </c>
      <c r="L169" s="94">
        <v>44</v>
      </c>
      <c r="M169" s="94">
        <v>15</v>
      </c>
      <c r="N169" s="93">
        <v>59</v>
      </c>
      <c r="O169" s="94">
        <v>66</v>
      </c>
      <c r="P169" s="94">
        <v>16</v>
      </c>
      <c r="Q169" s="93">
        <v>82</v>
      </c>
      <c r="R169" s="94">
        <v>573</v>
      </c>
      <c r="S169" s="148">
        <v>8.59</v>
      </c>
      <c r="T169" s="148" t="s">
        <v>29</v>
      </c>
      <c r="U169" s="151"/>
    </row>
    <row r="170" spans="1:21" ht="24.75" thickBot="1" x14ac:dyDescent="0.25">
      <c r="A170" s="103" t="s">
        <v>372</v>
      </c>
      <c r="B170" s="5" t="s">
        <v>13</v>
      </c>
      <c r="C170" s="73" t="s">
        <v>14</v>
      </c>
      <c r="D170" s="73" t="s">
        <v>56</v>
      </c>
      <c r="E170" s="74" t="s">
        <v>50</v>
      </c>
      <c r="F170" s="73" t="s">
        <v>50</v>
      </c>
      <c r="G170" s="73" t="s">
        <v>56</v>
      </c>
      <c r="H170" s="74" t="s">
        <v>48</v>
      </c>
      <c r="I170" s="73" t="s">
        <v>50</v>
      </c>
      <c r="J170" s="73" t="s">
        <v>14</v>
      </c>
      <c r="K170" s="74" t="s">
        <v>50</v>
      </c>
      <c r="L170" s="73" t="s">
        <v>24</v>
      </c>
      <c r="M170" s="73" t="s">
        <v>48</v>
      </c>
      <c r="N170" s="74" t="s">
        <v>24</v>
      </c>
      <c r="O170" s="73" t="s">
        <v>56</v>
      </c>
      <c r="P170" s="73" t="s">
        <v>56</v>
      </c>
      <c r="Q170" s="74" t="s">
        <v>56</v>
      </c>
      <c r="R170" s="73"/>
      <c r="S170" s="149"/>
      <c r="T170" s="149"/>
      <c r="U170" s="153"/>
    </row>
    <row r="171" spans="1:21" x14ac:dyDescent="0.2">
      <c r="A171" s="3">
        <v>15080</v>
      </c>
      <c r="B171" s="4" t="s">
        <v>12</v>
      </c>
      <c r="C171" s="94">
        <v>52</v>
      </c>
      <c r="D171" s="94">
        <v>17</v>
      </c>
      <c r="E171" s="93">
        <v>69</v>
      </c>
      <c r="F171" s="94">
        <v>52</v>
      </c>
      <c r="G171" s="94">
        <v>20</v>
      </c>
      <c r="H171" s="93">
        <v>72</v>
      </c>
      <c r="I171" s="94">
        <v>45</v>
      </c>
      <c r="J171" s="94">
        <v>13</v>
      </c>
      <c r="K171" s="93">
        <v>58</v>
      </c>
      <c r="L171" s="94">
        <v>43</v>
      </c>
      <c r="M171" s="94">
        <v>12</v>
      </c>
      <c r="N171" s="93">
        <v>55</v>
      </c>
      <c r="O171" s="94">
        <v>66</v>
      </c>
      <c r="P171" s="94">
        <v>17</v>
      </c>
      <c r="Q171" s="93">
        <v>83</v>
      </c>
      <c r="R171" s="94">
        <v>550</v>
      </c>
      <c r="S171" s="148">
        <v>8</v>
      </c>
      <c r="T171" s="148" t="s">
        <v>29</v>
      </c>
      <c r="U171" s="151"/>
    </row>
    <row r="172" spans="1:21" ht="15.75" thickBot="1" x14ac:dyDescent="0.25">
      <c r="A172" s="103" t="s">
        <v>371</v>
      </c>
      <c r="B172" s="5" t="s">
        <v>13</v>
      </c>
      <c r="C172" s="73" t="s">
        <v>14</v>
      </c>
      <c r="D172" s="73" t="s">
        <v>56</v>
      </c>
      <c r="E172" s="74" t="s">
        <v>14</v>
      </c>
      <c r="F172" s="73" t="s">
        <v>14</v>
      </c>
      <c r="G172" s="73" t="s">
        <v>56</v>
      </c>
      <c r="H172" s="74" t="s">
        <v>50</v>
      </c>
      <c r="I172" s="73" t="s">
        <v>24</v>
      </c>
      <c r="J172" s="73" t="s">
        <v>14</v>
      </c>
      <c r="K172" s="74" t="s">
        <v>24</v>
      </c>
      <c r="L172" s="73" t="s">
        <v>24</v>
      </c>
      <c r="M172" s="73" t="s">
        <v>14</v>
      </c>
      <c r="N172" s="74" t="s">
        <v>24</v>
      </c>
      <c r="O172" s="73" t="s">
        <v>56</v>
      </c>
      <c r="P172" s="73" t="s">
        <v>56</v>
      </c>
      <c r="Q172" s="74" t="s">
        <v>56</v>
      </c>
      <c r="R172" s="73"/>
      <c r="S172" s="149"/>
      <c r="T172" s="149"/>
      <c r="U172" s="153"/>
    </row>
    <row r="173" spans="1:21" x14ac:dyDescent="0.2">
      <c r="A173" s="3">
        <v>15081</v>
      </c>
      <c r="B173" s="4" t="s">
        <v>12</v>
      </c>
      <c r="C173" s="94">
        <v>38</v>
      </c>
      <c r="D173" s="94">
        <v>14</v>
      </c>
      <c r="E173" s="93">
        <v>52</v>
      </c>
      <c r="F173" s="94">
        <v>42</v>
      </c>
      <c r="G173" s="94">
        <v>13</v>
      </c>
      <c r="H173" s="93">
        <v>55</v>
      </c>
      <c r="I173" s="94">
        <v>45</v>
      </c>
      <c r="J173" s="94">
        <v>9</v>
      </c>
      <c r="K173" s="93">
        <v>54</v>
      </c>
      <c r="L173" s="94">
        <v>36</v>
      </c>
      <c r="M173" s="94">
        <v>9</v>
      </c>
      <c r="N173" s="93">
        <v>45</v>
      </c>
      <c r="O173" s="94">
        <v>52</v>
      </c>
      <c r="P173" s="94">
        <v>11</v>
      </c>
      <c r="Q173" s="93">
        <v>63</v>
      </c>
      <c r="R173" s="94">
        <v>460</v>
      </c>
      <c r="S173" s="148">
        <v>6.7</v>
      </c>
      <c r="T173" s="148" t="s">
        <v>29</v>
      </c>
      <c r="U173" s="151"/>
    </row>
    <row r="174" spans="1:21" ht="24.75" thickBot="1" x14ac:dyDescent="0.25">
      <c r="A174" s="103" t="s">
        <v>370</v>
      </c>
      <c r="B174" s="5" t="s">
        <v>13</v>
      </c>
      <c r="C174" s="73" t="s">
        <v>68</v>
      </c>
      <c r="D174" s="73" t="s">
        <v>50</v>
      </c>
      <c r="E174" s="74" t="s">
        <v>24</v>
      </c>
      <c r="F174" s="73" t="s">
        <v>24</v>
      </c>
      <c r="G174" s="73" t="s">
        <v>14</v>
      </c>
      <c r="H174" s="74" t="s">
        <v>24</v>
      </c>
      <c r="I174" s="73" t="s">
        <v>24</v>
      </c>
      <c r="J174" s="73" t="s">
        <v>68</v>
      </c>
      <c r="K174" s="74" t="s">
        <v>24</v>
      </c>
      <c r="L174" s="73" t="s">
        <v>68</v>
      </c>
      <c r="M174" s="73" t="s">
        <v>68</v>
      </c>
      <c r="N174" s="74" t="s">
        <v>68</v>
      </c>
      <c r="O174" s="73" t="s">
        <v>14</v>
      </c>
      <c r="P174" s="73" t="s">
        <v>24</v>
      </c>
      <c r="Q174" s="74" t="s">
        <v>14</v>
      </c>
      <c r="R174" s="73"/>
      <c r="S174" s="149"/>
      <c r="T174" s="149"/>
      <c r="U174" s="153"/>
    </row>
    <row r="175" spans="1:21" x14ac:dyDescent="0.2">
      <c r="A175" s="3">
        <v>15082</v>
      </c>
      <c r="B175" s="4" t="s">
        <v>12</v>
      </c>
      <c r="C175" s="71" t="s">
        <v>104</v>
      </c>
      <c r="D175" s="71" t="s">
        <v>124</v>
      </c>
      <c r="E175" s="93">
        <v>34</v>
      </c>
      <c r="F175" s="71" t="s">
        <v>91</v>
      </c>
      <c r="G175" s="71" t="s">
        <v>23</v>
      </c>
      <c r="H175" s="93">
        <v>42</v>
      </c>
      <c r="I175" s="71" t="s">
        <v>91</v>
      </c>
      <c r="J175" s="71" t="s">
        <v>136</v>
      </c>
      <c r="K175" s="93">
        <v>38</v>
      </c>
      <c r="L175" s="71" t="s">
        <v>128</v>
      </c>
      <c r="M175" s="71" t="s">
        <v>139</v>
      </c>
      <c r="N175" s="93">
        <v>20</v>
      </c>
      <c r="O175" s="71" t="s">
        <v>149</v>
      </c>
      <c r="P175" s="71" t="s">
        <v>28</v>
      </c>
      <c r="Q175" s="93">
        <v>29</v>
      </c>
      <c r="R175" s="94">
        <v>342</v>
      </c>
      <c r="S175" s="148">
        <v>2.7</v>
      </c>
      <c r="T175" s="148" t="s">
        <v>16</v>
      </c>
      <c r="U175" s="151"/>
    </row>
    <row r="176" spans="1:21" ht="24.75" thickBot="1" x14ac:dyDescent="0.25">
      <c r="A176" s="103" t="s">
        <v>369</v>
      </c>
      <c r="B176" s="5" t="s">
        <v>13</v>
      </c>
      <c r="C176" s="73" t="s">
        <v>16</v>
      </c>
      <c r="D176" s="73" t="s">
        <v>68</v>
      </c>
      <c r="E176" s="74" t="s">
        <v>16</v>
      </c>
      <c r="F176" s="73" t="s">
        <v>29</v>
      </c>
      <c r="G176" s="73" t="s">
        <v>24</v>
      </c>
      <c r="H176" s="74" t="s">
        <v>29</v>
      </c>
      <c r="I176" s="73" t="s">
        <v>29</v>
      </c>
      <c r="J176" s="73" t="s">
        <v>16</v>
      </c>
      <c r="K176" s="74" t="s">
        <v>16</v>
      </c>
      <c r="L176" s="73" t="s">
        <v>16</v>
      </c>
      <c r="M176" s="73" t="s">
        <v>16</v>
      </c>
      <c r="N176" s="74" t="s">
        <v>16</v>
      </c>
      <c r="O176" s="73" t="s">
        <v>16</v>
      </c>
      <c r="P176" s="73" t="s">
        <v>29</v>
      </c>
      <c r="Q176" s="74" t="s">
        <v>16</v>
      </c>
      <c r="R176" s="73"/>
      <c r="S176" s="149"/>
      <c r="T176" s="149"/>
      <c r="U176" s="153"/>
    </row>
    <row r="177" spans="1:21" x14ac:dyDescent="0.2">
      <c r="A177" s="3">
        <v>15083</v>
      </c>
      <c r="B177" s="4" t="s">
        <v>12</v>
      </c>
      <c r="C177" s="94">
        <v>50</v>
      </c>
      <c r="D177" s="94">
        <v>13</v>
      </c>
      <c r="E177" s="93">
        <v>63</v>
      </c>
      <c r="F177" s="94">
        <v>48</v>
      </c>
      <c r="G177" s="94">
        <v>15</v>
      </c>
      <c r="H177" s="93">
        <v>63</v>
      </c>
      <c r="I177" s="94">
        <v>51</v>
      </c>
      <c r="J177" s="94">
        <v>10</v>
      </c>
      <c r="K177" s="93">
        <v>61</v>
      </c>
      <c r="L177" s="94">
        <v>56</v>
      </c>
      <c r="M177" s="94">
        <v>10</v>
      </c>
      <c r="N177" s="93">
        <v>66</v>
      </c>
      <c r="O177" s="94">
        <v>47</v>
      </c>
      <c r="P177" s="94">
        <v>9</v>
      </c>
      <c r="Q177" s="93">
        <v>56</v>
      </c>
      <c r="R177" s="94">
        <v>486</v>
      </c>
      <c r="S177" s="148">
        <v>7.11</v>
      </c>
      <c r="T177" s="148" t="s">
        <v>29</v>
      </c>
      <c r="U177" s="151"/>
    </row>
    <row r="178" spans="1:21" ht="15.75" thickBot="1" x14ac:dyDescent="0.25">
      <c r="A178" s="103" t="s">
        <v>368</v>
      </c>
      <c r="B178" s="5" t="s">
        <v>13</v>
      </c>
      <c r="C178" s="73" t="s">
        <v>14</v>
      </c>
      <c r="D178" s="73" t="s">
        <v>14</v>
      </c>
      <c r="E178" s="74" t="s">
        <v>14</v>
      </c>
      <c r="F178" s="73" t="s">
        <v>14</v>
      </c>
      <c r="G178" s="73" t="s">
        <v>48</v>
      </c>
      <c r="H178" s="74" t="s">
        <v>14</v>
      </c>
      <c r="I178" s="73" t="s">
        <v>14</v>
      </c>
      <c r="J178" s="73" t="s">
        <v>24</v>
      </c>
      <c r="K178" s="74" t="s">
        <v>14</v>
      </c>
      <c r="L178" s="73" t="s">
        <v>50</v>
      </c>
      <c r="M178" s="73" t="s">
        <v>24</v>
      </c>
      <c r="N178" s="74" t="s">
        <v>14</v>
      </c>
      <c r="O178" s="73" t="s">
        <v>24</v>
      </c>
      <c r="P178" s="73" t="s">
        <v>68</v>
      </c>
      <c r="Q178" s="74" t="s">
        <v>24</v>
      </c>
      <c r="R178" s="73"/>
      <c r="S178" s="149"/>
      <c r="T178" s="149"/>
      <c r="U178" s="153"/>
    </row>
    <row r="179" spans="1:21" x14ac:dyDescent="0.2">
      <c r="A179" s="3">
        <v>15084</v>
      </c>
      <c r="B179" s="4" t="s">
        <v>12</v>
      </c>
      <c r="C179" s="71" t="s">
        <v>94</v>
      </c>
      <c r="D179" s="71" t="s">
        <v>116</v>
      </c>
      <c r="E179" s="93">
        <v>49</v>
      </c>
      <c r="F179" s="71" t="s">
        <v>94</v>
      </c>
      <c r="G179" s="71" t="s">
        <v>108</v>
      </c>
      <c r="H179" s="93">
        <v>48</v>
      </c>
      <c r="I179" s="71" t="s">
        <v>89</v>
      </c>
      <c r="J179" s="71" t="s">
        <v>23</v>
      </c>
      <c r="K179" s="93">
        <v>47</v>
      </c>
      <c r="L179" s="71" t="s">
        <v>18</v>
      </c>
      <c r="M179" s="71" t="s">
        <v>81</v>
      </c>
      <c r="N179" s="93">
        <v>29</v>
      </c>
      <c r="O179" s="71" t="s">
        <v>271</v>
      </c>
      <c r="P179" s="71" t="s">
        <v>81</v>
      </c>
      <c r="Q179" s="93">
        <v>69</v>
      </c>
      <c r="R179" s="94">
        <v>428</v>
      </c>
      <c r="S179" s="148">
        <v>5.44</v>
      </c>
      <c r="T179" s="148" t="s">
        <v>16</v>
      </c>
      <c r="U179" s="151"/>
    </row>
    <row r="180" spans="1:21" ht="24.75" thickBot="1" x14ac:dyDescent="0.25">
      <c r="A180" s="103" t="s">
        <v>367</v>
      </c>
      <c r="B180" s="5" t="s">
        <v>13</v>
      </c>
      <c r="C180" s="73" t="s">
        <v>29</v>
      </c>
      <c r="D180" s="73" t="s">
        <v>50</v>
      </c>
      <c r="E180" s="74" t="s">
        <v>68</v>
      </c>
      <c r="F180" s="73" t="s">
        <v>29</v>
      </c>
      <c r="G180" s="73" t="s">
        <v>14</v>
      </c>
      <c r="H180" s="74" t="s">
        <v>68</v>
      </c>
      <c r="I180" s="73" t="s">
        <v>68</v>
      </c>
      <c r="J180" s="73" t="s">
        <v>24</v>
      </c>
      <c r="K180" s="74" t="s">
        <v>68</v>
      </c>
      <c r="L180" s="73" t="s">
        <v>16</v>
      </c>
      <c r="M180" s="73" t="s">
        <v>14</v>
      </c>
      <c r="N180" s="74" t="s">
        <v>16</v>
      </c>
      <c r="O180" s="73" t="s">
        <v>50</v>
      </c>
      <c r="P180" s="73" t="s">
        <v>14</v>
      </c>
      <c r="Q180" s="74" t="s">
        <v>14</v>
      </c>
      <c r="R180" s="73"/>
      <c r="S180" s="149"/>
      <c r="T180" s="149"/>
      <c r="U180" s="153"/>
    </row>
    <row r="181" spans="1:21" x14ac:dyDescent="0.2">
      <c r="A181" s="3">
        <v>15085</v>
      </c>
      <c r="B181" s="4" t="s">
        <v>12</v>
      </c>
      <c r="C181" s="94">
        <v>47</v>
      </c>
      <c r="D181" s="94">
        <v>12</v>
      </c>
      <c r="E181" s="93">
        <v>59</v>
      </c>
      <c r="F181" s="94">
        <v>48</v>
      </c>
      <c r="G181" s="94">
        <v>19</v>
      </c>
      <c r="H181" s="93">
        <v>67</v>
      </c>
      <c r="I181" s="94">
        <v>36</v>
      </c>
      <c r="J181" s="94">
        <v>12</v>
      </c>
      <c r="K181" s="93">
        <v>48</v>
      </c>
      <c r="L181" s="94">
        <v>45</v>
      </c>
      <c r="M181" s="94">
        <v>15</v>
      </c>
      <c r="N181" s="93">
        <v>60</v>
      </c>
      <c r="O181" s="94">
        <v>50</v>
      </c>
      <c r="P181" s="94">
        <v>14</v>
      </c>
      <c r="Q181" s="93">
        <v>64</v>
      </c>
      <c r="R181" s="94">
        <v>484</v>
      </c>
      <c r="S181" s="148">
        <v>7</v>
      </c>
      <c r="T181" s="148" t="s">
        <v>29</v>
      </c>
      <c r="U181" s="151"/>
    </row>
    <row r="182" spans="1:21" ht="15.75" thickBot="1" x14ac:dyDescent="0.25">
      <c r="A182" s="103" t="s">
        <v>366</v>
      </c>
      <c r="B182" s="5" t="s">
        <v>13</v>
      </c>
      <c r="C182" s="73" t="s">
        <v>24</v>
      </c>
      <c r="D182" s="73" t="s">
        <v>14</v>
      </c>
      <c r="E182" s="74" t="s">
        <v>24</v>
      </c>
      <c r="F182" s="73" t="s">
        <v>14</v>
      </c>
      <c r="G182" s="73" t="s">
        <v>56</v>
      </c>
      <c r="H182" s="74" t="s">
        <v>14</v>
      </c>
      <c r="I182" s="73" t="s">
        <v>68</v>
      </c>
      <c r="J182" s="73" t="s">
        <v>14</v>
      </c>
      <c r="K182" s="74" t="s">
        <v>68</v>
      </c>
      <c r="L182" s="73" t="s">
        <v>24</v>
      </c>
      <c r="M182" s="73" t="s">
        <v>48</v>
      </c>
      <c r="N182" s="74" t="s">
        <v>14</v>
      </c>
      <c r="O182" s="73" t="s">
        <v>14</v>
      </c>
      <c r="P182" s="73" t="s">
        <v>50</v>
      </c>
      <c r="Q182" s="74" t="s">
        <v>14</v>
      </c>
      <c r="R182" s="73"/>
      <c r="S182" s="149"/>
      <c r="T182" s="149"/>
      <c r="U182" s="153"/>
    </row>
    <row r="183" spans="1:21" x14ac:dyDescent="0.2">
      <c r="A183" s="3">
        <v>15086</v>
      </c>
      <c r="B183" s="4" t="s">
        <v>12</v>
      </c>
      <c r="C183" s="94">
        <v>38</v>
      </c>
      <c r="D183" s="94">
        <v>16</v>
      </c>
      <c r="E183" s="93">
        <v>54</v>
      </c>
      <c r="F183" s="94">
        <v>44</v>
      </c>
      <c r="G183" s="94">
        <v>19</v>
      </c>
      <c r="H183" s="93">
        <v>63</v>
      </c>
      <c r="I183" s="94">
        <v>58</v>
      </c>
      <c r="J183" s="94">
        <v>15</v>
      </c>
      <c r="K183" s="93">
        <v>73</v>
      </c>
      <c r="L183" s="94">
        <v>43</v>
      </c>
      <c r="M183" s="94">
        <v>14</v>
      </c>
      <c r="N183" s="93">
        <v>57</v>
      </c>
      <c r="O183" s="94">
        <v>65</v>
      </c>
      <c r="P183" s="94">
        <v>15</v>
      </c>
      <c r="Q183" s="93">
        <v>80</v>
      </c>
      <c r="R183" s="94">
        <v>525</v>
      </c>
      <c r="S183" s="148">
        <v>7.78</v>
      </c>
      <c r="T183" s="148" t="s">
        <v>29</v>
      </c>
      <c r="U183" s="151"/>
    </row>
    <row r="184" spans="1:21" ht="24.75" thickBot="1" x14ac:dyDescent="0.25">
      <c r="A184" s="103" t="s">
        <v>365</v>
      </c>
      <c r="B184" s="5" t="s">
        <v>13</v>
      </c>
      <c r="C184" s="73" t="s">
        <v>68</v>
      </c>
      <c r="D184" s="73" t="s">
        <v>56</v>
      </c>
      <c r="E184" s="74" t="s">
        <v>24</v>
      </c>
      <c r="F184" s="73" t="s">
        <v>24</v>
      </c>
      <c r="G184" s="73" t="s">
        <v>56</v>
      </c>
      <c r="H184" s="74" t="s">
        <v>14</v>
      </c>
      <c r="I184" s="73" t="s">
        <v>50</v>
      </c>
      <c r="J184" s="73" t="s">
        <v>48</v>
      </c>
      <c r="K184" s="74" t="s">
        <v>50</v>
      </c>
      <c r="L184" s="73" t="s">
        <v>24</v>
      </c>
      <c r="M184" s="73" t="s">
        <v>50</v>
      </c>
      <c r="N184" s="74" t="s">
        <v>24</v>
      </c>
      <c r="O184" s="73" t="s">
        <v>56</v>
      </c>
      <c r="P184" s="73" t="s">
        <v>48</v>
      </c>
      <c r="Q184" s="74" t="s">
        <v>56</v>
      </c>
      <c r="R184" s="73"/>
      <c r="S184" s="149"/>
      <c r="T184" s="149"/>
      <c r="U184" s="153"/>
    </row>
    <row r="185" spans="1:21" x14ac:dyDescent="0.2">
      <c r="A185" s="3">
        <v>15087</v>
      </c>
      <c r="B185" s="4" t="s">
        <v>12</v>
      </c>
      <c r="C185" s="94">
        <v>48</v>
      </c>
      <c r="D185" s="94">
        <v>16</v>
      </c>
      <c r="E185" s="93">
        <v>64</v>
      </c>
      <c r="F185" s="94">
        <v>42</v>
      </c>
      <c r="G185" s="94">
        <v>17</v>
      </c>
      <c r="H185" s="93">
        <v>59</v>
      </c>
      <c r="I185" s="94">
        <v>53</v>
      </c>
      <c r="J185" s="94">
        <v>14</v>
      </c>
      <c r="K185" s="93">
        <v>67</v>
      </c>
      <c r="L185" s="94">
        <v>44</v>
      </c>
      <c r="M185" s="94">
        <v>12</v>
      </c>
      <c r="N185" s="93">
        <v>56</v>
      </c>
      <c r="O185" s="94">
        <v>61</v>
      </c>
      <c r="P185" s="94">
        <v>18</v>
      </c>
      <c r="Q185" s="93">
        <v>79</v>
      </c>
      <c r="R185" s="94">
        <v>528</v>
      </c>
      <c r="S185" s="148">
        <v>7.59</v>
      </c>
      <c r="T185" s="148" t="s">
        <v>29</v>
      </c>
      <c r="U185" s="151"/>
    </row>
    <row r="186" spans="1:21" ht="24.75" thickBot="1" x14ac:dyDescent="0.25">
      <c r="A186" s="103" t="s">
        <v>364</v>
      </c>
      <c r="B186" s="5" t="s">
        <v>13</v>
      </c>
      <c r="C186" s="73" t="s">
        <v>14</v>
      </c>
      <c r="D186" s="73" t="s">
        <v>56</v>
      </c>
      <c r="E186" s="74" t="s">
        <v>14</v>
      </c>
      <c r="F186" s="73" t="s">
        <v>24</v>
      </c>
      <c r="G186" s="73" t="s">
        <v>56</v>
      </c>
      <c r="H186" s="74" t="s">
        <v>24</v>
      </c>
      <c r="I186" s="73" t="s">
        <v>14</v>
      </c>
      <c r="J186" s="73" t="s">
        <v>50</v>
      </c>
      <c r="K186" s="74" t="s">
        <v>14</v>
      </c>
      <c r="L186" s="73" t="s">
        <v>24</v>
      </c>
      <c r="M186" s="73" t="s">
        <v>14</v>
      </c>
      <c r="N186" s="74" t="s">
        <v>24</v>
      </c>
      <c r="O186" s="73" t="s">
        <v>48</v>
      </c>
      <c r="P186" s="73" t="s">
        <v>56</v>
      </c>
      <c r="Q186" s="74" t="s">
        <v>48</v>
      </c>
      <c r="R186" s="73"/>
      <c r="S186" s="149"/>
      <c r="T186" s="149"/>
      <c r="U186" s="153"/>
    </row>
    <row r="187" spans="1:21" x14ac:dyDescent="0.2">
      <c r="A187" s="3">
        <v>15088</v>
      </c>
      <c r="B187" s="4" t="s">
        <v>12</v>
      </c>
      <c r="C187" s="71" t="s">
        <v>91</v>
      </c>
      <c r="D187" s="71" t="s">
        <v>108</v>
      </c>
      <c r="E187" s="93">
        <v>45</v>
      </c>
      <c r="F187" s="71" t="s">
        <v>91</v>
      </c>
      <c r="G187" s="71" t="s">
        <v>81</v>
      </c>
      <c r="H187" s="93">
        <v>44</v>
      </c>
      <c r="I187" s="71" t="s">
        <v>169</v>
      </c>
      <c r="J187" s="71" t="s">
        <v>108</v>
      </c>
      <c r="K187" s="93">
        <v>47</v>
      </c>
      <c r="L187" s="71" t="s">
        <v>137</v>
      </c>
      <c r="M187" s="71" t="s">
        <v>28</v>
      </c>
      <c r="N187" s="93">
        <v>24</v>
      </c>
      <c r="O187" s="71" t="s">
        <v>143</v>
      </c>
      <c r="P187" s="71" t="s">
        <v>28</v>
      </c>
      <c r="Q187" s="93">
        <v>50</v>
      </c>
      <c r="R187" s="94">
        <v>394</v>
      </c>
      <c r="S187" s="148">
        <v>5.22</v>
      </c>
      <c r="T187" s="148" t="s">
        <v>16</v>
      </c>
      <c r="U187" s="151"/>
    </row>
    <row r="188" spans="1:21" ht="15.75" thickBot="1" x14ac:dyDescent="0.25">
      <c r="A188" s="103" t="s">
        <v>363</v>
      </c>
      <c r="B188" s="5" t="s">
        <v>13</v>
      </c>
      <c r="C188" s="73" t="s">
        <v>29</v>
      </c>
      <c r="D188" s="73" t="s">
        <v>14</v>
      </c>
      <c r="E188" s="74" t="s">
        <v>68</v>
      </c>
      <c r="F188" s="73" t="s">
        <v>29</v>
      </c>
      <c r="G188" s="73" t="s">
        <v>14</v>
      </c>
      <c r="H188" s="74" t="s">
        <v>29</v>
      </c>
      <c r="I188" s="73" t="s">
        <v>29</v>
      </c>
      <c r="J188" s="73" t="s">
        <v>14</v>
      </c>
      <c r="K188" s="74" t="s">
        <v>68</v>
      </c>
      <c r="L188" s="73" t="s">
        <v>16</v>
      </c>
      <c r="M188" s="73" t="s">
        <v>29</v>
      </c>
      <c r="N188" s="74" t="s">
        <v>16</v>
      </c>
      <c r="O188" s="73" t="s">
        <v>24</v>
      </c>
      <c r="P188" s="73" t="s">
        <v>29</v>
      </c>
      <c r="Q188" s="74" t="s">
        <v>24</v>
      </c>
      <c r="R188" s="73"/>
      <c r="S188" s="149"/>
      <c r="T188" s="149"/>
      <c r="U188" s="153"/>
    </row>
    <row r="189" spans="1:21" x14ac:dyDescent="0.2">
      <c r="A189" s="3">
        <v>15089</v>
      </c>
      <c r="B189" s="4" t="s">
        <v>12</v>
      </c>
      <c r="C189" s="94">
        <v>59</v>
      </c>
      <c r="D189" s="94">
        <v>19</v>
      </c>
      <c r="E189" s="93">
        <v>78</v>
      </c>
      <c r="F189" s="94">
        <v>63</v>
      </c>
      <c r="G189" s="94">
        <v>20</v>
      </c>
      <c r="H189" s="93">
        <v>83</v>
      </c>
      <c r="I189" s="94">
        <v>52</v>
      </c>
      <c r="J189" s="94">
        <v>16</v>
      </c>
      <c r="K189" s="93">
        <v>68</v>
      </c>
      <c r="L189" s="94">
        <v>65</v>
      </c>
      <c r="M189" s="94">
        <v>20</v>
      </c>
      <c r="N189" s="93">
        <v>85</v>
      </c>
      <c r="O189" s="94">
        <v>68</v>
      </c>
      <c r="P189" s="94">
        <v>18</v>
      </c>
      <c r="Q189" s="93">
        <v>86</v>
      </c>
      <c r="R189" s="94">
        <v>621</v>
      </c>
      <c r="S189" s="148">
        <v>9.41</v>
      </c>
      <c r="T189" s="148" t="s">
        <v>29</v>
      </c>
      <c r="U189" s="151"/>
    </row>
    <row r="190" spans="1:21" ht="24.75" thickBot="1" x14ac:dyDescent="0.25">
      <c r="A190" s="103" t="s">
        <v>362</v>
      </c>
      <c r="B190" s="5" t="s">
        <v>13</v>
      </c>
      <c r="C190" s="73" t="s">
        <v>50</v>
      </c>
      <c r="D190" s="73" t="s">
        <v>56</v>
      </c>
      <c r="E190" s="74" t="s">
        <v>48</v>
      </c>
      <c r="F190" s="73" t="s">
        <v>48</v>
      </c>
      <c r="G190" s="73" t="s">
        <v>56</v>
      </c>
      <c r="H190" s="74" t="s">
        <v>56</v>
      </c>
      <c r="I190" s="73" t="s">
        <v>14</v>
      </c>
      <c r="J190" s="73" t="s">
        <v>56</v>
      </c>
      <c r="K190" s="74" t="s">
        <v>14</v>
      </c>
      <c r="L190" s="73" t="s">
        <v>56</v>
      </c>
      <c r="M190" s="73" t="s">
        <v>56</v>
      </c>
      <c r="N190" s="74" t="s">
        <v>56</v>
      </c>
      <c r="O190" s="73" t="s">
        <v>56</v>
      </c>
      <c r="P190" s="73" t="s">
        <v>56</v>
      </c>
      <c r="Q190" s="74" t="s">
        <v>56</v>
      </c>
      <c r="R190" s="73"/>
      <c r="S190" s="149"/>
      <c r="T190" s="149"/>
      <c r="U190" s="153"/>
    </row>
    <row r="191" spans="1:21" x14ac:dyDescent="0.2">
      <c r="A191" s="3">
        <v>15090</v>
      </c>
      <c r="B191" s="4" t="s">
        <v>12</v>
      </c>
      <c r="C191" s="94">
        <v>48</v>
      </c>
      <c r="D191" s="94">
        <v>15</v>
      </c>
      <c r="E191" s="93">
        <v>63</v>
      </c>
      <c r="F191" s="94">
        <v>51</v>
      </c>
      <c r="G191" s="94">
        <v>12</v>
      </c>
      <c r="H191" s="93">
        <v>63</v>
      </c>
      <c r="I191" s="94">
        <v>38</v>
      </c>
      <c r="J191" s="94">
        <v>10</v>
      </c>
      <c r="K191" s="93">
        <v>48</v>
      </c>
      <c r="L191" s="94">
        <v>36</v>
      </c>
      <c r="M191" s="94">
        <v>15</v>
      </c>
      <c r="N191" s="93">
        <v>51</v>
      </c>
      <c r="O191" s="94">
        <v>59</v>
      </c>
      <c r="P191" s="94">
        <v>12</v>
      </c>
      <c r="Q191" s="93">
        <v>71</v>
      </c>
      <c r="R191" s="94">
        <v>446</v>
      </c>
      <c r="S191" s="148">
        <v>6.56</v>
      </c>
      <c r="T191" s="148" t="s">
        <v>29</v>
      </c>
      <c r="U191" s="151"/>
    </row>
    <row r="192" spans="1:21" ht="15.75" thickBot="1" x14ac:dyDescent="0.25">
      <c r="A192" s="103" t="s">
        <v>361</v>
      </c>
      <c r="B192" s="5" t="s">
        <v>13</v>
      </c>
      <c r="C192" s="73" t="s">
        <v>14</v>
      </c>
      <c r="D192" s="73" t="s">
        <v>48</v>
      </c>
      <c r="E192" s="74" t="s">
        <v>14</v>
      </c>
      <c r="F192" s="73" t="s">
        <v>14</v>
      </c>
      <c r="G192" s="73" t="s">
        <v>14</v>
      </c>
      <c r="H192" s="74" t="s">
        <v>14</v>
      </c>
      <c r="I192" s="73" t="s">
        <v>68</v>
      </c>
      <c r="J192" s="73" t="s">
        <v>24</v>
      </c>
      <c r="K192" s="74" t="s">
        <v>68</v>
      </c>
      <c r="L192" s="73" t="s">
        <v>68</v>
      </c>
      <c r="M192" s="73" t="s">
        <v>48</v>
      </c>
      <c r="N192" s="74" t="s">
        <v>24</v>
      </c>
      <c r="O192" s="73" t="s">
        <v>50</v>
      </c>
      <c r="P192" s="73" t="s">
        <v>14</v>
      </c>
      <c r="Q192" s="74" t="s">
        <v>50</v>
      </c>
      <c r="R192" s="73"/>
      <c r="S192" s="149"/>
      <c r="T192" s="149"/>
      <c r="U192" s="153"/>
    </row>
    <row r="193" spans="1:21" x14ac:dyDescent="0.2">
      <c r="A193" s="3">
        <v>15091</v>
      </c>
      <c r="B193" s="4" t="s">
        <v>12</v>
      </c>
      <c r="C193" s="71" t="s">
        <v>93</v>
      </c>
      <c r="D193" s="71" t="s">
        <v>23</v>
      </c>
      <c r="E193" s="93">
        <v>55</v>
      </c>
      <c r="F193" s="71" t="s">
        <v>39</v>
      </c>
      <c r="G193" s="71" t="s">
        <v>23</v>
      </c>
      <c r="H193" s="93">
        <v>43</v>
      </c>
      <c r="I193" s="71" t="s">
        <v>165</v>
      </c>
      <c r="J193" s="71" t="s">
        <v>108</v>
      </c>
      <c r="K193" s="93">
        <v>60</v>
      </c>
      <c r="L193" s="71" t="s">
        <v>150</v>
      </c>
      <c r="M193" s="71" t="s">
        <v>35</v>
      </c>
      <c r="N193" s="93">
        <v>19</v>
      </c>
      <c r="O193" s="71" t="s">
        <v>157</v>
      </c>
      <c r="P193" s="71" t="s">
        <v>23</v>
      </c>
      <c r="Q193" s="93">
        <v>65</v>
      </c>
      <c r="R193" s="94">
        <v>372</v>
      </c>
      <c r="S193" s="148">
        <v>4.7</v>
      </c>
      <c r="T193" s="148" t="s">
        <v>16</v>
      </c>
      <c r="U193" s="151"/>
    </row>
    <row r="194" spans="1:21" ht="24.75" thickBot="1" x14ac:dyDescent="0.25">
      <c r="A194" s="103" t="s">
        <v>360</v>
      </c>
      <c r="B194" s="5" t="s">
        <v>13</v>
      </c>
      <c r="C194" s="73" t="s">
        <v>24</v>
      </c>
      <c r="D194" s="73" t="s">
        <v>24</v>
      </c>
      <c r="E194" s="74" t="s">
        <v>24</v>
      </c>
      <c r="F194" s="73" t="s">
        <v>29</v>
      </c>
      <c r="G194" s="73" t="s">
        <v>24</v>
      </c>
      <c r="H194" s="74" t="s">
        <v>29</v>
      </c>
      <c r="I194" s="73" t="s">
        <v>24</v>
      </c>
      <c r="J194" s="73" t="s">
        <v>14</v>
      </c>
      <c r="K194" s="74" t="s">
        <v>14</v>
      </c>
      <c r="L194" s="73" t="s">
        <v>16</v>
      </c>
      <c r="M194" s="73" t="s">
        <v>16</v>
      </c>
      <c r="N194" s="74" t="s">
        <v>16</v>
      </c>
      <c r="O194" s="73" t="s">
        <v>14</v>
      </c>
      <c r="P194" s="73" t="s">
        <v>24</v>
      </c>
      <c r="Q194" s="74" t="s">
        <v>14</v>
      </c>
      <c r="R194" s="73"/>
      <c r="S194" s="149"/>
      <c r="T194" s="149"/>
      <c r="U194" s="153"/>
    </row>
    <row r="195" spans="1:21" x14ac:dyDescent="0.2">
      <c r="A195" s="3">
        <v>15092</v>
      </c>
      <c r="B195" s="4" t="s">
        <v>12</v>
      </c>
      <c r="C195" s="94">
        <v>64</v>
      </c>
      <c r="D195" s="94">
        <v>15</v>
      </c>
      <c r="E195" s="93">
        <v>79</v>
      </c>
      <c r="F195" s="94">
        <v>47</v>
      </c>
      <c r="G195" s="94">
        <v>18</v>
      </c>
      <c r="H195" s="93">
        <v>65</v>
      </c>
      <c r="I195" s="94">
        <v>48</v>
      </c>
      <c r="J195" s="94">
        <v>14</v>
      </c>
      <c r="K195" s="93">
        <v>62</v>
      </c>
      <c r="L195" s="94">
        <v>32</v>
      </c>
      <c r="M195" s="94">
        <v>12</v>
      </c>
      <c r="N195" s="93">
        <v>44</v>
      </c>
      <c r="O195" s="94">
        <v>65</v>
      </c>
      <c r="P195" s="94">
        <v>15</v>
      </c>
      <c r="Q195" s="93">
        <v>80</v>
      </c>
      <c r="R195" s="94">
        <v>532</v>
      </c>
      <c r="S195" s="148">
        <v>7.89</v>
      </c>
      <c r="T195" s="148" t="s">
        <v>29</v>
      </c>
      <c r="U195" s="151"/>
    </row>
    <row r="196" spans="1:21" ht="24.75" thickBot="1" x14ac:dyDescent="0.25">
      <c r="A196" s="103" t="s">
        <v>359</v>
      </c>
      <c r="B196" s="5" t="s">
        <v>13</v>
      </c>
      <c r="C196" s="73" t="s">
        <v>56</v>
      </c>
      <c r="D196" s="73" t="s">
        <v>48</v>
      </c>
      <c r="E196" s="74" t="s">
        <v>48</v>
      </c>
      <c r="F196" s="73" t="s">
        <v>24</v>
      </c>
      <c r="G196" s="73" t="s">
        <v>56</v>
      </c>
      <c r="H196" s="74" t="s">
        <v>14</v>
      </c>
      <c r="I196" s="73" t="s">
        <v>14</v>
      </c>
      <c r="J196" s="73" t="s">
        <v>50</v>
      </c>
      <c r="K196" s="74" t="s">
        <v>14</v>
      </c>
      <c r="L196" s="73" t="s">
        <v>29</v>
      </c>
      <c r="M196" s="73" t="s">
        <v>14</v>
      </c>
      <c r="N196" s="74" t="s">
        <v>29</v>
      </c>
      <c r="O196" s="73" t="s">
        <v>56</v>
      </c>
      <c r="P196" s="73" t="s">
        <v>48</v>
      </c>
      <c r="Q196" s="74" t="s">
        <v>56</v>
      </c>
      <c r="R196" s="73"/>
      <c r="S196" s="149"/>
      <c r="T196" s="149"/>
      <c r="U196" s="153"/>
    </row>
    <row r="197" spans="1:21" x14ac:dyDescent="0.2">
      <c r="A197" s="3">
        <v>15093</v>
      </c>
      <c r="B197" s="4" t="s">
        <v>12</v>
      </c>
      <c r="C197" s="94">
        <v>48</v>
      </c>
      <c r="D197" s="94">
        <v>19</v>
      </c>
      <c r="E197" s="93">
        <v>67</v>
      </c>
      <c r="F197" s="94">
        <v>56</v>
      </c>
      <c r="G197" s="94">
        <v>17</v>
      </c>
      <c r="H197" s="93">
        <v>73</v>
      </c>
      <c r="I197" s="94">
        <v>62</v>
      </c>
      <c r="J197" s="94">
        <v>17</v>
      </c>
      <c r="K197" s="93">
        <v>79</v>
      </c>
      <c r="L197" s="94">
        <v>43</v>
      </c>
      <c r="M197" s="94">
        <v>11</v>
      </c>
      <c r="N197" s="93">
        <v>54</v>
      </c>
      <c r="O197" s="94">
        <v>69</v>
      </c>
      <c r="P197" s="94">
        <v>16</v>
      </c>
      <c r="Q197" s="93">
        <v>85</v>
      </c>
      <c r="R197" s="94">
        <v>575</v>
      </c>
      <c r="S197" s="148">
        <v>8.52</v>
      </c>
      <c r="T197" s="148" t="s">
        <v>29</v>
      </c>
      <c r="U197" s="151"/>
    </row>
    <row r="198" spans="1:21" ht="24.75" thickBot="1" x14ac:dyDescent="0.25">
      <c r="A198" s="103" t="s">
        <v>358</v>
      </c>
      <c r="B198" s="5" t="s">
        <v>13</v>
      </c>
      <c r="C198" s="73" t="s">
        <v>14</v>
      </c>
      <c r="D198" s="73" t="s">
        <v>56</v>
      </c>
      <c r="E198" s="74" t="s">
        <v>14</v>
      </c>
      <c r="F198" s="73" t="s">
        <v>50</v>
      </c>
      <c r="G198" s="73" t="s">
        <v>56</v>
      </c>
      <c r="H198" s="74" t="s">
        <v>50</v>
      </c>
      <c r="I198" s="73" t="s">
        <v>48</v>
      </c>
      <c r="J198" s="73" t="s">
        <v>56</v>
      </c>
      <c r="K198" s="74" t="s">
        <v>48</v>
      </c>
      <c r="L198" s="73" t="s">
        <v>24</v>
      </c>
      <c r="M198" s="73" t="s">
        <v>24</v>
      </c>
      <c r="N198" s="74" t="s">
        <v>24</v>
      </c>
      <c r="O198" s="73" t="s">
        <v>56</v>
      </c>
      <c r="P198" s="73" t="s">
        <v>56</v>
      </c>
      <c r="Q198" s="74" t="s">
        <v>56</v>
      </c>
      <c r="R198" s="73"/>
      <c r="S198" s="149"/>
      <c r="T198" s="149"/>
      <c r="U198" s="153"/>
    </row>
    <row r="199" spans="1:21" x14ac:dyDescent="0.2">
      <c r="A199" s="3">
        <v>15094</v>
      </c>
      <c r="B199" s="4" t="s">
        <v>12</v>
      </c>
      <c r="C199" s="94">
        <v>57</v>
      </c>
      <c r="D199" s="94">
        <v>17</v>
      </c>
      <c r="E199" s="93">
        <v>74</v>
      </c>
      <c r="F199" s="94">
        <v>55</v>
      </c>
      <c r="G199" s="94">
        <v>20</v>
      </c>
      <c r="H199" s="93">
        <v>75</v>
      </c>
      <c r="I199" s="94">
        <v>61</v>
      </c>
      <c r="J199" s="94">
        <v>17</v>
      </c>
      <c r="K199" s="93">
        <v>78</v>
      </c>
      <c r="L199" s="94">
        <v>49</v>
      </c>
      <c r="M199" s="94">
        <v>13</v>
      </c>
      <c r="N199" s="93">
        <v>62</v>
      </c>
      <c r="O199" s="94">
        <v>64</v>
      </c>
      <c r="P199" s="94">
        <v>14</v>
      </c>
      <c r="Q199" s="93">
        <v>78</v>
      </c>
      <c r="R199" s="94">
        <v>584</v>
      </c>
      <c r="S199" s="148">
        <v>8.81</v>
      </c>
      <c r="T199" s="148" t="s">
        <v>29</v>
      </c>
      <c r="U199" s="151"/>
    </row>
    <row r="200" spans="1:21" ht="24.75" thickBot="1" x14ac:dyDescent="0.25">
      <c r="A200" s="103" t="s">
        <v>357</v>
      </c>
      <c r="B200" s="5" t="s">
        <v>13</v>
      </c>
      <c r="C200" s="73" t="s">
        <v>50</v>
      </c>
      <c r="D200" s="73" t="s">
        <v>56</v>
      </c>
      <c r="E200" s="74" t="s">
        <v>50</v>
      </c>
      <c r="F200" s="73" t="s">
        <v>14</v>
      </c>
      <c r="G200" s="73" t="s">
        <v>56</v>
      </c>
      <c r="H200" s="74" t="s">
        <v>48</v>
      </c>
      <c r="I200" s="73" t="s">
        <v>48</v>
      </c>
      <c r="J200" s="73" t="s">
        <v>56</v>
      </c>
      <c r="K200" s="74" t="s">
        <v>48</v>
      </c>
      <c r="L200" s="73" t="s">
        <v>14</v>
      </c>
      <c r="M200" s="73" t="s">
        <v>14</v>
      </c>
      <c r="N200" s="74" t="s">
        <v>14</v>
      </c>
      <c r="O200" s="73" t="s">
        <v>56</v>
      </c>
      <c r="P200" s="73" t="s">
        <v>50</v>
      </c>
      <c r="Q200" s="74" t="s">
        <v>48</v>
      </c>
      <c r="R200" s="73"/>
      <c r="S200" s="149"/>
      <c r="T200" s="149"/>
      <c r="U200" s="153"/>
    </row>
    <row r="201" spans="1:21" x14ac:dyDescent="0.2">
      <c r="A201" s="3">
        <v>15095</v>
      </c>
      <c r="B201" s="4" t="s">
        <v>12</v>
      </c>
      <c r="C201" s="71" t="s">
        <v>171</v>
      </c>
      <c r="D201" s="71" t="s">
        <v>84</v>
      </c>
      <c r="E201" s="93">
        <v>65</v>
      </c>
      <c r="F201" s="71" t="s">
        <v>284</v>
      </c>
      <c r="G201" s="71" t="s">
        <v>86</v>
      </c>
      <c r="H201" s="93">
        <v>72</v>
      </c>
      <c r="I201" s="71" t="s">
        <v>119</v>
      </c>
      <c r="J201" s="71" t="s">
        <v>116</v>
      </c>
      <c r="K201" s="93">
        <v>58</v>
      </c>
      <c r="L201" s="71" t="s">
        <v>127</v>
      </c>
      <c r="M201" s="71" t="s">
        <v>124</v>
      </c>
      <c r="N201" s="93">
        <v>28</v>
      </c>
      <c r="O201" s="71" t="s">
        <v>167</v>
      </c>
      <c r="P201" s="71" t="s">
        <v>23</v>
      </c>
      <c r="Q201" s="93">
        <v>60</v>
      </c>
      <c r="R201" s="94">
        <v>496</v>
      </c>
      <c r="S201" s="148">
        <v>6.74</v>
      </c>
      <c r="T201" s="148" t="s">
        <v>16</v>
      </c>
      <c r="U201" s="151"/>
    </row>
    <row r="202" spans="1:21" ht="24.75" thickBot="1" x14ac:dyDescent="0.25">
      <c r="A202" s="103" t="s">
        <v>356</v>
      </c>
      <c r="B202" s="5" t="s">
        <v>13</v>
      </c>
      <c r="C202" s="73" t="s">
        <v>14</v>
      </c>
      <c r="D202" s="73" t="s">
        <v>56</v>
      </c>
      <c r="E202" s="74" t="s">
        <v>14</v>
      </c>
      <c r="F202" s="73" t="s">
        <v>14</v>
      </c>
      <c r="G202" s="73" t="s">
        <v>56</v>
      </c>
      <c r="H202" s="74" t="s">
        <v>50</v>
      </c>
      <c r="I202" s="73" t="s">
        <v>24</v>
      </c>
      <c r="J202" s="73" t="s">
        <v>50</v>
      </c>
      <c r="K202" s="74" t="s">
        <v>24</v>
      </c>
      <c r="L202" s="73" t="s">
        <v>16</v>
      </c>
      <c r="M202" s="73" t="s">
        <v>68</v>
      </c>
      <c r="N202" s="74" t="s">
        <v>16</v>
      </c>
      <c r="O202" s="73" t="s">
        <v>14</v>
      </c>
      <c r="P202" s="73" t="s">
        <v>24</v>
      </c>
      <c r="Q202" s="74" t="s">
        <v>14</v>
      </c>
      <c r="R202" s="73"/>
      <c r="S202" s="149"/>
      <c r="T202" s="149"/>
      <c r="U202" s="153"/>
    </row>
    <row r="203" spans="1:21" x14ac:dyDescent="0.2">
      <c r="A203" s="3">
        <v>15096</v>
      </c>
      <c r="B203" s="4" t="s">
        <v>12</v>
      </c>
      <c r="C203" s="94">
        <v>53</v>
      </c>
      <c r="D203" s="94">
        <v>16</v>
      </c>
      <c r="E203" s="93">
        <v>69</v>
      </c>
      <c r="F203" s="94">
        <v>38</v>
      </c>
      <c r="G203" s="94">
        <v>15</v>
      </c>
      <c r="H203" s="93">
        <v>53</v>
      </c>
      <c r="I203" s="94">
        <v>49</v>
      </c>
      <c r="J203" s="94">
        <v>10</v>
      </c>
      <c r="K203" s="93">
        <v>59</v>
      </c>
      <c r="L203" s="94">
        <v>45</v>
      </c>
      <c r="M203" s="94">
        <v>12</v>
      </c>
      <c r="N203" s="93">
        <v>57</v>
      </c>
      <c r="O203" s="94">
        <v>62</v>
      </c>
      <c r="P203" s="94">
        <v>12</v>
      </c>
      <c r="Q203" s="93">
        <v>74</v>
      </c>
      <c r="R203" s="94">
        <v>495</v>
      </c>
      <c r="S203" s="148">
        <v>7</v>
      </c>
      <c r="T203" s="148" t="s">
        <v>29</v>
      </c>
      <c r="U203" s="151"/>
    </row>
    <row r="204" spans="1:21" ht="24.75" thickBot="1" x14ac:dyDescent="0.25">
      <c r="A204" s="103" t="s">
        <v>355</v>
      </c>
      <c r="B204" s="5" t="s">
        <v>13</v>
      </c>
      <c r="C204" s="73" t="s">
        <v>14</v>
      </c>
      <c r="D204" s="73" t="s">
        <v>56</v>
      </c>
      <c r="E204" s="74" t="s">
        <v>14</v>
      </c>
      <c r="F204" s="73" t="s">
        <v>68</v>
      </c>
      <c r="G204" s="73" t="s">
        <v>48</v>
      </c>
      <c r="H204" s="74" t="s">
        <v>24</v>
      </c>
      <c r="I204" s="73" t="s">
        <v>14</v>
      </c>
      <c r="J204" s="73" t="s">
        <v>24</v>
      </c>
      <c r="K204" s="74" t="s">
        <v>24</v>
      </c>
      <c r="L204" s="73" t="s">
        <v>24</v>
      </c>
      <c r="M204" s="73" t="s">
        <v>14</v>
      </c>
      <c r="N204" s="74" t="s">
        <v>24</v>
      </c>
      <c r="O204" s="73" t="s">
        <v>48</v>
      </c>
      <c r="P204" s="73" t="s">
        <v>14</v>
      </c>
      <c r="Q204" s="74" t="s">
        <v>50</v>
      </c>
      <c r="R204" s="73"/>
      <c r="S204" s="149"/>
      <c r="T204" s="149"/>
      <c r="U204" s="153"/>
    </row>
    <row r="205" spans="1:21" x14ac:dyDescent="0.2">
      <c r="A205" s="3">
        <v>15097</v>
      </c>
      <c r="B205" s="4" t="s">
        <v>12</v>
      </c>
      <c r="C205" s="71" t="s">
        <v>317</v>
      </c>
      <c r="D205" s="71" t="s">
        <v>114</v>
      </c>
      <c r="E205" s="93">
        <v>61</v>
      </c>
      <c r="F205" s="71" t="s">
        <v>354</v>
      </c>
      <c r="G205" s="71" t="s">
        <v>114</v>
      </c>
      <c r="H205" s="93">
        <v>69</v>
      </c>
      <c r="I205" s="71" t="s">
        <v>123</v>
      </c>
      <c r="J205" s="71" t="s">
        <v>114</v>
      </c>
      <c r="K205" s="93">
        <v>74</v>
      </c>
      <c r="L205" s="71" t="s">
        <v>130</v>
      </c>
      <c r="M205" s="71" t="s">
        <v>23</v>
      </c>
      <c r="N205" s="93">
        <v>28</v>
      </c>
      <c r="O205" s="71" t="s">
        <v>353</v>
      </c>
      <c r="P205" s="71" t="s">
        <v>31</v>
      </c>
      <c r="Q205" s="93">
        <v>69</v>
      </c>
      <c r="R205" s="94">
        <v>487</v>
      </c>
      <c r="S205" s="148">
        <v>6.52</v>
      </c>
      <c r="T205" s="148" t="s">
        <v>16</v>
      </c>
      <c r="U205" s="151"/>
    </row>
    <row r="206" spans="1:21" ht="24.75" thickBot="1" x14ac:dyDescent="0.25">
      <c r="A206" s="103" t="s">
        <v>352</v>
      </c>
      <c r="B206" s="5" t="s">
        <v>13</v>
      </c>
      <c r="C206" s="73" t="s">
        <v>24</v>
      </c>
      <c r="D206" s="73" t="s">
        <v>48</v>
      </c>
      <c r="E206" s="74" t="s">
        <v>14</v>
      </c>
      <c r="F206" s="73" t="s">
        <v>14</v>
      </c>
      <c r="G206" s="73" t="s">
        <v>48</v>
      </c>
      <c r="H206" s="74" t="s">
        <v>14</v>
      </c>
      <c r="I206" s="73" t="s">
        <v>50</v>
      </c>
      <c r="J206" s="73" t="s">
        <v>48</v>
      </c>
      <c r="K206" s="74" t="s">
        <v>50</v>
      </c>
      <c r="L206" s="73" t="s">
        <v>16</v>
      </c>
      <c r="M206" s="73" t="s">
        <v>24</v>
      </c>
      <c r="N206" s="74" t="s">
        <v>16</v>
      </c>
      <c r="O206" s="73" t="s">
        <v>50</v>
      </c>
      <c r="P206" s="73" t="s">
        <v>24</v>
      </c>
      <c r="Q206" s="74" t="s">
        <v>14</v>
      </c>
      <c r="R206" s="73"/>
      <c r="S206" s="149"/>
      <c r="T206" s="149"/>
      <c r="U206" s="153"/>
    </row>
    <row r="207" spans="1:21" x14ac:dyDescent="0.2">
      <c r="A207" s="3">
        <v>15098</v>
      </c>
      <c r="B207" s="4" t="s">
        <v>12</v>
      </c>
      <c r="C207" s="71" t="s">
        <v>91</v>
      </c>
      <c r="D207" s="71" t="s">
        <v>116</v>
      </c>
      <c r="E207" s="93">
        <v>46</v>
      </c>
      <c r="F207" s="71" t="s">
        <v>165</v>
      </c>
      <c r="G207" s="71" t="s">
        <v>31</v>
      </c>
      <c r="H207" s="93">
        <v>58</v>
      </c>
      <c r="I207" s="71" t="s">
        <v>169</v>
      </c>
      <c r="J207" s="71" t="s">
        <v>28</v>
      </c>
      <c r="K207" s="93">
        <v>42</v>
      </c>
      <c r="L207" s="71" t="s">
        <v>130</v>
      </c>
      <c r="M207" s="71" t="s">
        <v>28</v>
      </c>
      <c r="N207" s="93">
        <v>26</v>
      </c>
      <c r="O207" s="71" t="s">
        <v>119</v>
      </c>
      <c r="P207" s="71" t="s">
        <v>23</v>
      </c>
      <c r="Q207" s="93">
        <v>54</v>
      </c>
      <c r="R207" s="94">
        <v>399</v>
      </c>
      <c r="S207" s="148">
        <v>5.15</v>
      </c>
      <c r="T207" s="148" t="s">
        <v>16</v>
      </c>
      <c r="U207" s="151"/>
    </row>
    <row r="208" spans="1:21" ht="24.75" thickBot="1" x14ac:dyDescent="0.25">
      <c r="A208" s="103" t="s">
        <v>351</v>
      </c>
      <c r="B208" s="5" t="s">
        <v>13</v>
      </c>
      <c r="C208" s="73" t="s">
        <v>29</v>
      </c>
      <c r="D208" s="73" t="s">
        <v>50</v>
      </c>
      <c r="E208" s="74" t="s">
        <v>68</v>
      </c>
      <c r="F208" s="73" t="s">
        <v>24</v>
      </c>
      <c r="G208" s="73" t="s">
        <v>24</v>
      </c>
      <c r="H208" s="74" t="s">
        <v>24</v>
      </c>
      <c r="I208" s="73" t="s">
        <v>29</v>
      </c>
      <c r="J208" s="73" t="s">
        <v>29</v>
      </c>
      <c r="K208" s="74" t="s">
        <v>29</v>
      </c>
      <c r="L208" s="73" t="s">
        <v>16</v>
      </c>
      <c r="M208" s="73" t="s">
        <v>29</v>
      </c>
      <c r="N208" s="74" t="s">
        <v>16</v>
      </c>
      <c r="O208" s="73" t="s">
        <v>24</v>
      </c>
      <c r="P208" s="73" t="s">
        <v>24</v>
      </c>
      <c r="Q208" s="74" t="s">
        <v>24</v>
      </c>
      <c r="R208" s="73"/>
      <c r="S208" s="149"/>
      <c r="T208" s="149"/>
      <c r="U208" s="153"/>
    </row>
    <row r="209" spans="1:21" x14ac:dyDescent="0.2">
      <c r="A209" s="3">
        <v>15099</v>
      </c>
      <c r="B209" s="4" t="s">
        <v>12</v>
      </c>
      <c r="C209" s="94">
        <v>43</v>
      </c>
      <c r="D209" s="94">
        <v>17</v>
      </c>
      <c r="E209" s="93">
        <v>60</v>
      </c>
      <c r="F209" s="94">
        <v>51</v>
      </c>
      <c r="G209" s="94">
        <v>15</v>
      </c>
      <c r="H209" s="93">
        <v>66</v>
      </c>
      <c r="I209" s="94">
        <v>51</v>
      </c>
      <c r="J209" s="94">
        <v>12</v>
      </c>
      <c r="K209" s="93">
        <v>63</v>
      </c>
      <c r="L209" s="94">
        <v>33</v>
      </c>
      <c r="M209" s="94">
        <v>14</v>
      </c>
      <c r="N209" s="93">
        <v>47</v>
      </c>
      <c r="O209" s="94">
        <v>69</v>
      </c>
      <c r="P209" s="94">
        <v>16</v>
      </c>
      <c r="Q209" s="93">
        <v>85</v>
      </c>
      <c r="R209" s="94">
        <v>534</v>
      </c>
      <c r="S209" s="148">
        <v>7.89</v>
      </c>
      <c r="T209" s="148" t="s">
        <v>29</v>
      </c>
      <c r="U209" s="151"/>
    </row>
    <row r="210" spans="1:21" ht="24.75" thickBot="1" x14ac:dyDescent="0.25">
      <c r="A210" s="103" t="s">
        <v>350</v>
      </c>
      <c r="B210" s="5" t="s">
        <v>13</v>
      </c>
      <c r="C210" s="73" t="s">
        <v>24</v>
      </c>
      <c r="D210" s="73" t="s">
        <v>56</v>
      </c>
      <c r="E210" s="74" t="s">
        <v>14</v>
      </c>
      <c r="F210" s="73" t="s">
        <v>14</v>
      </c>
      <c r="G210" s="73" t="s">
        <v>48</v>
      </c>
      <c r="H210" s="74" t="s">
        <v>14</v>
      </c>
      <c r="I210" s="73" t="s">
        <v>14</v>
      </c>
      <c r="J210" s="73" t="s">
        <v>14</v>
      </c>
      <c r="K210" s="74" t="s">
        <v>14</v>
      </c>
      <c r="L210" s="73" t="s">
        <v>29</v>
      </c>
      <c r="M210" s="73" t="s">
        <v>50</v>
      </c>
      <c r="N210" s="74" t="s">
        <v>68</v>
      </c>
      <c r="O210" s="73" t="s">
        <v>56</v>
      </c>
      <c r="P210" s="73" t="s">
        <v>56</v>
      </c>
      <c r="Q210" s="74" t="s">
        <v>56</v>
      </c>
      <c r="R210" s="73"/>
      <c r="S210" s="149"/>
      <c r="T210" s="149"/>
      <c r="U210" s="153"/>
    </row>
    <row r="211" spans="1:21" x14ac:dyDescent="0.2">
      <c r="A211" s="3">
        <v>15100</v>
      </c>
      <c r="B211" s="4" t="s">
        <v>12</v>
      </c>
      <c r="C211" s="94">
        <v>47</v>
      </c>
      <c r="D211" s="94">
        <v>14</v>
      </c>
      <c r="E211" s="93">
        <v>61</v>
      </c>
      <c r="F211" s="94">
        <v>53</v>
      </c>
      <c r="G211" s="94">
        <v>19</v>
      </c>
      <c r="H211" s="93">
        <v>72</v>
      </c>
      <c r="I211" s="94">
        <v>52</v>
      </c>
      <c r="J211" s="94">
        <v>12</v>
      </c>
      <c r="K211" s="93">
        <v>64</v>
      </c>
      <c r="L211" s="94">
        <v>32</v>
      </c>
      <c r="M211" s="94">
        <v>9</v>
      </c>
      <c r="N211" s="93">
        <v>41</v>
      </c>
      <c r="O211" s="94">
        <v>49</v>
      </c>
      <c r="P211" s="94">
        <v>12</v>
      </c>
      <c r="Q211" s="93">
        <v>61</v>
      </c>
      <c r="R211" s="94">
        <v>501</v>
      </c>
      <c r="S211" s="148">
        <v>7.3</v>
      </c>
      <c r="T211" s="148" t="s">
        <v>29</v>
      </c>
      <c r="U211" s="151"/>
    </row>
    <row r="212" spans="1:21" ht="15.75" thickBot="1" x14ac:dyDescent="0.25">
      <c r="A212" s="103" t="s">
        <v>349</v>
      </c>
      <c r="B212" s="5" t="s">
        <v>13</v>
      </c>
      <c r="C212" s="73" t="s">
        <v>24</v>
      </c>
      <c r="D212" s="73" t="s">
        <v>50</v>
      </c>
      <c r="E212" s="74" t="s">
        <v>14</v>
      </c>
      <c r="F212" s="73" t="s">
        <v>14</v>
      </c>
      <c r="G212" s="73" t="s">
        <v>56</v>
      </c>
      <c r="H212" s="74" t="s">
        <v>50</v>
      </c>
      <c r="I212" s="73" t="s">
        <v>14</v>
      </c>
      <c r="J212" s="73" t="s">
        <v>14</v>
      </c>
      <c r="K212" s="74" t="s">
        <v>14</v>
      </c>
      <c r="L212" s="73" t="s">
        <v>29</v>
      </c>
      <c r="M212" s="73" t="s">
        <v>68</v>
      </c>
      <c r="N212" s="74" t="s">
        <v>29</v>
      </c>
      <c r="O212" s="73" t="s">
        <v>14</v>
      </c>
      <c r="P212" s="73" t="s">
        <v>14</v>
      </c>
      <c r="Q212" s="74" t="s">
        <v>14</v>
      </c>
      <c r="R212" s="73"/>
      <c r="S212" s="149"/>
      <c r="T212" s="149"/>
      <c r="U212" s="153"/>
    </row>
    <row r="213" spans="1:21" x14ac:dyDescent="0.2">
      <c r="A213" s="3">
        <v>15101</v>
      </c>
      <c r="B213" s="4" t="s">
        <v>12</v>
      </c>
      <c r="C213" s="94">
        <v>52</v>
      </c>
      <c r="D213" s="94">
        <v>18</v>
      </c>
      <c r="E213" s="93">
        <v>70</v>
      </c>
      <c r="F213" s="94">
        <v>42</v>
      </c>
      <c r="G213" s="94">
        <v>10</v>
      </c>
      <c r="H213" s="93">
        <v>52</v>
      </c>
      <c r="I213" s="94">
        <v>43</v>
      </c>
      <c r="J213" s="94">
        <v>12</v>
      </c>
      <c r="K213" s="93">
        <v>55</v>
      </c>
      <c r="L213" s="94">
        <v>41</v>
      </c>
      <c r="M213" s="94">
        <v>9</v>
      </c>
      <c r="N213" s="93">
        <v>50</v>
      </c>
      <c r="O213" s="94">
        <v>53</v>
      </c>
      <c r="P213" s="94">
        <v>15</v>
      </c>
      <c r="Q213" s="93">
        <v>68</v>
      </c>
      <c r="R213" s="94">
        <v>497</v>
      </c>
      <c r="S213" s="148">
        <v>7.33</v>
      </c>
      <c r="T213" s="148" t="s">
        <v>29</v>
      </c>
      <c r="U213" s="151"/>
    </row>
    <row r="214" spans="1:21" ht="24.75" thickBot="1" x14ac:dyDescent="0.25">
      <c r="A214" s="103" t="s">
        <v>348</v>
      </c>
      <c r="B214" s="5" t="s">
        <v>13</v>
      </c>
      <c r="C214" s="73" t="s">
        <v>14</v>
      </c>
      <c r="D214" s="73" t="s">
        <v>56</v>
      </c>
      <c r="E214" s="74" t="s">
        <v>50</v>
      </c>
      <c r="F214" s="73" t="s">
        <v>24</v>
      </c>
      <c r="G214" s="73" t="s">
        <v>24</v>
      </c>
      <c r="H214" s="74" t="s">
        <v>24</v>
      </c>
      <c r="I214" s="73" t="s">
        <v>24</v>
      </c>
      <c r="J214" s="73" t="s">
        <v>14</v>
      </c>
      <c r="K214" s="74" t="s">
        <v>24</v>
      </c>
      <c r="L214" s="73" t="s">
        <v>24</v>
      </c>
      <c r="M214" s="73" t="s">
        <v>68</v>
      </c>
      <c r="N214" s="74" t="s">
        <v>24</v>
      </c>
      <c r="O214" s="73" t="s">
        <v>14</v>
      </c>
      <c r="P214" s="73" t="s">
        <v>48</v>
      </c>
      <c r="Q214" s="74" t="s">
        <v>14</v>
      </c>
      <c r="R214" s="73"/>
      <c r="S214" s="149"/>
      <c r="T214" s="149"/>
      <c r="U214" s="153"/>
    </row>
    <row r="215" spans="1:21" x14ac:dyDescent="0.2">
      <c r="A215" s="3">
        <v>15102</v>
      </c>
      <c r="B215" s="4" t="s">
        <v>12</v>
      </c>
      <c r="C215" s="94">
        <v>54</v>
      </c>
      <c r="D215" s="94">
        <v>17</v>
      </c>
      <c r="E215" s="93">
        <v>71</v>
      </c>
      <c r="F215" s="94">
        <v>62</v>
      </c>
      <c r="G215" s="94">
        <v>19</v>
      </c>
      <c r="H215" s="93">
        <v>81</v>
      </c>
      <c r="I215" s="94">
        <v>50</v>
      </c>
      <c r="J215" s="94">
        <v>15</v>
      </c>
      <c r="K215" s="93">
        <v>65</v>
      </c>
      <c r="L215" s="94">
        <v>38</v>
      </c>
      <c r="M215" s="94">
        <v>14</v>
      </c>
      <c r="N215" s="93">
        <v>52</v>
      </c>
      <c r="O215" s="94">
        <v>66</v>
      </c>
      <c r="P215" s="94">
        <v>16</v>
      </c>
      <c r="Q215" s="93">
        <v>82</v>
      </c>
      <c r="R215" s="94">
        <v>567</v>
      </c>
      <c r="S215" s="148">
        <v>8.67</v>
      </c>
      <c r="T215" s="148" t="s">
        <v>29</v>
      </c>
      <c r="U215" s="151"/>
    </row>
    <row r="216" spans="1:21" ht="24.75" thickBot="1" x14ac:dyDescent="0.25">
      <c r="A216" s="103" t="s">
        <v>347</v>
      </c>
      <c r="B216" s="5" t="s">
        <v>13</v>
      </c>
      <c r="C216" s="73" t="s">
        <v>14</v>
      </c>
      <c r="D216" s="73" t="s">
        <v>56</v>
      </c>
      <c r="E216" s="74" t="s">
        <v>50</v>
      </c>
      <c r="F216" s="73" t="s">
        <v>48</v>
      </c>
      <c r="G216" s="73" t="s">
        <v>56</v>
      </c>
      <c r="H216" s="74" t="s">
        <v>56</v>
      </c>
      <c r="I216" s="73" t="s">
        <v>14</v>
      </c>
      <c r="J216" s="73" t="s">
        <v>48</v>
      </c>
      <c r="K216" s="74" t="s">
        <v>14</v>
      </c>
      <c r="L216" s="73" t="s">
        <v>68</v>
      </c>
      <c r="M216" s="73" t="s">
        <v>50</v>
      </c>
      <c r="N216" s="74" t="s">
        <v>24</v>
      </c>
      <c r="O216" s="73" t="s">
        <v>56</v>
      </c>
      <c r="P216" s="73" t="s">
        <v>56</v>
      </c>
      <c r="Q216" s="74" t="s">
        <v>56</v>
      </c>
      <c r="R216" s="73"/>
      <c r="S216" s="149"/>
      <c r="T216" s="149"/>
      <c r="U216" s="153"/>
    </row>
    <row r="217" spans="1:21" x14ac:dyDescent="0.2">
      <c r="A217" s="3">
        <v>15103</v>
      </c>
      <c r="B217" s="4" t="s">
        <v>12</v>
      </c>
      <c r="C217" s="71" t="s">
        <v>110</v>
      </c>
      <c r="D217" s="71" t="s">
        <v>84</v>
      </c>
      <c r="E217" s="93">
        <v>56</v>
      </c>
      <c r="F217" s="71" t="s">
        <v>165</v>
      </c>
      <c r="G217" s="71" t="s">
        <v>114</v>
      </c>
      <c r="H217" s="93">
        <v>62</v>
      </c>
      <c r="I217" s="71" t="s">
        <v>163</v>
      </c>
      <c r="J217" s="71" t="s">
        <v>80</v>
      </c>
      <c r="K217" s="93">
        <v>65</v>
      </c>
      <c r="L217" s="71" t="s">
        <v>128</v>
      </c>
      <c r="M217" s="71" t="s">
        <v>28</v>
      </c>
      <c r="N217" s="93">
        <v>23</v>
      </c>
      <c r="O217" s="71" t="s">
        <v>163</v>
      </c>
      <c r="P217" s="71" t="s">
        <v>31</v>
      </c>
      <c r="Q217" s="93">
        <v>59</v>
      </c>
      <c r="R217" s="94">
        <v>457</v>
      </c>
      <c r="S217" s="148">
        <v>6.3</v>
      </c>
      <c r="T217" s="148" t="s">
        <v>16</v>
      </c>
      <c r="U217" s="151"/>
    </row>
    <row r="218" spans="1:21" ht="15.75" thickBot="1" x14ac:dyDescent="0.25">
      <c r="A218" s="103" t="s">
        <v>346</v>
      </c>
      <c r="B218" s="5" t="s">
        <v>13</v>
      </c>
      <c r="C218" s="73" t="s">
        <v>24</v>
      </c>
      <c r="D218" s="73" t="s">
        <v>56</v>
      </c>
      <c r="E218" s="74" t="s">
        <v>24</v>
      </c>
      <c r="F218" s="73" t="s">
        <v>24</v>
      </c>
      <c r="G218" s="73" t="s">
        <v>48</v>
      </c>
      <c r="H218" s="74" t="s">
        <v>14</v>
      </c>
      <c r="I218" s="73" t="s">
        <v>14</v>
      </c>
      <c r="J218" s="73" t="s">
        <v>56</v>
      </c>
      <c r="K218" s="74" t="s">
        <v>14</v>
      </c>
      <c r="L218" s="73" t="s">
        <v>16</v>
      </c>
      <c r="M218" s="73" t="s">
        <v>29</v>
      </c>
      <c r="N218" s="74" t="s">
        <v>16</v>
      </c>
      <c r="O218" s="73" t="s">
        <v>14</v>
      </c>
      <c r="P218" s="73" t="s">
        <v>24</v>
      </c>
      <c r="Q218" s="74" t="s">
        <v>24</v>
      </c>
      <c r="R218" s="73"/>
      <c r="S218" s="149"/>
      <c r="T218" s="149"/>
      <c r="U218" s="153"/>
    </row>
    <row r="219" spans="1:21" x14ac:dyDescent="0.2">
      <c r="A219" s="3">
        <v>15104</v>
      </c>
      <c r="B219" s="4" t="s">
        <v>12</v>
      </c>
      <c r="C219" s="94">
        <v>48</v>
      </c>
      <c r="D219" s="94">
        <v>12</v>
      </c>
      <c r="E219" s="93">
        <v>60</v>
      </c>
      <c r="F219" s="94">
        <v>44</v>
      </c>
      <c r="G219" s="94">
        <v>20</v>
      </c>
      <c r="H219" s="93">
        <v>64</v>
      </c>
      <c r="I219" s="94">
        <v>45</v>
      </c>
      <c r="J219" s="94">
        <v>15</v>
      </c>
      <c r="K219" s="93">
        <v>60</v>
      </c>
      <c r="L219" s="94">
        <v>37</v>
      </c>
      <c r="M219" s="94">
        <v>11</v>
      </c>
      <c r="N219" s="93">
        <v>48</v>
      </c>
      <c r="O219" s="94">
        <v>64</v>
      </c>
      <c r="P219" s="94">
        <v>16</v>
      </c>
      <c r="Q219" s="93">
        <v>80</v>
      </c>
      <c r="R219" s="94">
        <v>521</v>
      </c>
      <c r="S219" s="148">
        <v>7.74</v>
      </c>
      <c r="T219" s="148" t="s">
        <v>29</v>
      </c>
      <c r="U219" s="151"/>
    </row>
    <row r="220" spans="1:21" ht="24.75" thickBot="1" x14ac:dyDescent="0.25">
      <c r="A220" s="103" t="s">
        <v>345</v>
      </c>
      <c r="B220" s="5" t="s">
        <v>13</v>
      </c>
      <c r="C220" s="73" t="s">
        <v>14</v>
      </c>
      <c r="D220" s="73" t="s">
        <v>14</v>
      </c>
      <c r="E220" s="74" t="s">
        <v>14</v>
      </c>
      <c r="F220" s="73" t="s">
        <v>24</v>
      </c>
      <c r="G220" s="73" t="s">
        <v>56</v>
      </c>
      <c r="H220" s="74" t="s">
        <v>14</v>
      </c>
      <c r="I220" s="73" t="s">
        <v>24</v>
      </c>
      <c r="J220" s="73" t="s">
        <v>48</v>
      </c>
      <c r="K220" s="74" t="s">
        <v>14</v>
      </c>
      <c r="L220" s="73" t="s">
        <v>68</v>
      </c>
      <c r="M220" s="73" t="s">
        <v>24</v>
      </c>
      <c r="N220" s="74" t="s">
        <v>68</v>
      </c>
      <c r="O220" s="73" t="s">
        <v>56</v>
      </c>
      <c r="P220" s="73" t="s">
        <v>56</v>
      </c>
      <c r="Q220" s="74" t="s">
        <v>56</v>
      </c>
      <c r="R220" s="73"/>
      <c r="S220" s="149"/>
      <c r="T220" s="149"/>
      <c r="U220" s="153"/>
    </row>
    <row r="221" spans="1:21" x14ac:dyDescent="0.2">
      <c r="A221" s="3">
        <v>15105</v>
      </c>
      <c r="B221" s="4" t="s">
        <v>12</v>
      </c>
      <c r="C221" s="94">
        <v>56</v>
      </c>
      <c r="D221" s="94">
        <v>19</v>
      </c>
      <c r="E221" s="93">
        <v>75</v>
      </c>
      <c r="F221" s="94">
        <v>45</v>
      </c>
      <c r="G221" s="94">
        <v>20</v>
      </c>
      <c r="H221" s="93">
        <v>65</v>
      </c>
      <c r="I221" s="94">
        <v>65</v>
      </c>
      <c r="J221" s="94">
        <v>14</v>
      </c>
      <c r="K221" s="93">
        <v>79</v>
      </c>
      <c r="L221" s="94">
        <v>63</v>
      </c>
      <c r="M221" s="94">
        <v>12</v>
      </c>
      <c r="N221" s="93">
        <v>75</v>
      </c>
      <c r="O221" s="94">
        <v>60</v>
      </c>
      <c r="P221" s="94">
        <v>15</v>
      </c>
      <c r="Q221" s="93">
        <v>75</v>
      </c>
      <c r="R221" s="94">
        <v>584</v>
      </c>
      <c r="S221" s="148">
        <v>8.9600000000000009</v>
      </c>
      <c r="T221" s="148" t="s">
        <v>29</v>
      </c>
      <c r="U221" s="151"/>
    </row>
    <row r="222" spans="1:21" ht="24.75" thickBot="1" x14ac:dyDescent="0.25">
      <c r="A222" s="103" t="s">
        <v>344</v>
      </c>
      <c r="B222" s="5" t="s">
        <v>13</v>
      </c>
      <c r="C222" s="73" t="s">
        <v>50</v>
      </c>
      <c r="D222" s="73" t="s">
        <v>56</v>
      </c>
      <c r="E222" s="74" t="s">
        <v>48</v>
      </c>
      <c r="F222" s="73" t="s">
        <v>24</v>
      </c>
      <c r="G222" s="73" t="s">
        <v>56</v>
      </c>
      <c r="H222" s="74" t="s">
        <v>14</v>
      </c>
      <c r="I222" s="73" t="s">
        <v>56</v>
      </c>
      <c r="J222" s="73" t="s">
        <v>50</v>
      </c>
      <c r="K222" s="74" t="s">
        <v>48</v>
      </c>
      <c r="L222" s="73" t="s">
        <v>48</v>
      </c>
      <c r="M222" s="73" t="s">
        <v>14</v>
      </c>
      <c r="N222" s="74" t="s">
        <v>48</v>
      </c>
      <c r="O222" s="73" t="s">
        <v>48</v>
      </c>
      <c r="P222" s="73" t="s">
        <v>48</v>
      </c>
      <c r="Q222" s="74" t="s">
        <v>48</v>
      </c>
      <c r="R222" s="73"/>
      <c r="S222" s="149"/>
      <c r="T222" s="149"/>
      <c r="U222" s="153"/>
    </row>
    <row r="223" spans="1:21" x14ac:dyDescent="0.2">
      <c r="A223" s="3">
        <v>15106</v>
      </c>
      <c r="B223" s="4" t="s">
        <v>12</v>
      </c>
      <c r="C223" s="71" t="s">
        <v>103</v>
      </c>
      <c r="D223" s="71" t="s">
        <v>124</v>
      </c>
      <c r="E223" s="93">
        <v>9</v>
      </c>
      <c r="F223" s="71" t="s">
        <v>103</v>
      </c>
      <c r="G223" s="71" t="s">
        <v>139</v>
      </c>
      <c r="H223" s="93">
        <v>5</v>
      </c>
      <c r="I223" s="71" t="s">
        <v>136</v>
      </c>
      <c r="J223" s="71" t="s">
        <v>28</v>
      </c>
      <c r="K223" s="93">
        <v>14</v>
      </c>
      <c r="L223" s="71" t="s">
        <v>103</v>
      </c>
      <c r="M223" s="71" t="s">
        <v>160</v>
      </c>
      <c r="N223" s="93">
        <v>1</v>
      </c>
      <c r="O223" s="71" t="s">
        <v>103</v>
      </c>
      <c r="P223" s="71" t="s">
        <v>140</v>
      </c>
      <c r="Q223" s="93">
        <v>3</v>
      </c>
      <c r="R223" s="94">
        <v>172</v>
      </c>
      <c r="S223" s="148">
        <v>1.3</v>
      </c>
      <c r="T223" s="148" t="s">
        <v>16</v>
      </c>
      <c r="U223" s="151"/>
    </row>
    <row r="224" spans="1:21" ht="24.75" thickBot="1" x14ac:dyDescent="0.25">
      <c r="A224" s="103" t="s">
        <v>343</v>
      </c>
      <c r="B224" s="5" t="s">
        <v>13</v>
      </c>
      <c r="C224" s="73" t="s">
        <v>16</v>
      </c>
      <c r="D224" s="73" t="s">
        <v>68</v>
      </c>
      <c r="E224" s="74" t="s">
        <v>16</v>
      </c>
      <c r="F224" s="73" t="s">
        <v>16</v>
      </c>
      <c r="G224" s="73" t="s">
        <v>16</v>
      </c>
      <c r="H224" s="74" t="s">
        <v>16</v>
      </c>
      <c r="I224" s="73" t="s">
        <v>16</v>
      </c>
      <c r="J224" s="73" t="s">
        <v>29</v>
      </c>
      <c r="K224" s="74" t="s">
        <v>16</v>
      </c>
      <c r="L224" s="73" t="s">
        <v>16</v>
      </c>
      <c r="M224" s="73" t="s">
        <v>16</v>
      </c>
      <c r="N224" s="74" t="s">
        <v>16</v>
      </c>
      <c r="O224" s="73" t="s">
        <v>16</v>
      </c>
      <c r="P224" s="73" t="s">
        <v>16</v>
      </c>
      <c r="Q224" s="74" t="s">
        <v>16</v>
      </c>
      <c r="R224" s="73"/>
      <c r="S224" s="149"/>
      <c r="T224" s="149"/>
      <c r="U224" s="153"/>
    </row>
    <row r="225" spans="1:21" x14ac:dyDescent="0.2">
      <c r="A225" s="3">
        <v>15107</v>
      </c>
      <c r="B225" s="4" t="s">
        <v>12</v>
      </c>
      <c r="C225" s="94">
        <v>53</v>
      </c>
      <c r="D225" s="94">
        <v>18</v>
      </c>
      <c r="E225" s="93">
        <v>71</v>
      </c>
      <c r="F225" s="94">
        <v>45</v>
      </c>
      <c r="G225" s="94">
        <v>18</v>
      </c>
      <c r="H225" s="93">
        <v>63</v>
      </c>
      <c r="I225" s="94">
        <v>46</v>
      </c>
      <c r="J225" s="94">
        <v>13</v>
      </c>
      <c r="K225" s="93">
        <v>59</v>
      </c>
      <c r="L225" s="94">
        <v>38</v>
      </c>
      <c r="M225" s="94">
        <v>9</v>
      </c>
      <c r="N225" s="93">
        <v>47</v>
      </c>
      <c r="O225" s="94">
        <v>65</v>
      </c>
      <c r="P225" s="94">
        <v>15</v>
      </c>
      <c r="Q225" s="93">
        <v>80</v>
      </c>
      <c r="R225" s="94">
        <v>518</v>
      </c>
      <c r="S225" s="148">
        <v>7.7</v>
      </c>
      <c r="T225" s="148" t="s">
        <v>29</v>
      </c>
      <c r="U225" s="151"/>
    </row>
    <row r="226" spans="1:21" ht="24.75" thickBot="1" x14ac:dyDescent="0.25">
      <c r="A226" s="103" t="s">
        <v>342</v>
      </c>
      <c r="B226" s="5" t="s">
        <v>13</v>
      </c>
      <c r="C226" s="73" t="s">
        <v>14</v>
      </c>
      <c r="D226" s="73" t="s">
        <v>56</v>
      </c>
      <c r="E226" s="74" t="s">
        <v>50</v>
      </c>
      <c r="F226" s="73" t="s">
        <v>24</v>
      </c>
      <c r="G226" s="73" t="s">
        <v>56</v>
      </c>
      <c r="H226" s="74" t="s">
        <v>14</v>
      </c>
      <c r="I226" s="73" t="s">
        <v>24</v>
      </c>
      <c r="J226" s="73" t="s">
        <v>14</v>
      </c>
      <c r="K226" s="74" t="s">
        <v>24</v>
      </c>
      <c r="L226" s="73" t="s">
        <v>68</v>
      </c>
      <c r="M226" s="73" t="s">
        <v>68</v>
      </c>
      <c r="N226" s="74" t="s">
        <v>68</v>
      </c>
      <c r="O226" s="73" t="s">
        <v>56</v>
      </c>
      <c r="P226" s="73" t="s">
        <v>48</v>
      </c>
      <c r="Q226" s="74" t="s">
        <v>56</v>
      </c>
      <c r="R226" s="73"/>
      <c r="S226" s="149"/>
      <c r="T226" s="149"/>
      <c r="U226" s="153"/>
    </row>
    <row r="227" spans="1:21" x14ac:dyDescent="0.2">
      <c r="A227" s="3">
        <v>15108</v>
      </c>
      <c r="B227" s="4" t="s">
        <v>12</v>
      </c>
      <c r="C227" s="71" t="s">
        <v>91</v>
      </c>
      <c r="D227" s="71" t="s">
        <v>114</v>
      </c>
      <c r="E227" s="93">
        <v>47</v>
      </c>
      <c r="F227" s="71" t="s">
        <v>115</v>
      </c>
      <c r="G227" s="71" t="s">
        <v>23</v>
      </c>
      <c r="H227" s="93">
        <v>32</v>
      </c>
      <c r="I227" s="71" t="s">
        <v>39</v>
      </c>
      <c r="J227" s="71" t="s">
        <v>23</v>
      </c>
      <c r="K227" s="93">
        <v>43</v>
      </c>
      <c r="L227" s="71" t="s">
        <v>39</v>
      </c>
      <c r="M227" s="71" t="s">
        <v>23</v>
      </c>
      <c r="N227" s="93">
        <v>43</v>
      </c>
      <c r="O227" s="71" t="s">
        <v>167</v>
      </c>
      <c r="P227" s="71" t="s">
        <v>31</v>
      </c>
      <c r="Q227" s="93">
        <v>61</v>
      </c>
      <c r="R227" s="94">
        <v>385</v>
      </c>
      <c r="S227" s="148">
        <v>4.74</v>
      </c>
      <c r="T227" s="148" t="s">
        <v>16</v>
      </c>
      <c r="U227" s="151"/>
    </row>
    <row r="228" spans="1:21" ht="15.75" thickBot="1" x14ac:dyDescent="0.25">
      <c r="A228" s="103" t="s">
        <v>341</v>
      </c>
      <c r="B228" s="5" t="s">
        <v>13</v>
      </c>
      <c r="C228" s="73" t="s">
        <v>29</v>
      </c>
      <c r="D228" s="73" t="s">
        <v>48</v>
      </c>
      <c r="E228" s="74" t="s">
        <v>68</v>
      </c>
      <c r="F228" s="73" t="s">
        <v>16</v>
      </c>
      <c r="G228" s="73" t="s">
        <v>24</v>
      </c>
      <c r="H228" s="74" t="s">
        <v>16</v>
      </c>
      <c r="I228" s="73" t="s">
        <v>29</v>
      </c>
      <c r="J228" s="73" t="s">
        <v>24</v>
      </c>
      <c r="K228" s="74" t="s">
        <v>29</v>
      </c>
      <c r="L228" s="73" t="s">
        <v>29</v>
      </c>
      <c r="M228" s="73" t="s">
        <v>24</v>
      </c>
      <c r="N228" s="74" t="s">
        <v>29</v>
      </c>
      <c r="O228" s="73" t="s">
        <v>14</v>
      </c>
      <c r="P228" s="73" t="s">
        <v>24</v>
      </c>
      <c r="Q228" s="74" t="s">
        <v>14</v>
      </c>
      <c r="R228" s="73"/>
      <c r="S228" s="149"/>
      <c r="T228" s="149"/>
      <c r="U228" s="153"/>
    </row>
    <row r="229" spans="1:21" x14ac:dyDescent="0.2">
      <c r="A229" s="3">
        <v>15109</v>
      </c>
      <c r="B229" s="4" t="s">
        <v>12</v>
      </c>
      <c r="C229" s="94">
        <v>63</v>
      </c>
      <c r="D229" s="94">
        <v>17</v>
      </c>
      <c r="E229" s="93">
        <v>80</v>
      </c>
      <c r="F229" s="94">
        <v>38</v>
      </c>
      <c r="G229" s="94">
        <v>14</v>
      </c>
      <c r="H229" s="93">
        <v>52</v>
      </c>
      <c r="I229" s="94">
        <v>55</v>
      </c>
      <c r="J229" s="94">
        <v>10</v>
      </c>
      <c r="K229" s="93">
        <v>65</v>
      </c>
      <c r="L229" s="94">
        <v>43</v>
      </c>
      <c r="M229" s="94">
        <v>16</v>
      </c>
      <c r="N229" s="93">
        <v>59</v>
      </c>
      <c r="O229" s="94">
        <v>64</v>
      </c>
      <c r="P229" s="94">
        <v>15</v>
      </c>
      <c r="Q229" s="93">
        <v>79</v>
      </c>
      <c r="R229" s="94">
        <v>512</v>
      </c>
      <c r="S229" s="148">
        <v>7.74</v>
      </c>
      <c r="T229" s="148" t="s">
        <v>29</v>
      </c>
      <c r="U229" s="151"/>
    </row>
    <row r="230" spans="1:21" ht="24.75" thickBot="1" x14ac:dyDescent="0.25">
      <c r="A230" s="103" t="s">
        <v>340</v>
      </c>
      <c r="B230" s="5" t="s">
        <v>13</v>
      </c>
      <c r="C230" s="73" t="s">
        <v>48</v>
      </c>
      <c r="D230" s="73" t="s">
        <v>56</v>
      </c>
      <c r="E230" s="74" t="s">
        <v>56</v>
      </c>
      <c r="F230" s="73" t="s">
        <v>68</v>
      </c>
      <c r="G230" s="73" t="s">
        <v>50</v>
      </c>
      <c r="H230" s="74" t="s">
        <v>24</v>
      </c>
      <c r="I230" s="73" t="s">
        <v>14</v>
      </c>
      <c r="J230" s="73" t="s">
        <v>24</v>
      </c>
      <c r="K230" s="74" t="s">
        <v>14</v>
      </c>
      <c r="L230" s="73" t="s">
        <v>24</v>
      </c>
      <c r="M230" s="73" t="s">
        <v>56</v>
      </c>
      <c r="N230" s="74" t="s">
        <v>24</v>
      </c>
      <c r="O230" s="73" t="s">
        <v>56</v>
      </c>
      <c r="P230" s="73" t="s">
        <v>48</v>
      </c>
      <c r="Q230" s="74" t="s">
        <v>48</v>
      </c>
      <c r="R230" s="73"/>
      <c r="S230" s="149"/>
      <c r="T230" s="149"/>
      <c r="U230" s="153"/>
    </row>
    <row r="231" spans="1:21" x14ac:dyDescent="0.2">
      <c r="A231" s="3">
        <v>15110</v>
      </c>
      <c r="B231" s="4" t="s">
        <v>12</v>
      </c>
      <c r="C231" s="71" t="s">
        <v>334</v>
      </c>
      <c r="D231" s="71" t="s">
        <v>114</v>
      </c>
      <c r="E231" s="93">
        <v>68</v>
      </c>
      <c r="F231" s="71" t="s">
        <v>110</v>
      </c>
      <c r="G231" s="71" t="s">
        <v>81</v>
      </c>
      <c r="H231" s="93">
        <v>52</v>
      </c>
      <c r="I231" s="71" t="s">
        <v>98</v>
      </c>
      <c r="J231" s="71" t="s">
        <v>124</v>
      </c>
      <c r="K231" s="93">
        <v>45</v>
      </c>
      <c r="L231" s="71" t="s">
        <v>130</v>
      </c>
      <c r="M231" s="71" t="s">
        <v>28</v>
      </c>
      <c r="N231" s="93">
        <v>26</v>
      </c>
      <c r="O231" s="71" t="s">
        <v>89</v>
      </c>
      <c r="P231" s="71" t="s">
        <v>28</v>
      </c>
      <c r="Q231" s="93">
        <v>45</v>
      </c>
      <c r="R231" s="94">
        <v>410</v>
      </c>
      <c r="S231" s="148">
        <v>5.44</v>
      </c>
      <c r="T231" s="148" t="s">
        <v>16</v>
      </c>
      <c r="U231" s="151"/>
    </row>
    <row r="232" spans="1:21" ht="24.75" thickBot="1" x14ac:dyDescent="0.25">
      <c r="A232" s="103" t="s">
        <v>339</v>
      </c>
      <c r="B232" s="5" t="s">
        <v>13</v>
      </c>
      <c r="C232" s="73" t="s">
        <v>14</v>
      </c>
      <c r="D232" s="73" t="s">
        <v>48</v>
      </c>
      <c r="E232" s="74" t="s">
        <v>14</v>
      </c>
      <c r="F232" s="73" t="s">
        <v>24</v>
      </c>
      <c r="G232" s="73" t="s">
        <v>14</v>
      </c>
      <c r="H232" s="74" t="s">
        <v>24</v>
      </c>
      <c r="I232" s="73" t="s">
        <v>68</v>
      </c>
      <c r="J232" s="73" t="s">
        <v>68</v>
      </c>
      <c r="K232" s="74" t="s">
        <v>68</v>
      </c>
      <c r="L232" s="73" t="s">
        <v>16</v>
      </c>
      <c r="M232" s="73" t="s">
        <v>29</v>
      </c>
      <c r="N232" s="74" t="s">
        <v>16</v>
      </c>
      <c r="O232" s="73" t="s">
        <v>68</v>
      </c>
      <c r="P232" s="73" t="s">
        <v>29</v>
      </c>
      <c r="Q232" s="74" t="s">
        <v>68</v>
      </c>
      <c r="R232" s="73"/>
      <c r="S232" s="149"/>
      <c r="T232" s="149"/>
      <c r="U232" s="153"/>
    </row>
    <row r="233" spans="1:21" x14ac:dyDescent="0.2">
      <c r="A233" s="3">
        <v>15111</v>
      </c>
      <c r="B233" s="4" t="s">
        <v>12</v>
      </c>
      <c r="C233" s="94">
        <v>41</v>
      </c>
      <c r="D233" s="94">
        <v>14</v>
      </c>
      <c r="E233" s="93">
        <v>55</v>
      </c>
      <c r="F233" s="94">
        <v>42</v>
      </c>
      <c r="G233" s="94">
        <v>11</v>
      </c>
      <c r="H233" s="93">
        <v>53</v>
      </c>
      <c r="I233" s="94">
        <v>47</v>
      </c>
      <c r="J233" s="94">
        <v>11</v>
      </c>
      <c r="K233" s="93">
        <v>58</v>
      </c>
      <c r="L233" s="94">
        <v>34</v>
      </c>
      <c r="M233" s="110">
        <v>8</v>
      </c>
      <c r="N233" s="111">
        <v>42</v>
      </c>
      <c r="O233" s="94">
        <v>62</v>
      </c>
      <c r="P233" s="94">
        <v>12</v>
      </c>
      <c r="Q233" s="93">
        <v>74</v>
      </c>
      <c r="R233" s="110">
        <v>474</v>
      </c>
      <c r="S233" s="148">
        <v>6.74</v>
      </c>
      <c r="T233" s="148" t="s">
        <v>29</v>
      </c>
      <c r="U233" s="151"/>
    </row>
    <row r="234" spans="1:21" ht="24.75" thickBot="1" x14ac:dyDescent="0.25">
      <c r="A234" s="103" t="s">
        <v>338</v>
      </c>
      <c r="B234" s="5" t="s">
        <v>13</v>
      </c>
      <c r="C234" s="73" t="s">
        <v>24</v>
      </c>
      <c r="D234" s="73" t="s">
        <v>50</v>
      </c>
      <c r="E234" s="74" t="s">
        <v>24</v>
      </c>
      <c r="F234" s="73" t="s">
        <v>24</v>
      </c>
      <c r="G234" s="73" t="s">
        <v>24</v>
      </c>
      <c r="H234" s="74" t="s">
        <v>24</v>
      </c>
      <c r="I234" s="73" t="s">
        <v>24</v>
      </c>
      <c r="J234" s="73" t="s">
        <v>24</v>
      </c>
      <c r="K234" s="74" t="s">
        <v>24</v>
      </c>
      <c r="L234" s="73" t="s">
        <v>29</v>
      </c>
      <c r="M234" s="73" t="s">
        <v>29</v>
      </c>
      <c r="N234" s="74" t="s">
        <v>29</v>
      </c>
      <c r="O234" s="73" t="s">
        <v>48</v>
      </c>
      <c r="P234" s="73" t="s">
        <v>14</v>
      </c>
      <c r="Q234" s="74" t="s">
        <v>50</v>
      </c>
      <c r="R234" s="73"/>
      <c r="S234" s="149"/>
      <c r="T234" s="149"/>
      <c r="U234" s="153"/>
    </row>
    <row r="235" spans="1:21" x14ac:dyDescent="0.2">
      <c r="A235" s="3">
        <v>15112</v>
      </c>
      <c r="B235" s="4" t="s">
        <v>12</v>
      </c>
      <c r="C235" s="94">
        <v>39</v>
      </c>
      <c r="D235" s="94">
        <v>13</v>
      </c>
      <c r="E235" s="93">
        <v>52</v>
      </c>
      <c r="F235" s="94">
        <v>38</v>
      </c>
      <c r="G235" s="94">
        <v>15</v>
      </c>
      <c r="H235" s="93">
        <v>53</v>
      </c>
      <c r="I235" s="94">
        <v>42</v>
      </c>
      <c r="J235" s="94">
        <v>10</v>
      </c>
      <c r="K235" s="93">
        <v>52</v>
      </c>
      <c r="L235" s="110">
        <v>32</v>
      </c>
      <c r="M235" s="94">
        <v>8</v>
      </c>
      <c r="N235" s="111">
        <v>40</v>
      </c>
      <c r="O235" s="94">
        <v>50</v>
      </c>
      <c r="P235" s="94">
        <v>12</v>
      </c>
      <c r="Q235" s="93">
        <v>62</v>
      </c>
      <c r="R235" s="94">
        <v>449</v>
      </c>
      <c r="S235" s="148">
        <v>6.59</v>
      </c>
      <c r="T235" s="148" t="s">
        <v>29</v>
      </c>
      <c r="U235" s="151"/>
    </row>
    <row r="236" spans="1:21" ht="24.75" thickBot="1" x14ac:dyDescent="0.25">
      <c r="A236" s="103" t="s">
        <v>337</v>
      </c>
      <c r="B236" s="5" t="s">
        <v>13</v>
      </c>
      <c r="C236" s="73" t="s">
        <v>68</v>
      </c>
      <c r="D236" s="73" t="s">
        <v>14</v>
      </c>
      <c r="E236" s="74" t="s">
        <v>24</v>
      </c>
      <c r="F236" s="73" t="s">
        <v>68</v>
      </c>
      <c r="G236" s="73" t="s">
        <v>48</v>
      </c>
      <c r="H236" s="74" t="s">
        <v>24</v>
      </c>
      <c r="I236" s="73" t="s">
        <v>24</v>
      </c>
      <c r="J236" s="73" t="s">
        <v>24</v>
      </c>
      <c r="K236" s="74" t="s">
        <v>24</v>
      </c>
      <c r="L236" s="73" t="s">
        <v>29</v>
      </c>
      <c r="M236" s="73" t="s">
        <v>29</v>
      </c>
      <c r="N236" s="74" t="s">
        <v>29</v>
      </c>
      <c r="O236" s="73" t="s">
        <v>14</v>
      </c>
      <c r="P236" s="73" t="s">
        <v>14</v>
      </c>
      <c r="Q236" s="74" t="s">
        <v>14</v>
      </c>
      <c r="R236" s="73"/>
      <c r="S236" s="149"/>
      <c r="T236" s="149"/>
      <c r="U236" s="153"/>
    </row>
    <row r="237" spans="1:21" x14ac:dyDescent="0.2">
      <c r="A237" s="3">
        <v>15113</v>
      </c>
      <c r="B237" s="4" t="s">
        <v>12</v>
      </c>
      <c r="C237" s="94">
        <v>59</v>
      </c>
      <c r="D237" s="94">
        <v>17</v>
      </c>
      <c r="E237" s="93">
        <v>76</v>
      </c>
      <c r="F237" s="94">
        <v>44</v>
      </c>
      <c r="G237" s="94">
        <v>13</v>
      </c>
      <c r="H237" s="93">
        <v>57</v>
      </c>
      <c r="I237" s="94">
        <v>52</v>
      </c>
      <c r="J237" s="94">
        <v>16</v>
      </c>
      <c r="K237" s="93">
        <v>68</v>
      </c>
      <c r="L237" s="94">
        <v>44</v>
      </c>
      <c r="M237" s="94">
        <v>15</v>
      </c>
      <c r="N237" s="93">
        <v>59</v>
      </c>
      <c r="O237" s="94">
        <v>68</v>
      </c>
      <c r="P237" s="94">
        <v>15</v>
      </c>
      <c r="Q237" s="93">
        <v>83</v>
      </c>
      <c r="R237" s="94">
        <v>509</v>
      </c>
      <c r="S237" s="148">
        <v>7.63</v>
      </c>
      <c r="T237" s="148" t="s">
        <v>29</v>
      </c>
      <c r="U237" s="151"/>
    </row>
    <row r="238" spans="1:21" ht="24.75" thickBot="1" x14ac:dyDescent="0.25">
      <c r="A238" s="103" t="s">
        <v>336</v>
      </c>
      <c r="B238" s="5" t="s">
        <v>13</v>
      </c>
      <c r="C238" s="73" t="s">
        <v>50</v>
      </c>
      <c r="D238" s="73" t="s">
        <v>56</v>
      </c>
      <c r="E238" s="74" t="s">
        <v>48</v>
      </c>
      <c r="F238" s="73" t="s">
        <v>24</v>
      </c>
      <c r="G238" s="73" t="s">
        <v>14</v>
      </c>
      <c r="H238" s="74" t="s">
        <v>24</v>
      </c>
      <c r="I238" s="73" t="s">
        <v>14</v>
      </c>
      <c r="J238" s="73" t="s">
        <v>56</v>
      </c>
      <c r="K238" s="74" t="s">
        <v>14</v>
      </c>
      <c r="L238" s="73" t="s">
        <v>24</v>
      </c>
      <c r="M238" s="73" t="s">
        <v>48</v>
      </c>
      <c r="N238" s="74" t="s">
        <v>24</v>
      </c>
      <c r="O238" s="73" t="s">
        <v>56</v>
      </c>
      <c r="P238" s="73" t="s">
        <v>48</v>
      </c>
      <c r="Q238" s="74" t="s">
        <v>56</v>
      </c>
      <c r="R238" s="73"/>
      <c r="S238" s="149"/>
      <c r="T238" s="149"/>
      <c r="U238" s="153"/>
    </row>
    <row r="239" spans="1:21" x14ac:dyDescent="0.2">
      <c r="A239" s="3">
        <v>15114</v>
      </c>
      <c r="B239" s="4" t="s">
        <v>12</v>
      </c>
      <c r="C239" s="94">
        <v>51</v>
      </c>
      <c r="D239" s="94">
        <v>16</v>
      </c>
      <c r="E239" s="93">
        <v>67</v>
      </c>
      <c r="F239" s="94">
        <v>43</v>
      </c>
      <c r="G239" s="94">
        <v>14</v>
      </c>
      <c r="H239" s="93">
        <v>57</v>
      </c>
      <c r="I239" s="94">
        <v>43</v>
      </c>
      <c r="J239" s="94">
        <v>13</v>
      </c>
      <c r="K239" s="93">
        <v>56</v>
      </c>
      <c r="L239" s="94">
        <v>51</v>
      </c>
      <c r="M239" s="94">
        <v>11</v>
      </c>
      <c r="N239" s="93">
        <v>62</v>
      </c>
      <c r="O239" s="94">
        <v>60</v>
      </c>
      <c r="P239" s="94">
        <v>11</v>
      </c>
      <c r="Q239" s="93">
        <v>71</v>
      </c>
      <c r="R239" s="94">
        <v>510</v>
      </c>
      <c r="S239" s="148">
        <v>7.37</v>
      </c>
      <c r="T239" s="148" t="s">
        <v>29</v>
      </c>
      <c r="U239" s="151"/>
    </row>
    <row r="240" spans="1:21" ht="24.75" thickBot="1" x14ac:dyDescent="0.25">
      <c r="A240" s="103" t="s">
        <v>335</v>
      </c>
      <c r="B240" s="5" t="s">
        <v>13</v>
      </c>
      <c r="C240" s="73" t="s">
        <v>14</v>
      </c>
      <c r="D240" s="73" t="s">
        <v>56</v>
      </c>
      <c r="E240" s="74" t="s">
        <v>14</v>
      </c>
      <c r="F240" s="73" t="s">
        <v>24</v>
      </c>
      <c r="G240" s="73" t="s">
        <v>50</v>
      </c>
      <c r="H240" s="74" t="s">
        <v>24</v>
      </c>
      <c r="I240" s="73" t="s">
        <v>24</v>
      </c>
      <c r="J240" s="73" t="s">
        <v>14</v>
      </c>
      <c r="K240" s="74" t="s">
        <v>24</v>
      </c>
      <c r="L240" s="73" t="s">
        <v>14</v>
      </c>
      <c r="M240" s="73" t="s">
        <v>24</v>
      </c>
      <c r="N240" s="74" t="s">
        <v>14</v>
      </c>
      <c r="O240" s="73" t="s">
        <v>48</v>
      </c>
      <c r="P240" s="73" t="s">
        <v>24</v>
      </c>
      <c r="Q240" s="74" t="s">
        <v>50</v>
      </c>
      <c r="R240" s="73"/>
      <c r="S240" s="149"/>
      <c r="T240" s="149"/>
      <c r="U240" s="153"/>
    </row>
    <row r="241" spans="1:21" x14ac:dyDescent="0.2">
      <c r="A241" s="3">
        <v>15115</v>
      </c>
      <c r="B241" s="4" t="s">
        <v>12</v>
      </c>
      <c r="C241" s="71" t="s">
        <v>18</v>
      </c>
      <c r="D241" s="71" t="s">
        <v>28</v>
      </c>
      <c r="E241" s="93">
        <v>25</v>
      </c>
      <c r="F241" s="71" t="s">
        <v>121</v>
      </c>
      <c r="G241" s="71" t="s">
        <v>23</v>
      </c>
      <c r="H241" s="93">
        <v>49</v>
      </c>
      <c r="I241" s="71" t="s">
        <v>91</v>
      </c>
      <c r="J241" s="71" t="s">
        <v>23</v>
      </c>
      <c r="K241" s="93">
        <v>42</v>
      </c>
      <c r="L241" s="71" t="s">
        <v>130</v>
      </c>
      <c r="M241" s="71" t="s">
        <v>138</v>
      </c>
      <c r="N241" s="93">
        <v>20</v>
      </c>
      <c r="O241" s="71" t="s">
        <v>334</v>
      </c>
      <c r="P241" s="71" t="s">
        <v>124</v>
      </c>
      <c r="Q241" s="93">
        <v>62</v>
      </c>
      <c r="R241" s="94">
        <v>362</v>
      </c>
      <c r="S241" s="148">
        <v>4.37</v>
      </c>
      <c r="T241" s="148" t="s">
        <v>16</v>
      </c>
      <c r="U241" s="151"/>
    </row>
    <row r="242" spans="1:21" ht="24.75" thickBot="1" x14ac:dyDescent="0.25">
      <c r="A242" s="103" t="s">
        <v>333</v>
      </c>
      <c r="B242" s="5" t="s">
        <v>13</v>
      </c>
      <c r="C242" s="73" t="s">
        <v>16</v>
      </c>
      <c r="D242" s="73" t="s">
        <v>29</v>
      </c>
      <c r="E242" s="74" t="s">
        <v>16</v>
      </c>
      <c r="F242" s="73" t="s">
        <v>68</v>
      </c>
      <c r="G242" s="73" t="s">
        <v>24</v>
      </c>
      <c r="H242" s="74" t="s">
        <v>68</v>
      </c>
      <c r="I242" s="73" t="s">
        <v>29</v>
      </c>
      <c r="J242" s="73" t="s">
        <v>24</v>
      </c>
      <c r="K242" s="74" t="s">
        <v>29</v>
      </c>
      <c r="L242" s="73" t="s">
        <v>16</v>
      </c>
      <c r="M242" s="73" t="s">
        <v>16</v>
      </c>
      <c r="N242" s="74" t="s">
        <v>16</v>
      </c>
      <c r="O242" s="73" t="s">
        <v>14</v>
      </c>
      <c r="P242" s="73" t="s">
        <v>68</v>
      </c>
      <c r="Q242" s="74" t="s">
        <v>14</v>
      </c>
      <c r="R242" s="73"/>
      <c r="S242" s="149"/>
      <c r="T242" s="149"/>
      <c r="U242" s="153"/>
    </row>
    <row r="243" spans="1:21" x14ac:dyDescent="0.2">
      <c r="A243" s="3">
        <v>15116</v>
      </c>
      <c r="B243" s="4" t="s">
        <v>12</v>
      </c>
      <c r="C243" s="94">
        <v>43</v>
      </c>
      <c r="D243" s="94">
        <v>12</v>
      </c>
      <c r="E243" s="93">
        <v>55</v>
      </c>
      <c r="F243" s="94">
        <v>39</v>
      </c>
      <c r="G243" s="94">
        <v>15</v>
      </c>
      <c r="H243" s="93">
        <v>54</v>
      </c>
      <c r="I243" s="94">
        <v>38</v>
      </c>
      <c r="J243" s="94">
        <v>11</v>
      </c>
      <c r="K243" s="93">
        <v>49</v>
      </c>
      <c r="L243" s="94">
        <v>36</v>
      </c>
      <c r="M243" s="94">
        <v>15</v>
      </c>
      <c r="N243" s="93">
        <v>51</v>
      </c>
      <c r="O243" s="94">
        <v>46</v>
      </c>
      <c r="P243" s="94">
        <v>8</v>
      </c>
      <c r="Q243" s="93">
        <v>54</v>
      </c>
      <c r="R243" s="94">
        <v>456</v>
      </c>
      <c r="S243" s="148">
        <v>6.59</v>
      </c>
      <c r="T243" s="148" t="s">
        <v>29</v>
      </c>
      <c r="U243" s="151"/>
    </row>
    <row r="244" spans="1:21" ht="24.75" thickBot="1" x14ac:dyDescent="0.25">
      <c r="A244" s="103" t="s">
        <v>332</v>
      </c>
      <c r="B244" s="5" t="s">
        <v>13</v>
      </c>
      <c r="C244" s="73" t="s">
        <v>24</v>
      </c>
      <c r="D244" s="73" t="s">
        <v>14</v>
      </c>
      <c r="E244" s="74" t="s">
        <v>24</v>
      </c>
      <c r="F244" s="73" t="s">
        <v>68</v>
      </c>
      <c r="G244" s="73" t="s">
        <v>48</v>
      </c>
      <c r="H244" s="74" t="s">
        <v>24</v>
      </c>
      <c r="I244" s="73" t="s">
        <v>68</v>
      </c>
      <c r="J244" s="73" t="s">
        <v>24</v>
      </c>
      <c r="K244" s="74" t="s">
        <v>68</v>
      </c>
      <c r="L244" s="73" t="s">
        <v>68</v>
      </c>
      <c r="M244" s="73" t="s">
        <v>48</v>
      </c>
      <c r="N244" s="74" t="s">
        <v>24</v>
      </c>
      <c r="O244" s="73" t="s">
        <v>24</v>
      </c>
      <c r="P244" s="73" t="s">
        <v>29</v>
      </c>
      <c r="Q244" s="74" t="s">
        <v>24</v>
      </c>
      <c r="R244" s="73"/>
      <c r="S244" s="149"/>
      <c r="T244" s="149"/>
      <c r="U244" s="153"/>
    </row>
    <row r="245" spans="1:21" x14ac:dyDescent="0.2">
      <c r="A245" s="3">
        <v>15117</v>
      </c>
      <c r="B245" s="4" t="s">
        <v>12</v>
      </c>
      <c r="C245" s="71" t="s">
        <v>113</v>
      </c>
      <c r="D245" s="71" t="s">
        <v>23</v>
      </c>
      <c r="E245" s="93">
        <v>53</v>
      </c>
      <c r="F245" s="71" t="s">
        <v>143</v>
      </c>
      <c r="G245" s="71" t="s">
        <v>116</v>
      </c>
      <c r="H245" s="93">
        <v>56</v>
      </c>
      <c r="I245" s="71" t="s">
        <v>167</v>
      </c>
      <c r="J245" s="71" t="s">
        <v>23</v>
      </c>
      <c r="K245" s="93">
        <v>60</v>
      </c>
      <c r="L245" s="71" t="s">
        <v>105</v>
      </c>
      <c r="M245" s="71" t="s">
        <v>28</v>
      </c>
      <c r="N245" s="93">
        <v>31</v>
      </c>
      <c r="O245" s="71" t="s">
        <v>331</v>
      </c>
      <c r="P245" s="71" t="s">
        <v>23</v>
      </c>
      <c r="Q245" s="93">
        <v>66</v>
      </c>
      <c r="R245" s="94">
        <v>454</v>
      </c>
      <c r="S245" s="148">
        <v>6.07</v>
      </c>
      <c r="T245" s="148" t="s">
        <v>16</v>
      </c>
      <c r="U245" s="151"/>
    </row>
    <row r="246" spans="1:21" ht="24.75" thickBot="1" x14ac:dyDescent="0.25">
      <c r="A246" s="103" t="s">
        <v>330</v>
      </c>
      <c r="B246" s="5" t="s">
        <v>13</v>
      </c>
      <c r="C246" s="73" t="s">
        <v>24</v>
      </c>
      <c r="D246" s="73" t="s">
        <v>24</v>
      </c>
      <c r="E246" s="74" t="s">
        <v>24</v>
      </c>
      <c r="F246" s="73" t="s">
        <v>24</v>
      </c>
      <c r="G246" s="73" t="s">
        <v>50</v>
      </c>
      <c r="H246" s="74" t="s">
        <v>24</v>
      </c>
      <c r="I246" s="73" t="s">
        <v>14</v>
      </c>
      <c r="J246" s="73" t="s">
        <v>24</v>
      </c>
      <c r="K246" s="74" t="s">
        <v>14</v>
      </c>
      <c r="L246" s="73" t="s">
        <v>16</v>
      </c>
      <c r="M246" s="73" t="s">
        <v>29</v>
      </c>
      <c r="N246" s="74" t="s">
        <v>16</v>
      </c>
      <c r="O246" s="73" t="s">
        <v>50</v>
      </c>
      <c r="P246" s="73" t="s">
        <v>24</v>
      </c>
      <c r="Q246" s="74" t="s">
        <v>14</v>
      </c>
      <c r="R246" s="73"/>
      <c r="S246" s="149"/>
      <c r="T246" s="149"/>
      <c r="U246" s="153"/>
    </row>
    <row r="247" spans="1:21" x14ac:dyDescent="0.2">
      <c r="A247" s="3">
        <v>15118</v>
      </c>
      <c r="B247" s="4" t="s">
        <v>12</v>
      </c>
      <c r="C247" s="94">
        <v>53</v>
      </c>
      <c r="D247" s="94">
        <v>11</v>
      </c>
      <c r="E247" s="93">
        <v>64</v>
      </c>
      <c r="F247" s="94">
        <v>53</v>
      </c>
      <c r="G247" s="94">
        <v>12</v>
      </c>
      <c r="H247" s="93">
        <v>65</v>
      </c>
      <c r="I247" s="94">
        <v>57</v>
      </c>
      <c r="J247" s="94">
        <v>9</v>
      </c>
      <c r="K247" s="93">
        <v>66</v>
      </c>
      <c r="L247" s="94">
        <v>35</v>
      </c>
      <c r="M247" s="94">
        <v>9</v>
      </c>
      <c r="N247" s="93">
        <v>44</v>
      </c>
      <c r="O247" s="94">
        <v>66</v>
      </c>
      <c r="P247" s="94">
        <v>12</v>
      </c>
      <c r="Q247" s="93">
        <v>78</v>
      </c>
      <c r="R247" s="94">
        <v>495</v>
      </c>
      <c r="S247" s="148">
        <v>7.11</v>
      </c>
      <c r="T247" s="148" t="s">
        <v>29</v>
      </c>
      <c r="U247" s="151"/>
    </row>
    <row r="248" spans="1:21" ht="24.75" thickBot="1" x14ac:dyDescent="0.25">
      <c r="A248" s="103" t="s">
        <v>329</v>
      </c>
      <c r="B248" s="5" t="s">
        <v>13</v>
      </c>
      <c r="C248" s="73" t="s">
        <v>14</v>
      </c>
      <c r="D248" s="73" t="s">
        <v>24</v>
      </c>
      <c r="E248" s="74" t="s">
        <v>14</v>
      </c>
      <c r="F248" s="73" t="s">
        <v>14</v>
      </c>
      <c r="G248" s="73" t="s">
        <v>14</v>
      </c>
      <c r="H248" s="74" t="s">
        <v>14</v>
      </c>
      <c r="I248" s="73" t="s">
        <v>50</v>
      </c>
      <c r="J248" s="73" t="s">
        <v>68</v>
      </c>
      <c r="K248" s="74" t="s">
        <v>14</v>
      </c>
      <c r="L248" s="73" t="s">
        <v>29</v>
      </c>
      <c r="M248" s="73" t="s">
        <v>68</v>
      </c>
      <c r="N248" s="74" t="s">
        <v>29</v>
      </c>
      <c r="O248" s="73" t="s">
        <v>56</v>
      </c>
      <c r="P248" s="73" t="s">
        <v>14</v>
      </c>
      <c r="Q248" s="74" t="s">
        <v>48</v>
      </c>
      <c r="R248" s="73"/>
      <c r="S248" s="149"/>
      <c r="T248" s="149"/>
      <c r="U248" s="153"/>
    </row>
    <row r="249" spans="1:21" x14ac:dyDescent="0.2">
      <c r="A249" s="3">
        <v>15119</v>
      </c>
      <c r="B249" s="4" t="s">
        <v>12</v>
      </c>
      <c r="C249" s="71" t="s">
        <v>91</v>
      </c>
      <c r="D249" s="71" t="s">
        <v>81</v>
      </c>
      <c r="E249" s="93">
        <v>44</v>
      </c>
      <c r="F249" s="71" t="s">
        <v>169</v>
      </c>
      <c r="G249" s="71" t="s">
        <v>108</v>
      </c>
      <c r="H249" s="93">
        <v>47</v>
      </c>
      <c r="I249" s="71" t="s">
        <v>94</v>
      </c>
      <c r="J249" s="71" t="s">
        <v>81</v>
      </c>
      <c r="K249" s="93">
        <v>47</v>
      </c>
      <c r="L249" s="71" t="s">
        <v>128</v>
      </c>
      <c r="M249" s="71" t="s">
        <v>28</v>
      </c>
      <c r="N249" s="93">
        <v>23</v>
      </c>
      <c r="O249" s="71" t="s">
        <v>167</v>
      </c>
      <c r="P249" s="71" t="s">
        <v>23</v>
      </c>
      <c r="Q249" s="93">
        <v>60</v>
      </c>
      <c r="R249" s="94">
        <v>384</v>
      </c>
      <c r="S249" s="148">
        <v>5.04</v>
      </c>
      <c r="T249" s="148" t="s">
        <v>16</v>
      </c>
      <c r="U249" s="151"/>
    </row>
    <row r="250" spans="1:21" ht="15.75" thickBot="1" x14ac:dyDescent="0.25">
      <c r="A250" s="103" t="s">
        <v>328</v>
      </c>
      <c r="B250" s="5" t="s">
        <v>13</v>
      </c>
      <c r="C250" s="73" t="s">
        <v>29</v>
      </c>
      <c r="D250" s="73" t="s">
        <v>14</v>
      </c>
      <c r="E250" s="74" t="s">
        <v>29</v>
      </c>
      <c r="F250" s="73" t="s">
        <v>29</v>
      </c>
      <c r="G250" s="73" t="s">
        <v>14</v>
      </c>
      <c r="H250" s="74" t="s">
        <v>68</v>
      </c>
      <c r="I250" s="73" t="s">
        <v>29</v>
      </c>
      <c r="J250" s="73" t="s">
        <v>14</v>
      </c>
      <c r="K250" s="74" t="s">
        <v>68</v>
      </c>
      <c r="L250" s="73" t="s">
        <v>16</v>
      </c>
      <c r="M250" s="73" t="s">
        <v>29</v>
      </c>
      <c r="N250" s="74" t="s">
        <v>16</v>
      </c>
      <c r="O250" s="73" t="s">
        <v>14</v>
      </c>
      <c r="P250" s="73" t="s">
        <v>24</v>
      </c>
      <c r="Q250" s="74" t="s">
        <v>14</v>
      </c>
      <c r="R250" s="73"/>
      <c r="S250" s="149"/>
      <c r="T250" s="149"/>
      <c r="U250" s="153"/>
    </row>
    <row r="251" spans="1:21" x14ac:dyDescent="0.2">
      <c r="A251" s="3">
        <v>15120</v>
      </c>
      <c r="B251" s="4" t="s">
        <v>12</v>
      </c>
      <c r="C251" s="71" t="s">
        <v>143</v>
      </c>
      <c r="D251" s="71" t="s">
        <v>108</v>
      </c>
      <c r="E251" s="93">
        <v>55</v>
      </c>
      <c r="F251" s="71" t="s">
        <v>165</v>
      </c>
      <c r="G251" s="71" t="s">
        <v>84</v>
      </c>
      <c r="H251" s="93">
        <v>63</v>
      </c>
      <c r="I251" s="71" t="s">
        <v>142</v>
      </c>
      <c r="J251" s="71" t="s">
        <v>81</v>
      </c>
      <c r="K251" s="93">
        <v>53</v>
      </c>
      <c r="L251" s="71" t="s">
        <v>115</v>
      </c>
      <c r="M251" s="71" t="s">
        <v>81</v>
      </c>
      <c r="N251" s="93">
        <v>34</v>
      </c>
      <c r="O251" s="71" t="s">
        <v>119</v>
      </c>
      <c r="P251" s="71" t="s">
        <v>81</v>
      </c>
      <c r="Q251" s="93">
        <v>56</v>
      </c>
      <c r="R251" s="94">
        <v>452</v>
      </c>
      <c r="S251" s="148">
        <v>5.93</v>
      </c>
      <c r="T251" s="148" t="s">
        <v>16</v>
      </c>
      <c r="U251" s="151"/>
    </row>
    <row r="252" spans="1:21" ht="24.75" thickBot="1" x14ac:dyDescent="0.25">
      <c r="A252" s="103" t="s">
        <v>327</v>
      </c>
      <c r="B252" s="5" t="s">
        <v>13</v>
      </c>
      <c r="C252" s="73" t="s">
        <v>24</v>
      </c>
      <c r="D252" s="73" t="s">
        <v>14</v>
      </c>
      <c r="E252" s="74" t="s">
        <v>24</v>
      </c>
      <c r="F252" s="73" t="s">
        <v>24</v>
      </c>
      <c r="G252" s="73" t="s">
        <v>56</v>
      </c>
      <c r="H252" s="74" t="s">
        <v>14</v>
      </c>
      <c r="I252" s="73" t="s">
        <v>24</v>
      </c>
      <c r="J252" s="73" t="s">
        <v>14</v>
      </c>
      <c r="K252" s="74" t="s">
        <v>24</v>
      </c>
      <c r="L252" s="73" t="s">
        <v>16</v>
      </c>
      <c r="M252" s="73" t="s">
        <v>14</v>
      </c>
      <c r="N252" s="74" t="s">
        <v>16</v>
      </c>
      <c r="O252" s="73" t="s">
        <v>24</v>
      </c>
      <c r="P252" s="73" t="s">
        <v>14</v>
      </c>
      <c r="Q252" s="74" t="s">
        <v>24</v>
      </c>
      <c r="R252" s="73"/>
      <c r="S252" s="149"/>
      <c r="T252" s="149"/>
      <c r="U252" s="153"/>
    </row>
    <row r="253" spans="1:21" x14ac:dyDescent="0.2">
      <c r="A253" s="3">
        <v>15121</v>
      </c>
      <c r="B253" s="4" t="s">
        <v>12</v>
      </c>
      <c r="C253" s="94">
        <v>61</v>
      </c>
      <c r="D253" s="94">
        <v>18</v>
      </c>
      <c r="E253" s="93">
        <v>79</v>
      </c>
      <c r="F253" s="94">
        <v>54</v>
      </c>
      <c r="G253" s="94">
        <v>17</v>
      </c>
      <c r="H253" s="93">
        <v>71</v>
      </c>
      <c r="I253" s="94">
        <v>56</v>
      </c>
      <c r="J253" s="94">
        <v>17</v>
      </c>
      <c r="K253" s="93">
        <v>73</v>
      </c>
      <c r="L253" s="94">
        <v>53</v>
      </c>
      <c r="M253" s="94">
        <v>13</v>
      </c>
      <c r="N253" s="93">
        <v>66</v>
      </c>
      <c r="O253" s="94">
        <v>62</v>
      </c>
      <c r="P253" s="94">
        <v>15</v>
      </c>
      <c r="Q253" s="93">
        <v>77</v>
      </c>
      <c r="R253" s="94">
        <v>567</v>
      </c>
      <c r="S253" s="148">
        <v>8.56</v>
      </c>
      <c r="T253" s="148" t="s">
        <v>29</v>
      </c>
      <c r="U253" s="151"/>
    </row>
    <row r="254" spans="1:21" ht="24.75" thickBot="1" x14ac:dyDescent="0.25">
      <c r="A254" s="103" t="s">
        <v>326</v>
      </c>
      <c r="B254" s="5" t="s">
        <v>13</v>
      </c>
      <c r="C254" s="73" t="s">
        <v>48</v>
      </c>
      <c r="D254" s="73" t="s">
        <v>56</v>
      </c>
      <c r="E254" s="74" t="s">
        <v>48</v>
      </c>
      <c r="F254" s="73" t="s">
        <v>14</v>
      </c>
      <c r="G254" s="73" t="s">
        <v>56</v>
      </c>
      <c r="H254" s="74" t="s">
        <v>50</v>
      </c>
      <c r="I254" s="73" t="s">
        <v>50</v>
      </c>
      <c r="J254" s="73" t="s">
        <v>56</v>
      </c>
      <c r="K254" s="74" t="s">
        <v>50</v>
      </c>
      <c r="L254" s="73" t="s">
        <v>14</v>
      </c>
      <c r="M254" s="73" t="s">
        <v>14</v>
      </c>
      <c r="N254" s="74" t="s">
        <v>14</v>
      </c>
      <c r="O254" s="73" t="s">
        <v>48</v>
      </c>
      <c r="P254" s="73" t="s">
        <v>48</v>
      </c>
      <c r="Q254" s="74" t="s">
        <v>48</v>
      </c>
      <c r="R254" s="73"/>
      <c r="S254" s="149"/>
      <c r="T254" s="149"/>
      <c r="U254" s="153"/>
    </row>
    <row r="255" spans="1:21" x14ac:dyDescent="0.2">
      <c r="A255" s="3">
        <v>15122</v>
      </c>
      <c r="B255" s="4" t="s">
        <v>12</v>
      </c>
      <c r="C255" s="71" t="s">
        <v>142</v>
      </c>
      <c r="D255" s="71" t="s">
        <v>108</v>
      </c>
      <c r="E255" s="93">
        <v>54</v>
      </c>
      <c r="F255" s="71" t="s">
        <v>137</v>
      </c>
      <c r="G255" s="71" t="s">
        <v>124</v>
      </c>
      <c r="H255" s="93">
        <v>25</v>
      </c>
      <c r="I255" s="71" t="s">
        <v>89</v>
      </c>
      <c r="J255" s="71" t="s">
        <v>124</v>
      </c>
      <c r="K255" s="93">
        <v>46</v>
      </c>
      <c r="L255" s="71" t="s">
        <v>148</v>
      </c>
      <c r="M255" s="71" t="s">
        <v>35</v>
      </c>
      <c r="N255" s="93">
        <v>34</v>
      </c>
      <c r="O255" s="71" t="s">
        <v>104</v>
      </c>
      <c r="P255" s="71" t="s">
        <v>23</v>
      </c>
      <c r="Q255" s="93">
        <v>35</v>
      </c>
      <c r="R255" s="94">
        <v>326</v>
      </c>
      <c r="S255" s="148">
        <v>2.93</v>
      </c>
      <c r="T255" s="148" t="s">
        <v>16</v>
      </c>
      <c r="U255" s="151"/>
    </row>
    <row r="256" spans="1:21" ht="24.75" thickBot="1" x14ac:dyDescent="0.25">
      <c r="A256" s="103" t="s">
        <v>325</v>
      </c>
      <c r="B256" s="5" t="s">
        <v>13</v>
      </c>
      <c r="C256" s="73" t="s">
        <v>24</v>
      </c>
      <c r="D256" s="73" t="s">
        <v>14</v>
      </c>
      <c r="E256" s="74" t="s">
        <v>24</v>
      </c>
      <c r="F256" s="73" t="s">
        <v>16</v>
      </c>
      <c r="G256" s="73" t="s">
        <v>68</v>
      </c>
      <c r="H256" s="74" t="s">
        <v>16</v>
      </c>
      <c r="I256" s="73" t="s">
        <v>68</v>
      </c>
      <c r="J256" s="73" t="s">
        <v>68</v>
      </c>
      <c r="K256" s="74" t="s">
        <v>68</v>
      </c>
      <c r="L256" s="73" t="s">
        <v>16</v>
      </c>
      <c r="M256" s="73" t="s">
        <v>16</v>
      </c>
      <c r="N256" s="74" t="s">
        <v>16</v>
      </c>
      <c r="O256" s="73" t="s">
        <v>16</v>
      </c>
      <c r="P256" s="73" t="s">
        <v>24</v>
      </c>
      <c r="Q256" s="74" t="s">
        <v>16</v>
      </c>
      <c r="R256" s="73"/>
      <c r="S256" s="149"/>
      <c r="T256" s="149"/>
      <c r="U256" s="153"/>
    </row>
    <row r="257" spans="1:21" x14ac:dyDescent="0.2">
      <c r="A257" s="3">
        <v>15123</v>
      </c>
      <c r="B257" s="4" t="s">
        <v>12</v>
      </c>
      <c r="C257" s="94">
        <v>53</v>
      </c>
      <c r="D257" s="94">
        <v>18</v>
      </c>
      <c r="E257" s="93">
        <v>71</v>
      </c>
      <c r="F257" s="94">
        <v>50</v>
      </c>
      <c r="G257" s="94">
        <v>16</v>
      </c>
      <c r="H257" s="93">
        <v>66</v>
      </c>
      <c r="I257" s="94">
        <v>47</v>
      </c>
      <c r="J257" s="94">
        <v>14</v>
      </c>
      <c r="K257" s="93">
        <v>61</v>
      </c>
      <c r="L257" s="94">
        <v>49</v>
      </c>
      <c r="M257" s="94">
        <v>12</v>
      </c>
      <c r="N257" s="93">
        <v>61</v>
      </c>
      <c r="O257" s="94">
        <v>68</v>
      </c>
      <c r="P257" s="94">
        <v>16</v>
      </c>
      <c r="Q257" s="93">
        <v>84</v>
      </c>
      <c r="R257" s="94">
        <v>547</v>
      </c>
      <c r="S257" s="148">
        <v>8.26</v>
      </c>
      <c r="T257" s="148" t="s">
        <v>29</v>
      </c>
      <c r="U257" s="151"/>
    </row>
    <row r="258" spans="1:21" ht="15.75" thickBot="1" x14ac:dyDescent="0.25">
      <c r="A258" s="103" t="s">
        <v>324</v>
      </c>
      <c r="B258" s="5" t="s">
        <v>13</v>
      </c>
      <c r="C258" s="73" t="s">
        <v>14</v>
      </c>
      <c r="D258" s="73" t="s">
        <v>56</v>
      </c>
      <c r="E258" s="74" t="s">
        <v>50</v>
      </c>
      <c r="F258" s="73" t="s">
        <v>14</v>
      </c>
      <c r="G258" s="73" t="s">
        <v>56</v>
      </c>
      <c r="H258" s="74" t="s">
        <v>14</v>
      </c>
      <c r="I258" s="73" t="s">
        <v>24</v>
      </c>
      <c r="J258" s="73" t="s">
        <v>50</v>
      </c>
      <c r="K258" s="74" t="s">
        <v>14</v>
      </c>
      <c r="L258" s="73" t="s">
        <v>14</v>
      </c>
      <c r="M258" s="73" t="s">
        <v>14</v>
      </c>
      <c r="N258" s="74" t="s">
        <v>14</v>
      </c>
      <c r="O258" s="73" t="s">
        <v>56</v>
      </c>
      <c r="P258" s="73" t="s">
        <v>56</v>
      </c>
      <c r="Q258" s="74" t="s">
        <v>56</v>
      </c>
      <c r="R258" s="73"/>
      <c r="S258" s="149"/>
      <c r="T258" s="149"/>
      <c r="U258" s="153"/>
    </row>
    <row r="259" spans="1:21" x14ac:dyDescent="0.2">
      <c r="A259" s="3">
        <v>15124</v>
      </c>
      <c r="B259" s="4" t="s">
        <v>12</v>
      </c>
      <c r="C259" s="94">
        <v>61</v>
      </c>
      <c r="D259" s="94">
        <v>17</v>
      </c>
      <c r="E259" s="93">
        <v>78</v>
      </c>
      <c r="F259" s="94">
        <v>47</v>
      </c>
      <c r="G259" s="94">
        <v>18</v>
      </c>
      <c r="H259" s="93">
        <v>65</v>
      </c>
      <c r="I259" s="94">
        <v>46</v>
      </c>
      <c r="J259" s="94">
        <v>11</v>
      </c>
      <c r="K259" s="93">
        <v>57</v>
      </c>
      <c r="L259" s="94">
        <v>49</v>
      </c>
      <c r="M259" s="94">
        <v>13</v>
      </c>
      <c r="N259" s="93">
        <v>62</v>
      </c>
      <c r="O259" s="94">
        <v>62</v>
      </c>
      <c r="P259" s="94">
        <v>16</v>
      </c>
      <c r="Q259" s="93">
        <v>78</v>
      </c>
      <c r="R259" s="94">
        <v>536</v>
      </c>
      <c r="S259" s="148">
        <v>7.93</v>
      </c>
      <c r="T259" s="148" t="s">
        <v>29</v>
      </c>
      <c r="U259" s="151"/>
    </row>
    <row r="260" spans="1:21" ht="15.75" thickBot="1" x14ac:dyDescent="0.25">
      <c r="A260" s="103" t="s">
        <v>323</v>
      </c>
      <c r="B260" s="5" t="s">
        <v>13</v>
      </c>
      <c r="C260" s="73" t="s">
        <v>48</v>
      </c>
      <c r="D260" s="73" t="s">
        <v>56</v>
      </c>
      <c r="E260" s="74" t="s">
        <v>48</v>
      </c>
      <c r="F260" s="73" t="s">
        <v>24</v>
      </c>
      <c r="G260" s="73" t="s">
        <v>56</v>
      </c>
      <c r="H260" s="74" t="s">
        <v>14</v>
      </c>
      <c r="I260" s="73" t="s">
        <v>24</v>
      </c>
      <c r="J260" s="73" t="s">
        <v>24</v>
      </c>
      <c r="K260" s="74" t="s">
        <v>24</v>
      </c>
      <c r="L260" s="73" t="s">
        <v>14</v>
      </c>
      <c r="M260" s="73" t="s">
        <v>14</v>
      </c>
      <c r="N260" s="74" t="s">
        <v>14</v>
      </c>
      <c r="O260" s="73" t="s">
        <v>48</v>
      </c>
      <c r="P260" s="73" t="s">
        <v>56</v>
      </c>
      <c r="Q260" s="74" t="s">
        <v>48</v>
      </c>
      <c r="R260" s="73"/>
      <c r="S260" s="149"/>
      <c r="T260" s="149"/>
      <c r="U260" s="153"/>
    </row>
    <row r="261" spans="1:21" x14ac:dyDescent="0.2">
      <c r="A261" s="3">
        <v>15125</v>
      </c>
      <c r="B261" s="4" t="s">
        <v>12</v>
      </c>
      <c r="C261" s="94">
        <v>53</v>
      </c>
      <c r="D261" s="94">
        <v>18</v>
      </c>
      <c r="E261" s="93">
        <v>71</v>
      </c>
      <c r="F261" s="94">
        <v>53</v>
      </c>
      <c r="G261" s="94">
        <v>17</v>
      </c>
      <c r="H261" s="93">
        <v>70</v>
      </c>
      <c r="I261" s="94">
        <v>47</v>
      </c>
      <c r="J261" s="94">
        <v>13</v>
      </c>
      <c r="K261" s="93">
        <v>60</v>
      </c>
      <c r="L261" s="94">
        <v>55</v>
      </c>
      <c r="M261" s="94">
        <v>14</v>
      </c>
      <c r="N261" s="93">
        <v>69</v>
      </c>
      <c r="O261" s="94">
        <v>57</v>
      </c>
      <c r="P261" s="94">
        <v>13</v>
      </c>
      <c r="Q261" s="93">
        <v>70</v>
      </c>
      <c r="R261" s="94">
        <v>532</v>
      </c>
      <c r="S261" s="148">
        <v>7.89</v>
      </c>
      <c r="T261" s="148" t="s">
        <v>29</v>
      </c>
      <c r="U261" s="151"/>
    </row>
    <row r="262" spans="1:21" ht="24.75" thickBot="1" x14ac:dyDescent="0.25">
      <c r="A262" s="103" t="s">
        <v>322</v>
      </c>
      <c r="B262" s="5" t="s">
        <v>13</v>
      </c>
      <c r="C262" s="73" t="s">
        <v>14</v>
      </c>
      <c r="D262" s="73" t="s">
        <v>56</v>
      </c>
      <c r="E262" s="74" t="s">
        <v>50</v>
      </c>
      <c r="F262" s="73" t="s">
        <v>14</v>
      </c>
      <c r="G262" s="73" t="s">
        <v>56</v>
      </c>
      <c r="H262" s="74" t="s">
        <v>50</v>
      </c>
      <c r="I262" s="73" t="s">
        <v>24</v>
      </c>
      <c r="J262" s="73" t="s">
        <v>14</v>
      </c>
      <c r="K262" s="74" t="s">
        <v>14</v>
      </c>
      <c r="L262" s="73" t="s">
        <v>14</v>
      </c>
      <c r="M262" s="73" t="s">
        <v>50</v>
      </c>
      <c r="N262" s="74" t="s">
        <v>14</v>
      </c>
      <c r="O262" s="73" t="s">
        <v>50</v>
      </c>
      <c r="P262" s="73" t="s">
        <v>14</v>
      </c>
      <c r="Q262" s="74" t="s">
        <v>50</v>
      </c>
      <c r="R262" s="73"/>
      <c r="S262" s="149"/>
      <c r="T262" s="149"/>
      <c r="U262" s="153"/>
    </row>
    <row r="263" spans="1:21" x14ac:dyDescent="0.2">
      <c r="A263" s="3">
        <v>15126</v>
      </c>
      <c r="B263" s="4" t="s">
        <v>12</v>
      </c>
      <c r="C263" s="94">
        <v>53</v>
      </c>
      <c r="D263" s="94">
        <v>18</v>
      </c>
      <c r="E263" s="93">
        <v>71</v>
      </c>
      <c r="F263" s="94">
        <v>51</v>
      </c>
      <c r="G263" s="94">
        <v>17</v>
      </c>
      <c r="H263" s="93">
        <v>68</v>
      </c>
      <c r="I263" s="94">
        <v>46</v>
      </c>
      <c r="J263" s="94">
        <v>13</v>
      </c>
      <c r="K263" s="93">
        <v>59</v>
      </c>
      <c r="L263" s="94">
        <v>66</v>
      </c>
      <c r="M263" s="94">
        <v>17</v>
      </c>
      <c r="N263" s="93">
        <v>83</v>
      </c>
      <c r="O263" s="94">
        <v>70</v>
      </c>
      <c r="P263" s="94">
        <v>17</v>
      </c>
      <c r="Q263" s="93">
        <v>87</v>
      </c>
      <c r="R263" s="94">
        <v>567</v>
      </c>
      <c r="S263" s="148">
        <v>8.48</v>
      </c>
      <c r="T263" s="148" t="s">
        <v>29</v>
      </c>
      <c r="U263" s="151"/>
    </row>
    <row r="264" spans="1:21" ht="24.75" thickBot="1" x14ac:dyDescent="0.25">
      <c r="A264" s="103" t="s">
        <v>321</v>
      </c>
      <c r="B264" s="5" t="s">
        <v>13</v>
      </c>
      <c r="C264" s="73" t="s">
        <v>14</v>
      </c>
      <c r="D264" s="73" t="s">
        <v>56</v>
      </c>
      <c r="E264" s="74" t="s">
        <v>50</v>
      </c>
      <c r="F264" s="73" t="s">
        <v>14</v>
      </c>
      <c r="G264" s="73" t="s">
        <v>56</v>
      </c>
      <c r="H264" s="74" t="s">
        <v>14</v>
      </c>
      <c r="I264" s="73" t="s">
        <v>24</v>
      </c>
      <c r="J264" s="73" t="s">
        <v>14</v>
      </c>
      <c r="K264" s="74" t="s">
        <v>24</v>
      </c>
      <c r="L264" s="73" t="s">
        <v>56</v>
      </c>
      <c r="M264" s="73" t="s">
        <v>56</v>
      </c>
      <c r="N264" s="74" t="s">
        <v>56</v>
      </c>
      <c r="O264" s="73" t="s">
        <v>56</v>
      </c>
      <c r="P264" s="73" t="s">
        <v>56</v>
      </c>
      <c r="Q264" s="74" t="s">
        <v>56</v>
      </c>
      <c r="R264" s="73"/>
      <c r="S264" s="149"/>
      <c r="T264" s="149"/>
      <c r="U264" s="153"/>
    </row>
    <row r="265" spans="1:21" x14ac:dyDescent="0.2">
      <c r="A265" s="3">
        <v>15127</v>
      </c>
      <c r="B265" s="4" t="s">
        <v>12</v>
      </c>
      <c r="C265" s="94">
        <v>61</v>
      </c>
      <c r="D265" s="94">
        <v>14</v>
      </c>
      <c r="E265" s="93">
        <v>75</v>
      </c>
      <c r="F265" s="94">
        <v>55</v>
      </c>
      <c r="G265" s="94">
        <v>16</v>
      </c>
      <c r="H265" s="93">
        <v>71</v>
      </c>
      <c r="I265" s="94">
        <v>54</v>
      </c>
      <c r="J265" s="94">
        <v>14</v>
      </c>
      <c r="K265" s="93">
        <v>68</v>
      </c>
      <c r="L265" s="94">
        <v>69</v>
      </c>
      <c r="M265" s="94">
        <v>8</v>
      </c>
      <c r="N265" s="93">
        <v>77</v>
      </c>
      <c r="O265" s="94">
        <v>59</v>
      </c>
      <c r="P265" s="94">
        <v>15</v>
      </c>
      <c r="Q265" s="93">
        <v>74</v>
      </c>
      <c r="R265" s="94">
        <v>555</v>
      </c>
      <c r="S265" s="148">
        <v>8.33</v>
      </c>
      <c r="T265" s="148" t="s">
        <v>29</v>
      </c>
      <c r="U265" s="151"/>
    </row>
    <row r="266" spans="1:21" ht="24.75" thickBot="1" x14ac:dyDescent="0.25">
      <c r="A266" s="103" t="s">
        <v>320</v>
      </c>
      <c r="B266" s="5" t="s">
        <v>13</v>
      </c>
      <c r="C266" s="73" t="s">
        <v>48</v>
      </c>
      <c r="D266" s="73" t="s">
        <v>50</v>
      </c>
      <c r="E266" s="74" t="s">
        <v>48</v>
      </c>
      <c r="F266" s="73" t="s">
        <v>14</v>
      </c>
      <c r="G266" s="73" t="s">
        <v>56</v>
      </c>
      <c r="H266" s="74" t="s">
        <v>50</v>
      </c>
      <c r="I266" s="73" t="s">
        <v>14</v>
      </c>
      <c r="J266" s="73" t="s">
        <v>50</v>
      </c>
      <c r="K266" s="74" t="s">
        <v>14</v>
      </c>
      <c r="L266" s="73" t="s">
        <v>56</v>
      </c>
      <c r="M266" s="73" t="s">
        <v>29</v>
      </c>
      <c r="N266" s="74" t="s">
        <v>48</v>
      </c>
      <c r="O266" s="73" t="s">
        <v>50</v>
      </c>
      <c r="P266" s="73" t="s">
        <v>48</v>
      </c>
      <c r="Q266" s="74" t="s">
        <v>50</v>
      </c>
      <c r="R266" s="73"/>
      <c r="S266" s="149"/>
      <c r="T266" s="149"/>
      <c r="U266" s="153"/>
    </row>
    <row r="267" spans="1:21" x14ac:dyDescent="0.2">
      <c r="A267" s="3">
        <v>15128</v>
      </c>
      <c r="B267" s="4" t="s">
        <v>12</v>
      </c>
      <c r="C267" s="94">
        <v>50</v>
      </c>
      <c r="D267" s="94">
        <v>13</v>
      </c>
      <c r="E267" s="93">
        <v>63</v>
      </c>
      <c r="F267" s="94">
        <v>55</v>
      </c>
      <c r="G267" s="94">
        <v>12</v>
      </c>
      <c r="H267" s="93">
        <v>67</v>
      </c>
      <c r="I267" s="94">
        <v>42</v>
      </c>
      <c r="J267" s="94">
        <v>12</v>
      </c>
      <c r="K267" s="93">
        <v>54</v>
      </c>
      <c r="L267" s="94">
        <v>40</v>
      </c>
      <c r="M267" s="94">
        <v>10</v>
      </c>
      <c r="N267" s="93">
        <v>50</v>
      </c>
      <c r="O267" s="94">
        <v>54</v>
      </c>
      <c r="P267" s="94">
        <v>16</v>
      </c>
      <c r="Q267" s="93">
        <v>70</v>
      </c>
      <c r="R267" s="94">
        <v>515</v>
      </c>
      <c r="S267" s="148">
        <v>7.59</v>
      </c>
      <c r="T267" s="148" t="s">
        <v>29</v>
      </c>
      <c r="U267" s="151"/>
    </row>
    <row r="268" spans="1:21" ht="24.75" thickBot="1" x14ac:dyDescent="0.25">
      <c r="A268" s="103" t="s">
        <v>319</v>
      </c>
      <c r="B268" s="5" t="s">
        <v>13</v>
      </c>
      <c r="C268" s="73" t="s">
        <v>14</v>
      </c>
      <c r="D268" s="73" t="s">
        <v>14</v>
      </c>
      <c r="E268" s="74" t="s">
        <v>14</v>
      </c>
      <c r="F268" s="73" t="s">
        <v>14</v>
      </c>
      <c r="G268" s="73" t="s">
        <v>14</v>
      </c>
      <c r="H268" s="74" t="s">
        <v>14</v>
      </c>
      <c r="I268" s="73" t="s">
        <v>24</v>
      </c>
      <c r="J268" s="73" t="s">
        <v>14</v>
      </c>
      <c r="K268" s="74" t="s">
        <v>24</v>
      </c>
      <c r="L268" s="73" t="s">
        <v>24</v>
      </c>
      <c r="M268" s="73" t="s">
        <v>24</v>
      </c>
      <c r="N268" s="74" t="s">
        <v>24</v>
      </c>
      <c r="O268" s="73" t="s">
        <v>14</v>
      </c>
      <c r="P268" s="73" t="s">
        <v>56</v>
      </c>
      <c r="Q268" s="74" t="s">
        <v>50</v>
      </c>
      <c r="R268" s="73"/>
      <c r="S268" s="149"/>
      <c r="T268" s="149"/>
      <c r="U268" s="153"/>
    </row>
    <row r="269" spans="1:21" x14ac:dyDescent="0.2">
      <c r="A269" s="3">
        <v>15129</v>
      </c>
      <c r="B269" s="4" t="s">
        <v>12</v>
      </c>
      <c r="C269" s="71" t="s">
        <v>142</v>
      </c>
      <c r="D269" s="71" t="s">
        <v>31</v>
      </c>
      <c r="E269" s="93">
        <v>52</v>
      </c>
      <c r="F269" s="71" t="s">
        <v>89</v>
      </c>
      <c r="G269" s="71" t="s">
        <v>96</v>
      </c>
      <c r="H269" s="93">
        <v>55</v>
      </c>
      <c r="I269" s="71" t="s">
        <v>91</v>
      </c>
      <c r="J269" s="71" t="s">
        <v>23</v>
      </c>
      <c r="K269" s="93">
        <v>42</v>
      </c>
      <c r="L269" s="71" t="s">
        <v>127</v>
      </c>
      <c r="M269" s="71" t="s">
        <v>23</v>
      </c>
      <c r="N269" s="93">
        <v>29</v>
      </c>
      <c r="O269" s="71" t="s">
        <v>142</v>
      </c>
      <c r="P269" s="71" t="s">
        <v>81</v>
      </c>
      <c r="Q269" s="93">
        <v>53</v>
      </c>
      <c r="R269" s="94">
        <v>395</v>
      </c>
      <c r="S269" s="148">
        <v>5.19</v>
      </c>
      <c r="T269" s="148" t="s">
        <v>16</v>
      </c>
      <c r="U269" s="151"/>
    </row>
    <row r="270" spans="1:21" ht="24.75" thickBot="1" x14ac:dyDescent="0.25">
      <c r="A270" s="103" t="s">
        <v>318</v>
      </c>
      <c r="B270" s="5" t="s">
        <v>13</v>
      </c>
      <c r="C270" s="73" t="s">
        <v>24</v>
      </c>
      <c r="D270" s="73" t="s">
        <v>24</v>
      </c>
      <c r="E270" s="74" t="s">
        <v>24</v>
      </c>
      <c r="F270" s="73" t="s">
        <v>68</v>
      </c>
      <c r="G270" s="73" t="s">
        <v>56</v>
      </c>
      <c r="H270" s="74" t="s">
        <v>24</v>
      </c>
      <c r="I270" s="73" t="s">
        <v>29</v>
      </c>
      <c r="J270" s="73" t="s">
        <v>24</v>
      </c>
      <c r="K270" s="74" t="s">
        <v>29</v>
      </c>
      <c r="L270" s="73" t="s">
        <v>16</v>
      </c>
      <c r="M270" s="73" t="s">
        <v>24</v>
      </c>
      <c r="N270" s="74" t="s">
        <v>16</v>
      </c>
      <c r="O270" s="73" t="s">
        <v>24</v>
      </c>
      <c r="P270" s="73" t="s">
        <v>14</v>
      </c>
      <c r="Q270" s="74" t="s">
        <v>24</v>
      </c>
      <c r="R270" s="73"/>
      <c r="S270" s="149"/>
      <c r="T270" s="149"/>
      <c r="U270" s="153"/>
    </row>
    <row r="271" spans="1:21" x14ac:dyDescent="0.2">
      <c r="A271" s="3">
        <v>15130</v>
      </c>
      <c r="B271" s="4" t="s">
        <v>12</v>
      </c>
      <c r="C271" s="71" t="s">
        <v>142</v>
      </c>
      <c r="D271" s="71" t="s">
        <v>81</v>
      </c>
      <c r="E271" s="93">
        <v>53</v>
      </c>
      <c r="F271" s="71" t="s">
        <v>34</v>
      </c>
      <c r="G271" s="71" t="s">
        <v>124</v>
      </c>
      <c r="H271" s="93">
        <v>29</v>
      </c>
      <c r="I271" s="71" t="s">
        <v>317</v>
      </c>
      <c r="J271" s="71" t="s">
        <v>23</v>
      </c>
      <c r="K271" s="93">
        <v>56</v>
      </c>
      <c r="L271" s="71" t="s">
        <v>128</v>
      </c>
      <c r="M271" s="71" t="s">
        <v>139</v>
      </c>
      <c r="N271" s="93">
        <v>20</v>
      </c>
      <c r="O271" s="71" t="s">
        <v>149</v>
      </c>
      <c r="P271" s="71" t="s">
        <v>28</v>
      </c>
      <c r="Q271" s="93">
        <v>29</v>
      </c>
      <c r="R271" s="94">
        <v>375</v>
      </c>
      <c r="S271" s="148">
        <v>4.04</v>
      </c>
      <c r="T271" s="148" t="s">
        <v>16</v>
      </c>
      <c r="U271" s="151"/>
    </row>
    <row r="272" spans="1:21" ht="15.75" thickBot="1" x14ac:dyDescent="0.25">
      <c r="A272" s="103" t="s">
        <v>316</v>
      </c>
      <c r="B272" s="5" t="s">
        <v>13</v>
      </c>
      <c r="C272" s="73" t="s">
        <v>24</v>
      </c>
      <c r="D272" s="73" t="s">
        <v>14</v>
      </c>
      <c r="E272" s="74" t="s">
        <v>24</v>
      </c>
      <c r="F272" s="73" t="s">
        <v>16</v>
      </c>
      <c r="G272" s="73" t="s">
        <v>68</v>
      </c>
      <c r="H272" s="74" t="s">
        <v>16</v>
      </c>
      <c r="I272" s="73" t="s">
        <v>24</v>
      </c>
      <c r="J272" s="73" t="s">
        <v>24</v>
      </c>
      <c r="K272" s="74" t="s">
        <v>24</v>
      </c>
      <c r="L272" s="73" t="s">
        <v>16</v>
      </c>
      <c r="M272" s="73" t="s">
        <v>16</v>
      </c>
      <c r="N272" s="74" t="s">
        <v>16</v>
      </c>
      <c r="O272" s="73" t="s">
        <v>16</v>
      </c>
      <c r="P272" s="73" t="s">
        <v>29</v>
      </c>
      <c r="Q272" s="74" t="s">
        <v>16</v>
      </c>
      <c r="R272" s="73"/>
      <c r="S272" s="149"/>
      <c r="T272" s="149"/>
      <c r="U272" s="153"/>
    </row>
    <row r="273" spans="1:21" x14ac:dyDescent="0.2">
      <c r="A273" s="3">
        <v>15131</v>
      </c>
      <c r="B273" s="4" t="s">
        <v>12</v>
      </c>
      <c r="C273" s="94">
        <v>42</v>
      </c>
      <c r="D273" s="94">
        <v>14</v>
      </c>
      <c r="E273" s="93">
        <v>56</v>
      </c>
      <c r="F273" s="94">
        <v>42</v>
      </c>
      <c r="G273" s="94">
        <v>14</v>
      </c>
      <c r="H273" s="93">
        <v>56</v>
      </c>
      <c r="I273" s="94">
        <v>33</v>
      </c>
      <c r="J273" s="94">
        <v>11</v>
      </c>
      <c r="K273" s="93">
        <v>44</v>
      </c>
      <c r="L273" s="94">
        <v>38</v>
      </c>
      <c r="M273" s="94">
        <v>8</v>
      </c>
      <c r="N273" s="93">
        <v>46</v>
      </c>
      <c r="O273" s="94">
        <v>46</v>
      </c>
      <c r="P273" s="94">
        <v>13</v>
      </c>
      <c r="Q273" s="93">
        <v>59</v>
      </c>
      <c r="R273" s="94">
        <v>446</v>
      </c>
      <c r="S273" s="148">
        <v>6.22</v>
      </c>
      <c r="T273" s="148" t="s">
        <v>29</v>
      </c>
      <c r="U273" s="151"/>
    </row>
    <row r="274" spans="1:21" ht="24.75" thickBot="1" x14ac:dyDescent="0.25">
      <c r="A274" s="103" t="s">
        <v>315</v>
      </c>
      <c r="B274" s="5" t="s">
        <v>13</v>
      </c>
      <c r="C274" s="73" t="s">
        <v>24</v>
      </c>
      <c r="D274" s="73" t="s">
        <v>50</v>
      </c>
      <c r="E274" s="74" t="s">
        <v>24</v>
      </c>
      <c r="F274" s="73" t="s">
        <v>24</v>
      </c>
      <c r="G274" s="73" t="s">
        <v>50</v>
      </c>
      <c r="H274" s="74" t="s">
        <v>24</v>
      </c>
      <c r="I274" s="73" t="s">
        <v>29</v>
      </c>
      <c r="J274" s="73" t="s">
        <v>24</v>
      </c>
      <c r="K274" s="74" t="s">
        <v>29</v>
      </c>
      <c r="L274" s="73" t="s">
        <v>68</v>
      </c>
      <c r="M274" s="73" t="s">
        <v>29</v>
      </c>
      <c r="N274" s="74" t="s">
        <v>68</v>
      </c>
      <c r="O274" s="73" t="s">
        <v>24</v>
      </c>
      <c r="P274" s="73" t="s">
        <v>14</v>
      </c>
      <c r="Q274" s="74" t="s">
        <v>24</v>
      </c>
      <c r="R274" s="73"/>
      <c r="S274" s="149"/>
      <c r="T274" s="149"/>
      <c r="U274" s="153"/>
    </row>
    <row r="275" spans="1:21" x14ac:dyDescent="0.2">
      <c r="A275" s="3">
        <v>15132</v>
      </c>
      <c r="B275" s="4" t="s">
        <v>12</v>
      </c>
      <c r="C275" s="94">
        <v>44</v>
      </c>
      <c r="D275" s="94">
        <v>13</v>
      </c>
      <c r="E275" s="93">
        <v>57</v>
      </c>
      <c r="F275" s="94">
        <v>50</v>
      </c>
      <c r="G275" s="94">
        <v>16</v>
      </c>
      <c r="H275" s="93">
        <v>66</v>
      </c>
      <c r="I275" s="94">
        <v>44</v>
      </c>
      <c r="J275" s="94">
        <v>10</v>
      </c>
      <c r="K275" s="93">
        <v>54</v>
      </c>
      <c r="L275" s="94">
        <v>41</v>
      </c>
      <c r="M275" s="94">
        <v>10</v>
      </c>
      <c r="N275" s="93">
        <v>51</v>
      </c>
      <c r="O275" s="94">
        <v>46</v>
      </c>
      <c r="P275" s="94">
        <v>12</v>
      </c>
      <c r="Q275" s="93">
        <v>58</v>
      </c>
      <c r="R275" s="94">
        <v>473</v>
      </c>
      <c r="S275" s="148">
        <v>6.78</v>
      </c>
      <c r="T275" s="148" t="s">
        <v>29</v>
      </c>
      <c r="U275" s="151"/>
    </row>
    <row r="276" spans="1:21" ht="24.75" thickBot="1" x14ac:dyDescent="0.25">
      <c r="A276" s="103" t="s">
        <v>314</v>
      </c>
      <c r="B276" s="5" t="s">
        <v>13</v>
      </c>
      <c r="C276" s="73" t="s">
        <v>24</v>
      </c>
      <c r="D276" s="73" t="s">
        <v>14</v>
      </c>
      <c r="E276" s="74" t="s">
        <v>24</v>
      </c>
      <c r="F276" s="73" t="s">
        <v>14</v>
      </c>
      <c r="G276" s="73" t="s">
        <v>56</v>
      </c>
      <c r="H276" s="74" t="s">
        <v>14</v>
      </c>
      <c r="I276" s="73" t="s">
        <v>24</v>
      </c>
      <c r="J276" s="73" t="s">
        <v>24</v>
      </c>
      <c r="K276" s="74" t="s">
        <v>24</v>
      </c>
      <c r="L276" s="73" t="s">
        <v>24</v>
      </c>
      <c r="M276" s="73" t="s">
        <v>24</v>
      </c>
      <c r="N276" s="74" t="s">
        <v>24</v>
      </c>
      <c r="O276" s="73" t="s">
        <v>24</v>
      </c>
      <c r="P276" s="73" t="s">
        <v>14</v>
      </c>
      <c r="Q276" s="74" t="s">
        <v>24</v>
      </c>
      <c r="R276" s="73"/>
      <c r="S276" s="149"/>
      <c r="T276" s="149"/>
      <c r="U276" s="153"/>
    </row>
    <row r="277" spans="1:21" x14ac:dyDescent="0.2">
      <c r="A277" s="3">
        <v>15133</v>
      </c>
      <c r="B277" s="4" t="s">
        <v>12</v>
      </c>
      <c r="C277" s="71" t="s">
        <v>103</v>
      </c>
      <c r="D277" s="71" t="s">
        <v>81</v>
      </c>
      <c r="E277" s="93">
        <v>12</v>
      </c>
      <c r="F277" s="71" t="s">
        <v>34</v>
      </c>
      <c r="G277" s="71" t="s">
        <v>81</v>
      </c>
      <c r="H277" s="93">
        <v>32</v>
      </c>
      <c r="I277" s="71" t="s">
        <v>35</v>
      </c>
      <c r="J277" s="71" t="s">
        <v>124</v>
      </c>
      <c r="K277" s="93">
        <v>16</v>
      </c>
      <c r="L277" s="71" t="s">
        <v>128</v>
      </c>
      <c r="M277" s="71" t="s">
        <v>136</v>
      </c>
      <c r="N277" s="93">
        <v>21</v>
      </c>
      <c r="O277" s="71" t="s">
        <v>313</v>
      </c>
      <c r="P277" s="71" t="s">
        <v>31</v>
      </c>
      <c r="Q277" s="93">
        <v>19</v>
      </c>
      <c r="R277" s="94">
        <v>207</v>
      </c>
      <c r="S277" s="148">
        <v>0.81</v>
      </c>
      <c r="T277" s="148" t="s">
        <v>16</v>
      </c>
      <c r="U277" s="151"/>
    </row>
    <row r="278" spans="1:21" ht="24.75" thickBot="1" x14ac:dyDescent="0.25">
      <c r="A278" s="103" t="s">
        <v>312</v>
      </c>
      <c r="B278" s="5" t="s">
        <v>13</v>
      </c>
      <c r="C278" s="73" t="s">
        <v>16</v>
      </c>
      <c r="D278" s="73" t="s">
        <v>14</v>
      </c>
      <c r="E278" s="74" t="s">
        <v>16</v>
      </c>
      <c r="F278" s="73" t="s">
        <v>16</v>
      </c>
      <c r="G278" s="73" t="s">
        <v>14</v>
      </c>
      <c r="H278" s="74" t="s">
        <v>16</v>
      </c>
      <c r="I278" s="73" t="s">
        <v>16</v>
      </c>
      <c r="J278" s="73" t="s">
        <v>68</v>
      </c>
      <c r="K278" s="74" t="s">
        <v>16</v>
      </c>
      <c r="L278" s="73" t="s">
        <v>16</v>
      </c>
      <c r="M278" s="73" t="s">
        <v>16</v>
      </c>
      <c r="N278" s="74" t="s">
        <v>16</v>
      </c>
      <c r="O278" s="73" t="s">
        <v>16</v>
      </c>
      <c r="P278" s="73" t="s">
        <v>24</v>
      </c>
      <c r="Q278" s="74" t="s">
        <v>16</v>
      </c>
      <c r="R278" s="73"/>
      <c r="S278" s="149"/>
      <c r="T278" s="149"/>
      <c r="U278" s="153"/>
    </row>
    <row r="279" spans="1:21" x14ac:dyDescent="0.2">
      <c r="A279" s="3">
        <v>15134</v>
      </c>
      <c r="B279" s="4" t="s">
        <v>12</v>
      </c>
      <c r="C279" s="94">
        <v>44</v>
      </c>
      <c r="D279" s="94">
        <v>16</v>
      </c>
      <c r="E279" s="93">
        <v>60</v>
      </c>
      <c r="F279" s="94">
        <v>51</v>
      </c>
      <c r="G279" s="94">
        <v>15</v>
      </c>
      <c r="H279" s="93">
        <v>66</v>
      </c>
      <c r="I279" s="94">
        <v>43</v>
      </c>
      <c r="J279" s="94">
        <v>12</v>
      </c>
      <c r="K279" s="93">
        <v>55</v>
      </c>
      <c r="L279" s="94">
        <v>39</v>
      </c>
      <c r="M279" s="94">
        <v>13</v>
      </c>
      <c r="N279" s="93">
        <v>52</v>
      </c>
      <c r="O279" s="94">
        <v>56</v>
      </c>
      <c r="P279" s="94">
        <v>14</v>
      </c>
      <c r="Q279" s="93">
        <v>70</v>
      </c>
      <c r="R279" s="94">
        <v>491</v>
      </c>
      <c r="S279" s="148">
        <v>7.22</v>
      </c>
      <c r="T279" s="148" t="s">
        <v>29</v>
      </c>
      <c r="U279" s="151"/>
    </row>
    <row r="280" spans="1:21" ht="24.75" thickBot="1" x14ac:dyDescent="0.25">
      <c r="A280" s="103" t="s">
        <v>311</v>
      </c>
      <c r="B280" s="5" t="s">
        <v>13</v>
      </c>
      <c r="C280" s="73" t="s">
        <v>24</v>
      </c>
      <c r="D280" s="73" t="s">
        <v>56</v>
      </c>
      <c r="E280" s="74" t="s">
        <v>14</v>
      </c>
      <c r="F280" s="73" t="s">
        <v>14</v>
      </c>
      <c r="G280" s="73" t="s">
        <v>48</v>
      </c>
      <c r="H280" s="74" t="s">
        <v>14</v>
      </c>
      <c r="I280" s="73" t="s">
        <v>24</v>
      </c>
      <c r="J280" s="73" t="s">
        <v>14</v>
      </c>
      <c r="K280" s="74" t="s">
        <v>24</v>
      </c>
      <c r="L280" s="73" t="s">
        <v>68</v>
      </c>
      <c r="M280" s="73" t="s">
        <v>14</v>
      </c>
      <c r="N280" s="74" t="s">
        <v>24</v>
      </c>
      <c r="O280" s="73" t="s">
        <v>50</v>
      </c>
      <c r="P280" s="73" t="s">
        <v>50</v>
      </c>
      <c r="Q280" s="74" t="s">
        <v>50</v>
      </c>
      <c r="R280" s="73"/>
      <c r="S280" s="149"/>
      <c r="T280" s="149"/>
      <c r="U280" s="153"/>
    </row>
    <row r="281" spans="1:21" x14ac:dyDescent="0.2">
      <c r="A281" s="3">
        <v>15135</v>
      </c>
      <c r="B281" s="4" t="s">
        <v>12</v>
      </c>
      <c r="C281" s="71" t="s">
        <v>127</v>
      </c>
      <c r="D281" s="71" t="s">
        <v>31</v>
      </c>
      <c r="E281" s="93">
        <v>30</v>
      </c>
      <c r="F281" s="71" t="s">
        <v>109</v>
      </c>
      <c r="G281" s="71" t="s">
        <v>124</v>
      </c>
      <c r="H281" s="93">
        <v>47</v>
      </c>
      <c r="I281" s="71" t="s">
        <v>91</v>
      </c>
      <c r="J281" s="71" t="s">
        <v>23</v>
      </c>
      <c r="K281" s="93">
        <v>42</v>
      </c>
      <c r="L281" s="71" t="s">
        <v>115</v>
      </c>
      <c r="M281" s="71" t="s">
        <v>35</v>
      </c>
      <c r="N281" s="93">
        <v>29</v>
      </c>
      <c r="O281" s="71" t="s">
        <v>145</v>
      </c>
      <c r="P281" s="71" t="s">
        <v>28</v>
      </c>
      <c r="Q281" s="93">
        <v>34</v>
      </c>
      <c r="R281" s="94">
        <v>297</v>
      </c>
      <c r="S281" s="148">
        <v>2.37</v>
      </c>
      <c r="T281" s="148" t="s">
        <v>16</v>
      </c>
      <c r="U281" s="151"/>
    </row>
    <row r="282" spans="1:21" ht="24.75" thickBot="1" x14ac:dyDescent="0.25">
      <c r="A282" s="103" t="s">
        <v>310</v>
      </c>
      <c r="B282" s="5" t="s">
        <v>13</v>
      </c>
      <c r="C282" s="73" t="s">
        <v>16</v>
      </c>
      <c r="D282" s="73" t="s">
        <v>24</v>
      </c>
      <c r="E282" s="74" t="s">
        <v>16</v>
      </c>
      <c r="F282" s="73" t="s">
        <v>68</v>
      </c>
      <c r="G282" s="73" t="s">
        <v>68</v>
      </c>
      <c r="H282" s="74" t="s">
        <v>68</v>
      </c>
      <c r="I282" s="73" t="s">
        <v>29</v>
      </c>
      <c r="J282" s="73" t="s">
        <v>24</v>
      </c>
      <c r="K282" s="74" t="s">
        <v>29</v>
      </c>
      <c r="L282" s="73" t="s">
        <v>16</v>
      </c>
      <c r="M282" s="73" t="s">
        <v>16</v>
      </c>
      <c r="N282" s="74" t="s">
        <v>16</v>
      </c>
      <c r="O282" s="73" t="s">
        <v>16</v>
      </c>
      <c r="P282" s="73" t="s">
        <v>29</v>
      </c>
      <c r="Q282" s="74" t="s">
        <v>16</v>
      </c>
      <c r="R282" s="73"/>
      <c r="S282" s="149"/>
      <c r="T282" s="149"/>
      <c r="U282" s="153"/>
    </row>
    <row r="283" spans="1:21" x14ac:dyDescent="0.2">
      <c r="A283" s="3">
        <v>15136</v>
      </c>
      <c r="B283" s="4" t="s">
        <v>12</v>
      </c>
      <c r="C283" s="94">
        <v>32</v>
      </c>
      <c r="D283" s="94">
        <v>12</v>
      </c>
      <c r="E283" s="93">
        <v>44</v>
      </c>
      <c r="F283" s="94">
        <v>42</v>
      </c>
      <c r="G283" s="94">
        <v>12</v>
      </c>
      <c r="H283" s="93">
        <v>54</v>
      </c>
      <c r="I283" s="94">
        <v>35</v>
      </c>
      <c r="J283" s="94">
        <v>9</v>
      </c>
      <c r="K283" s="93">
        <v>44</v>
      </c>
      <c r="L283" s="94">
        <v>41</v>
      </c>
      <c r="M283" s="94">
        <v>11</v>
      </c>
      <c r="N283" s="93">
        <v>52</v>
      </c>
      <c r="O283" s="94">
        <v>56</v>
      </c>
      <c r="P283" s="94">
        <v>14</v>
      </c>
      <c r="Q283" s="93">
        <v>70</v>
      </c>
      <c r="R283" s="94">
        <v>434</v>
      </c>
      <c r="S283" s="148">
        <v>6.07</v>
      </c>
      <c r="T283" s="148" t="s">
        <v>29</v>
      </c>
      <c r="U283" s="151"/>
    </row>
    <row r="284" spans="1:21" ht="24.75" thickBot="1" x14ac:dyDescent="0.25">
      <c r="A284" s="103" t="s">
        <v>309</v>
      </c>
      <c r="B284" s="5" t="s">
        <v>13</v>
      </c>
      <c r="C284" s="73" t="s">
        <v>29</v>
      </c>
      <c r="D284" s="73" t="s">
        <v>14</v>
      </c>
      <c r="E284" s="74" t="s">
        <v>29</v>
      </c>
      <c r="F284" s="73" t="s">
        <v>24</v>
      </c>
      <c r="G284" s="73" t="s">
        <v>14</v>
      </c>
      <c r="H284" s="74" t="s">
        <v>24</v>
      </c>
      <c r="I284" s="73" t="s">
        <v>29</v>
      </c>
      <c r="J284" s="73" t="s">
        <v>68</v>
      </c>
      <c r="K284" s="74" t="s">
        <v>29</v>
      </c>
      <c r="L284" s="73" t="s">
        <v>24</v>
      </c>
      <c r="M284" s="73" t="s">
        <v>24</v>
      </c>
      <c r="N284" s="74" t="s">
        <v>24</v>
      </c>
      <c r="O284" s="73" t="s">
        <v>50</v>
      </c>
      <c r="P284" s="73" t="s">
        <v>50</v>
      </c>
      <c r="Q284" s="74" t="s">
        <v>50</v>
      </c>
      <c r="R284" s="73"/>
      <c r="S284" s="149"/>
      <c r="T284" s="149"/>
      <c r="U284" s="153"/>
    </row>
    <row r="285" spans="1:21" x14ac:dyDescent="0.2">
      <c r="A285" s="3">
        <v>15137</v>
      </c>
      <c r="B285" s="4" t="s">
        <v>12</v>
      </c>
      <c r="C285" s="94">
        <v>61</v>
      </c>
      <c r="D285" s="94">
        <v>17</v>
      </c>
      <c r="E285" s="93">
        <v>78</v>
      </c>
      <c r="F285" s="94">
        <v>63</v>
      </c>
      <c r="G285" s="94">
        <v>20</v>
      </c>
      <c r="H285" s="93">
        <v>83</v>
      </c>
      <c r="I285" s="94">
        <v>54</v>
      </c>
      <c r="J285" s="94">
        <v>14</v>
      </c>
      <c r="K285" s="93">
        <v>68</v>
      </c>
      <c r="L285" s="94">
        <v>70</v>
      </c>
      <c r="M285" s="94">
        <v>15</v>
      </c>
      <c r="N285" s="93">
        <v>85</v>
      </c>
      <c r="O285" s="94">
        <v>73</v>
      </c>
      <c r="P285" s="94">
        <v>18</v>
      </c>
      <c r="Q285" s="93">
        <v>91</v>
      </c>
      <c r="R285" s="94">
        <v>621</v>
      </c>
      <c r="S285" s="148">
        <v>9.3699999999999992</v>
      </c>
      <c r="T285" s="148" t="s">
        <v>29</v>
      </c>
      <c r="U285" s="151"/>
    </row>
    <row r="286" spans="1:21" ht="24.75" thickBot="1" x14ac:dyDescent="0.25">
      <c r="A286" s="103" t="s">
        <v>308</v>
      </c>
      <c r="B286" s="5" t="s">
        <v>13</v>
      </c>
      <c r="C286" s="73" t="s">
        <v>48</v>
      </c>
      <c r="D286" s="73" t="s">
        <v>56</v>
      </c>
      <c r="E286" s="74" t="s">
        <v>48</v>
      </c>
      <c r="F286" s="73" t="s">
        <v>48</v>
      </c>
      <c r="G286" s="73" t="s">
        <v>56</v>
      </c>
      <c r="H286" s="74" t="s">
        <v>56</v>
      </c>
      <c r="I286" s="73" t="s">
        <v>14</v>
      </c>
      <c r="J286" s="73" t="s">
        <v>50</v>
      </c>
      <c r="K286" s="74" t="s">
        <v>14</v>
      </c>
      <c r="L286" s="73" t="s">
        <v>56</v>
      </c>
      <c r="M286" s="73" t="s">
        <v>48</v>
      </c>
      <c r="N286" s="74" t="s">
        <v>56</v>
      </c>
      <c r="O286" s="73" t="s">
        <v>56</v>
      </c>
      <c r="P286" s="73" t="s">
        <v>56</v>
      </c>
      <c r="Q286" s="74" t="s">
        <v>56</v>
      </c>
      <c r="R286" s="73"/>
      <c r="S286" s="149"/>
      <c r="T286" s="149"/>
      <c r="U286" s="153"/>
    </row>
    <row r="287" spans="1:21" x14ac:dyDescent="0.2">
      <c r="A287" s="3">
        <v>15138</v>
      </c>
      <c r="B287" s="4" t="s">
        <v>12</v>
      </c>
      <c r="C287" s="71" t="s">
        <v>98</v>
      </c>
      <c r="D287" s="71" t="s">
        <v>84</v>
      </c>
      <c r="E287" s="93">
        <v>52</v>
      </c>
      <c r="F287" s="71" t="s">
        <v>121</v>
      </c>
      <c r="G287" s="71" t="s">
        <v>114</v>
      </c>
      <c r="H287" s="93">
        <v>54</v>
      </c>
      <c r="I287" s="71" t="s">
        <v>94</v>
      </c>
      <c r="J287" s="71" t="s">
        <v>31</v>
      </c>
      <c r="K287" s="93">
        <v>46</v>
      </c>
      <c r="L287" s="71" t="s">
        <v>149</v>
      </c>
      <c r="M287" s="71" t="s">
        <v>136</v>
      </c>
      <c r="N287" s="93">
        <v>27</v>
      </c>
      <c r="O287" s="71" t="s">
        <v>121</v>
      </c>
      <c r="P287" s="71" t="s">
        <v>81</v>
      </c>
      <c r="Q287" s="93">
        <v>51</v>
      </c>
      <c r="R287" s="94">
        <v>436</v>
      </c>
      <c r="S287" s="148">
        <v>5.89</v>
      </c>
      <c r="T287" s="148" t="s">
        <v>16</v>
      </c>
      <c r="U287" s="151"/>
    </row>
    <row r="288" spans="1:21" ht="24.75" thickBot="1" x14ac:dyDescent="0.25">
      <c r="A288" s="103" t="s">
        <v>307</v>
      </c>
      <c r="B288" s="5" t="s">
        <v>13</v>
      </c>
      <c r="C288" s="73" t="s">
        <v>68</v>
      </c>
      <c r="D288" s="73" t="s">
        <v>56</v>
      </c>
      <c r="E288" s="74" t="s">
        <v>24</v>
      </c>
      <c r="F288" s="73" t="s">
        <v>68</v>
      </c>
      <c r="G288" s="73" t="s">
        <v>48</v>
      </c>
      <c r="H288" s="74" t="s">
        <v>24</v>
      </c>
      <c r="I288" s="73" t="s">
        <v>29</v>
      </c>
      <c r="J288" s="73" t="s">
        <v>24</v>
      </c>
      <c r="K288" s="74" t="s">
        <v>68</v>
      </c>
      <c r="L288" s="73" t="s">
        <v>16</v>
      </c>
      <c r="M288" s="73" t="s">
        <v>16</v>
      </c>
      <c r="N288" s="74" t="s">
        <v>16</v>
      </c>
      <c r="O288" s="73" t="s">
        <v>68</v>
      </c>
      <c r="P288" s="73" t="s">
        <v>14</v>
      </c>
      <c r="Q288" s="74" t="s">
        <v>24</v>
      </c>
      <c r="R288" s="73"/>
      <c r="S288" s="149"/>
      <c r="T288" s="149"/>
      <c r="U288" s="153"/>
    </row>
    <row r="289" spans="1:21" x14ac:dyDescent="0.2">
      <c r="A289" s="3">
        <v>15139</v>
      </c>
      <c r="B289" s="4" t="s">
        <v>12</v>
      </c>
      <c r="C289" s="94">
        <v>40</v>
      </c>
      <c r="D289" s="94">
        <v>16</v>
      </c>
      <c r="E289" s="93">
        <v>56</v>
      </c>
      <c r="F289" s="94">
        <v>51</v>
      </c>
      <c r="G289" s="94">
        <v>18</v>
      </c>
      <c r="H289" s="93">
        <v>69</v>
      </c>
      <c r="I289" s="94">
        <v>37</v>
      </c>
      <c r="J289" s="94">
        <v>12</v>
      </c>
      <c r="K289" s="93">
        <v>49</v>
      </c>
      <c r="L289" s="94">
        <v>35</v>
      </c>
      <c r="M289" s="94">
        <v>8</v>
      </c>
      <c r="N289" s="93">
        <v>43</v>
      </c>
      <c r="O289" s="94">
        <v>56</v>
      </c>
      <c r="P289" s="94">
        <v>14</v>
      </c>
      <c r="Q289" s="93">
        <v>70</v>
      </c>
      <c r="R289" s="94">
        <v>480</v>
      </c>
      <c r="S289" s="148">
        <v>6.7</v>
      </c>
      <c r="T289" s="148" t="s">
        <v>29</v>
      </c>
      <c r="U289" s="151"/>
    </row>
    <row r="290" spans="1:21" ht="24.75" thickBot="1" x14ac:dyDescent="0.25">
      <c r="A290" s="103" t="s">
        <v>306</v>
      </c>
      <c r="B290" s="5" t="s">
        <v>13</v>
      </c>
      <c r="C290" s="73" t="s">
        <v>24</v>
      </c>
      <c r="D290" s="73" t="s">
        <v>56</v>
      </c>
      <c r="E290" s="74" t="s">
        <v>24</v>
      </c>
      <c r="F290" s="73" t="s">
        <v>14</v>
      </c>
      <c r="G290" s="73" t="s">
        <v>56</v>
      </c>
      <c r="H290" s="74" t="s">
        <v>14</v>
      </c>
      <c r="I290" s="73" t="s">
        <v>68</v>
      </c>
      <c r="J290" s="73" t="s">
        <v>14</v>
      </c>
      <c r="K290" s="74" t="s">
        <v>68</v>
      </c>
      <c r="L290" s="73" t="s">
        <v>29</v>
      </c>
      <c r="M290" s="73" t="s">
        <v>29</v>
      </c>
      <c r="N290" s="74" t="s">
        <v>29</v>
      </c>
      <c r="O290" s="73" t="s">
        <v>50</v>
      </c>
      <c r="P290" s="73" t="s">
        <v>50</v>
      </c>
      <c r="Q290" s="74" t="s">
        <v>50</v>
      </c>
      <c r="R290" s="73"/>
      <c r="S290" s="149"/>
      <c r="T290" s="149"/>
      <c r="U290" s="153"/>
    </row>
    <row r="291" spans="1:21" x14ac:dyDescent="0.2">
      <c r="A291" s="3">
        <v>15140</v>
      </c>
      <c r="B291" s="4" t="s">
        <v>12</v>
      </c>
      <c r="C291" s="94">
        <v>40</v>
      </c>
      <c r="D291" s="94">
        <v>13</v>
      </c>
      <c r="E291" s="93">
        <v>53</v>
      </c>
      <c r="F291" s="94">
        <v>54</v>
      </c>
      <c r="G291" s="94">
        <v>17</v>
      </c>
      <c r="H291" s="93">
        <v>71</v>
      </c>
      <c r="I291" s="94">
        <v>48</v>
      </c>
      <c r="J291" s="94">
        <v>11</v>
      </c>
      <c r="K291" s="93">
        <v>59</v>
      </c>
      <c r="L291" s="94">
        <v>39</v>
      </c>
      <c r="M291" s="94">
        <v>9</v>
      </c>
      <c r="N291" s="93">
        <v>48</v>
      </c>
      <c r="O291" s="94">
        <v>62</v>
      </c>
      <c r="P291" s="94">
        <v>15</v>
      </c>
      <c r="Q291" s="93">
        <v>77</v>
      </c>
      <c r="R291" s="94">
        <v>515</v>
      </c>
      <c r="S291" s="148">
        <v>7.52</v>
      </c>
      <c r="T291" s="148" t="s">
        <v>29</v>
      </c>
      <c r="U291" s="151"/>
    </row>
    <row r="292" spans="1:21" ht="24.75" thickBot="1" x14ac:dyDescent="0.25">
      <c r="A292" s="103" t="s">
        <v>305</v>
      </c>
      <c r="B292" s="5" t="s">
        <v>13</v>
      </c>
      <c r="C292" s="73" t="s">
        <v>24</v>
      </c>
      <c r="D292" s="73" t="s">
        <v>14</v>
      </c>
      <c r="E292" s="74" t="s">
        <v>24</v>
      </c>
      <c r="F292" s="73" t="s">
        <v>14</v>
      </c>
      <c r="G292" s="73" t="s">
        <v>56</v>
      </c>
      <c r="H292" s="74" t="s">
        <v>50</v>
      </c>
      <c r="I292" s="73" t="s">
        <v>14</v>
      </c>
      <c r="J292" s="73" t="s">
        <v>24</v>
      </c>
      <c r="K292" s="74" t="s">
        <v>24</v>
      </c>
      <c r="L292" s="73" t="s">
        <v>68</v>
      </c>
      <c r="M292" s="73" t="s">
        <v>68</v>
      </c>
      <c r="N292" s="74" t="s">
        <v>68</v>
      </c>
      <c r="O292" s="73" t="s">
        <v>48</v>
      </c>
      <c r="P292" s="73" t="s">
        <v>48</v>
      </c>
      <c r="Q292" s="74" t="s">
        <v>48</v>
      </c>
      <c r="R292" s="73"/>
      <c r="S292" s="149"/>
      <c r="T292" s="149"/>
      <c r="U292" s="153"/>
    </row>
    <row r="293" spans="1:21" x14ac:dyDescent="0.2">
      <c r="A293" s="3">
        <v>15141</v>
      </c>
      <c r="B293" s="4" t="s">
        <v>12</v>
      </c>
      <c r="C293" s="71" t="s">
        <v>142</v>
      </c>
      <c r="D293" s="71" t="s">
        <v>108</v>
      </c>
      <c r="E293" s="93">
        <v>54</v>
      </c>
      <c r="F293" s="71" t="s">
        <v>169</v>
      </c>
      <c r="G293" s="71" t="s">
        <v>31</v>
      </c>
      <c r="H293" s="93">
        <v>45</v>
      </c>
      <c r="I293" s="71" t="s">
        <v>94</v>
      </c>
      <c r="J293" s="71" t="s">
        <v>28</v>
      </c>
      <c r="K293" s="93">
        <v>43</v>
      </c>
      <c r="L293" s="71" t="s">
        <v>126</v>
      </c>
      <c r="M293" s="71" t="s">
        <v>19</v>
      </c>
      <c r="N293" s="93">
        <v>18</v>
      </c>
      <c r="O293" s="71" t="s">
        <v>89</v>
      </c>
      <c r="P293" s="71" t="s">
        <v>28</v>
      </c>
      <c r="Q293" s="93">
        <v>45</v>
      </c>
      <c r="R293" s="94">
        <v>345</v>
      </c>
      <c r="S293" s="148">
        <v>4.63</v>
      </c>
      <c r="T293" s="148" t="s">
        <v>16</v>
      </c>
      <c r="U293" s="151"/>
    </row>
    <row r="294" spans="1:21" ht="15.75" thickBot="1" x14ac:dyDescent="0.25">
      <c r="A294" s="103" t="s">
        <v>304</v>
      </c>
      <c r="B294" s="5" t="s">
        <v>13</v>
      </c>
      <c r="C294" s="73" t="s">
        <v>24</v>
      </c>
      <c r="D294" s="73" t="s">
        <v>14</v>
      </c>
      <c r="E294" s="74" t="s">
        <v>24</v>
      </c>
      <c r="F294" s="73" t="s">
        <v>29</v>
      </c>
      <c r="G294" s="73" t="s">
        <v>24</v>
      </c>
      <c r="H294" s="74" t="s">
        <v>68</v>
      </c>
      <c r="I294" s="73" t="s">
        <v>29</v>
      </c>
      <c r="J294" s="73" t="s">
        <v>29</v>
      </c>
      <c r="K294" s="74" t="s">
        <v>29</v>
      </c>
      <c r="L294" s="73" t="s">
        <v>16</v>
      </c>
      <c r="M294" s="73" t="s">
        <v>16</v>
      </c>
      <c r="N294" s="74" t="s">
        <v>16</v>
      </c>
      <c r="O294" s="73" t="s">
        <v>68</v>
      </c>
      <c r="P294" s="73" t="s">
        <v>29</v>
      </c>
      <c r="Q294" s="74" t="s">
        <v>68</v>
      </c>
      <c r="R294" s="73"/>
      <c r="S294" s="149"/>
      <c r="T294" s="149"/>
      <c r="U294" s="153"/>
    </row>
    <row r="295" spans="1:21" x14ac:dyDescent="0.2">
      <c r="A295" s="3">
        <v>15142</v>
      </c>
      <c r="B295" s="4" t="s">
        <v>12</v>
      </c>
      <c r="C295" s="71" t="s">
        <v>143</v>
      </c>
      <c r="D295" s="71" t="s">
        <v>108</v>
      </c>
      <c r="E295" s="93">
        <v>55</v>
      </c>
      <c r="F295" s="71" t="s">
        <v>303</v>
      </c>
      <c r="G295" s="71" t="s">
        <v>139</v>
      </c>
      <c r="H295" s="93">
        <v>33</v>
      </c>
      <c r="I295" s="71" t="s">
        <v>142</v>
      </c>
      <c r="J295" s="71" t="s">
        <v>108</v>
      </c>
      <c r="K295" s="93">
        <v>54</v>
      </c>
      <c r="L295" s="71" t="s">
        <v>109</v>
      </c>
      <c r="M295" s="71" t="s">
        <v>140</v>
      </c>
      <c r="N295" s="93">
        <v>41</v>
      </c>
      <c r="O295" s="71" t="s">
        <v>93</v>
      </c>
      <c r="P295" s="71" t="s">
        <v>23</v>
      </c>
      <c r="Q295" s="93">
        <v>55</v>
      </c>
      <c r="R295" s="94">
        <v>355</v>
      </c>
      <c r="S295" s="148">
        <v>3.7</v>
      </c>
      <c r="T295" s="148" t="s">
        <v>16</v>
      </c>
      <c r="U295" s="151"/>
    </row>
    <row r="296" spans="1:21" ht="15.75" thickBot="1" x14ac:dyDescent="0.25">
      <c r="A296" s="103" t="s">
        <v>302</v>
      </c>
      <c r="B296" s="5" t="s">
        <v>13</v>
      </c>
      <c r="C296" s="73" t="s">
        <v>24</v>
      </c>
      <c r="D296" s="73" t="s">
        <v>14</v>
      </c>
      <c r="E296" s="74" t="s">
        <v>24</v>
      </c>
      <c r="F296" s="73" t="s">
        <v>16</v>
      </c>
      <c r="G296" s="73" t="s">
        <v>16</v>
      </c>
      <c r="H296" s="74" t="s">
        <v>16</v>
      </c>
      <c r="I296" s="73" t="s">
        <v>24</v>
      </c>
      <c r="J296" s="73" t="s">
        <v>14</v>
      </c>
      <c r="K296" s="74" t="s">
        <v>24</v>
      </c>
      <c r="L296" s="73" t="s">
        <v>68</v>
      </c>
      <c r="M296" s="73" t="s">
        <v>16</v>
      </c>
      <c r="N296" s="74" t="s">
        <v>16</v>
      </c>
      <c r="O296" s="73" t="s">
        <v>24</v>
      </c>
      <c r="P296" s="73" t="s">
        <v>24</v>
      </c>
      <c r="Q296" s="74" t="s">
        <v>24</v>
      </c>
      <c r="R296" s="73"/>
      <c r="S296" s="149"/>
      <c r="T296" s="149"/>
      <c r="U296" s="153"/>
    </row>
    <row r="297" spans="1:21" x14ac:dyDescent="0.2">
      <c r="A297" s="3"/>
      <c r="B297" s="4"/>
      <c r="C297" s="94"/>
      <c r="D297" s="94"/>
      <c r="E297" s="93"/>
      <c r="F297" s="94"/>
      <c r="G297" s="94"/>
      <c r="H297" s="93"/>
      <c r="I297" s="94"/>
      <c r="J297" s="94"/>
      <c r="K297" s="93"/>
      <c r="L297" s="94"/>
      <c r="M297" s="94"/>
      <c r="N297" s="93"/>
      <c r="O297" s="94"/>
      <c r="P297" s="94"/>
      <c r="Q297" s="93"/>
      <c r="R297" s="94"/>
      <c r="S297" s="148"/>
      <c r="T297" s="148"/>
      <c r="U297" s="151"/>
    </row>
    <row r="298" spans="1:21" ht="15.75" thickBot="1" x14ac:dyDescent="0.25">
      <c r="A298" s="103"/>
      <c r="B298" s="5"/>
      <c r="C298" s="73"/>
      <c r="D298" s="73"/>
      <c r="E298" s="74"/>
      <c r="F298" s="73"/>
      <c r="G298" s="73"/>
      <c r="H298" s="74"/>
      <c r="I298" s="73"/>
      <c r="J298" s="73"/>
      <c r="K298" s="74"/>
      <c r="L298" s="73"/>
      <c r="M298" s="73"/>
      <c r="N298" s="74"/>
      <c r="O298" s="73"/>
      <c r="P298" s="73"/>
      <c r="Q298" s="74"/>
      <c r="R298" s="73"/>
      <c r="S298" s="149"/>
      <c r="T298" s="149"/>
      <c r="U298" s="153"/>
    </row>
    <row r="299" spans="1:21" x14ac:dyDescent="0.2">
      <c r="A299" s="3"/>
      <c r="B299" s="4"/>
      <c r="C299" s="94"/>
      <c r="D299" s="94"/>
      <c r="E299" s="93"/>
      <c r="F299" s="94"/>
      <c r="G299" s="94"/>
      <c r="H299" s="93"/>
      <c r="I299" s="94"/>
      <c r="J299" s="94"/>
      <c r="K299" s="93"/>
      <c r="L299" s="94"/>
      <c r="M299" s="94"/>
      <c r="N299" s="93"/>
      <c r="O299" s="94"/>
      <c r="P299" s="94"/>
      <c r="Q299" s="93"/>
      <c r="R299" s="94"/>
      <c r="S299" s="148"/>
      <c r="T299" s="148"/>
      <c r="U299" s="151"/>
    </row>
    <row r="300" spans="1:21" ht="15.75" thickBot="1" x14ac:dyDescent="0.25">
      <c r="A300" s="103"/>
      <c r="B300" s="5"/>
      <c r="C300" s="73"/>
      <c r="D300" s="73"/>
      <c r="E300" s="74"/>
      <c r="F300" s="73"/>
      <c r="G300" s="73"/>
      <c r="H300" s="74"/>
      <c r="I300" s="73"/>
      <c r="J300" s="73"/>
      <c r="K300" s="74"/>
      <c r="L300" s="73"/>
      <c r="M300" s="73"/>
      <c r="N300" s="74"/>
      <c r="O300" s="73"/>
      <c r="P300" s="73"/>
      <c r="Q300" s="74"/>
      <c r="R300" s="73"/>
      <c r="S300" s="149"/>
      <c r="T300" s="149"/>
      <c r="U300" s="153"/>
    </row>
    <row r="301" spans="1:21" x14ac:dyDescent="0.2">
      <c r="A301" s="3"/>
      <c r="B301" s="4"/>
      <c r="C301" s="94"/>
      <c r="D301" s="94"/>
      <c r="E301" s="93"/>
      <c r="F301" s="94"/>
      <c r="G301" s="94"/>
      <c r="H301" s="93"/>
      <c r="I301" s="94"/>
      <c r="J301" s="94"/>
      <c r="K301" s="93"/>
      <c r="L301" s="94"/>
      <c r="M301" s="94"/>
      <c r="N301" s="93"/>
      <c r="O301" s="94"/>
      <c r="P301" s="94"/>
      <c r="Q301" s="93"/>
      <c r="R301" s="94"/>
      <c r="S301" s="148"/>
      <c r="T301" s="148"/>
      <c r="U301" s="151"/>
    </row>
    <row r="302" spans="1:21" ht="15.75" thickBot="1" x14ac:dyDescent="0.25">
      <c r="A302" s="103"/>
      <c r="B302" s="5"/>
      <c r="C302" s="73"/>
      <c r="D302" s="73"/>
      <c r="E302" s="74"/>
      <c r="F302" s="73"/>
      <c r="G302" s="73"/>
      <c r="H302" s="74"/>
      <c r="I302" s="73"/>
      <c r="J302" s="73"/>
      <c r="K302" s="74"/>
      <c r="L302" s="73"/>
      <c r="M302" s="73"/>
      <c r="N302" s="74"/>
      <c r="O302" s="73"/>
      <c r="P302" s="73"/>
      <c r="Q302" s="74"/>
      <c r="R302" s="73"/>
      <c r="S302" s="149"/>
      <c r="T302" s="149"/>
      <c r="U302" s="153"/>
    </row>
    <row r="303" spans="1:21" x14ac:dyDescent="0.2">
      <c r="A303" s="3"/>
      <c r="B303" s="4"/>
      <c r="C303" s="71"/>
      <c r="D303" s="71"/>
      <c r="E303" s="93"/>
      <c r="F303" s="71"/>
      <c r="G303" s="71"/>
      <c r="H303" s="93"/>
      <c r="I303" s="71"/>
      <c r="J303" s="71"/>
      <c r="K303" s="93"/>
      <c r="L303" s="71"/>
      <c r="M303" s="71"/>
      <c r="N303" s="93"/>
      <c r="O303" s="71"/>
      <c r="P303" s="71"/>
      <c r="Q303" s="93"/>
      <c r="R303" s="94"/>
      <c r="S303" s="148"/>
      <c r="T303" s="148"/>
      <c r="U303" s="151"/>
    </row>
    <row r="304" spans="1:21" ht="15.75" thickBot="1" x14ac:dyDescent="0.25">
      <c r="A304" s="103"/>
      <c r="B304" s="5"/>
      <c r="C304" s="73"/>
      <c r="D304" s="73"/>
      <c r="E304" s="74"/>
      <c r="F304" s="73"/>
      <c r="G304" s="73"/>
      <c r="H304" s="74"/>
      <c r="I304" s="73"/>
      <c r="J304" s="73"/>
      <c r="K304" s="74"/>
      <c r="L304" s="73"/>
      <c r="M304" s="73"/>
      <c r="N304" s="74"/>
      <c r="O304" s="73"/>
      <c r="P304" s="73"/>
      <c r="Q304" s="74"/>
      <c r="R304" s="73"/>
      <c r="S304" s="149"/>
      <c r="T304" s="149"/>
      <c r="U304" s="153"/>
    </row>
    <row r="305" spans="1:21" x14ac:dyDescent="0.2">
      <c r="A305" s="3"/>
      <c r="B305" s="4"/>
      <c r="C305" s="71"/>
      <c r="D305" s="71"/>
      <c r="E305" s="93"/>
      <c r="F305" s="71"/>
      <c r="G305" s="71"/>
      <c r="H305" s="93"/>
      <c r="I305" s="71"/>
      <c r="J305" s="71"/>
      <c r="K305" s="93"/>
      <c r="L305" s="71"/>
      <c r="M305" s="71"/>
      <c r="N305" s="93"/>
      <c r="O305" s="71"/>
      <c r="P305" s="71"/>
      <c r="Q305" s="93"/>
      <c r="R305" s="94"/>
      <c r="S305" s="148"/>
      <c r="T305" s="148"/>
      <c r="U305" s="151"/>
    </row>
    <row r="306" spans="1:21" ht="15.75" thickBot="1" x14ac:dyDescent="0.25">
      <c r="A306" s="103"/>
      <c r="B306" s="5"/>
      <c r="C306" s="73"/>
      <c r="D306" s="73"/>
      <c r="E306" s="74"/>
      <c r="F306" s="73"/>
      <c r="G306" s="73"/>
      <c r="H306" s="74"/>
      <c r="I306" s="73"/>
      <c r="J306" s="73"/>
      <c r="K306" s="74"/>
      <c r="L306" s="73"/>
      <c r="M306" s="73"/>
      <c r="N306" s="74"/>
      <c r="O306" s="73"/>
      <c r="P306" s="73"/>
      <c r="Q306" s="74"/>
      <c r="R306" s="73"/>
      <c r="S306" s="149"/>
      <c r="T306" s="149"/>
      <c r="U306" s="153"/>
    </row>
    <row r="307" spans="1:21" x14ac:dyDescent="0.2">
      <c r="A307" s="3"/>
      <c r="B307" s="4"/>
      <c r="C307" s="94"/>
      <c r="D307" s="94"/>
      <c r="E307" s="93"/>
      <c r="F307" s="94"/>
      <c r="G307" s="94"/>
      <c r="H307" s="93"/>
      <c r="I307" s="94"/>
      <c r="J307" s="94"/>
      <c r="K307" s="93"/>
      <c r="L307" s="94"/>
      <c r="M307" s="94"/>
      <c r="N307" s="93"/>
      <c r="O307" s="94"/>
      <c r="P307" s="94"/>
      <c r="Q307" s="93"/>
      <c r="R307" s="94"/>
      <c r="S307" s="148"/>
      <c r="T307" s="148"/>
      <c r="U307" s="151"/>
    </row>
    <row r="308" spans="1:21" ht="15.75" thickBot="1" x14ac:dyDescent="0.25">
      <c r="A308" s="103"/>
      <c r="B308" s="5"/>
      <c r="C308" s="73"/>
      <c r="D308" s="73"/>
      <c r="E308" s="74"/>
      <c r="F308" s="73"/>
      <c r="G308" s="73"/>
      <c r="H308" s="74"/>
      <c r="I308" s="73"/>
      <c r="J308" s="73"/>
      <c r="K308" s="74"/>
      <c r="L308" s="73"/>
      <c r="M308" s="73"/>
      <c r="N308" s="74"/>
      <c r="O308" s="73"/>
      <c r="P308" s="73"/>
      <c r="Q308" s="74"/>
      <c r="R308" s="73"/>
      <c r="S308" s="149"/>
      <c r="T308" s="149"/>
      <c r="U308" s="153"/>
    </row>
    <row r="309" spans="1:21" x14ac:dyDescent="0.2">
      <c r="A309" s="3"/>
      <c r="B309" s="4"/>
      <c r="C309" s="94"/>
      <c r="D309" s="94"/>
      <c r="E309" s="93"/>
      <c r="F309" s="94"/>
      <c r="G309" s="94"/>
      <c r="H309" s="93"/>
      <c r="I309" s="94"/>
      <c r="J309" s="94"/>
      <c r="K309" s="93"/>
      <c r="L309" s="94"/>
      <c r="M309" s="94"/>
      <c r="N309" s="93"/>
      <c r="O309" s="94"/>
      <c r="P309" s="94"/>
      <c r="Q309" s="93"/>
      <c r="R309" s="94"/>
      <c r="S309" s="148"/>
      <c r="T309" s="148"/>
      <c r="U309" s="151"/>
    </row>
    <row r="310" spans="1:21" ht="15.75" thickBot="1" x14ac:dyDescent="0.25">
      <c r="A310" s="103"/>
      <c r="B310" s="5"/>
      <c r="C310" s="73"/>
      <c r="D310" s="73"/>
      <c r="E310" s="74"/>
      <c r="F310" s="73"/>
      <c r="G310" s="73"/>
      <c r="H310" s="74"/>
      <c r="I310" s="73"/>
      <c r="J310" s="73"/>
      <c r="K310" s="74"/>
      <c r="L310" s="73"/>
      <c r="M310" s="73"/>
      <c r="N310" s="74"/>
      <c r="O310" s="73"/>
      <c r="P310" s="73"/>
      <c r="Q310" s="74"/>
      <c r="R310" s="73"/>
      <c r="S310" s="149"/>
      <c r="T310" s="149"/>
      <c r="U310" s="153"/>
    </row>
    <row r="311" spans="1:21" x14ac:dyDescent="0.2">
      <c r="A311" s="3"/>
      <c r="B311" s="4"/>
      <c r="C311" s="94"/>
      <c r="D311" s="94"/>
      <c r="E311" s="93"/>
      <c r="F311" s="94"/>
      <c r="G311" s="94"/>
      <c r="H311" s="93"/>
      <c r="I311" s="94"/>
      <c r="J311" s="94"/>
      <c r="K311" s="93"/>
      <c r="L311" s="94"/>
      <c r="M311" s="94"/>
      <c r="N311" s="93"/>
      <c r="O311" s="94"/>
      <c r="P311" s="94"/>
      <c r="Q311" s="93"/>
      <c r="R311" s="94"/>
      <c r="S311" s="148"/>
      <c r="T311" s="148"/>
      <c r="U311" s="151"/>
    </row>
    <row r="312" spans="1:21" ht="15.75" thickBot="1" x14ac:dyDescent="0.25">
      <c r="A312" s="103"/>
      <c r="B312" s="5"/>
      <c r="C312" s="73"/>
      <c r="D312" s="73"/>
      <c r="E312" s="74"/>
      <c r="F312" s="73"/>
      <c r="G312" s="73"/>
      <c r="H312" s="74"/>
      <c r="I312" s="73"/>
      <c r="J312" s="73"/>
      <c r="K312" s="74"/>
      <c r="L312" s="73"/>
      <c r="M312" s="73"/>
      <c r="N312" s="74"/>
      <c r="O312" s="73"/>
      <c r="P312" s="73"/>
      <c r="Q312" s="74"/>
      <c r="R312" s="73"/>
      <c r="S312" s="149"/>
      <c r="T312" s="149"/>
      <c r="U312" s="153"/>
    </row>
    <row r="313" spans="1:21" x14ac:dyDescent="0.2">
      <c r="A313" s="3"/>
      <c r="B313" s="4"/>
      <c r="C313" s="94"/>
      <c r="D313" s="94"/>
      <c r="E313" s="93"/>
      <c r="F313" s="94"/>
      <c r="G313" s="94"/>
      <c r="H313" s="93"/>
      <c r="I313" s="94"/>
      <c r="J313" s="94"/>
      <c r="K313" s="93"/>
      <c r="L313" s="94"/>
      <c r="M313" s="94"/>
      <c r="N313" s="93"/>
      <c r="O313" s="94"/>
      <c r="P313" s="110"/>
      <c r="Q313" s="93"/>
      <c r="R313" s="94"/>
      <c r="S313" s="148"/>
      <c r="T313" s="148"/>
      <c r="U313" s="151"/>
    </row>
    <row r="314" spans="1:21" ht="15.75" thickBot="1" x14ac:dyDescent="0.25">
      <c r="A314" s="103"/>
      <c r="B314" s="5"/>
      <c r="C314" s="73"/>
      <c r="D314" s="73"/>
      <c r="E314" s="74"/>
      <c r="F314" s="73"/>
      <c r="G314" s="73"/>
      <c r="H314" s="74"/>
      <c r="I314" s="73"/>
      <c r="J314" s="73"/>
      <c r="K314" s="74"/>
      <c r="L314" s="73"/>
      <c r="M314" s="73"/>
      <c r="N314" s="74"/>
      <c r="O314" s="73"/>
      <c r="P314" s="73"/>
      <c r="Q314" s="74"/>
      <c r="R314" s="73"/>
      <c r="S314" s="149"/>
      <c r="T314" s="149"/>
      <c r="U314" s="153"/>
    </row>
    <row r="315" spans="1:21" x14ac:dyDescent="0.2">
      <c r="A315" s="3"/>
      <c r="B315" s="4"/>
      <c r="C315" s="71"/>
      <c r="D315" s="71"/>
      <c r="E315" s="93"/>
      <c r="F315" s="71"/>
      <c r="G315" s="71"/>
      <c r="H315" s="93"/>
      <c r="I315" s="71"/>
      <c r="J315" s="71"/>
      <c r="K315" s="93"/>
      <c r="L315" s="71"/>
      <c r="M315" s="71"/>
      <c r="N315" s="93"/>
      <c r="O315" s="71"/>
      <c r="P315" s="71"/>
      <c r="Q315" s="93"/>
      <c r="R315" s="94"/>
      <c r="S315" s="148"/>
      <c r="T315" s="148"/>
      <c r="U315" s="151"/>
    </row>
    <row r="316" spans="1:21" ht="15.75" thickBot="1" x14ac:dyDescent="0.25">
      <c r="A316" s="104"/>
      <c r="B316" s="6"/>
      <c r="C316" s="108"/>
      <c r="D316" s="108"/>
      <c r="E316" s="109"/>
      <c r="F316" s="108"/>
      <c r="G316" s="108"/>
      <c r="H316" s="109"/>
      <c r="I316" s="108"/>
      <c r="J316" s="108"/>
      <c r="K316" s="109"/>
      <c r="L316" s="108"/>
      <c r="M316" s="108"/>
      <c r="N316" s="109"/>
      <c r="O316" s="108"/>
      <c r="P316" s="108"/>
      <c r="Q316" s="109"/>
      <c r="R316" s="108"/>
      <c r="S316" s="150"/>
      <c r="T316" s="150"/>
      <c r="U316" s="153"/>
    </row>
    <row r="317" spans="1:21" x14ac:dyDescent="0.2">
      <c r="A317" s="3"/>
      <c r="B317" s="4"/>
      <c r="C317" s="71"/>
      <c r="D317" s="71"/>
      <c r="E317" s="93"/>
      <c r="F317" s="71"/>
      <c r="G317" s="71"/>
      <c r="H317" s="93"/>
      <c r="I317" s="71"/>
      <c r="J317" s="71"/>
      <c r="K317" s="93"/>
      <c r="L317" s="71"/>
      <c r="M317" s="71"/>
      <c r="N317" s="93"/>
      <c r="O317" s="71"/>
      <c r="P317" s="71"/>
      <c r="Q317" s="93"/>
      <c r="R317" s="94"/>
      <c r="S317" s="148"/>
      <c r="T317" s="148"/>
      <c r="U317" s="151"/>
    </row>
    <row r="318" spans="1:21" ht="15.75" thickBot="1" x14ac:dyDescent="0.25">
      <c r="A318" s="104"/>
      <c r="B318" s="6"/>
      <c r="C318" s="108"/>
      <c r="D318" s="108"/>
      <c r="E318" s="109"/>
      <c r="F318" s="108"/>
      <c r="G318" s="108"/>
      <c r="H318" s="109"/>
      <c r="I318" s="108"/>
      <c r="J318" s="108"/>
      <c r="K318" s="109"/>
      <c r="L318" s="108"/>
      <c r="M318" s="108"/>
      <c r="N318" s="109"/>
      <c r="O318" s="108"/>
      <c r="P318" s="108"/>
      <c r="Q318" s="109"/>
      <c r="R318" s="108"/>
      <c r="S318" s="150"/>
      <c r="T318" s="150"/>
      <c r="U318" s="153"/>
    </row>
    <row r="319" spans="1:21" x14ac:dyDescent="0.2">
      <c r="A319" s="3"/>
      <c r="B319" s="4"/>
      <c r="C319" s="71"/>
      <c r="D319" s="71"/>
      <c r="E319" s="93"/>
      <c r="F319" s="71"/>
      <c r="G319" s="71"/>
      <c r="H319" s="93"/>
      <c r="I319" s="71"/>
      <c r="J319" s="71"/>
      <c r="K319" s="93"/>
      <c r="L319" s="71"/>
      <c r="M319" s="71"/>
      <c r="N319" s="93"/>
      <c r="O319" s="71"/>
      <c r="P319" s="71"/>
      <c r="Q319" s="93"/>
      <c r="R319" s="94"/>
      <c r="S319" s="148"/>
      <c r="T319" s="148"/>
      <c r="U319" s="151"/>
    </row>
    <row r="320" spans="1:21" ht="15.75" thickBot="1" x14ac:dyDescent="0.25">
      <c r="A320" s="104"/>
      <c r="B320" s="6"/>
      <c r="C320" s="108"/>
      <c r="D320" s="108"/>
      <c r="E320" s="109"/>
      <c r="F320" s="108"/>
      <c r="G320" s="108"/>
      <c r="H320" s="109"/>
      <c r="I320" s="108"/>
      <c r="J320" s="108"/>
      <c r="K320" s="109"/>
      <c r="L320" s="108"/>
      <c r="M320" s="108"/>
      <c r="N320" s="109"/>
      <c r="O320" s="108"/>
      <c r="P320" s="108"/>
      <c r="Q320" s="109"/>
      <c r="R320" s="108"/>
      <c r="S320" s="150"/>
      <c r="T320" s="150"/>
      <c r="U320" s="153"/>
    </row>
    <row r="321" spans="1:21" x14ac:dyDescent="0.2">
      <c r="A321" s="3"/>
      <c r="B321" s="4"/>
      <c r="C321" s="71"/>
      <c r="D321" s="71"/>
      <c r="E321" s="93"/>
      <c r="F321" s="71"/>
      <c r="G321" s="71"/>
      <c r="H321" s="93"/>
      <c r="I321" s="71"/>
      <c r="J321" s="71"/>
      <c r="K321" s="93"/>
      <c r="L321" s="71"/>
      <c r="M321" s="71"/>
      <c r="N321" s="93"/>
      <c r="O321" s="71"/>
      <c r="P321" s="71"/>
      <c r="Q321" s="93"/>
      <c r="R321" s="94"/>
      <c r="S321" s="148"/>
      <c r="T321" s="148"/>
      <c r="U321" s="151"/>
    </row>
    <row r="322" spans="1:21" ht="15.75" thickBot="1" x14ac:dyDescent="0.25">
      <c r="A322" s="104"/>
      <c r="B322" s="6"/>
      <c r="C322" s="108"/>
      <c r="D322" s="108"/>
      <c r="E322" s="109"/>
      <c r="F322" s="108"/>
      <c r="G322" s="108"/>
      <c r="H322" s="109"/>
      <c r="I322" s="108"/>
      <c r="J322" s="108"/>
      <c r="K322" s="109"/>
      <c r="L322" s="108"/>
      <c r="M322" s="108"/>
      <c r="N322" s="109"/>
      <c r="O322" s="108"/>
      <c r="P322" s="108"/>
      <c r="Q322" s="109"/>
      <c r="R322" s="108"/>
      <c r="S322" s="150"/>
      <c r="T322" s="150"/>
      <c r="U322" s="153"/>
    </row>
    <row r="323" spans="1:21" x14ac:dyDescent="0.2">
      <c r="A323" s="3"/>
      <c r="B323" s="4"/>
      <c r="C323" s="71"/>
      <c r="D323" s="71"/>
      <c r="E323" s="93"/>
      <c r="F323" s="71"/>
      <c r="G323" s="71"/>
      <c r="H323" s="93"/>
      <c r="I323" s="71"/>
      <c r="J323" s="71"/>
      <c r="K323" s="93"/>
      <c r="L323" s="71"/>
      <c r="M323" s="71"/>
      <c r="N323" s="93"/>
      <c r="O323" s="71"/>
      <c r="P323" s="71"/>
      <c r="Q323" s="93"/>
      <c r="R323" s="94"/>
      <c r="S323" s="148"/>
      <c r="T323" s="148"/>
      <c r="U323" s="151"/>
    </row>
    <row r="324" spans="1:21" ht="15.75" thickBot="1" x14ac:dyDescent="0.25">
      <c r="A324" s="104"/>
      <c r="B324" s="6"/>
      <c r="C324" s="108"/>
      <c r="D324" s="108"/>
      <c r="E324" s="109"/>
      <c r="F324" s="108"/>
      <c r="G324" s="108"/>
      <c r="H324" s="109"/>
      <c r="I324" s="108"/>
      <c r="J324" s="108"/>
      <c r="K324" s="109"/>
      <c r="L324" s="108"/>
      <c r="M324" s="108"/>
      <c r="N324" s="109"/>
      <c r="O324" s="108"/>
      <c r="P324" s="108"/>
      <c r="Q324" s="109"/>
      <c r="R324" s="108"/>
      <c r="S324" s="150"/>
      <c r="T324" s="150"/>
      <c r="U324" s="153"/>
    </row>
    <row r="325" spans="1:21" x14ac:dyDescent="0.2">
      <c r="A325" s="3"/>
      <c r="B325" s="4"/>
      <c r="C325" s="71"/>
      <c r="D325" s="71"/>
      <c r="E325" s="93"/>
      <c r="F325" s="71"/>
      <c r="G325" s="71"/>
      <c r="H325" s="93"/>
      <c r="I325" s="71"/>
      <c r="J325" s="71"/>
      <c r="K325" s="93"/>
      <c r="L325" s="71"/>
      <c r="M325" s="71"/>
      <c r="N325" s="93"/>
      <c r="O325" s="71"/>
      <c r="P325" s="71"/>
      <c r="Q325" s="93"/>
      <c r="R325" s="94"/>
      <c r="S325" s="148"/>
      <c r="T325" s="148"/>
      <c r="U325" s="151"/>
    </row>
    <row r="326" spans="1:21" ht="15.75" thickBot="1" x14ac:dyDescent="0.25">
      <c r="A326" s="104"/>
      <c r="B326" s="6"/>
      <c r="C326" s="108"/>
      <c r="D326" s="108"/>
      <c r="E326" s="109"/>
      <c r="F326" s="108"/>
      <c r="G326" s="108"/>
      <c r="H326" s="109"/>
      <c r="I326" s="108"/>
      <c r="J326" s="108"/>
      <c r="K326" s="109"/>
      <c r="L326" s="108"/>
      <c r="M326" s="108"/>
      <c r="N326" s="109"/>
      <c r="O326" s="108"/>
      <c r="P326" s="108"/>
      <c r="Q326" s="109"/>
      <c r="R326" s="108"/>
      <c r="S326" s="150"/>
      <c r="T326" s="150"/>
      <c r="U326" s="153"/>
    </row>
    <row r="327" spans="1:21" x14ac:dyDescent="0.2">
      <c r="A327" s="3"/>
      <c r="B327" s="4"/>
      <c r="C327" s="71"/>
      <c r="D327" s="71"/>
      <c r="E327" s="93"/>
      <c r="F327" s="71"/>
      <c r="G327" s="71"/>
      <c r="H327" s="93"/>
      <c r="I327" s="71"/>
      <c r="J327" s="71"/>
      <c r="K327" s="93"/>
      <c r="L327" s="71"/>
      <c r="M327" s="71"/>
      <c r="N327" s="93"/>
      <c r="O327" s="71"/>
      <c r="P327" s="71"/>
      <c r="Q327" s="93"/>
      <c r="R327" s="94"/>
      <c r="S327" s="148"/>
      <c r="T327" s="148"/>
      <c r="U327" s="151"/>
    </row>
    <row r="328" spans="1:21" ht="15.75" thickBot="1" x14ac:dyDescent="0.25">
      <c r="A328" s="104"/>
      <c r="B328" s="6"/>
      <c r="C328" s="108"/>
      <c r="D328" s="108"/>
      <c r="E328" s="109"/>
      <c r="F328" s="108"/>
      <c r="G328" s="108"/>
      <c r="H328" s="109"/>
      <c r="I328" s="108"/>
      <c r="J328" s="108"/>
      <c r="K328" s="109"/>
      <c r="L328" s="108"/>
      <c r="M328" s="108"/>
      <c r="N328" s="109"/>
      <c r="O328" s="108"/>
      <c r="P328" s="108"/>
      <c r="Q328" s="109"/>
      <c r="R328" s="108"/>
      <c r="S328" s="150"/>
      <c r="T328" s="150"/>
      <c r="U328" s="153"/>
    </row>
    <row r="329" spans="1:21" x14ac:dyDescent="0.2">
      <c r="A329" s="3"/>
      <c r="B329" s="4"/>
      <c r="C329" s="71"/>
      <c r="D329" s="71"/>
      <c r="E329" s="93"/>
      <c r="F329" s="71"/>
      <c r="G329" s="71"/>
      <c r="H329" s="93"/>
      <c r="I329" s="71"/>
      <c r="J329" s="71"/>
      <c r="K329" s="93"/>
      <c r="L329" s="71"/>
      <c r="M329" s="71"/>
      <c r="N329" s="93"/>
      <c r="O329" s="71"/>
      <c r="P329" s="71"/>
      <c r="Q329" s="93"/>
      <c r="R329" s="94"/>
      <c r="S329" s="148"/>
      <c r="T329" s="148"/>
      <c r="U329" s="151"/>
    </row>
    <row r="330" spans="1:21" ht="15.75" thickBot="1" x14ac:dyDescent="0.25">
      <c r="A330" s="104"/>
      <c r="B330" s="6"/>
      <c r="C330" s="108"/>
      <c r="D330" s="108"/>
      <c r="E330" s="109"/>
      <c r="F330" s="108"/>
      <c r="G330" s="108"/>
      <c r="H330" s="109"/>
      <c r="I330" s="108"/>
      <c r="J330" s="108"/>
      <c r="K330" s="109"/>
      <c r="L330" s="108"/>
      <c r="M330" s="108"/>
      <c r="N330" s="109"/>
      <c r="O330" s="108"/>
      <c r="P330" s="108"/>
      <c r="Q330" s="109"/>
      <c r="R330" s="108"/>
      <c r="S330" s="150"/>
      <c r="T330" s="150"/>
      <c r="U330" s="153"/>
    </row>
    <row r="331" spans="1:21" x14ac:dyDescent="0.2">
      <c r="A331" s="3"/>
      <c r="B331" s="4"/>
      <c r="C331" s="71"/>
      <c r="D331" s="71"/>
      <c r="E331" s="93"/>
      <c r="F331" s="71"/>
      <c r="G331" s="71"/>
      <c r="H331" s="93"/>
      <c r="I331" s="71"/>
      <c r="J331" s="71"/>
      <c r="K331" s="93"/>
      <c r="L331" s="71"/>
      <c r="M331" s="71"/>
      <c r="N331" s="93"/>
      <c r="O331" s="71"/>
      <c r="P331" s="71"/>
      <c r="Q331" s="93"/>
      <c r="R331" s="94"/>
      <c r="S331" s="148"/>
      <c r="T331" s="148"/>
      <c r="U331" s="151"/>
    </row>
    <row r="332" spans="1:21" ht="15.75" thickBot="1" x14ac:dyDescent="0.25">
      <c r="A332" s="104"/>
      <c r="B332" s="6"/>
      <c r="C332" s="108"/>
      <c r="D332" s="108"/>
      <c r="E332" s="109"/>
      <c r="F332" s="108"/>
      <c r="G332" s="108"/>
      <c r="H332" s="109"/>
      <c r="I332" s="108"/>
      <c r="J332" s="108"/>
      <c r="K332" s="109"/>
      <c r="L332" s="108"/>
      <c r="M332" s="108"/>
      <c r="N332" s="109"/>
      <c r="O332" s="108"/>
      <c r="P332" s="108"/>
      <c r="Q332" s="109"/>
      <c r="R332" s="108"/>
      <c r="S332" s="150"/>
      <c r="T332" s="150"/>
      <c r="U332" s="153"/>
    </row>
    <row r="333" spans="1:21" x14ac:dyDescent="0.2">
      <c r="A333" s="3"/>
      <c r="B333" s="4"/>
      <c r="C333" s="71"/>
      <c r="D333" s="71"/>
      <c r="E333" s="93"/>
      <c r="F333" s="71"/>
      <c r="G333" s="71"/>
      <c r="H333" s="93"/>
      <c r="I333" s="71"/>
      <c r="J333" s="71"/>
      <c r="K333" s="93"/>
      <c r="L333" s="71"/>
      <c r="M333" s="71"/>
      <c r="N333" s="93"/>
      <c r="O333" s="71"/>
      <c r="P333" s="71"/>
      <c r="Q333" s="93"/>
      <c r="R333" s="94"/>
      <c r="S333" s="148"/>
      <c r="T333" s="148"/>
      <c r="U333" s="151"/>
    </row>
    <row r="334" spans="1:21" ht="15.75" thickBot="1" x14ac:dyDescent="0.25">
      <c r="A334" s="104"/>
      <c r="B334" s="6"/>
      <c r="C334" s="108"/>
      <c r="D334" s="108"/>
      <c r="E334" s="109"/>
      <c r="F334" s="108"/>
      <c r="G334" s="108"/>
      <c r="H334" s="109"/>
      <c r="I334" s="108"/>
      <c r="J334" s="108"/>
      <c r="K334" s="109"/>
      <c r="L334" s="108"/>
      <c r="M334" s="108"/>
      <c r="N334" s="109"/>
      <c r="O334" s="108"/>
      <c r="P334" s="108"/>
      <c r="Q334" s="109"/>
      <c r="R334" s="108"/>
      <c r="S334" s="150"/>
      <c r="T334" s="150"/>
      <c r="U334" s="153"/>
    </row>
    <row r="335" spans="1:21" x14ac:dyDescent="0.2">
      <c r="A335" s="3"/>
      <c r="B335" s="4"/>
      <c r="C335" s="71"/>
      <c r="D335" s="71"/>
      <c r="E335" s="93"/>
      <c r="F335" s="71"/>
      <c r="G335" s="71"/>
      <c r="H335" s="93"/>
      <c r="I335" s="71"/>
      <c r="J335" s="71"/>
      <c r="K335" s="93"/>
      <c r="L335" s="71"/>
      <c r="M335" s="71"/>
      <c r="N335" s="93"/>
      <c r="O335" s="71"/>
      <c r="P335" s="71"/>
      <c r="Q335" s="93"/>
      <c r="R335" s="94"/>
      <c r="S335" s="148"/>
      <c r="T335" s="148"/>
      <c r="U335" s="151"/>
    </row>
    <row r="336" spans="1:21" ht="15.75" thickBot="1" x14ac:dyDescent="0.25">
      <c r="A336" s="104"/>
      <c r="B336" s="6"/>
      <c r="C336" s="108"/>
      <c r="D336" s="108"/>
      <c r="E336" s="109"/>
      <c r="F336" s="108"/>
      <c r="G336" s="108"/>
      <c r="H336" s="109"/>
      <c r="I336" s="108"/>
      <c r="J336" s="108"/>
      <c r="K336" s="109"/>
      <c r="L336" s="108"/>
      <c r="M336" s="108"/>
      <c r="N336" s="109"/>
      <c r="O336" s="108"/>
      <c r="P336" s="108"/>
      <c r="Q336" s="109"/>
      <c r="R336" s="108"/>
      <c r="S336" s="150"/>
      <c r="T336" s="150"/>
      <c r="U336" s="153"/>
    </row>
    <row r="337" spans="1:21" x14ac:dyDescent="0.2">
      <c r="A337" s="3"/>
      <c r="B337" s="4"/>
      <c r="C337" s="71"/>
      <c r="D337" s="71"/>
      <c r="E337" s="93"/>
      <c r="F337" s="71"/>
      <c r="G337" s="71"/>
      <c r="H337" s="93"/>
      <c r="I337" s="71"/>
      <c r="J337" s="71"/>
      <c r="K337" s="93"/>
      <c r="L337" s="71"/>
      <c r="M337" s="71"/>
      <c r="N337" s="93"/>
      <c r="O337" s="71"/>
      <c r="P337" s="71"/>
      <c r="Q337" s="93"/>
      <c r="R337" s="94"/>
      <c r="S337" s="148"/>
      <c r="T337" s="148"/>
      <c r="U337" s="151"/>
    </row>
    <row r="338" spans="1:21" ht="15.75" thickBot="1" x14ac:dyDescent="0.25">
      <c r="A338" s="104"/>
      <c r="B338" s="6"/>
      <c r="C338" s="108"/>
      <c r="D338" s="108"/>
      <c r="E338" s="109"/>
      <c r="F338" s="108"/>
      <c r="G338" s="108"/>
      <c r="H338" s="109"/>
      <c r="I338" s="108"/>
      <c r="J338" s="108"/>
      <c r="K338" s="109"/>
      <c r="L338" s="108"/>
      <c r="M338" s="108"/>
      <c r="N338" s="109"/>
      <c r="O338" s="108"/>
      <c r="P338" s="108"/>
      <c r="Q338" s="109"/>
      <c r="R338" s="108"/>
      <c r="S338" s="150"/>
      <c r="T338" s="150"/>
      <c r="U338" s="153"/>
    </row>
    <row r="339" spans="1:21" x14ac:dyDescent="0.2">
      <c r="A339" s="3"/>
      <c r="B339" s="4"/>
      <c r="C339" s="71"/>
      <c r="D339" s="71"/>
      <c r="E339" s="93"/>
      <c r="F339" s="71"/>
      <c r="G339" s="71"/>
      <c r="H339" s="93"/>
      <c r="I339" s="71"/>
      <c r="J339" s="71"/>
      <c r="K339" s="93"/>
      <c r="L339" s="71"/>
      <c r="M339" s="71"/>
      <c r="N339" s="93"/>
      <c r="O339" s="71"/>
      <c r="P339" s="71"/>
      <c r="Q339" s="93"/>
      <c r="R339" s="94"/>
      <c r="S339" s="148"/>
      <c r="T339" s="148"/>
      <c r="U339" s="151"/>
    </row>
    <row r="340" spans="1:21" ht="15.75" thickBot="1" x14ac:dyDescent="0.25">
      <c r="A340" s="104"/>
      <c r="B340" s="6"/>
      <c r="C340" s="108"/>
      <c r="D340" s="108"/>
      <c r="E340" s="109"/>
      <c r="F340" s="108"/>
      <c r="G340" s="108"/>
      <c r="H340" s="109"/>
      <c r="I340" s="108"/>
      <c r="J340" s="108"/>
      <c r="K340" s="109"/>
      <c r="L340" s="108"/>
      <c r="M340" s="108"/>
      <c r="N340" s="109"/>
      <c r="O340" s="108"/>
      <c r="P340" s="108"/>
      <c r="Q340" s="109"/>
      <c r="R340" s="108"/>
      <c r="S340" s="150"/>
      <c r="T340" s="150"/>
      <c r="U340" s="153"/>
    </row>
    <row r="341" spans="1:21" x14ac:dyDescent="0.2">
      <c r="A341" s="3"/>
      <c r="B341" s="4"/>
      <c r="C341" s="71"/>
      <c r="D341" s="71"/>
      <c r="E341" s="93"/>
      <c r="F341" s="71"/>
      <c r="G341" s="71"/>
      <c r="H341" s="93"/>
      <c r="I341" s="71"/>
      <c r="J341" s="71"/>
      <c r="K341" s="93"/>
      <c r="L341" s="71"/>
      <c r="M341" s="71"/>
      <c r="N341" s="93"/>
      <c r="O341" s="71"/>
      <c r="P341" s="71"/>
      <c r="Q341" s="93"/>
      <c r="R341" s="94"/>
      <c r="S341" s="148"/>
      <c r="T341" s="148"/>
      <c r="U341" s="151"/>
    </row>
    <row r="342" spans="1:21" ht="15.75" thickBot="1" x14ac:dyDescent="0.25">
      <c r="A342" s="104"/>
      <c r="B342" s="6"/>
      <c r="C342" s="108"/>
      <c r="D342" s="108"/>
      <c r="E342" s="109"/>
      <c r="F342" s="108"/>
      <c r="G342" s="108"/>
      <c r="H342" s="109"/>
      <c r="I342" s="108"/>
      <c r="J342" s="108"/>
      <c r="K342" s="109"/>
      <c r="L342" s="108"/>
      <c r="M342" s="108"/>
      <c r="N342" s="109"/>
      <c r="O342" s="108"/>
      <c r="P342" s="108"/>
      <c r="Q342" s="109"/>
      <c r="R342" s="108"/>
      <c r="S342" s="150"/>
      <c r="T342" s="150"/>
      <c r="U342" s="153"/>
    </row>
    <row r="343" spans="1:21" x14ac:dyDescent="0.2">
      <c r="A343" s="3"/>
      <c r="B343" s="4"/>
      <c r="C343" s="71"/>
      <c r="D343" s="71"/>
      <c r="E343" s="93"/>
      <c r="F343" s="71"/>
      <c r="G343" s="71"/>
      <c r="H343" s="93"/>
      <c r="I343" s="71"/>
      <c r="J343" s="71"/>
      <c r="K343" s="93"/>
      <c r="L343" s="71"/>
      <c r="M343" s="71"/>
      <c r="N343" s="93"/>
      <c r="O343" s="71"/>
      <c r="P343" s="71"/>
      <c r="Q343" s="93"/>
      <c r="R343" s="94"/>
      <c r="S343" s="148"/>
      <c r="T343" s="148"/>
      <c r="U343" s="151"/>
    </row>
    <row r="344" spans="1:21" ht="15.75" thickBot="1" x14ac:dyDescent="0.25">
      <c r="A344" s="104"/>
      <c r="B344" s="6"/>
      <c r="C344" s="108"/>
      <c r="D344" s="108"/>
      <c r="E344" s="109"/>
      <c r="F344" s="108"/>
      <c r="G344" s="108"/>
      <c r="H344" s="109"/>
      <c r="I344" s="108"/>
      <c r="J344" s="108"/>
      <c r="K344" s="109"/>
      <c r="L344" s="108"/>
      <c r="M344" s="108"/>
      <c r="N344" s="109"/>
      <c r="O344" s="108"/>
      <c r="P344" s="108"/>
      <c r="Q344" s="109"/>
      <c r="R344" s="108"/>
      <c r="S344" s="150"/>
      <c r="T344" s="150"/>
      <c r="U344" s="153"/>
    </row>
    <row r="345" spans="1:21" x14ac:dyDescent="0.2">
      <c r="A345" s="3"/>
      <c r="B345" s="4"/>
      <c r="C345" s="71"/>
      <c r="D345" s="71"/>
      <c r="E345" s="93"/>
      <c r="F345" s="71"/>
      <c r="G345" s="71"/>
      <c r="H345" s="93"/>
      <c r="I345" s="71"/>
      <c r="J345" s="71"/>
      <c r="K345" s="93"/>
      <c r="L345" s="71"/>
      <c r="M345" s="71"/>
      <c r="N345" s="93"/>
      <c r="O345" s="71"/>
      <c r="P345" s="71"/>
      <c r="Q345" s="93"/>
      <c r="R345" s="94"/>
      <c r="S345" s="148"/>
      <c r="T345" s="148"/>
      <c r="U345" s="151"/>
    </row>
    <row r="346" spans="1:21" ht="15.75" thickBot="1" x14ac:dyDescent="0.25">
      <c r="A346" s="104"/>
      <c r="B346" s="6"/>
      <c r="C346" s="108"/>
      <c r="D346" s="108"/>
      <c r="E346" s="109"/>
      <c r="F346" s="108"/>
      <c r="G346" s="108"/>
      <c r="H346" s="109"/>
      <c r="I346" s="108"/>
      <c r="J346" s="108"/>
      <c r="K346" s="109"/>
      <c r="L346" s="108"/>
      <c r="M346" s="108"/>
      <c r="N346" s="109"/>
      <c r="O346" s="108"/>
      <c r="P346" s="108"/>
      <c r="Q346" s="109"/>
      <c r="R346" s="108"/>
      <c r="S346" s="150"/>
      <c r="T346" s="150"/>
      <c r="U346" s="153"/>
    </row>
    <row r="347" spans="1:21" x14ac:dyDescent="0.2">
      <c r="A347" s="3"/>
      <c r="B347" s="4"/>
      <c r="C347" s="71"/>
      <c r="D347" s="71"/>
      <c r="E347" s="93"/>
      <c r="F347" s="71"/>
      <c r="G347" s="71"/>
      <c r="H347" s="93"/>
      <c r="I347" s="71"/>
      <c r="J347" s="71"/>
      <c r="K347" s="93"/>
      <c r="L347" s="71"/>
      <c r="M347" s="71"/>
      <c r="N347" s="93"/>
      <c r="O347" s="71"/>
      <c r="P347" s="71"/>
      <c r="Q347" s="93"/>
      <c r="R347" s="94"/>
      <c r="S347" s="148"/>
      <c r="T347" s="148"/>
      <c r="U347" s="151"/>
    </row>
    <row r="348" spans="1:21" ht="15.75" thickBot="1" x14ac:dyDescent="0.25">
      <c r="A348" s="104"/>
      <c r="B348" s="6"/>
      <c r="C348" s="108"/>
      <c r="D348" s="108"/>
      <c r="E348" s="109"/>
      <c r="F348" s="108"/>
      <c r="G348" s="108"/>
      <c r="H348" s="109"/>
      <c r="I348" s="108"/>
      <c r="J348" s="108"/>
      <c r="K348" s="109"/>
      <c r="L348" s="108"/>
      <c r="M348" s="108"/>
      <c r="N348" s="109"/>
      <c r="O348" s="108"/>
      <c r="P348" s="108"/>
      <c r="Q348" s="109"/>
      <c r="R348" s="108"/>
      <c r="S348" s="150"/>
      <c r="T348" s="150"/>
      <c r="U348" s="153"/>
    </row>
    <row r="349" spans="1:21" x14ac:dyDescent="0.2">
      <c r="A349" s="3"/>
      <c r="B349" s="4"/>
      <c r="C349" s="71"/>
      <c r="D349" s="71"/>
      <c r="E349" s="93"/>
      <c r="F349" s="71"/>
      <c r="G349" s="71"/>
      <c r="H349" s="93"/>
      <c r="I349" s="71"/>
      <c r="J349" s="71"/>
      <c r="K349" s="93"/>
      <c r="L349" s="71"/>
      <c r="M349" s="71"/>
      <c r="N349" s="93"/>
      <c r="O349" s="71"/>
      <c r="P349" s="71"/>
      <c r="Q349" s="93"/>
      <c r="R349" s="94"/>
      <c r="S349" s="148"/>
      <c r="T349" s="148"/>
      <c r="U349" s="151"/>
    </row>
    <row r="350" spans="1:21" ht="15.75" thickBot="1" x14ac:dyDescent="0.25">
      <c r="A350" s="104"/>
      <c r="B350" s="6"/>
      <c r="C350" s="108"/>
      <c r="D350" s="108"/>
      <c r="E350" s="109"/>
      <c r="F350" s="108"/>
      <c r="G350" s="108"/>
      <c r="H350" s="109"/>
      <c r="I350" s="108"/>
      <c r="J350" s="108"/>
      <c r="K350" s="109"/>
      <c r="L350" s="108"/>
      <c r="M350" s="108"/>
      <c r="N350" s="109"/>
      <c r="O350" s="108"/>
      <c r="P350" s="108"/>
      <c r="Q350" s="109"/>
      <c r="R350" s="108"/>
      <c r="S350" s="150"/>
      <c r="T350" s="150"/>
      <c r="U350" s="153"/>
    </row>
    <row r="351" spans="1:21" x14ac:dyDescent="0.2">
      <c r="A351" s="3"/>
      <c r="B351" s="4"/>
      <c r="C351" s="71"/>
      <c r="D351" s="71"/>
      <c r="E351" s="93"/>
      <c r="F351" s="71"/>
      <c r="G351" s="71"/>
      <c r="H351" s="93"/>
      <c r="I351" s="71"/>
      <c r="J351" s="71"/>
      <c r="K351" s="93"/>
      <c r="L351" s="71"/>
      <c r="M351" s="71"/>
      <c r="N351" s="93"/>
      <c r="O351" s="71"/>
      <c r="P351" s="71"/>
      <c r="Q351" s="93"/>
      <c r="R351" s="94"/>
      <c r="S351" s="148"/>
      <c r="T351" s="148"/>
      <c r="U351" s="151"/>
    </row>
    <row r="352" spans="1:21" ht="15.75" thickBot="1" x14ac:dyDescent="0.25">
      <c r="A352" s="104"/>
      <c r="B352" s="6"/>
      <c r="C352" s="108"/>
      <c r="D352" s="108"/>
      <c r="E352" s="109"/>
      <c r="F352" s="108"/>
      <c r="G352" s="108"/>
      <c r="H352" s="109"/>
      <c r="I352" s="108"/>
      <c r="J352" s="108"/>
      <c r="K352" s="109"/>
      <c r="L352" s="108"/>
      <c r="M352" s="108"/>
      <c r="N352" s="109"/>
      <c r="O352" s="108"/>
      <c r="P352" s="108"/>
      <c r="Q352" s="109"/>
      <c r="R352" s="108"/>
      <c r="S352" s="150"/>
      <c r="T352" s="150"/>
      <c r="U352" s="153"/>
    </row>
    <row r="353" spans="1:21" x14ac:dyDescent="0.2">
      <c r="A353" s="3"/>
      <c r="B353" s="4"/>
      <c r="C353" s="71"/>
      <c r="D353" s="71"/>
      <c r="E353" s="93"/>
      <c r="F353" s="71"/>
      <c r="G353" s="71"/>
      <c r="H353" s="93"/>
      <c r="I353" s="71"/>
      <c r="J353" s="71"/>
      <c r="K353" s="93"/>
      <c r="L353" s="71"/>
      <c r="M353" s="71"/>
      <c r="N353" s="93"/>
      <c r="O353" s="71"/>
      <c r="P353" s="71"/>
      <c r="Q353" s="93"/>
      <c r="R353" s="94"/>
      <c r="S353" s="148"/>
      <c r="T353" s="148"/>
      <c r="U353" s="151"/>
    </row>
    <row r="354" spans="1:21" ht="15.75" thickBot="1" x14ac:dyDescent="0.25">
      <c r="A354" s="104"/>
      <c r="B354" s="6"/>
      <c r="C354" s="108"/>
      <c r="D354" s="108"/>
      <c r="E354" s="109"/>
      <c r="F354" s="108"/>
      <c r="G354" s="108"/>
      <c r="H354" s="109"/>
      <c r="I354" s="108"/>
      <c r="J354" s="108"/>
      <c r="K354" s="109"/>
      <c r="L354" s="108"/>
      <c r="M354" s="108"/>
      <c r="N354" s="109"/>
      <c r="O354" s="108"/>
      <c r="P354" s="108"/>
      <c r="Q354" s="109"/>
      <c r="R354" s="108"/>
      <c r="S354" s="150"/>
      <c r="T354" s="150"/>
      <c r="U354" s="153"/>
    </row>
    <row r="355" spans="1:21" x14ac:dyDescent="0.2">
      <c r="A355" s="3"/>
      <c r="B355" s="4"/>
      <c r="C355" s="71"/>
      <c r="D355" s="71"/>
      <c r="E355" s="93"/>
      <c r="F355" s="71"/>
      <c r="G355" s="71"/>
      <c r="H355" s="93"/>
      <c r="I355" s="71"/>
      <c r="J355" s="71"/>
      <c r="K355" s="93"/>
      <c r="L355" s="71"/>
      <c r="M355" s="71"/>
      <c r="N355" s="93"/>
      <c r="O355" s="71"/>
      <c r="P355" s="71"/>
      <c r="Q355" s="93"/>
      <c r="R355" s="94"/>
      <c r="S355" s="148"/>
      <c r="T355" s="148"/>
      <c r="U355" s="151"/>
    </row>
    <row r="356" spans="1:21" ht="15.75" thickBot="1" x14ac:dyDescent="0.25">
      <c r="A356" s="104"/>
      <c r="B356" s="6"/>
      <c r="C356" s="108"/>
      <c r="D356" s="108"/>
      <c r="E356" s="109"/>
      <c r="F356" s="108"/>
      <c r="G356" s="108"/>
      <c r="H356" s="109"/>
      <c r="I356" s="108"/>
      <c r="J356" s="108"/>
      <c r="K356" s="109"/>
      <c r="L356" s="108"/>
      <c r="M356" s="108"/>
      <c r="N356" s="109"/>
      <c r="O356" s="108"/>
      <c r="P356" s="108"/>
      <c r="Q356" s="109"/>
      <c r="R356" s="108"/>
      <c r="S356" s="150"/>
      <c r="T356" s="150"/>
      <c r="U356" s="153"/>
    </row>
  </sheetData>
  <mergeCells count="573">
    <mergeCell ref="S353:S354"/>
    <mergeCell ref="T353:T354"/>
    <mergeCell ref="U353:U354"/>
    <mergeCell ref="S355:S356"/>
    <mergeCell ref="T355:T356"/>
    <mergeCell ref="U355:U356"/>
    <mergeCell ref="S347:S348"/>
    <mergeCell ref="T347:T348"/>
    <mergeCell ref="U347:U348"/>
    <mergeCell ref="S349:S350"/>
    <mergeCell ref="T349:T350"/>
    <mergeCell ref="U349:U350"/>
    <mergeCell ref="S351:S352"/>
    <mergeCell ref="T351:T352"/>
    <mergeCell ref="U351:U352"/>
    <mergeCell ref="S341:S342"/>
    <mergeCell ref="T341:T342"/>
    <mergeCell ref="U341:U342"/>
    <mergeCell ref="S343:S344"/>
    <mergeCell ref="T343:T344"/>
    <mergeCell ref="U343:U344"/>
    <mergeCell ref="S345:S346"/>
    <mergeCell ref="T345:T346"/>
    <mergeCell ref="U345:U346"/>
    <mergeCell ref="S335:S336"/>
    <mergeCell ref="T335:T336"/>
    <mergeCell ref="U335:U336"/>
    <mergeCell ref="S337:S338"/>
    <mergeCell ref="T337:T338"/>
    <mergeCell ref="U337:U338"/>
    <mergeCell ref="S339:S340"/>
    <mergeCell ref="T339:T340"/>
    <mergeCell ref="U339:U340"/>
    <mergeCell ref="S329:S330"/>
    <mergeCell ref="T329:T330"/>
    <mergeCell ref="U329:U330"/>
    <mergeCell ref="S331:S332"/>
    <mergeCell ref="T331:T332"/>
    <mergeCell ref="U331:U332"/>
    <mergeCell ref="S333:S334"/>
    <mergeCell ref="T333:T334"/>
    <mergeCell ref="U333:U334"/>
    <mergeCell ref="S323:S324"/>
    <mergeCell ref="T323:T324"/>
    <mergeCell ref="U323:U324"/>
    <mergeCell ref="S325:S326"/>
    <mergeCell ref="T325:T326"/>
    <mergeCell ref="U325:U326"/>
    <mergeCell ref="S327:S328"/>
    <mergeCell ref="T327:T328"/>
    <mergeCell ref="U327:U328"/>
    <mergeCell ref="S317:S318"/>
    <mergeCell ref="T317:T318"/>
    <mergeCell ref="U317:U318"/>
    <mergeCell ref="S319:S320"/>
    <mergeCell ref="T319:T320"/>
    <mergeCell ref="U319:U320"/>
    <mergeCell ref="S321:S322"/>
    <mergeCell ref="T321:T322"/>
    <mergeCell ref="U321:U322"/>
    <mergeCell ref="S311:S312"/>
    <mergeCell ref="T311:T312"/>
    <mergeCell ref="U311:U312"/>
    <mergeCell ref="S313:S314"/>
    <mergeCell ref="T313:T314"/>
    <mergeCell ref="U313:U314"/>
    <mergeCell ref="S315:S316"/>
    <mergeCell ref="T315:T316"/>
    <mergeCell ref="U315:U316"/>
    <mergeCell ref="S305:S306"/>
    <mergeCell ref="T305:T306"/>
    <mergeCell ref="U305:U306"/>
    <mergeCell ref="S307:S308"/>
    <mergeCell ref="T307:T308"/>
    <mergeCell ref="U307:U308"/>
    <mergeCell ref="S309:S310"/>
    <mergeCell ref="T309:T310"/>
    <mergeCell ref="U309:U310"/>
    <mergeCell ref="S299:S300"/>
    <mergeCell ref="T299:T300"/>
    <mergeCell ref="U299:U300"/>
    <mergeCell ref="S301:S302"/>
    <mergeCell ref="T301:T302"/>
    <mergeCell ref="U301:U302"/>
    <mergeCell ref="S303:S304"/>
    <mergeCell ref="T303:T304"/>
    <mergeCell ref="U303:U304"/>
    <mergeCell ref="S293:S294"/>
    <mergeCell ref="T293:T294"/>
    <mergeCell ref="U293:U294"/>
    <mergeCell ref="S295:S296"/>
    <mergeCell ref="T295:T296"/>
    <mergeCell ref="U295:U296"/>
    <mergeCell ref="S297:S298"/>
    <mergeCell ref="T297:T298"/>
    <mergeCell ref="U297:U298"/>
    <mergeCell ref="S287:S288"/>
    <mergeCell ref="T287:T288"/>
    <mergeCell ref="U287:U288"/>
    <mergeCell ref="S289:S290"/>
    <mergeCell ref="T289:T290"/>
    <mergeCell ref="U289:U290"/>
    <mergeCell ref="S291:S292"/>
    <mergeCell ref="T291:T292"/>
    <mergeCell ref="U291:U292"/>
    <mergeCell ref="S281:S282"/>
    <mergeCell ref="T281:T282"/>
    <mergeCell ref="U281:U282"/>
    <mergeCell ref="S283:S284"/>
    <mergeCell ref="T283:T284"/>
    <mergeCell ref="U283:U284"/>
    <mergeCell ref="S285:S286"/>
    <mergeCell ref="T285:T286"/>
    <mergeCell ref="U285:U286"/>
    <mergeCell ref="S275:S276"/>
    <mergeCell ref="T275:T276"/>
    <mergeCell ref="U275:U276"/>
    <mergeCell ref="S277:S278"/>
    <mergeCell ref="T277:T278"/>
    <mergeCell ref="U277:U278"/>
    <mergeCell ref="S279:S280"/>
    <mergeCell ref="T279:T280"/>
    <mergeCell ref="U279:U280"/>
    <mergeCell ref="S269:S270"/>
    <mergeCell ref="T269:T270"/>
    <mergeCell ref="U269:U270"/>
    <mergeCell ref="S271:S272"/>
    <mergeCell ref="T271:T272"/>
    <mergeCell ref="U271:U272"/>
    <mergeCell ref="S273:S274"/>
    <mergeCell ref="T273:T274"/>
    <mergeCell ref="U273:U274"/>
    <mergeCell ref="S263:S264"/>
    <mergeCell ref="T263:T264"/>
    <mergeCell ref="U263:U264"/>
    <mergeCell ref="S265:S266"/>
    <mergeCell ref="T265:T266"/>
    <mergeCell ref="U265:U266"/>
    <mergeCell ref="S267:S268"/>
    <mergeCell ref="T267:T268"/>
    <mergeCell ref="U267:U268"/>
    <mergeCell ref="S257:S258"/>
    <mergeCell ref="T257:T258"/>
    <mergeCell ref="U257:U258"/>
    <mergeCell ref="S259:S260"/>
    <mergeCell ref="T259:T260"/>
    <mergeCell ref="U259:U260"/>
    <mergeCell ref="S261:S262"/>
    <mergeCell ref="T261:T262"/>
    <mergeCell ref="U261:U262"/>
    <mergeCell ref="S251:S252"/>
    <mergeCell ref="T251:T252"/>
    <mergeCell ref="U251:U252"/>
    <mergeCell ref="S253:S254"/>
    <mergeCell ref="T253:T254"/>
    <mergeCell ref="U253:U254"/>
    <mergeCell ref="S255:S256"/>
    <mergeCell ref="T255:T256"/>
    <mergeCell ref="U255:U256"/>
    <mergeCell ref="S245:S246"/>
    <mergeCell ref="T245:T246"/>
    <mergeCell ref="U245:U246"/>
    <mergeCell ref="S247:S248"/>
    <mergeCell ref="T247:T248"/>
    <mergeCell ref="U247:U248"/>
    <mergeCell ref="S249:S250"/>
    <mergeCell ref="T249:T250"/>
    <mergeCell ref="U249:U250"/>
    <mergeCell ref="S239:S240"/>
    <mergeCell ref="T239:T240"/>
    <mergeCell ref="U239:U240"/>
    <mergeCell ref="S241:S242"/>
    <mergeCell ref="T241:T242"/>
    <mergeCell ref="U241:U242"/>
    <mergeCell ref="S243:S244"/>
    <mergeCell ref="T243:T244"/>
    <mergeCell ref="U243:U244"/>
    <mergeCell ref="S233:S234"/>
    <mergeCell ref="T233:T234"/>
    <mergeCell ref="U233:U234"/>
    <mergeCell ref="S235:S236"/>
    <mergeCell ref="T235:T236"/>
    <mergeCell ref="U235:U236"/>
    <mergeCell ref="S237:S238"/>
    <mergeCell ref="T237:T238"/>
    <mergeCell ref="U237:U238"/>
    <mergeCell ref="S227:S228"/>
    <mergeCell ref="T227:T228"/>
    <mergeCell ref="U227:U228"/>
    <mergeCell ref="S229:S230"/>
    <mergeCell ref="T229:T230"/>
    <mergeCell ref="U229:U230"/>
    <mergeCell ref="S231:S232"/>
    <mergeCell ref="T231:T232"/>
    <mergeCell ref="U231:U232"/>
    <mergeCell ref="S221:S222"/>
    <mergeCell ref="T221:T222"/>
    <mergeCell ref="U221:U222"/>
    <mergeCell ref="S223:S224"/>
    <mergeCell ref="T223:T224"/>
    <mergeCell ref="U223:U224"/>
    <mergeCell ref="S225:S226"/>
    <mergeCell ref="T225:T226"/>
    <mergeCell ref="U225:U226"/>
    <mergeCell ref="S215:S216"/>
    <mergeCell ref="T215:T216"/>
    <mergeCell ref="U215:U216"/>
    <mergeCell ref="S217:S218"/>
    <mergeCell ref="T217:T218"/>
    <mergeCell ref="U217:U218"/>
    <mergeCell ref="S219:S220"/>
    <mergeCell ref="T219:T220"/>
    <mergeCell ref="U219:U220"/>
    <mergeCell ref="S209:S210"/>
    <mergeCell ref="T209:T210"/>
    <mergeCell ref="U209:U210"/>
    <mergeCell ref="S211:S212"/>
    <mergeCell ref="T211:T212"/>
    <mergeCell ref="U211:U212"/>
    <mergeCell ref="S213:S214"/>
    <mergeCell ref="T213:T214"/>
    <mergeCell ref="U213:U214"/>
    <mergeCell ref="S203:S204"/>
    <mergeCell ref="T203:T204"/>
    <mergeCell ref="U203:U204"/>
    <mergeCell ref="S205:S206"/>
    <mergeCell ref="T205:T206"/>
    <mergeCell ref="U205:U206"/>
    <mergeCell ref="S207:S208"/>
    <mergeCell ref="T207:T208"/>
    <mergeCell ref="U207:U208"/>
    <mergeCell ref="S197:S198"/>
    <mergeCell ref="T197:T198"/>
    <mergeCell ref="U197:U198"/>
    <mergeCell ref="S199:S200"/>
    <mergeCell ref="T199:T200"/>
    <mergeCell ref="U199:U200"/>
    <mergeCell ref="S201:S202"/>
    <mergeCell ref="T201:T202"/>
    <mergeCell ref="U201:U202"/>
    <mergeCell ref="S191:S192"/>
    <mergeCell ref="T191:T192"/>
    <mergeCell ref="U191:U192"/>
    <mergeCell ref="S193:S194"/>
    <mergeCell ref="T193:T194"/>
    <mergeCell ref="U193:U194"/>
    <mergeCell ref="S195:S196"/>
    <mergeCell ref="T195:T196"/>
    <mergeCell ref="U195:U196"/>
    <mergeCell ref="S185:S186"/>
    <mergeCell ref="T185:T186"/>
    <mergeCell ref="U185:U186"/>
    <mergeCell ref="S187:S188"/>
    <mergeCell ref="T187:T188"/>
    <mergeCell ref="U187:U188"/>
    <mergeCell ref="S189:S190"/>
    <mergeCell ref="T189:T190"/>
    <mergeCell ref="U189:U190"/>
    <mergeCell ref="S179:S180"/>
    <mergeCell ref="T179:T180"/>
    <mergeCell ref="U179:U180"/>
    <mergeCell ref="S181:S182"/>
    <mergeCell ref="T181:T182"/>
    <mergeCell ref="U181:U182"/>
    <mergeCell ref="S183:S184"/>
    <mergeCell ref="T183:T184"/>
    <mergeCell ref="U183:U184"/>
    <mergeCell ref="S173:S174"/>
    <mergeCell ref="T173:T174"/>
    <mergeCell ref="U173:U174"/>
    <mergeCell ref="S175:S176"/>
    <mergeCell ref="T175:T176"/>
    <mergeCell ref="U175:U176"/>
    <mergeCell ref="S177:S178"/>
    <mergeCell ref="T177:T178"/>
    <mergeCell ref="U177:U178"/>
    <mergeCell ref="S167:S168"/>
    <mergeCell ref="T167:T168"/>
    <mergeCell ref="U167:U168"/>
    <mergeCell ref="S169:S170"/>
    <mergeCell ref="T169:T170"/>
    <mergeCell ref="U169:U170"/>
    <mergeCell ref="S171:S172"/>
    <mergeCell ref="T171:T172"/>
    <mergeCell ref="U171:U172"/>
    <mergeCell ref="S161:S162"/>
    <mergeCell ref="T161:T162"/>
    <mergeCell ref="U161:U162"/>
    <mergeCell ref="S163:S164"/>
    <mergeCell ref="T163:T164"/>
    <mergeCell ref="U163:U164"/>
    <mergeCell ref="S165:S166"/>
    <mergeCell ref="T165:T166"/>
    <mergeCell ref="U165:U166"/>
    <mergeCell ref="Y7:AA7"/>
    <mergeCell ref="X24:Y24"/>
    <mergeCell ref="AB7:AD7"/>
    <mergeCell ref="AE7:AG7"/>
    <mergeCell ref="AH7:AJ7"/>
    <mergeCell ref="W11:X11"/>
    <mergeCell ref="W18:X18"/>
    <mergeCell ref="W19:X19"/>
    <mergeCell ref="W20:X20"/>
    <mergeCell ref="AB24:AC24"/>
    <mergeCell ref="AD24:AE24"/>
    <mergeCell ref="Z24:AA24"/>
    <mergeCell ref="AF24:AG24"/>
    <mergeCell ref="AH24:AI24"/>
    <mergeCell ref="W12:X12"/>
    <mergeCell ref="V8:W8"/>
    <mergeCell ref="V9:W9"/>
    <mergeCell ref="AB25:AC25"/>
    <mergeCell ref="AD25:AE25"/>
    <mergeCell ref="AF25:AG25"/>
    <mergeCell ref="AH25:AI25"/>
    <mergeCell ref="Z25:AA25"/>
    <mergeCell ref="X25:Y25"/>
    <mergeCell ref="W15:X15"/>
    <mergeCell ref="W16:X16"/>
    <mergeCell ref="W17:X17"/>
    <mergeCell ref="S25:S26"/>
    <mergeCell ref="T25:T26"/>
    <mergeCell ref="U25:U26"/>
    <mergeCell ref="F9:H9"/>
    <mergeCell ref="I9:K9"/>
    <mergeCell ref="L9:N9"/>
    <mergeCell ref="O9:Q9"/>
    <mergeCell ref="A8:A9"/>
    <mergeCell ref="C8:E8"/>
    <mergeCell ref="F8:H8"/>
    <mergeCell ref="I8:K8"/>
    <mergeCell ref="L8:N8"/>
    <mergeCell ref="O8:Q8"/>
    <mergeCell ref="S19:S20"/>
    <mergeCell ref="T19:T20"/>
    <mergeCell ref="U19:U20"/>
    <mergeCell ref="S21:S22"/>
    <mergeCell ref="T21:T22"/>
    <mergeCell ref="U21:U22"/>
    <mergeCell ref="S23:S24"/>
    <mergeCell ref="T23:T24"/>
    <mergeCell ref="U23:U24"/>
    <mergeCell ref="S27:S28"/>
    <mergeCell ref="T27:T28"/>
    <mergeCell ref="U27:U28"/>
    <mergeCell ref="S29:S30"/>
    <mergeCell ref="T29:T30"/>
    <mergeCell ref="U29:U30"/>
    <mergeCell ref="S41:S42"/>
    <mergeCell ref="T41:T42"/>
    <mergeCell ref="U41:U42"/>
    <mergeCell ref="S31:S32"/>
    <mergeCell ref="T31:T32"/>
    <mergeCell ref="U31:U32"/>
    <mergeCell ref="S33:S34"/>
    <mergeCell ref="T33:T34"/>
    <mergeCell ref="U33:U34"/>
    <mergeCell ref="S35:S36"/>
    <mergeCell ref="T35:T36"/>
    <mergeCell ref="U35:U36"/>
    <mergeCell ref="S43:S44"/>
    <mergeCell ref="T43:T44"/>
    <mergeCell ref="U43:U44"/>
    <mergeCell ref="S45:S46"/>
    <mergeCell ref="T45:T46"/>
    <mergeCell ref="U45:U46"/>
    <mergeCell ref="S47:S48"/>
    <mergeCell ref="T47:T48"/>
    <mergeCell ref="U47:U48"/>
    <mergeCell ref="S49:S50"/>
    <mergeCell ref="T49:T50"/>
    <mergeCell ref="U49:U50"/>
    <mergeCell ref="S51:S52"/>
    <mergeCell ref="T51:T52"/>
    <mergeCell ref="U51:U52"/>
    <mergeCell ref="S53:S54"/>
    <mergeCell ref="T53:T54"/>
    <mergeCell ref="U53:U54"/>
    <mergeCell ref="S55:S56"/>
    <mergeCell ref="T55:T56"/>
    <mergeCell ref="U55:U56"/>
    <mergeCell ref="S57:S58"/>
    <mergeCell ref="T57:T58"/>
    <mergeCell ref="U57:U58"/>
    <mergeCell ref="S59:S60"/>
    <mergeCell ref="T59:T60"/>
    <mergeCell ref="U59:U60"/>
    <mergeCell ref="S61:S62"/>
    <mergeCell ref="T61:T62"/>
    <mergeCell ref="U61:U62"/>
    <mergeCell ref="S63:S64"/>
    <mergeCell ref="T63:T64"/>
    <mergeCell ref="U63:U64"/>
    <mergeCell ref="S65:S66"/>
    <mergeCell ref="T65:T66"/>
    <mergeCell ref="U65:U66"/>
    <mergeCell ref="S67:S68"/>
    <mergeCell ref="T67:T68"/>
    <mergeCell ref="U67:U68"/>
    <mergeCell ref="S69:S70"/>
    <mergeCell ref="T69:T70"/>
    <mergeCell ref="U69:U70"/>
    <mergeCell ref="S71:S72"/>
    <mergeCell ref="T71:T72"/>
    <mergeCell ref="U71:U72"/>
    <mergeCell ref="S73:S74"/>
    <mergeCell ref="T73:T74"/>
    <mergeCell ref="U73:U74"/>
    <mergeCell ref="S75:S76"/>
    <mergeCell ref="T75:T76"/>
    <mergeCell ref="U75:U76"/>
    <mergeCell ref="S77:S78"/>
    <mergeCell ref="T77:T78"/>
    <mergeCell ref="U77:U78"/>
    <mergeCell ref="S79:S80"/>
    <mergeCell ref="T79:T80"/>
    <mergeCell ref="U79:U80"/>
    <mergeCell ref="S81:S82"/>
    <mergeCell ref="T81:T82"/>
    <mergeCell ref="U81:U82"/>
    <mergeCell ref="S83:S84"/>
    <mergeCell ref="T83:T84"/>
    <mergeCell ref="U83:U84"/>
    <mergeCell ref="S85:S86"/>
    <mergeCell ref="T85:T86"/>
    <mergeCell ref="U85:U86"/>
    <mergeCell ref="S87:S88"/>
    <mergeCell ref="T87:T88"/>
    <mergeCell ref="U87:U88"/>
    <mergeCell ref="S89:S90"/>
    <mergeCell ref="T89:T90"/>
    <mergeCell ref="U89:U90"/>
    <mergeCell ref="S91:S92"/>
    <mergeCell ref="T91:T92"/>
    <mergeCell ref="U91:U92"/>
    <mergeCell ref="S93:S94"/>
    <mergeCell ref="T93:T94"/>
    <mergeCell ref="U93:U94"/>
    <mergeCell ref="S95:S96"/>
    <mergeCell ref="T95:T96"/>
    <mergeCell ref="U95:U96"/>
    <mergeCell ref="S97:S98"/>
    <mergeCell ref="T97:T98"/>
    <mergeCell ref="U97:U98"/>
    <mergeCell ref="S99:S100"/>
    <mergeCell ref="T99:T100"/>
    <mergeCell ref="U99:U100"/>
    <mergeCell ref="S101:S102"/>
    <mergeCell ref="T101:T102"/>
    <mergeCell ref="U101:U102"/>
    <mergeCell ref="S103:S104"/>
    <mergeCell ref="T103:T104"/>
    <mergeCell ref="U103:U104"/>
    <mergeCell ref="S105:S106"/>
    <mergeCell ref="T105:T106"/>
    <mergeCell ref="U105:U106"/>
    <mergeCell ref="S107:S108"/>
    <mergeCell ref="T107:T108"/>
    <mergeCell ref="U107:U108"/>
    <mergeCell ref="S109:S110"/>
    <mergeCell ref="T109:T110"/>
    <mergeCell ref="U109:U110"/>
    <mergeCell ref="S111:S112"/>
    <mergeCell ref="T111:T112"/>
    <mergeCell ref="U111:U112"/>
    <mergeCell ref="S113:S114"/>
    <mergeCell ref="T113:T114"/>
    <mergeCell ref="U113:U114"/>
    <mergeCell ref="S115:S116"/>
    <mergeCell ref="T115:T116"/>
    <mergeCell ref="U115:U116"/>
    <mergeCell ref="S117:S118"/>
    <mergeCell ref="T117:T118"/>
    <mergeCell ref="U117:U118"/>
    <mergeCell ref="S119:S120"/>
    <mergeCell ref="T119:T120"/>
    <mergeCell ref="U119:U120"/>
    <mergeCell ref="S121:S122"/>
    <mergeCell ref="T121:T122"/>
    <mergeCell ref="U121:U122"/>
    <mergeCell ref="S123:S124"/>
    <mergeCell ref="T123:T124"/>
    <mergeCell ref="U123:U124"/>
    <mergeCell ref="S125:S126"/>
    <mergeCell ref="T125:T126"/>
    <mergeCell ref="U125:U126"/>
    <mergeCell ref="S127:S128"/>
    <mergeCell ref="T127:T128"/>
    <mergeCell ref="U127:U128"/>
    <mergeCell ref="S129:S130"/>
    <mergeCell ref="T129:T130"/>
    <mergeCell ref="U129:U130"/>
    <mergeCell ref="S131:S132"/>
    <mergeCell ref="T131:T132"/>
    <mergeCell ref="U131:U132"/>
    <mergeCell ref="U139:U140"/>
    <mergeCell ref="S141:S142"/>
    <mergeCell ref="T141:T142"/>
    <mergeCell ref="U141:U142"/>
    <mergeCell ref="S143:S144"/>
    <mergeCell ref="T143:T144"/>
    <mergeCell ref="U143:U144"/>
    <mergeCell ref="S133:S134"/>
    <mergeCell ref="T133:T134"/>
    <mergeCell ref="U133:U134"/>
    <mergeCell ref="S135:S136"/>
    <mergeCell ref="T135:T136"/>
    <mergeCell ref="U135:U136"/>
    <mergeCell ref="S137:S138"/>
    <mergeCell ref="T137:T138"/>
    <mergeCell ref="U137:U138"/>
    <mergeCell ref="T153:T154"/>
    <mergeCell ref="U153:U154"/>
    <mergeCell ref="S155:S156"/>
    <mergeCell ref="T155:T156"/>
    <mergeCell ref="U155:U156"/>
    <mergeCell ref="S145:S146"/>
    <mergeCell ref="T145:T146"/>
    <mergeCell ref="U145:U146"/>
    <mergeCell ref="S147:S148"/>
    <mergeCell ref="T147:T148"/>
    <mergeCell ref="U147:U148"/>
    <mergeCell ref="S149:S150"/>
    <mergeCell ref="T149:T150"/>
    <mergeCell ref="U149:U150"/>
    <mergeCell ref="S157:S158"/>
    <mergeCell ref="T157:T158"/>
    <mergeCell ref="U157:U158"/>
    <mergeCell ref="S159:S160"/>
    <mergeCell ref="T159:T160"/>
    <mergeCell ref="U159:U160"/>
    <mergeCell ref="AN27:AP27"/>
    <mergeCell ref="Y40:AC40"/>
    <mergeCell ref="Y42:AC42"/>
    <mergeCell ref="Y27:AA27"/>
    <mergeCell ref="AB27:AD27"/>
    <mergeCell ref="AE27:AG27"/>
    <mergeCell ref="AH27:AJ27"/>
    <mergeCell ref="AK27:AM27"/>
    <mergeCell ref="S37:S38"/>
    <mergeCell ref="T37:T38"/>
    <mergeCell ref="U37:U38"/>
    <mergeCell ref="S39:S40"/>
    <mergeCell ref="T39:T40"/>
    <mergeCell ref="U39:U40"/>
    <mergeCell ref="S151:S152"/>
    <mergeCell ref="T151:T152"/>
    <mergeCell ref="U151:U152"/>
    <mergeCell ref="S153:S154"/>
    <mergeCell ref="A1:Q1"/>
    <mergeCell ref="A2:Q2"/>
    <mergeCell ref="A3:Q3"/>
    <mergeCell ref="A4:Q4"/>
    <mergeCell ref="AK7:AM7"/>
    <mergeCell ref="AJ24:AK24"/>
    <mergeCell ref="AL24:AM24"/>
    <mergeCell ref="AJ25:AK25"/>
    <mergeCell ref="AL25:AM25"/>
    <mergeCell ref="A10:A12"/>
    <mergeCell ref="S13:S14"/>
    <mergeCell ref="T13:T14"/>
    <mergeCell ref="U13:U14"/>
    <mergeCell ref="S15:S16"/>
    <mergeCell ref="T15:T16"/>
    <mergeCell ref="U15:U16"/>
    <mergeCell ref="S17:S18"/>
    <mergeCell ref="T17:T18"/>
    <mergeCell ref="U17:U18"/>
    <mergeCell ref="R8:R10"/>
    <mergeCell ref="S8:S12"/>
    <mergeCell ref="T8:T12"/>
    <mergeCell ref="U8:U12"/>
    <mergeCell ref="C9:E9"/>
  </mergeCells>
  <pageMargins left="0.7" right="0.7" top="0.21" bottom="0.21" header="0.16" footer="0.16"/>
  <pageSetup paperSize="5" scale="97" orientation="landscape" verticalDpi="0" r:id="rId1"/>
  <headerFooter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Sheet1 (2)</vt:lpstr>
      <vt:lpstr>TotalClasswiseFormat</vt:lpstr>
      <vt:lpstr>Subjectwise</vt:lpstr>
      <vt:lpstr>Sem</vt:lpstr>
      <vt:lpstr>Sem!Print_Titles</vt:lpstr>
      <vt:lpstr>'Sheet1 (2)'!Print_Titles</vt:lpstr>
    </vt:vector>
  </TitlesOfParts>
  <Company>TeAm DiGiT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</dc:creator>
  <cp:lastModifiedBy>KAJAL</cp:lastModifiedBy>
  <cp:lastPrinted>2018-07-06T04:04:20Z</cp:lastPrinted>
  <dcterms:created xsi:type="dcterms:W3CDTF">2014-12-25T09:33:47Z</dcterms:created>
  <dcterms:modified xsi:type="dcterms:W3CDTF">2018-07-06T04:04:22Z</dcterms:modified>
</cp:coreProperties>
</file>