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19600" tabRatio="50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G15" i="1"/>
  <c r="F30" i="1"/>
  <c r="G27" i="1"/>
  <c r="F6" i="1"/>
  <c r="D7" i="1"/>
  <c r="F7" i="1"/>
  <c r="F8" i="1"/>
  <c r="F9" i="1"/>
  <c r="D10" i="1"/>
  <c r="F10" i="1"/>
  <c r="D11" i="1"/>
  <c r="F11" i="1"/>
  <c r="D12" i="1"/>
  <c r="F12" i="1"/>
  <c r="D13" i="1"/>
  <c r="F13" i="1"/>
  <c r="F14" i="1"/>
  <c r="D15" i="1"/>
  <c r="F15" i="1"/>
  <c r="F16" i="1"/>
  <c r="F17" i="1"/>
  <c r="D18" i="1"/>
  <c r="F18" i="1"/>
  <c r="F19" i="1"/>
  <c r="F20" i="1"/>
  <c r="F21" i="1"/>
  <c r="F22" i="1"/>
  <c r="F23" i="1"/>
  <c r="F27" i="1"/>
  <c r="D44" i="1"/>
</calcChain>
</file>

<file path=xl/sharedStrings.xml><?xml version="1.0" encoding="utf-8"?>
<sst xmlns="http://schemas.openxmlformats.org/spreadsheetml/2006/main" count="88" uniqueCount="71">
  <si>
    <t xml:space="preserve">BOM MADRENATURA </t>
  </si>
  <si>
    <t>0.1</t>
  </si>
  <si>
    <t>ID</t>
  </si>
  <si>
    <t>DESCRIZIONE</t>
  </si>
  <si>
    <t>Q</t>
  </si>
  <si>
    <t>PREZZI</t>
  </si>
  <si>
    <t>LINK FORNITORE</t>
  </si>
  <si>
    <t>arduino uno board</t>
  </si>
  <si>
    <t>rtc ds1307</t>
  </si>
  <si>
    <t>SPEDIZIONE</t>
  </si>
  <si>
    <t>LCD 16X02</t>
  </si>
  <si>
    <t>MODULO RELE</t>
  </si>
  <si>
    <t>led blu</t>
  </si>
  <si>
    <t>led rosso</t>
  </si>
  <si>
    <t>led verde</t>
  </si>
  <si>
    <t>led giallo</t>
  </si>
  <si>
    <t>dht11</t>
  </si>
  <si>
    <t>trimmer 10k</t>
  </si>
  <si>
    <t>resistenza 220</t>
  </si>
  <si>
    <t>piezo</t>
  </si>
  <si>
    <t>pcb</t>
  </si>
  <si>
    <t>joystick</t>
  </si>
  <si>
    <t>frutti</t>
  </si>
  <si>
    <t xml:space="preserve">cavo </t>
  </si>
  <si>
    <t>presa</t>
  </si>
  <si>
    <t>http://www.ebay.it/itm/40-cavi-Dupont-20cm-maschio-femmina-jumper-cavetti-flessibili-Arduino-Ponticelli-/351035699237?pt=Componenti_elettronici_attivi&amp;hash=item51bb5bb025</t>
  </si>
  <si>
    <t>bobo</t>
  </si>
  <si>
    <t>http://www.ebay.it/itm/5-PCS-Bread-Board-Prototype-proto-672-POINTS-ES25-/191268775998?pt=Componenti_elettronici_attivi&amp;hash=item2c8881e83e</t>
  </si>
  <si>
    <t>http://www.ebay.it/itm/150-Connettori-Contatti-Dupont-Pin-Femmina-2-54mm-Presa-per-Arduino-Jumper-Cavo-/371112077968?pt=Componenti_elettronici_attivi&amp;hash=item566800ea90</t>
  </si>
  <si>
    <t>P</t>
  </si>
  <si>
    <t>PU</t>
  </si>
  <si>
    <t>Negozio</t>
  </si>
  <si>
    <t>Link</t>
  </si>
  <si>
    <t>Totale</t>
  </si>
  <si>
    <t>Nome Fornitore</t>
  </si>
  <si>
    <t>Circuitointegrato</t>
  </si>
  <si>
    <t>Cavi</t>
  </si>
  <si>
    <t>Connettori</t>
  </si>
  <si>
    <t>Breadboard</t>
  </si>
  <si>
    <t>Guaina termorestringente</t>
  </si>
  <si>
    <t>Nastro isolante</t>
  </si>
  <si>
    <t>Jack connettore tre polarità</t>
  </si>
  <si>
    <t>M-F</t>
  </si>
  <si>
    <t>protoshield</t>
  </si>
  <si>
    <t xml:space="preserve">Connettori </t>
  </si>
  <si>
    <t>dupont copertura x3</t>
  </si>
  <si>
    <t>dupont connector male</t>
  </si>
  <si>
    <t>http://www.ebay.it/itm/100pcs-x-3P-Pitch-Dupont-Jumper-Wire-Cable-Housing-Female-Pin-Connector-2-54mm-/181302852319?pt=LH_DefaultDomain_0&amp;hash=item2a367dfadf</t>
  </si>
  <si>
    <t>wayinhouse</t>
  </si>
  <si>
    <t>http://www.ebay.it/itm/100pcs-Male-Pin-Connector-Terminal-2-54mm-Pitch-for-Dupont-Jumper-Wire-Cable-/111324010717?pt=LH_DefaultDomain_0&amp;hash=item19eb6d98dd</t>
  </si>
  <si>
    <t>dupont connector female</t>
  </si>
  <si>
    <t>http://www.ebay.it/itm/2-54mm-Dupont-Jumper-Wire-Cable-Housing-Female-Pin-Connector-Terminal-100pcs-/121444567888?pt=AU_B_I_Electrical_Test_Equipment&amp;hash=item1c46a90b50</t>
  </si>
  <si>
    <t>pettinino</t>
  </si>
  <si>
    <t>electronics_lee</t>
  </si>
  <si>
    <t>http://www.ebay.it/itm/10pcs-40-1X40pin-Single-Row-Straight-Male-2-54mm-Breakable-Pin-Header-connector-/281453647124?pt=Filmkameras_projektoren&amp;hash=item4187f1d514</t>
  </si>
  <si>
    <t>costo ordine</t>
  </si>
  <si>
    <t>yankee_electronic</t>
  </si>
  <si>
    <t>lcd</t>
  </si>
  <si>
    <t>rtc</t>
  </si>
  <si>
    <t>arduino</t>
  </si>
  <si>
    <t>rele</t>
  </si>
  <si>
    <t>led rossi</t>
  </si>
  <si>
    <t>led gialli</t>
  </si>
  <si>
    <t>potenziometro</t>
  </si>
  <si>
    <t>worldchips</t>
  </si>
  <si>
    <t>esoohomall</t>
  </si>
  <si>
    <t>costo scheda</t>
  </si>
  <si>
    <t>costo ordine una scheda</t>
  </si>
  <si>
    <t>costo ordine due schede</t>
  </si>
  <si>
    <t>costo effettivo ordine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</si>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</sst>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\ * #,##0.00_-;\-&quot;€&quot;\ * #,##0.00_-;_-&quot;€&quot;\ * &quot;-&quot;??_-;_-@_-"/>
  </numFmts>
  <fonts count="8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i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4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44" fontId="4" fillId="0" borderId="0" xfId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4" fontId="5" fillId="2" borderId="1" xfId="1" applyFont="1" applyFill="1" applyBorder="1"/>
    <xf numFmtId="44" fontId="5" fillId="0" borderId="0" xfId="0" applyNumberFormat="1" applyFont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44" fontId="5" fillId="3" borderId="1" xfId="1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4" fontId="5" fillId="4" borderId="1" xfId="1" applyFont="1" applyFill="1" applyBorder="1"/>
    <xf numFmtId="44" fontId="4" fillId="5" borderId="0" xfId="1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44" fontId="5" fillId="6" borderId="1" xfId="1" applyFont="1" applyFill="1" applyBorder="1"/>
    <xf numFmtId="0" fontId="2" fillId="6" borderId="1" xfId="32" applyFill="1" applyBorder="1"/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/>
    <xf numFmtId="44" fontId="5" fillId="7" borderId="1" xfId="1" applyFont="1" applyFill="1" applyBorder="1"/>
    <xf numFmtId="0" fontId="2" fillId="7" borderId="1" xfId="32" applyFill="1" applyBorder="1"/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/>
    <xf numFmtId="44" fontId="5" fillId="8" borderId="1" xfId="1" applyFont="1" applyFill="1" applyBorder="1"/>
    <xf numFmtId="0" fontId="2" fillId="8" borderId="1" xfId="32" applyFill="1" applyBorder="1"/>
  </cellXfs>
  <cellStyles count="33">
    <cellStyle name="Collegamento ipertestuale" xfId="2" builtinId="8" hidden="1"/>
    <cellStyle name="Collegamento ipertestuale" xfId="4" builtinId="8" hidden="1"/>
    <cellStyle name="Collegamento ipertestuale" xfId="6" builtinId="8" hidden="1"/>
    <cellStyle name="Collegamento ipertestuale" xfId="8" builtinId="8" hidden="1"/>
    <cellStyle name="Collegamento ipertestuale" xfId="10" builtinId="8" hidden="1"/>
    <cellStyle name="Collegamento ipertestuale" xfId="12" builtinId="8" hidden="1"/>
    <cellStyle name="Collegamento ipertestuale" xfId="14" builtinId="8" hidden="1"/>
    <cellStyle name="Collegamento ipertestuale" xfId="16" builtinId="8" hidden="1"/>
    <cellStyle name="Collegamento ipertestuale" xfId="18" builtinId="8" hidden="1"/>
    <cellStyle name="Collegamento ipertestuale" xfId="20" builtinId="8" hidden="1"/>
    <cellStyle name="Collegamento ipertestuale" xfId="22" builtinId="8" hidden="1"/>
    <cellStyle name="Collegamento ipertestuale" xfId="24" builtinId="8" hidden="1"/>
    <cellStyle name="Collegamento ipertestuale" xfId="26" builtinId="8" hidden="1"/>
    <cellStyle name="Collegamento ipertestuale" xfId="28" builtinId="8" hidden="1"/>
    <cellStyle name="Collegamento ipertestuale" xfId="30" builtinId="8" hidden="1"/>
    <cellStyle name="Collegamento ipertestuale" xfId="32" builtinId="8"/>
    <cellStyle name="Collegamento visitato" xfId="3" builtinId="9" hidden="1"/>
    <cellStyle name="Collegamento visitato" xfId="5" builtinId="9" hidden="1"/>
    <cellStyle name="Collegamento visitato" xfId="7" builtinId="9" hidden="1"/>
    <cellStyle name="Collegamento visitato" xfId="9" builtinId="9" hidden="1"/>
    <cellStyle name="Collegamento visitato" xfId="11" builtinId="9" hidden="1"/>
    <cellStyle name="Collegamento visitato" xfId="13" builtinId="9" hidden="1"/>
    <cellStyle name="Collegamento visitato" xfId="15" builtinId="9" hidden="1"/>
    <cellStyle name="Collegamento visitato" xfId="17" builtinId="9" hidden="1"/>
    <cellStyle name="Collegamento visitato" xfId="19" builtinId="9" hidden="1"/>
    <cellStyle name="Collegamento visitato" xfId="21" builtinId="9" hidden="1"/>
    <cellStyle name="Collegamento visitato" xfId="23" builtinId="9" hidden="1"/>
    <cellStyle name="Collegamento visitato" xfId="25" builtinId="9" hidden="1"/>
    <cellStyle name="Collegamento visitato" xfId="27" builtinId="9" hidden="1"/>
    <cellStyle name="Collegamento visitato" xfId="29" builtinId="9" hidden="1"/>
    <cellStyle name="Collegamento visitato" xfId="31" builtinId="9" hidden="1"/>
    <cellStyle name="Normale" xfId="0" builtinId="0"/>
    <cellStyle name="Valuta" xfId="1" builtin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ebay.it/itm/Arduino-Prototyping-Prototype-Shield-ProtoShield-With-Mini-Breadboard-WC-/221485468565?pt=LH_DefaultDomain_0&amp;hash=item3391900b95" TargetMode="External"/><Relationship Id="rId12" Type="http://schemas.openxmlformats.org/officeDocument/2006/relationships/hyperlink" Target="http://www.ebay.it/itm/New-JoyStick-Breakout-Module-Shield-PS2-Joystick-Game-Controller-For-Arduino-/171281734943?pt=LH_DefaultDomain_0&amp;hash=item27e12fdd1f" TargetMode="External"/><Relationship Id="rId1" Type="http://schemas.openxmlformats.org/officeDocument/2006/relationships/hyperlink" Target="http://www.ebay.it/itm/2013-Version-Funduino-UNO-R3-ATMEGA-328P-Arduino-Compatible-/121319892163?pt=Componenti_elettronici_attivi&amp;hash=item1c3f3aa4c3" TargetMode="External"/><Relationship Id="rId2" Type="http://schemas.openxmlformats.org/officeDocument/2006/relationships/hyperlink" Target="http://www.ebay.it/itm/2PCS-I2C-RTC-DS1307-AT24C32-Real-Time-Clock-Module-for-arduino-AVR-PIC-51-ARM-/121267766257?pt=LH_DefaultDomain_0&amp;hash=item1c3c1f43f1" TargetMode="External"/><Relationship Id="rId3" Type="http://schemas.openxmlformats.org/officeDocument/2006/relationships/hyperlink" Target="http://www.ebay.it/itm/1pcs-16x2-1602-HD44780-Character-Display-Module-LCM-blue-blacklight-New-LCD-/371036866572?pt=LH_DefaultDomain_0&amp;hash=item566385480c" TargetMode="External"/><Relationship Id="rId4" Type="http://schemas.openxmlformats.org/officeDocument/2006/relationships/hyperlink" Target="http://www.ebay.it/itm/8-Channel-5V-Relay-Shield-Module-Board-Optocoupler-module-Arduino-ARM-AVR-/221548024748?pt=LH_DefaultDomain_0&amp;hash=item33954a93ac" TargetMode="External"/><Relationship Id="rId5" Type="http://schemas.openxmlformats.org/officeDocument/2006/relationships/hyperlink" Target="http://www.ebay.it/itm/100Pcs-LED-F5-5MM-BLUE-COLOR-BLUE-LIGHT-Super-Bright-Bulb-Lamp-L4-/121321351698?pt=LH_DefaultDomain_0&amp;hash=item1c3f50ea12" TargetMode="External"/><Relationship Id="rId6" Type="http://schemas.openxmlformats.org/officeDocument/2006/relationships/hyperlink" Target="http://www.ebay.it/itm/100Pcs-LED-F5-5MM-BLUE-COLOR-BLUE-LIGHT-Super-Bright-Bulb-Lamp-L4-/121321351698?pt=LH_DefaultDomain_0&amp;hash=item1c3f50ea12" TargetMode="External"/><Relationship Id="rId7" Type="http://schemas.openxmlformats.org/officeDocument/2006/relationships/hyperlink" Target="http://www.ebay.it/itm/100Pcs-LED-F5-5MM-RED-COLOR-RED-LIGHT-Super-Bright-Bulb-Lamp-L1-/371069647423?pt=IT_Stanza&amp;hash=item5665797a3f" TargetMode="External"/><Relationship Id="rId8" Type="http://schemas.openxmlformats.org/officeDocument/2006/relationships/hyperlink" Target="http://www.ebay.it/itm/100Pcs-LED-DIFFUSED-F5-5MM-GREEN-COLOR-GREEN-LIGHT-Super-Bright-Bulb-Lamp-L3-/121321351570?pt=LH_DefaultDomain_0&amp;hash=item1c3f50e992" TargetMode="External"/><Relationship Id="rId9" Type="http://schemas.openxmlformats.org/officeDocument/2006/relationships/hyperlink" Target="http://www.ebay.it/itm/New-DHT11-Temperature-and-Relative-Humidity-Sensor-Module-for-arduino-/121311412379?pt=LH_DefaultDomain_0&amp;hash=item1c3eb9409b" TargetMode="External"/><Relationship Id="rId10" Type="http://schemas.openxmlformats.org/officeDocument/2006/relationships/hyperlink" Target="http://www.ebay.it/itm/Variable-Resistors-potentiometer-New-10k-ohm-20pcs-/371073735144?pt=LH_DefaultDomain_0&amp;hash=item5665b7d9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tabSelected="1" showRuler="0" topLeftCell="D2" workbookViewId="0">
      <selection activeCell="H21" sqref="H21"/>
    </sheetView>
  </sheetViews>
  <sheetFormatPr baseColWidth="10" defaultRowHeight="18" x14ac:dyDescent="0"/>
  <cols>
    <col min="1" max="1" width="23.5" style="1" bestFit="1" customWidth="1"/>
    <col min="2" max="2" width="18.83203125" style="1" bestFit="1" customWidth="1"/>
    <col min="3" max="3" width="22.83203125" style="1" bestFit="1" customWidth="1"/>
    <col min="4" max="4" width="8.5" style="1" bestFit="1" customWidth="1"/>
    <col min="5" max="5" width="15.5" style="1" bestFit="1" customWidth="1"/>
    <col min="6" max="6" width="16.33203125" style="1" customWidth="1"/>
    <col min="7" max="7" width="24.1640625" style="1" bestFit="1" customWidth="1"/>
    <col min="8" max="8" width="24.33203125" style="1" bestFit="1" customWidth="1"/>
    <col min="9" max="9" width="176.33203125" style="1" bestFit="1" customWidth="1"/>
    <col min="10" max="16384" width="10.83203125" style="1"/>
  </cols>
  <sheetData>
    <row r="2" spans="1:9">
      <c r="C2" s="9" t="s">
        <v>0</v>
      </c>
      <c r="D2" s="1" t="s">
        <v>1</v>
      </c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9</v>
      </c>
      <c r="F4" s="2" t="s">
        <v>33</v>
      </c>
      <c r="G4" s="2" t="s">
        <v>55</v>
      </c>
      <c r="H4" s="2" t="s">
        <v>34</v>
      </c>
      <c r="I4" s="2" t="s">
        <v>6</v>
      </c>
    </row>
    <row r="5" spans="1:9" ht="8" customHeight="1">
      <c r="A5" s="3"/>
      <c r="B5" s="3"/>
      <c r="C5" s="3"/>
      <c r="D5" s="3"/>
      <c r="E5" s="3"/>
      <c r="F5" s="3"/>
      <c r="G5" s="3"/>
      <c r="H5" s="3"/>
      <c r="I5" s="3"/>
    </row>
    <row r="6" spans="1:9">
      <c r="A6" s="29">
        <v>1</v>
      </c>
      <c r="B6" s="30" t="s">
        <v>7</v>
      </c>
      <c r="C6" s="29">
        <v>1</v>
      </c>
      <c r="D6" s="31">
        <v>5.25</v>
      </c>
      <c r="E6" s="31">
        <v>0</v>
      </c>
      <c r="F6" s="31">
        <f t="shared" ref="F6:F23" si="0">C6*D6+E6</f>
        <v>5.25</v>
      </c>
      <c r="G6" s="31">
        <v>5.25</v>
      </c>
      <c r="H6" s="29" t="s">
        <v>65</v>
      </c>
      <c r="I6" s="32" t="s">
        <v>59</v>
      </c>
    </row>
    <row r="7" spans="1:9">
      <c r="A7" s="21">
        <v>2</v>
      </c>
      <c r="B7" s="22" t="s">
        <v>8</v>
      </c>
      <c r="C7" s="21">
        <v>1</v>
      </c>
      <c r="D7" s="23">
        <f>3.81/2</f>
        <v>1.905</v>
      </c>
      <c r="E7" s="23">
        <v>1.58</v>
      </c>
      <c r="F7" s="23">
        <f>C7*D7+E7/2</f>
        <v>2.6950000000000003</v>
      </c>
      <c r="G7" s="23">
        <f>3.84+E7</f>
        <v>5.42</v>
      </c>
      <c r="H7" s="21" t="s">
        <v>56</v>
      </c>
      <c r="I7" s="24" t="s">
        <v>58</v>
      </c>
    </row>
    <row r="8" spans="1:9">
      <c r="A8" s="21">
        <v>3</v>
      </c>
      <c r="B8" s="22" t="s">
        <v>10</v>
      </c>
      <c r="C8" s="21">
        <v>1</v>
      </c>
      <c r="D8" s="23">
        <v>1.67</v>
      </c>
      <c r="E8" s="23">
        <v>0</v>
      </c>
      <c r="F8" s="23">
        <f t="shared" si="0"/>
        <v>1.67</v>
      </c>
      <c r="G8" s="23">
        <v>1.67</v>
      </c>
      <c r="H8" s="21" t="s">
        <v>56</v>
      </c>
      <c r="I8" s="24" t="s">
        <v>57</v>
      </c>
    </row>
    <row r="9" spans="1:9">
      <c r="A9" s="25">
        <v>4</v>
      </c>
      <c r="B9" s="26" t="s">
        <v>11</v>
      </c>
      <c r="C9" s="25">
        <v>1</v>
      </c>
      <c r="D9" s="27">
        <v>4.96</v>
      </c>
      <c r="E9" s="27">
        <v>0</v>
      </c>
      <c r="F9" s="27">
        <f t="shared" si="0"/>
        <v>4.96</v>
      </c>
      <c r="G9" s="27">
        <v>4.96</v>
      </c>
      <c r="H9" s="25" t="s">
        <v>64</v>
      </c>
      <c r="I9" s="28" t="s">
        <v>60</v>
      </c>
    </row>
    <row r="10" spans="1:9">
      <c r="A10" s="21">
        <v>5</v>
      </c>
      <c r="B10" s="22" t="s">
        <v>12</v>
      </c>
      <c r="C10" s="21">
        <v>1</v>
      </c>
      <c r="D10" s="23">
        <f>2.16/100</f>
        <v>2.1600000000000001E-2</v>
      </c>
      <c r="E10" s="23">
        <v>0</v>
      </c>
      <c r="F10" s="23">
        <f t="shared" si="0"/>
        <v>2.1600000000000001E-2</v>
      </c>
      <c r="G10" s="23">
        <v>2.16</v>
      </c>
      <c r="H10" s="21" t="s">
        <v>56</v>
      </c>
      <c r="I10" s="24" t="s">
        <v>12</v>
      </c>
    </row>
    <row r="11" spans="1:9">
      <c r="A11" s="21">
        <v>6</v>
      </c>
      <c r="B11" s="22" t="s">
        <v>13</v>
      </c>
      <c r="C11" s="21">
        <v>1</v>
      </c>
      <c r="D11" s="23">
        <f>1.41/100</f>
        <v>1.41E-2</v>
      </c>
      <c r="E11" s="23">
        <v>0</v>
      </c>
      <c r="F11" s="23">
        <f t="shared" si="0"/>
        <v>1.41E-2</v>
      </c>
      <c r="G11" s="23">
        <v>1.41</v>
      </c>
      <c r="H11" s="21" t="s">
        <v>56</v>
      </c>
      <c r="I11" s="24" t="s">
        <v>61</v>
      </c>
    </row>
    <row r="12" spans="1:9">
      <c r="A12" s="21">
        <v>7</v>
      </c>
      <c r="B12" s="22" t="s">
        <v>14</v>
      </c>
      <c r="C12" s="21">
        <v>1</v>
      </c>
      <c r="D12" s="23">
        <f>1.48/100</f>
        <v>1.4800000000000001E-2</v>
      </c>
      <c r="E12" s="23">
        <v>0</v>
      </c>
      <c r="F12" s="23">
        <f t="shared" si="0"/>
        <v>1.4800000000000001E-2</v>
      </c>
      <c r="G12" s="23">
        <v>1.48</v>
      </c>
      <c r="H12" s="21" t="s">
        <v>56</v>
      </c>
      <c r="I12" s="24" t="s">
        <v>14</v>
      </c>
    </row>
    <row r="13" spans="1:9">
      <c r="A13" s="21">
        <v>8</v>
      </c>
      <c r="B13" s="22" t="s">
        <v>15</v>
      </c>
      <c r="C13" s="21">
        <v>1</v>
      </c>
      <c r="D13" s="23">
        <f>1.69/100</f>
        <v>1.6899999999999998E-2</v>
      </c>
      <c r="E13" s="23">
        <v>0</v>
      </c>
      <c r="F13" s="23">
        <f t="shared" si="0"/>
        <v>1.6899999999999998E-2</v>
      </c>
      <c r="G13" s="23">
        <v>1.69</v>
      </c>
      <c r="H13" s="21" t="s">
        <v>56</v>
      </c>
      <c r="I13" s="24" t="s">
        <v>62</v>
      </c>
    </row>
    <row r="14" spans="1:9">
      <c r="A14" s="21">
        <v>9</v>
      </c>
      <c r="B14" s="22" t="s">
        <v>16</v>
      </c>
      <c r="C14" s="21">
        <v>1</v>
      </c>
      <c r="D14" s="23">
        <v>2.5</v>
      </c>
      <c r="E14" s="23">
        <v>0</v>
      </c>
      <c r="F14" s="23">
        <f t="shared" si="0"/>
        <v>2.5</v>
      </c>
      <c r="G14" s="23">
        <v>2.5</v>
      </c>
      <c r="H14" s="21" t="s">
        <v>56</v>
      </c>
      <c r="I14" s="24" t="s">
        <v>16</v>
      </c>
    </row>
    <row r="15" spans="1:9">
      <c r="A15" s="21">
        <v>10</v>
      </c>
      <c r="B15" s="22" t="s">
        <v>17</v>
      </c>
      <c r="C15" s="21">
        <v>1</v>
      </c>
      <c r="D15" s="23">
        <f>1.79/20</f>
        <v>8.9499999999999996E-2</v>
      </c>
      <c r="E15" s="23">
        <v>0</v>
      </c>
      <c r="F15" s="23">
        <f t="shared" si="0"/>
        <v>8.9499999999999996E-2</v>
      </c>
      <c r="G15" s="23">
        <f>1.79*2</f>
        <v>3.58</v>
      </c>
      <c r="H15" s="21" t="s">
        <v>56</v>
      </c>
      <c r="I15" s="24" t="s">
        <v>63</v>
      </c>
    </row>
    <row r="16" spans="1:9">
      <c r="A16" s="10">
        <v>11</v>
      </c>
      <c r="B16" s="11" t="s">
        <v>18</v>
      </c>
      <c r="C16" s="10">
        <v>5</v>
      </c>
      <c r="D16" s="12">
        <v>0.15</v>
      </c>
      <c r="E16" s="12"/>
      <c r="F16" s="12">
        <f t="shared" si="0"/>
        <v>0.75</v>
      </c>
      <c r="G16" s="12">
        <v>1.5</v>
      </c>
      <c r="H16" s="10"/>
      <c r="I16" s="11"/>
    </row>
    <row r="17" spans="1:9">
      <c r="A17" s="17">
        <v>12</v>
      </c>
      <c r="B17" s="18" t="s">
        <v>19</v>
      </c>
      <c r="C17" s="17">
        <v>1</v>
      </c>
      <c r="D17" s="19">
        <v>1.04</v>
      </c>
      <c r="E17" s="19">
        <v>0</v>
      </c>
      <c r="F17" s="19">
        <f t="shared" si="0"/>
        <v>1.04</v>
      </c>
      <c r="G17" s="19">
        <v>1.04</v>
      </c>
      <c r="H17" s="17" t="s">
        <v>35</v>
      </c>
      <c r="I17" s="18"/>
    </row>
    <row r="18" spans="1:9">
      <c r="A18" s="14">
        <v>13</v>
      </c>
      <c r="B18" s="15" t="s">
        <v>20</v>
      </c>
      <c r="C18" s="14">
        <v>1</v>
      </c>
      <c r="D18" s="16">
        <f>1.99/5</f>
        <v>0.39800000000000002</v>
      </c>
      <c r="E18" s="16">
        <v>0</v>
      </c>
      <c r="F18" s="16">
        <f t="shared" si="0"/>
        <v>0.39800000000000002</v>
      </c>
      <c r="G18" s="16">
        <v>1.99</v>
      </c>
      <c r="H18" s="14"/>
      <c r="I18" s="15" t="s">
        <v>27</v>
      </c>
    </row>
    <row r="19" spans="1:9">
      <c r="A19" s="29">
        <v>14</v>
      </c>
      <c r="B19" s="30" t="s">
        <v>21</v>
      </c>
      <c r="C19" s="29">
        <v>1</v>
      </c>
      <c r="D19" s="31">
        <v>1.62</v>
      </c>
      <c r="E19" s="31">
        <v>0</v>
      </c>
      <c r="F19" s="31">
        <f t="shared" si="0"/>
        <v>1.62</v>
      </c>
      <c r="G19" s="31">
        <v>1.62</v>
      </c>
      <c r="H19" s="29" t="s">
        <v>65</v>
      </c>
      <c r="I19" s="32" t="s">
        <v>21</v>
      </c>
    </row>
    <row r="20" spans="1:9">
      <c r="A20" s="10">
        <v>14</v>
      </c>
      <c r="B20" s="11" t="s">
        <v>22</v>
      </c>
      <c r="C20" s="10">
        <v>4</v>
      </c>
      <c r="D20" s="12">
        <v>2</v>
      </c>
      <c r="E20" s="12"/>
      <c r="F20" s="12">
        <f t="shared" si="0"/>
        <v>8</v>
      </c>
      <c r="G20" s="12">
        <v>8</v>
      </c>
      <c r="H20" s="10"/>
      <c r="I20" s="11"/>
    </row>
    <row r="21" spans="1:9">
      <c r="A21" s="10">
        <v>15</v>
      </c>
      <c r="B21" s="11" t="s">
        <v>23</v>
      </c>
      <c r="C21" s="10">
        <v>1</v>
      </c>
      <c r="D21" s="12">
        <v>1</v>
      </c>
      <c r="E21" s="12"/>
      <c r="F21" s="12">
        <f t="shared" si="0"/>
        <v>1</v>
      </c>
      <c r="G21" s="12">
        <v>2</v>
      </c>
      <c r="H21" s="10" t="s">
        <v>70</v>
      </c>
      <c r="I21" s="11"/>
    </row>
    <row r="22" spans="1:9">
      <c r="A22" s="10">
        <v>16</v>
      </c>
      <c r="B22" s="11" t="s">
        <v>24</v>
      </c>
      <c r="C22" s="10">
        <v>1</v>
      </c>
      <c r="D22" s="12">
        <v>1</v>
      </c>
      <c r="E22" s="12"/>
      <c r="F22" s="12">
        <f t="shared" si="0"/>
        <v>1</v>
      </c>
      <c r="G22" s="12">
        <v>2</v>
      </c>
      <c r="H22" s="10"/>
      <c r="I22" s="11"/>
    </row>
    <row r="23" spans="1:9">
      <c r="A23" s="25">
        <v>17</v>
      </c>
      <c r="B23" s="26" t="s">
        <v>43</v>
      </c>
      <c r="C23" s="25">
        <v>1</v>
      </c>
      <c r="D23" s="27">
        <v>2.2999999999999998</v>
      </c>
      <c r="E23" s="27">
        <v>0</v>
      </c>
      <c r="F23" s="27">
        <f t="shared" si="0"/>
        <v>2.2999999999999998</v>
      </c>
      <c r="G23" s="27">
        <v>2.2999999999999998</v>
      </c>
      <c r="H23" s="26" t="s">
        <v>64</v>
      </c>
      <c r="I23" s="28" t="s">
        <v>43</v>
      </c>
    </row>
    <row r="26" spans="1:9">
      <c r="F26" s="1" t="s">
        <v>66</v>
      </c>
      <c r="G26" s="1" t="s">
        <v>67</v>
      </c>
      <c r="H26" s="1" t="s">
        <v>68</v>
      </c>
    </row>
    <row r="27" spans="1:9">
      <c r="F27" s="4">
        <f>SUM(F6:F23)-F17</f>
        <v>32.299899999999994</v>
      </c>
      <c r="G27" s="20">
        <f>SUM(G6:G15)+G18+G23</f>
        <v>34.410000000000004</v>
      </c>
      <c r="H27" s="13"/>
    </row>
    <row r="28" spans="1:9">
      <c r="G28" s="13"/>
    </row>
    <row r="29" spans="1:9">
      <c r="F29" s="1" t="s">
        <v>69</v>
      </c>
      <c r="G29" s="13"/>
    </row>
    <row r="30" spans="1:9">
      <c r="F30" s="13">
        <f>G6*2+G7+G8*2+G9*2+G14*2+G15+G18+G23</f>
        <v>42.05</v>
      </c>
    </row>
    <row r="31" spans="1:9">
      <c r="G31" s="13"/>
    </row>
    <row r="34" spans="1:7">
      <c r="A34" s="5" t="s">
        <v>36</v>
      </c>
    </row>
    <row r="35" spans="1:7">
      <c r="A35" s="5" t="s">
        <v>44</v>
      </c>
      <c r="G35" s="13"/>
    </row>
    <row r="36" spans="1:7">
      <c r="A36" s="5"/>
    </row>
    <row r="37" spans="1:7">
      <c r="A37" s="5" t="s">
        <v>38</v>
      </c>
    </row>
    <row r="38" spans="1:7">
      <c r="A38" s="5" t="s">
        <v>39</v>
      </c>
    </row>
    <row r="39" spans="1:7">
      <c r="A39" s="5" t="s">
        <v>40</v>
      </c>
    </row>
    <row r="40" spans="1:7">
      <c r="A40" s="5" t="s">
        <v>41</v>
      </c>
    </row>
    <row r="41" spans="1:7">
      <c r="A41" s="6"/>
    </row>
    <row r="42" spans="1:7">
      <c r="A42" s="7" t="s">
        <v>37</v>
      </c>
      <c r="B42" s="3" t="s">
        <v>4</v>
      </c>
      <c r="C42" s="3" t="s">
        <v>29</v>
      </c>
      <c r="D42" s="3" t="s">
        <v>30</v>
      </c>
      <c r="E42" s="3" t="s">
        <v>31</v>
      </c>
      <c r="F42" s="3" t="s">
        <v>32</v>
      </c>
      <c r="G42" s="3"/>
    </row>
    <row r="43" spans="1:7" ht="8" customHeight="1">
      <c r="A43" s="3"/>
      <c r="B43" s="3"/>
      <c r="C43" s="3"/>
      <c r="D43" s="3"/>
      <c r="E43" s="3"/>
      <c r="F43" s="3"/>
      <c r="G43" s="3"/>
    </row>
    <row r="44" spans="1:7">
      <c r="A44" s="6" t="s">
        <v>42</v>
      </c>
      <c r="B44" s="1">
        <v>40</v>
      </c>
      <c r="C44" s="1">
        <v>1.74</v>
      </c>
      <c r="D44" s="1">
        <f>C44/B44</f>
        <v>4.3499999999999997E-2</v>
      </c>
      <c r="E44" s="1" t="s">
        <v>26</v>
      </c>
      <c r="F44" s="1" t="s">
        <v>25</v>
      </c>
    </row>
    <row r="45" spans="1:7">
      <c r="A45" s="1" t="s">
        <v>45</v>
      </c>
      <c r="B45" s="1">
        <v>100</v>
      </c>
      <c r="C45" s="1">
        <v>1.1200000000000001</v>
      </c>
      <c r="E45" s="1" t="s">
        <v>48</v>
      </c>
      <c r="F45" s="1" t="s">
        <v>47</v>
      </c>
    </row>
    <row r="46" spans="1:7">
      <c r="A46" s="1" t="s">
        <v>46</v>
      </c>
      <c r="B46" s="1">
        <v>100</v>
      </c>
      <c r="C46" s="1">
        <v>1.05</v>
      </c>
      <c r="E46" s="1" t="s">
        <v>48</v>
      </c>
      <c r="F46" s="1" t="s">
        <v>49</v>
      </c>
    </row>
    <row r="47" spans="1:7">
      <c r="A47" s="1" t="s">
        <v>50</v>
      </c>
      <c r="B47" s="1">
        <v>100</v>
      </c>
      <c r="C47" s="1">
        <v>1.02</v>
      </c>
      <c r="E47" s="1" t="s">
        <v>48</v>
      </c>
      <c r="F47" s="1" t="s">
        <v>51</v>
      </c>
    </row>
    <row r="48" spans="1:7">
      <c r="A48" s="1" t="s">
        <v>52</v>
      </c>
      <c r="B48" s="1">
        <v>10</v>
      </c>
      <c r="C48" s="1">
        <v>1</v>
      </c>
      <c r="E48" s="1" t="s">
        <v>53</v>
      </c>
      <c r="F48" s="1" t="s">
        <v>54</v>
      </c>
    </row>
    <row r="52" spans="6:7">
      <c r="F52" s="8" t="s">
        <v>28</v>
      </c>
      <c r="G52" s="8"/>
    </row>
  </sheetData>
  <hyperlinks>
    <hyperlink ref="I6" r:id="rId1"/>
    <hyperlink ref="I7" r:id="rId2" display="link"/>
    <hyperlink ref="I8" r:id="rId3"/>
    <hyperlink ref="I9" r:id="rId4"/>
    <hyperlink ref="I10" r:id="rId5" display="led rossi"/>
    <hyperlink ref="I11" r:id="rId6"/>
    <hyperlink ref="I12" r:id="rId7"/>
    <hyperlink ref="I13" r:id="rId8"/>
    <hyperlink ref="I14" r:id="rId9"/>
    <hyperlink ref="I15" r:id="rId10"/>
    <hyperlink ref="I23" r:id="rId11"/>
    <hyperlink ref="I19" r:id="rId1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2014-09-25T21:19:24Z</dcterms:created>
  <dcterms:modified xsi:type="dcterms:W3CDTF">2014-10-02T21:34:01Z</dcterms:modified>
</cp:coreProperties>
</file>