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Kan's Document\Kan Li Files\Manuscript\WHOI\NSF Website\Phtotos\Database\"/>
    </mc:Choice>
  </mc:AlternateContent>
  <xr:revisionPtr revIDLastSave="0" documentId="13_ncr:1_{DE7881D8-20C6-453D-A24C-6C28FFA6B599}" xr6:coauthVersionLast="47" xr6:coauthVersionMax="47" xr10:uidLastSave="{00000000-0000-0000-0000-000000000000}"/>
  <bookViews>
    <workbookView xWindow="-120" yWindow="-120" windowWidth="29040" windowHeight="15720" activeTab="4" xr2:uid="{00000000-000D-0000-FFFF-FFFF00000000}"/>
  </bookViews>
  <sheets>
    <sheet name="SIO and Oxford" sheetId="1" r:id="rId1"/>
    <sheet name="USGS" sheetId="3" r:id="rId2"/>
    <sheet name="Tokyo" sheetId="2" r:id="rId3"/>
    <sheet name="La Providencia" sheetId="4" r:id="rId4"/>
    <sheet name="Hon-El Sl-Nic-Cr-Pan data " sheetId="5" r:id="rId5"/>
  </sheets>
  <calcPr calcId="191029" iterateDelta="1.0000000000000001E-17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O144" i="5" l="1"/>
  <c r="BR144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O143" i="5"/>
  <c r="BR143" i="5"/>
  <c r="BO142" i="5"/>
  <c r="BR142" i="5"/>
  <c r="BO141" i="5"/>
  <c r="BR141" i="5"/>
  <c r="BP141" i="5"/>
  <c r="BQ141" i="5"/>
  <c r="BO140" i="5"/>
  <c r="BR140" i="5"/>
  <c r="BP140" i="5"/>
  <c r="BQ140" i="5"/>
  <c r="BO139" i="5"/>
  <c r="BR139" i="5"/>
  <c r="BP139" i="5"/>
  <c r="BQ139" i="5"/>
  <c r="BO138" i="5"/>
  <c r="BR138" i="5"/>
  <c r="BP138" i="5"/>
  <c r="BQ138" i="5"/>
  <c r="BO137" i="5"/>
  <c r="BR137" i="5"/>
  <c r="BP137" i="5"/>
  <c r="BQ137" i="5"/>
  <c r="BO136" i="5"/>
  <c r="BR136" i="5"/>
  <c r="BP136" i="5"/>
  <c r="BQ136" i="5"/>
  <c r="BO135" i="5"/>
  <c r="BR135" i="5"/>
  <c r="BP135" i="5"/>
  <c r="BQ135" i="5"/>
  <c r="BO134" i="5"/>
  <c r="BR134" i="5"/>
  <c r="BP134" i="5"/>
  <c r="BQ134" i="5"/>
  <c r="W134" i="5"/>
  <c r="BO133" i="5"/>
  <c r="BR133" i="5"/>
  <c r="BP133" i="5"/>
  <c r="BQ133" i="5"/>
  <c r="W133" i="5"/>
  <c r="BO132" i="5"/>
  <c r="BR132" i="5"/>
  <c r="BP132" i="5"/>
  <c r="BQ132" i="5"/>
  <c r="BO131" i="5"/>
  <c r="BR131" i="5"/>
  <c r="BP131" i="5"/>
  <c r="BQ131" i="5"/>
  <c r="W131" i="5"/>
  <c r="BO130" i="5"/>
  <c r="BR130" i="5"/>
  <c r="BP130" i="5"/>
  <c r="BQ130" i="5"/>
  <c r="BO129" i="5"/>
  <c r="BR129" i="5"/>
  <c r="BP129" i="5"/>
  <c r="BQ129" i="5"/>
  <c r="BO128" i="5"/>
  <c r="BR128" i="5"/>
  <c r="BP128" i="5"/>
  <c r="BQ128" i="5"/>
  <c r="BO127" i="5"/>
  <c r="BR127" i="5"/>
  <c r="BP127" i="5"/>
  <c r="BQ127" i="5"/>
  <c r="BO126" i="5"/>
  <c r="BR126" i="5"/>
  <c r="BP126" i="5"/>
  <c r="BQ126" i="5"/>
  <c r="BO125" i="5"/>
  <c r="BR125" i="5"/>
  <c r="BP125" i="5"/>
  <c r="BQ125" i="5"/>
  <c r="BO124" i="5"/>
  <c r="BR124" i="5"/>
  <c r="BP124" i="5"/>
  <c r="BQ124" i="5"/>
  <c r="BO123" i="5"/>
  <c r="BR123" i="5"/>
  <c r="BP123" i="5"/>
  <c r="BQ123" i="5"/>
  <c r="BO122" i="5"/>
  <c r="BR122" i="5"/>
  <c r="BP122" i="5"/>
  <c r="BQ122" i="5"/>
  <c r="BO121" i="5"/>
  <c r="BR121" i="5"/>
  <c r="BP121" i="5"/>
  <c r="BQ121" i="5"/>
  <c r="BO120" i="5"/>
  <c r="BR120" i="5"/>
  <c r="BP120" i="5"/>
  <c r="BQ120" i="5"/>
  <c r="BO119" i="5"/>
  <c r="BR119" i="5"/>
  <c r="BP119" i="5"/>
  <c r="BQ119" i="5"/>
  <c r="BO118" i="5"/>
  <c r="BR118" i="5"/>
  <c r="BP118" i="5"/>
  <c r="BQ118" i="5"/>
  <c r="BO117" i="5"/>
  <c r="BR117" i="5"/>
  <c r="BP117" i="5"/>
  <c r="BQ117" i="5"/>
  <c r="BO116" i="5"/>
  <c r="BO115" i="5"/>
  <c r="BR115" i="5"/>
  <c r="BP115" i="5"/>
  <c r="BQ115" i="5"/>
  <c r="BO114" i="5"/>
  <c r="BR114" i="5"/>
  <c r="BP114" i="5"/>
  <c r="BQ114" i="5"/>
  <c r="BO113" i="5"/>
  <c r="BR113" i="5"/>
  <c r="BP113" i="5"/>
  <c r="BQ113" i="5"/>
  <c r="BO112" i="5"/>
  <c r="BR112" i="5"/>
  <c r="BP112" i="5"/>
  <c r="BQ112" i="5"/>
  <c r="BO111" i="5"/>
  <c r="BR111" i="5"/>
  <c r="BP111" i="5"/>
  <c r="BQ111" i="5"/>
  <c r="BO110" i="5"/>
  <c r="BR110" i="5"/>
  <c r="BP110" i="5"/>
  <c r="BQ110" i="5"/>
  <c r="BO109" i="5"/>
  <c r="BR109" i="5"/>
  <c r="BP109" i="5"/>
  <c r="BQ109" i="5"/>
  <c r="BO108" i="5"/>
  <c r="BR108" i="5"/>
  <c r="BP108" i="5"/>
  <c r="BQ108" i="5"/>
  <c r="BO107" i="5"/>
  <c r="BO106" i="5"/>
  <c r="BR106" i="5"/>
  <c r="BP106" i="5"/>
  <c r="BQ106" i="5"/>
  <c r="BO105" i="5"/>
  <c r="BR105" i="5"/>
  <c r="BP105" i="5"/>
  <c r="BQ105" i="5"/>
  <c r="BO104" i="5"/>
  <c r="BR104" i="5"/>
  <c r="BP104" i="5"/>
  <c r="BQ104" i="5"/>
  <c r="BO103" i="5"/>
  <c r="BR103" i="5"/>
  <c r="BP103" i="5"/>
  <c r="BQ103" i="5"/>
  <c r="BO102" i="5"/>
  <c r="BR102" i="5"/>
  <c r="BP102" i="5"/>
  <c r="BQ102" i="5"/>
  <c r="BO101" i="5"/>
  <c r="BR101" i="5"/>
  <c r="BP101" i="5"/>
  <c r="BQ101" i="5"/>
  <c r="BO100" i="5"/>
  <c r="BR100" i="5"/>
  <c r="BP100" i="5"/>
  <c r="BQ100" i="5"/>
  <c r="BO99" i="5"/>
  <c r="BR99" i="5"/>
  <c r="BP99" i="5"/>
  <c r="BQ99" i="5"/>
  <c r="BO98" i="5"/>
  <c r="BR98" i="5"/>
  <c r="BP98" i="5"/>
  <c r="BQ98" i="5"/>
  <c r="W98" i="5"/>
  <c r="BO97" i="5"/>
  <c r="BR97" i="5"/>
  <c r="BP97" i="5"/>
  <c r="BQ97" i="5"/>
  <c r="W97" i="5"/>
  <c r="BO96" i="5"/>
  <c r="BR96" i="5"/>
  <c r="BP96" i="5"/>
  <c r="BQ96" i="5"/>
  <c r="W96" i="5"/>
  <c r="BO95" i="5"/>
  <c r="BR95" i="5"/>
  <c r="BP95" i="5"/>
  <c r="BQ95" i="5"/>
  <c r="W95" i="5"/>
  <c r="BO94" i="5"/>
  <c r="BR94" i="5"/>
  <c r="BP94" i="5"/>
  <c r="BQ94" i="5"/>
  <c r="W94" i="5"/>
  <c r="BO93" i="5"/>
  <c r="BR93" i="5"/>
  <c r="BP93" i="5"/>
  <c r="BQ93" i="5"/>
  <c r="W93" i="5"/>
  <c r="BO92" i="5"/>
  <c r="BO91" i="5"/>
  <c r="BO90" i="5"/>
  <c r="BO89" i="5"/>
  <c r="BO88" i="5"/>
  <c r="BO87" i="5"/>
  <c r="BO86" i="5"/>
  <c r="BO85" i="5"/>
  <c r="BO84" i="5"/>
  <c r="BO83" i="5"/>
  <c r="BO82" i="5"/>
  <c r="BO81" i="5"/>
  <c r="BO80" i="5"/>
  <c r="BO79" i="5"/>
  <c r="BO78" i="5"/>
  <c r="BO77" i="5"/>
  <c r="BO76" i="5"/>
  <c r="BO75" i="5"/>
  <c r="BO74" i="5"/>
  <c r="BO73" i="5"/>
  <c r="BO72" i="5"/>
  <c r="CC71" i="5"/>
  <c r="BO71" i="5"/>
  <c r="BR71" i="5"/>
  <c r="BP70" i="5"/>
  <c r="BQ70" i="5"/>
  <c r="CC70" i="5"/>
  <c r="BO70" i="5"/>
  <c r="BR70" i="5"/>
  <c r="CC69" i="5"/>
  <c r="BO69" i="5"/>
  <c r="BR69" i="5"/>
  <c r="BP68" i="5"/>
  <c r="BQ68" i="5"/>
  <c r="CC68" i="5"/>
  <c r="BO68" i="5"/>
  <c r="BR68" i="5"/>
  <c r="BP67" i="5"/>
  <c r="BQ67" i="5"/>
  <c r="CC67" i="5"/>
  <c r="BO67" i="5"/>
  <c r="BR67" i="5"/>
  <c r="CC66" i="5"/>
  <c r="BO66" i="5"/>
  <c r="BR66" i="5"/>
  <c r="BO65" i="5"/>
  <c r="BO64" i="5"/>
  <c r="BO63" i="5"/>
  <c r="BO62" i="5"/>
  <c r="BO61" i="5"/>
  <c r="BO60" i="5"/>
  <c r="BO59" i="5"/>
  <c r="BO58" i="5"/>
  <c r="BO57" i="5"/>
  <c r="BO56" i="5"/>
  <c r="BO55" i="5"/>
  <c r="BR55" i="5"/>
  <c r="BP55" i="5"/>
  <c r="BQ55" i="5"/>
  <c r="BO54" i="5"/>
  <c r="BR54" i="5"/>
  <c r="BP54" i="5"/>
  <c r="BQ54" i="5"/>
  <c r="BO53" i="5"/>
  <c r="BR53" i="5"/>
  <c r="BP53" i="5"/>
  <c r="BQ53" i="5"/>
  <c r="BO52" i="5"/>
  <c r="BR52" i="5"/>
  <c r="BP52" i="5"/>
  <c r="BQ52" i="5"/>
  <c r="BO51" i="5"/>
  <c r="BO50" i="5"/>
  <c r="BR50" i="5"/>
  <c r="BP50" i="5"/>
  <c r="BQ50" i="5"/>
  <c r="BO49" i="5"/>
  <c r="BR49" i="5"/>
  <c r="BP49" i="5"/>
  <c r="BQ49" i="5"/>
  <c r="BO48" i="5"/>
  <c r="BO47" i="5"/>
  <c r="BR47" i="5"/>
  <c r="BP47" i="5"/>
  <c r="BQ47" i="5"/>
  <c r="BO46" i="5"/>
  <c r="BR46" i="5"/>
  <c r="BP46" i="5"/>
  <c r="BQ46" i="5"/>
  <c r="BO45" i="5"/>
  <c r="BR45" i="5"/>
  <c r="BP45" i="5"/>
  <c r="BQ45" i="5"/>
  <c r="BO44" i="5"/>
  <c r="BO43" i="5"/>
  <c r="BR43" i="5"/>
  <c r="BP43" i="5"/>
  <c r="BQ43" i="5"/>
  <c r="BO42" i="5"/>
  <c r="BR42" i="5"/>
  <c r="BP42" i="5"/>
  <c r="BQ42" i="5"/>
  <c r="BO41" i="5"/>
  <c r="BR41" i="5"/>
  <c r="BP41" i="5"/>
  <c r="BQ41" i="5"/>
  <c r="BO40" i="5"/>
  <c r="BR40" i="5"/>
  <c r="BP40" i="5"/>
  <c r="BQ40" i="5"/>
  <c r="BO39" i="5"/>
  <c r="BR39" i="5"/>
  <c r="BP39" i="5"/>
  <c r="BQ39" i="5"/>
  <c r="BO38" i="5"/>
  <c r="BO37" i="5"/>
  <c r="BR37" i="5"/>
  <c r="BP37" i="5"/>
  <c r="BQ37" i="5"/>
  <c r="BO36" i="5"/>
  <c r="BR36" i="5"/>
  <c r="BP36" i="5"/>
  <c r="BQ36" i="5"/>
  <c r="BO35" i="5"/>
  <c r="BR35" i="5"/>
  <c r="BP35" i="5"/>
  <c r="BQ35" i="5"/>
  <c r="BO34" i="5"/>
  <c r="BR34" i="5"/>
  <c r="BP34" i="5"/>
  <c r="BQ34" i="5"/>
  <c r="BO33" i="5"/>
  <c r="BR33" i="5"/>
  <c r="BP33" i="5"/>
  <c r="BQ33" i="5"/>
  <c r="BO32" i="5"/>
  <c r="BR32" i="5"/>
  <c r="BP32" i="5"/>
  <c r="BQ32" i="5"/>
  <c r="BO31" i="5"/>
  <c r="BR31" i="5"/>
  <c r="BP31" i="5"/>
  <c r="BQ31" i="5"/>
  <c r="BO30" i="5"/>
  <c r="BR30" i="5"/>
  <c r="BP30" i="5"/>
  <c r="BQ30" i="5"/>
  <c r="BO29" i="5"/>
  <c r="BR29" i="5"/>
  <c r="BP29" i="5"/>
  <c r="BQ29" i="5"/>
  <c r="BO28" i="5"/>
  <c r="BO27" i="5"/>
  <c r="BO26" i="5"/>
  <c r="BR26" i="5"/>
  <c r="BP26" i="5"/>
  <c r="BQ26" i="5"/>
  <c r="BO25" i="5"/>
  <c r="BR25" i="5"/>
  <c r="BP25" i="5"/>
  <c r="BQ25" i="5"/>
  <c r="BO24" i="5"/>
  <c r="BR24" i="5"/>
  <c r="BP24" i="5"/>
  <c r="BQ24" i="5"/>
  <c r="BO23" i="5"/>
  <c r="BR23" i="5"/>
  <c r="BP23" i="5"/>
  <c r="BQ23" i="5"/>
  <c r="BO22" i="5"/>
  <c r="BO21" i="5"/>
  <c r="BO20" i="5"/>
  <c r="BR20" i="5"/>
  <c r="BP20" i="5"/>
  <c r="BQ20" i="5"/>
  <c r="BO19" i="5"/>
  <c r="BR19" i="5"/>
  <c r="BP19" i="5"/>
  <c r="BQ19" i="5"/>
  <c r="BO18" i="5"/>
  <c r="BR18" i="5"/>
  <c r="BP18" i="5"/>
  <c r="BQ18" i="5"/>
  <c r="BO17" i="5"/>
  <c r="BR17" i="5"/>
  <c r="BP17" i="5"/>
  <c r="BQ17" i="5"/>
  <c r="BO16" i="5"/>
  <c r="BR16" i="5"/>
  <c r="BP16" i="5"/>
  <c r="BQ16" i="5"/>
  <c r="BO15" i="5"/>
  <c r="BR15" i="5"/>
  <c r="BP15" i="5"/>
  <c r="BQ15" i="5"/>
  <c r="BO14" i="5"/>
  <c r="BR14" i="5"/>
  <c r="BP14" i="5"/>
  <c r="BQ14" i="5"/>
  <c r="BO13" i="5"/>
  <c r="BR13" i="5"/>
  <c r="BP13" i="5"/>
  <c r="BQ13" i="5"/>
  <c r="BO12" i="5"/>
  <c r="BR12" i="5"/>
  <c r="BP12" i="5"/>
  <c r="BQ12" i="5"/>
  <c r="BO11" i="5"/>
  <c r="BR11" i="5"/>
  <c r="BP11" i="5"/>
  <c r="BQ11" i="5"/>
  <c r="BO10" i="5"/>
  <c r="BR10" i="5"/>
  <c r="BP10" i="5"/>
  <c r="BQ10" i="5"/>
  <c r="BO9" i="5"/>
  <c r="BR9" i="5"/>
  <c r="BP9" i="5"/>
  <c r="BQ9" i="5"/>
  <c r="BO8" i="5"/>
  <c r="BR8" i="5"/>
  <c r="BP8" i="5"/>
  <c r="BQ8" i="5"/>
  <c r="BO7" i="5"/>
  <c r="BR7" i="5"/>
  <c r="BP7" i="5"/>
  <c r="BQ7" i="5"/>
  <c r="BO6" i="5"/>
  <c r="BR6" i="5"/>
  <c r="BP6" i="5"/>
  <c r="BQ6" i="5"/>
  <c r="BO5" i="5"/>
  <c r="BR5" i="5"/>
  <c r="BP5" i="5"/>
  <c r="BQ5" i="5"/>
  <c r="BO4" i="5"/>
  <c r="BR4" i="5"/>
  <c r="BP4" i="5"/>
  <c r="BQ4" i="5"/>
  <c r="BO3" i="5"/>
  <c r="BR3" i="5"/>
  <c r="BP3" i="5"/>
  <c r="BQ3" i="5"/>
  <c r="BO2" i="5"/>
  <c r="BR2" i="5"/>
  <c r="BP2" i="5"/>
  <c r="BQ2" i="5"/>
  <c r="B17" i="4"/>
  <c r="B16" i="4"/>
  <c r="B15" i="4"/>
  <c r="B14" i="4"/>
  <c r="R5" i="4"/>
  <c r="R4" i="4"/>
  <c r="R3" i="4"/>
  <c r="R2" i="4"/>
  <c r="K6" i="3"/>
  <c r="N6" i="3"/>
  <c r="Q6" i="3"/>
  <c r="L6" i="3"/>
  <c r="O6" i="3"/>
  <c r="R6" i="3"/>
  <c r="K9" i="3"/>
  <c r="N9" i="3"/>
  <c r="L9" i="3"/>
  <c r="O9" i="3"/>
  <c r="R9" i="3"/>
  <c r="Q9" i="3"/>
  <c r="K8" i="3"/>
  <c r="N8" i="3"/>
  <c r="L8" i="3"/>
  <c r="O8" i="3"/>
  <c r="R8" i="3"/>
  <c r="Q8" i="3"/>
  <c r="K7" i="3"/>
  <c r="N7" i="3"/>
  <c r="L7" i="3"/>
  <c r="O7" i="3"/>
  <c r="R7" i="3"/>
  <c r="Q7" i="3"/>
</calcChain>
</file>

<file path=xl/sharedStrings.xml><?xml version="1.0" encoding="utf-8"?>
<sst xmlns="http://schemas.openxmlformats.org/spreadsheetml/2006/main" count="2218" uniqueCount="725">
  <si>
    <t>Location</t>
  </si>
  <si>
    <t>Sample Collection  Date</t>
  </si>
  <si>
    <t>Latitude</t>
  </si>
  <si>
    <t>Longitude</t>
  </si>
  <si>
    <t>Bara Press (mmHg)</t>
  </si>
  <si>
    <t>pH</t>
  </si>
  <si>
    <t>FNU</t>
  </si>
  <si>
    <t>CO2 mmol/mol</t>
  </si>
  <si>
    <t>He mmol/mol</t>
  </si>
  <si>
    <t>H2 mmol/mol</t>
  </si>
  <si>
    <t>O2 mmol/mol</t>
  </si>
  <si>
    <t>Ar mmol/mol</t>
  </si>
  <si>
    <t>N2 mmol/mol</t>
  </si>
  <si>
    <t>CH4 mmol/mol</t>
  </si>
  <si>
    <t>CO mmol/mol</t>
  </si>
  <si>
    <t>La Estrella</t>
  </si>
  <si>
    <t>W</t>
  </si>
  <si>
    <t>CT</t>
  </si>
  <si>
    <t>LE180416</t>
  </si>
  <si>
    <t>na</t>
  </si>
  <si>
    <t>Damas. Quepos</t>
  </si>
  <si>
    <t>GF</t>
  </si>
  <si>
    <t>CR08-13</t>
  </si>
  <si>
    <t>n.d.</t>
  </si>
  <si>
    <t>Quepos Hotsprings #2</t>
  </si>
  <si>
    <t>G</t>
  </si>
  <si>
    <t>QH170213_2</t>
  </si>
  <si>
    <t>NA</t>
  </si>
  <si>
    <t>Quepos Hotsprings #1</t>
  </si>
  <si>
    <t>QH170213_1</t>
  </si>
  <si>
    <t>Praxair Well 24</t>
  </si>
  <si>
    <t>PX180416</t>
  </si>
  <si>
    <t>&lt;dl</t>
  </si>
  <si>
    <t>Praxair Well 19</t>
  </si>
  <si>
    <t>XF180416</t>
  </si>
  <si>
    <t>Hattillo (Agua Caliente Quepos)</t>
  </si>
  <si>
    <t>HA180403</t>
  </si>
  <si>
    <t>Aguas Termales Gevi</t>
  </si>
  <si>
    <t>CR12-02</t>
  </si>
  <si>
    <t>San Gerardo</t>
  </si>
  <si>
    <t>CR10-03</t>
  </si>
  <si>
    <t>CR10-04</t>
  </si>
  <si>
    <t>Gevi</t>
  </si>
  <si>
    <t>GE140403</t>
  </si>
  <si>
    <t>Salitral Montecarlo #1</t>
  </si>
  <si>
    <t>MC180404</t>
  </si>
  <si>
    <t>CR10-22</t>
  </si>
  <si>
    <t>CR12-63</t>
  </si>
  <si>
    <t>Salitral Montecarlo #2</t>
  </si>
  <si>
    <t>CR10-01</t>
  </si>
  <si>
    <t>CR10-02</t>
  </si>
  <si>
    <t>Sandalo</t>
  </si>
  <si>
    <t>PS180405</t>
  </si>
  <si>
    <t>CR10-29</t>
  </si>
  <si>
    <t>CR10-30</t>
  </si>
  <si>
    <t>Rocas Caliente</t>
  </si>
  <si>
    <t>CR12-08</t>
  </si>
  <si>
    <t>RC180404</t>
  </si>
  <si>
    <t>CR10-25</t>
  </si>
  <si>
    <t>CR10-26</t>
  </si>
  <si>
    <t>Yheri Sulfur River</t>
  </si>
  <si>
    <t>CR10-24</t>
  </si>
  <si>
    <t>CR12-03</t>
  </si>
  <si>
    <t>YR180404</t>
  </si>
  <si>
    <t>Rio Blanco El Resbala</t>
  </si>
  <si>
    <t>ER180415</t>
  </si>
  <si>
    <t>Don Bartollo Arriva Rio Chiquito</t>
  </si>
  <si>
    <t>CRC-05</t>
  </si>
  <si>
    <t>Cu-42</t>
  </si>
  <si>
    <t>Aqua Caliente</t>
  </si>
  <si>
    <t>CR10-28</t>
  </si>
  <si>
    <t>CR12-09</t>
  </si>
  <si>
    <t>Laurel</t>
  </si>
  <si>
    <t>LW180405</t>
  </si>
  <si>
    <t>CR12-04</t>
  </si>
  <si>
    <t>Cauhita Well</t>
  </si>
  <si>
    <t>CW180415</t>
  </si>
  <si>
    <t>Los Pozos Warm</t>
  </si>
  <si>
    <t>J05PW1</t>
  </si>
  <si>
    <t>JO5PW2</t>
  </si>
  <si>
    <t>CRC-03</t>
  </si>
  <si>
    <t>CRC-16</t>
  </si>
  <si>
    <t>Cu-38</t>
  </si>
  <si>
    <t>Los Pozos  Warm</t>
  </si>
  <si>
    <t>LP180406</t>
  </si>
  <si>
    <t>Los Pozos Hot</t>
  </si>
  <si>
    <t>JO5PHI</t>
  </si>
  <si>
    <t>Los Pozos  Hot</t>
  </si>
  <si>
    <t>LH180406</t>
  </si>
  <si>
    <t>Caldera</t>
  </si>
  <si>
    <t>JO5C1</t>
  </si>
  <si>
    <t>JO5C2</t>
  </si>
  <si>
    <t>Bajo Mendez Spring</t>
  </si>
  <si>
    <t>BS180407</t>
  </si>
  <si>
    <t>Bajo Mendez Well</t>
  </si>
  <si>
    <t>BW180407</t>
  </si>
  <si>
    <t>CRC-11</t>
  </si>
  <si>
    <t>CRC-12</t>
  </si>
  <si>
    <t>Los Planes</t>
  </si>
  <si>
    <t>Cu-29</t>
  </si>
  <si>
    <t>Cu-90</t>
  </si>
  <si>
    <t>RR180407</t>
  </si>
  <si>
    <t>Coiba Island</t>
  </si>
  <si>
    <t>CI180408</t>
  </si>
  <si>
    <t>Salitral Carrizal</t>
  </si>
  <si>
    <t>CZ180409</t>
  </si>
  <si>
    <t>El Salao Campollano</t>
  </si>
  <si>
    <t>SC180411</t>
  </si>
  <si>
    <t>Colobres 2</t>
  </si>
  <si>
    <t>CRC-01</t>
  </si>
  <si>
    <t>Colobres 1</t>
  </si>
  <si>
    <t>CRC-02</t>
  </si>
  <si>
    <t>CRC-18</t>
  </si>
  <si>
    <t>CL180409</t>
  </si>
  <si>
    <t>Chiguiri Abajo</t>
  </si>
  <si>
    <t>CH180410</t>
  </si>
  <si>
    <t>Casa Valmor / El Valle</t>
  </si>
  <si>
    <t>CV180410</t>
  </si>
  <si>
    <t>Rincon Vallero</t>
  </si>
  <si>
    <t>CRC-19</t>
  </si>
  <si>
    <t>CRC-20</t>
  </si>
  <si>
    <t>Cu-74</t>
  </si>
  <si>
    <t>Los Bajos Correra</t>
  </si>
  <si>
    <t>BC180410</t>
  </si>
  <si>
    <t>Los Bajos</t>
  </si>
  <si>
    <t>LB180410</t>
  </si>
  <si>
    <t>DO (%)</t>
  </si>
  <si>
    <t>Cond (SPC)</t>
  </si>
  <si>
    <t>3He/4He (R/RA)</t>
  </si>
  <si>
    <t>R/RA (error)</t>
  </si>
  <si>
    <t>4He × 10^-6 cm3 STP/cm3H2O</t>
  </si>
  <si>
    <t>4He/20Ne</t>
  </si>
  <si>
    <t>X-value</t>
  </si>
  <si>
    <t>RC/RA</t>
  </si>
  <si>
    <t>RC/RA (error)</t>
  </si>
  <si>
    <t>CO2/3He</t>
  </si>
  <si>
    <t>d13C_CO2 PDB (permil)</t>
  </si>
  <si>
    <t>40Ar/36Ar</t>
  </si>
  <si>
    <t>BC</t>
  </si>
  <si>
    <t>Los Bajos the Corera (aka shit pool)</t>
  </si>
  <si>
    <t>-</t>
  </si>
  <si>
    <t>BS</t>
  </si>
  <si>
    <t>BW</t>
  </si>
  <si>
    <t>CH</t>
  </si>
  <si>
    <t>CI</t>
  </si>
  <si>
    <t>CL</t>
  </si>
  <si>
    <t>Calobre</t>
  </si>
  <si>
    <t>CV</t>
  </si>
  <si>
    <t>Casa Valmor</t>
  </si>
  <si>
    <t>CW</t>
  </si>
  <si>
    <t>CZ</t>
  </si>
  <si>
    <t>ER</t>
  </si>
  <si>
    <t>Rio Blanco Er Resbala</t>
  </si>
  <si>
    <t>GE</t>
  </si>
  <si>
    <t>GE180403</t>
  </si>
  <si>
    <t>HA</t>
  </si>
  <si>
    <t>LB</t>
  </si>
  <si>
    <t>LE</t>
  </si>
  <si>
    <t>Las Estrella</t>
  </si>
  <si>
    <t>LH</t>
  </si>
  <si>
    <t>Los Pozos Thermales (hot)</t>
  </si>
  <si>
    <t>LP</t>
  </si>
  <si>
    <t>Los Pozos Thermales (warm)</t>
  </si>
  <si>
    <t>LW</t>
  </si>
  <si>
    <t>MC</t>
  </si>
  <si>
    <t>Montecarlo - Bernardino</t>
  </si>
  <si>
    <t>PS</t>
  </si>
  <si>
    <t>Playa Sandalo</t>
  </si>
  <si>
    <t>PX</t>
  </si>
  <si>
    <t>Praxair well 24</t>
  </si>
  <si>
    <t>RC</t>
  </si>
  <si>
    <r>
      <t>Ujarassa</t>
    </r>
    <r>
      <rPr>
        <sz val="10"/>
        <rFont val="Arial"/>
      </rPr>
      <t xml:space="preserve"> Rocas calient</t>
    </r>
  </si>
  <si>
    <t>RR</t>
  </si>
  <si>
    <r>
      <t>"Rockslide"</t>
    </r>
    <r>
      <rPr>
        <sz val="10"/>
        <rFont val="Arial"/>
      </rPr>
      <t xml:space="preserve"> Los Planes</t>
    </r>
  </si>
  <si>
    <t>SC</t>
  </si>
  <si>
    <t>XF</t>
  </si>
  <si>
    <t>Praxair well 19</t>
  </si>
  <si>
    <t>YR</t>
  </si>
  <si>
    <t>Yheri</t>
  </si>
  <si>
    <t>code</t>
  </si>
  <si>
    <t>station</t>
  </si>
  <si>
    <t>site_name</t>
  </si>
  <si>
    <t>DIC (mmolC/L)</t>
  </si>
  <si>
    <t>DIC_sd</t>
  </si>
  <si>
    <t>DIC d13C (‰)</t>
  </si>
  <si>
    <t>DOC (mmolC/L)</t>
  </si>
  <si>
    <t>DOC_sd</t>
  </si>
  <si>
    <t>DOC_d13C (‰)</t>
  </si>
  <si>
    <t>DIC d13C_sd</t>
  </si>
  <si>
    <t>DOC_d13C_sd</t>
  </si>
  <si>
    <t>TOC (C w/w%)</t>
  </si>
  <si>
    <t>TOC_d13C (‰)</t>
  </si>
  <si>
    <r>
      <rPr>
        <b/>
        <sz val="12"/>
        <color theme="1"/>
        <rFont val="Calibri"/>
        <family val="2"/>
        <scheme val="minor"/>
      </rPr>
      <t xml:space="preserve">DIC: </t>
    </r>
    <r>
      <rPr>
        <sz val="12"/>
        <color theme="1"/>
        <rFont val="Calibri"/>
        <family val="2"/>
        <scheme val="minor"/>
      </rPr>
      <t>Dissolved Inorganic Carbon</t>
    </r>
  </si>
  <si>
    <r>
      <rPr>
        <b/>
        <sz val="12"/>
        <color theme="1"/>
        <rFont val="Calibri"/>
        <family val="2"/>
        <scheme val="minor"/>
      </rPr>
      <t xml:space="preserve">DOC: </t>
    </r>
    <r>
      <rPr>
        <sz val="12"/>
        <color theme="1"/>
        <rFont val="Calibri"/>
        <family val="2"/>
        <scheme val="minor"/>
      </rPr>
      <t>Dissolved Organic Carbon</t>
    </r>
  </si>
  <si>
    <r>
      <rPr>
        <b/>
        <sz val="12"/>
        <color theme="1"/>
        <rFont val="Calibri"/>
        <family val="2"/>
        <scheme val="minor"/>
      </rPr>
      <t xml:space="preserve">TOC: </t>
    </r>
    <r>
      <rPr>
        <sz val="12"/>
        <color theme="1"/>
        <rFont val="Calibri"/>
        <family val="2"/>
        <scheme val="minor"/>
      </rPr>
      <t>Total Organic Carbon</t>
    </r>
  </si>
  <si>
    <r>
      <rPr>
        <b/>
        <sz val="12"/>
        <color theme="1"/>
        <rFont val="Calibri"/>
        <family val="2"/>
        <scheme val="minor"/>
      </rPr>
      <t xml:space="preserve">TIC: </t>
    </r>
    <r>
      <rPr>
        <sz val="12"/>
        <color theme="1"/>
        <rFont val="Calibri"/>
        <family val="2"/>
        <scheme val="minor"/>
      </rPr>
      <t>Total Inorganic Carbon</t>
    </r>
  </si>
  <si>
    <t>TIC (C w/w%)</t>
  </si>
  <si>
    <t>TIC_sd</t>
  </si>
  <si>
    <r>
      <rPr>
        <b/>
        <sz val="12"/>
        <color theme="1"/>
        <rFont val="Calibri"/>
        <family val="2"/>
        <scheme val="minor"/>
      </rPr>
      <t xml:space="preserve">sd: </t>
    </r>
    <r>
      <rPr>
        <sz val="12"/>
        <color theme="1"/>
        <rFont val="Calibri"/>
        <family val="2"/>
        <scheme val="minor"/>
      </rPr>
      <t>standard deviation</t>
    </r>
  </si>
  <si>
    <t>TIC_d13C (‰)</t>
  </si>
  <si>
    <t>TIC_d13C_sd</t>
  </si>
  <si>
    <t>[Cl] mmol/L</t>
  </si>
  <si>
    <t>[SO4] mmol/L</t>
  </si>
  <si>
    <t>[Na] mmol/L</t>
  </si>
  <si>
    <t>[NH4] mmol/L</t>
  </si>
  <si>
    <t>[K] mmol/L</t>
  </si>
  <si>
    <t>[Mg] mmol/L</t>
  </si>
  <si>
    <t>[Ca] mmol/L</t>
  </si>
  <si>
    <t>USGS Site ID</t>
  </si>
  <si>
    <t>Date Sampled</t>
  </si>
  <si>
    <t>Date Run</t>
  </si>
  <si>
    <t/>
  </si>
  <si>
    <t>+/-</t>
  </si>
  <si>
    <t>Rc/Ra</t>
  </si>
  <si>
    <t>R/Ra</t>
  </si>
  <si>
    <t>3He/4He</t>
  </si>
  <si>
    <t xml:space="preserve">Longitude </t>
  </si>
  <si>
    <t>Ne (ccSTP/g(H2O))</t>
  </si>
  <si>
    <t>20Ne (ccSTP/g(H2O))</t>
  </si>
  <si>
    <t>X value</t>
  </si>
  <si>
    <t>Ar  (ccSTP/g(H2O))</t>
  </si>
  <si>
    <t>Kr  (ccSTP/g(H2O))</t>
  </si>
  <si>
    <t>Xe (ccSTP/g(H2O))</t>
  </si>
  <si>
    <t>N2 (ccSTP/g(H2O))</t>
  </si>
  <si>
    <t>COMPLEMENTARY MEASURMENTS AT USGS</t>
  </si>
  <si>
    <t>Laboratory of analysis</t>
  </si>
  <si>
    <t>Oxford</t>
  </si>
  <si>
    <t>SIO</t>
  </si>
  <si>
    <t>Phase (W: water, G: Gas)</t>
  </si>
  <si>
    <t>Sample Method (CT: Copper tupes; GF: Glass Flask)</t>
  </si>
  <si>
    <t>Sample ID</t>
  </si>
  <si>
    <t>order of increasing  longitude</t>
  </si>
  <si>
    <t>Temperature (°C)</t>
  </si>
  <si>
    <r>
      <t xml:space="preserve">water samples in </t>
    </r>
    <r>
      <rPr>
        <b/>
        <sz val="14"/>
        <color theme="8" tint="0.39997558519241921"/>
        <rFont val="Calibri"/>
        <scheme val="minor"/>
      </rPr>
      <t>blue</t>
    </r>
  </si>
  <si>
    <r>
      <rPr>
        <b/>
        <vertAlign val="superscript"/>
        <sz val="11"/>
        <color theme="1"/>
        <rFont val="Calibri"/>
        <scheme val="minor"/>
      </rPr>
      <t>4</t>
    </r>
    <r>
      <rPr>
        <b/>
        <sz val="12"/>
        <color theme="1"/>
        <rFont val="Calibri"/>
        <family val="2"/>
        <scheme val="minor"/>
      </rPr>
      <t>He (ccSTP/g(H2O))</t>
    </r>
  </si>
  <si>
    <r>
      <rPr>
        <b/>
        <vertAlign val="superscript"/>
        <sz val="11"/>
        <color theme="1"/>
        <rFont val="Calibri"/>
        <scheme val="minor"/>
      </rPr>
      <t>20</t>
    </r>
    <r>
      <rPr>
        <b/>
        <sz val="12"/>
        <color theme="1"/>
        <rFont val="Calibri"/>
        <family val="2"/>
        <scheme val="minor"/>
      </rPr>
      <t>Ne/</t>
    </r>
    <r>
      <rPr>
        <b/>
        <vertAlign val="superscript"/>
        <sz val="11"/>
        <color theme="1"/>
        <rFont val="Calibri"/>
        <scheme val="minor"/>
      </rPr>
      <t>22</t>
    </r>
    <r>
      <rPr>
        <b/>
        <sz val="12"/>
        <color theme="1"/>
        <rFont val="Calibri"/>
        <family val="2"/>
        <scheme val="minor"/>
      </rPr>
      <t>Ne</t>
    </r>
  </si>
  <si>
    <r>
      <rPr>
        <b/>
        <vertAlign val="superscript"/>
        <sz val="11"/>
        <color theme="1"/>
        <rFont val="Calibri"/>
        <scheme val="minor"/>
      </rPr>
      <t>40</t>
    </r>
    <r>
      <rPr>
        <b/>
        <sz val="12"/>
        <color theme="1"/>
        <rFont val="Calibri"/>
        <family val="2"/>
        <scheme val="minor"/>
      </rPr>
      <t>Ar/</t>
    </r>
    <r>
      <rPr>
        <b/>
        <vertAlign val="superscript"/>
        <sz val="11"/>
        <color theme="1"/>
        <rFont val="Calibri"/>
        <scheme val="minor"/>
      </rPr>
      <t>36</t>
    </r>
    <r>
      <rPr>
        <b/>
        <sz val="12"/>
        <color theme="1"/>
        <rFont val="Calibri"/>
        <family val="2"/>
        <scheme val="minor"/>
      </rPr>
      <t>Ar</t>
    </r>
  </si>
  <si>
    <r>
      <rPr>
        <b/>
        <vertAlign val="superscript"/>
        <sz val="11"/>
        <color theme="1"/>
        <rFont val="Calibri"/>
        <scheme val="minor"/>
      </rPr>
      <t>86</t>
    </r>
    <r>
      <rPr>
        <b/>
        <sz val="12"/>
        <color theme="1"/>
        <rFont val="Calibri"/>
        <family val="2"/>
        <scheme val="minor"/>
      </rPr>
      <t>Kr/</t>
    </r>
    <r>
      <rPr>
        <b/>
        <vertAlign val="superscript"/>
        <sz val="11"/>
        <color theme="1"/>
        <rFont val="Calibri"/>
        <scheme val="minor"/>
      </rPr>
      <t>84</t>
    </r>
    <r>
      <rPr>
        <b/>
        <sz val="12"/>
        <color theme="1"/>
        <rFont val="Calibri"/>
        <family val="2"/>
        <scheme val="minor"/>
      </rPr>
      <t>Kr</t>
    </r>
  </si>
  <si>
    <r>
      <rPr>
        <b/>
        <vertAlign val="superscript"/>
        <sz val="11"/>
        <color theme="1"/>
        <rFont val="Calibri"/>
        <scheme val="minor"/>
      </rPr>
      <t>130</t>
    </r>
    <r>
      <rPr>
        <b/>
        <sz val="12"/>
        <color theme="1"/>
        <rFont val="Calibri"/>
        <family val="2"/>
        <scheme val="minor"/>
      </rPr>
      <t>Xe/</t>
    </r>
    <r>
      <rPr>
        <b/>
        <vertAlign val="superscript"/>
        <sz val="11"/>
        <color theme="1"/>
        <rFont val="Calibri"/>
        <scheme val="minor"/>
      </rPr>
      <t>132</t>
    </r>
    <r>
      <rPr>
        <b/>
        <sz val="12"/>
        <color theme="1"/>
        <rFont val="Calibri"/>
        <family val="2"/>
        <scheme val="minor"/>
      </rPr>
      <t>Xe</t>
    </r>
  </si>
  <si>
    <t>MEASURMENTS AT Tokyo Institute for Technology</t>
  </si>
  <si>
    <t>MEASURMENTS AT Oxford and Scripps Institution of Oceanography (SIO)</t>
  </si>
  <si>
    <t>#</t>
  </si>
  <si>
    <t>SAMPLE CODE</t>
  </si>
  <si>
    <t>Unit Age</t>
  </si>
  <si>
    <t>Age</t>
  </si>
  <si>
    <t>Error</t>
  </si>
  <si>
    <t>LAT</t>
  </si>
  <si>
    <t>LON</t>
  </si>
  <si>
    <t>SIO2</t>
  </si>
  <si>
    <t>TIO2</t>
  </si>
  <si>
    <t>Al2O3</t>
  </si>
  <si>
    <t>Fe2O3</t>
  </si>
  <si>
    <t>MnO</t>
  </si>
  <si>
    <t>MgO</t>
  </si>
  <si>
    <t>CaO</t>
  </si>
  <si>
    <t>Na2O</t>
  </si>
  <si>
    <t>K2O</t>
  </si>
  <si>
    <t>P2O5</t>
  </si>
  <si>
    <t>LOI</t>
  </si>
  <si>
    <t>Total</t>
  </si>
  <si>
    <t>V</t>
  </si>
  <si>
    <t>Cr</t>
  </si>
  <si>
    <t>Ni</t>
  </si>
  <si>
    <t>Cu</t>
  </si>
  <si>
    <t>Zn</t>
  </si>
  <si>
    <t>Rb</t>
  </si>
  <si>
    <t>Sr</t>
  </si>
  <si>
    <t>Y</t>
  </si>
  <si>
    <t>Zr</t>
  </si>
  <si>
    <t>Nb</t>
  </si>
  <si>
    <t>Ba</t>
  </si>
  <si>
    <t>Method</t>
  </si>
  <si>
    <t>SAMPLE COMMENT</t>
  </si>
  <si>
    <t>JK-25</t>
  </si>
  <si>
    <t>XRF</t>
  </si>
  <si>
    <t>JK-36</t>
  </si>
  <si>
    <t>JK-66</t>
  </si>
  <si>
    <t>JK-117</t>
  </si>
  <si>
    <t>La</t>
  </si>
  <si>
    <t>Ce</t>
  </si>
  <si>
    <t>Pr</t>
  </si>
  <si>
    <t>Nd</t>
  </si>
  <si>
    <t>Sm</t>
  </si>
  <si>
    <t>Eu</t>
  </si>
  <si>
    <t>Gd</t>
  </si>
  <si>
    <t>Tb</t>
  </si>
  <si>
    <t>Dy</t>
  </si>
  <si>
    <t>Ho</t>
  </si>
  <si>
    <t>Er</t>
  </si>
  <si>
    <t>Yb</t>
  </si>
  <si>
    <t>Lu</t>
  </si>
  <si>
    <t>Hf</t>
  </si>
  <si>
    <t>Ta</t>
  </si>
  <si>
    <t>Pb</t>
  </si>
  <si>
    <t>Th</t>
  </si>
  <si>
    <t>U</t>
  </si>
  <si>
    <t>LA-ICP-MS</t>
  </si>
  <si>
    <t>Ce/Pb</t>
  </si>
  <si>
    <t>Pb206/Pb204</t>
  </si>
  <si>
    <t>error</t>
  </si>
  <si>
    <t>Pb207/Pb204</t>
  </si>
  <si>
    <t>Pb208/Pb204</t>
  </si>
  <si>
    <t>Nd143/Nd144</t>
  </si>
  <si>
    <t>Sr87/Sr86</t>
  </si>
  <si>
    <t>87Sr/86Sr(initial)</t>
  </si>
  <si>
    <t>143Nd/144Nd(initial)</t>
  </si>
  <si>
    <t>206Pb/204Pb(initial)</t>
  </si>
  <si>
    <t>207Pb/204Pb(initial)</t>
  </si>
  <si>
    <t>208Pb/204Pb_Initial</t>
  </si>
  <si>
    <t>TIMS</t>
  </si>
  <si>
    <t>Distance Along the Arc</t>
  </si>
  <si>
    <t>Distance from the Trench</t>
  </si>
  <si>
    <t>Collector</t>
  </si>
  <si>
    <t>Segment</t>
  </si>
  <si>
    <t>Unit</t>
  </si>
  <si>
    <t>J. Kerr (Rutgers Collection)</t>
  </si>
  <si>
    <t>BA-Nicaragua</t>
  </si>
  <si>
    <t>La Providencia</t>
  </si>
  <si>
    <t xml:space="preserve">Label </t>
  </si>
  <si>
    <t>N</t>
  </si>
  <si>
    <t>CITATION</t>
  </si>
  <si>
    <t>Country</t>
  </si>
  <si>
    <t>Region</t>
  </si>
  <si>
    <t>Volcano/Unit</t>
  </si>
  <si>
    <t>VF/BVF</t>
  </si>
  <si>
    <t>SAMPLE NAME</t>
  </si>
  <si>
    <t>LONG</t>
  </si>
  <si>
    <t>SiO2(wt%)</t>
  </si>
  <si>
    <t>TiO2(wt%)</t>
  </si>
  <si>
    <t>Al2O3(wt%)</t>
  </si>
  <si>
    <t>Fe203</t>
  </si>
  <si>
    <t>FeOt(wt%)</t>
  </si>
  <si>
    <t>MnO(wt%)</t>
  </si>
  <si>
    <t>MgO(wt%)</t>
  </si>
  <si>
    <t>CaO(wt%)</t>
  </si>
  <si>
    <t>Na2O(wt%)</t>
  </si>
  <si>
    <t>K2O(wt%)</t>
  </si>
  <si>
    <t>P2O5(WT%)</t>
  </si>
  <si>
    <t>Li(PPM)</t>
  </si>
  <si>
    <t>B(PPM)</t>
  </si>
  <si>
    <t>Be(PPM)</t>
  </si>
  <si>
    <t>Sc(PPM)</t>
  </si>
  <si>
    <t>V(PPM)</t>
  </si>
  <si>
    <t>Cr(PPM)</t>
  </si>
  <si>
    <t>Co(PPM)</t>
  </si>
  <si>
    <t>Ni(PPM)</t>
  </si>
  <si>
    <t>Cu(PPM)</t>
  </si>
  <si>
    <t>Zn(PPM)</t>
  </si>
  <si>
    <t>Ga(PPM)</t>
  </si>
  <si>
    <t>Rb(PPM)</t>
  </si>
  <si>
    <t>Sr(PPM)</t>
  </si>
  <si>
    <t>Y(PPM)</t>
  </si>
  <si>
    <t>Zr(PPM)</t>
  </si>
  <si>
    <t>Nb(PPM)</t>
  </si>
  <si>
    <t>Mo(PPM)</t>
  </si>
  <si>
    <t>Sn(PPM)</t>
  </si>
  <si>
    <t>Sb(PPM)</t>
  </si>
  <si>
    <t>Cs(PPM)</t>
  </si>
  <si>
    <t>Ba(PPM)</t>
  </si>
  <si>
    <t>La(PPM)</t>
  </si>
  <si>
    <t>Ce(PPM)</t>
  </si>
  <si>
    <t>Pr(PPM)</t>
  </si>
  <si>
    <t>Nd(PPM)</t>
  </si>
  <si>
    <t>Sm(PPM)</t>
  </si>
  <si>
    <t>Eu(PPM)</t>
  </si>
  <si>
    <t>GD(PPM)</t>
  </si>
  <si>
    <t>Tb(PPM)</t>
  </si>
  <si>
    <t>Dy(PPM)</t>
  </si>
  <si>
    <t>Ho(PPM)</t>
  </si>
  <si>
    <t>Er(PPM)</t>
  </si>
  <si>
    <t>Tm(PPM)</t>
  </si>
  <si>
    <t>Yb(PPM)</t>
  </si>
  <si>
    <t>Lu(PPM)</t>
  </si>
  <si>
    <t>Hf(PPM)</t>
  </si>
  <si>
    <t>Ta(PPM)</t>
  </si>
  <si>
    <t>W(PPM)</t>
  </si>
  <si>
    <t>Tl(PPM)</t>
  </si>
  <si>
    <t>Pb(PPM)</t>
  </si>
  <si>
    <t>Th(PPM): altern. values or methods</t>
  </si>
  <si>
    <t>U(PPM): altern. values or methods</t>
  </si>
  <si>
    <t>Pb*</t>
  </si>
  <si>
    <t>Pb/Pb*</t>
  </si>
  <si>
    <t>Nb/Nb*</t>
  </si>
  <si>
    <t>Pb206_Pb204</t>
  </si>
  <si>
    <t>Pb207_Pb204</t>
  </si>
  <si>
    <t>Pb208_Pb204</t>
  </si>
  <si>
    <t>Nd143_Nd144</t>
  </si>
  <si>
    <t>eNd</t>
  </si>
  <si>
    <t>Sr87_Sr86</t>
  </si>
  <si>
    <t>87Sr/86Sr_Fin</t>
  </si>
  <si>
    <t>143Nd/144Nd_Fin</t>
  </si>
  <si>
    <t>206Pb/204Pb_Fin</t>
  </si>
  <si>
    <t>207Pb/204Pb_Fin</t>
  </si>
  <si>
    <t>208Pb/204Pb_Fin</t>
  </si>
  <si>
    <t>East</t>
  </si>
  <si>
    <t>North</t>
  </si>
  <si>
    <t>Top. Map</t>
  </si>
  <si>
    <t>DAA</t>
  </si>
  <si>
    <t>Dtrench</t>
  </si>
  <si>
    <t>Jcode</t>
  </si>
  <si>
    <t>Kcode</t>
  </si>
  <si>
    <t>Lcode</t>
  </si>
  <si>
    <t>ROCK NAME</t>
  </si>
  <si>
    <t>Pan-adakite</t>
  </si>
  <si>
    <t>Enriched Southern Trend</t>
  </si>
  <si>
    <t>Panama</t>
  </si>
  <si>
    <t>Baru, Adakite</t>
  </si>
  <si>
    <t>Panama-Adakites</t>
  </si>
  <si>
    <t>M44KH</t>
  </si>
  <si>
    <t>M53KH</t>
  </si>
  <si>
    <t>M55KH</t>
  </si>
  <si>
    <t>M57aKH</t>
  </si>
  <si>
    <t>Pan-alkaline</t>
  </si>
  <si>
    <t>?</t>
  </si>
  <si>
    <t>Panama-Alkaline 1-4.5 Ma</t>
  </si>
  <si>
    <t>M99a KH</t>
  </si>
  <si>
    <t>Chiriquí , Alkaline</t>
  </si>
  <si>
    <t>CP97-1</t>
  </si>
  <si>
    <t>Sona</t>
  </si>
  <si>
    <t>M 118aKH</t>
  </si>
  <si>
    <t>M105 KH</t>
  </si>
  <si>
    <t>M121aKH</t>
  </si>
  <si>
    <t>Sona, Alkaline</t>
  </si>
  <si>
    <t>SO96-1</t>
  </si>
  <si>
    <t>3-12-4-03</t>
  </si>
  <si>
    <t>M36KH</t>
  </si>
  <si>
    <t>M37KH</t>
  </si>
  <si>
    <t>NW-Nic.-VF</t>
  </si>
  <si>
    <t>Depleted northern trend</t>
  </si>
  <si>
    <t>Geomar</t>
  </si>
  <si>
    <t>Nicaragua</t>
  </si>
  <si>
    <t>C. Buena vista</t>
  </si>
  <si>
    <t>VF</t>
  </si>
  <si>
    <t>P-47A</t>
  </si>
  <si>
    <t>b.d.</t>
  </si>
  <si>
    <t>VF-NW-Nic.</t>
  </si>
  <si>
    <t>C. Diablo</t>
  </si>
  <si>
    <t>P-50</t>
  </si>
  <si>
    <t>C. Las Palmitas</t>
  </si>
  <si>
    <t>P-56G</t>
  </si>
  <si>
    <t>Cabeza de Vaca</t>
  </si>
  <si>
    <t>P-40A</t>
  </si>
  <si>
    <t>20.60±5.00?</t>
  </si>
  <si>
    <t>P-42</t>
  </si>
  <si>
    <t>Casitas</t>
  </si>
  <si>
    <t>P-13</t>
  </si>
  <si>
    <t xml:space="preserve"> [16047] HEYDOLPH K.(2012)  [GeoReM [6843] ]</t>
  </si>
  <si>
    <t>Cerro Negro</t>
  </si>
  <si>
    <t>P2-11</t>
  </si>
  <si>
    <t>BASALT, CALC-ALKALINE</t>
  </si>
  <si>
    <t>LAVA FLOW</t>
  </si>
  <si>
    <t>P2-13</t>
  </si>
  <si>
    <t>P2-3b</t>
  </si>
  <si>
    <t>C. Negro</t>
  </si>
  <si>
    <t>P2-3d</t>
  </si>
  <si>
    <t>P-4</t>
  </si>
  <si>
    <t>BOMB</t>
  </si>
  <si>
    <t>P-6</t>
  </si>
  <si>
    <t xml:space="preserve"> [4102] PATINO L. C. (2000)/ [6969] FEIGENSON M. D. (2004)</t>
  </si>
  <si>
    <t>CN-1</t>
  </si>
  <si>
    <t>NOT GIVEN</t>
  </si>
  <si>
    <t>LAVA</t>
  </si>
  <si>
    <t xml:space="preserve"> [4688] WALKER J. A. (2001)/  [6969] FEIGENSON M. D. (2004)</t>
  </si>
  <si>
    <t>CN10</t>
  </si>
  <si>
    <t>BASALT</t>
  </si>
  <si>
    <t>MAFIC</t>
  </si>
  <si>
    <t>Concepcion</t>
  </si>
  <si>
    <t>P-86A</t>
  </si>
  <si>
    <t>VF-SE-Nic.</t>
  </si>
  <si>
    <t>Cone2</t>
  </si>
  <si>
    <t>P-51</t>
  </si>
  <si>
    <t>Cone3</t>
  </si>
  <si>
    <t>P-43</t>
  </si>
  <si>
    <t>Cone4</t>
  </si>
  <si>
    <t>P-48B</t>
  </si>
  <si>
    <t>Cosigüina</t>
  </si>
  <si>
    <t>P-58A</t>
  </si>
  <si>
    <t>P-60</t>
  </si>
  <si>
    <t>Laguna Asos</t>
  </si>
  <si>
    <t>P-46A</t>
  </si>
  <si>
    <t>Las Pilas</t>
  </si>
  <si>
    <t>P-19</t>
  </si>
  <si>
    <t>0.20±0.10?</t>
  </si>
  <si>
    <t>Maderas</t>
  </si>
  <si>
    <t>P-80A</t>
  </si>
  <si>
    <t>Masaya</t>
  </si>
  <si>
    <t>MS4</t>
  </si>
  <si>
    <t>P2-47</t>
  </si>
  <si>
    <t>P-68B</t>
  </si>
  <si>
    <t>Mombacho</t>
  </si>
  <si>
    <t>P2-58</t>
  </si>
  <si>
    <t>Momotombo</t>
  </si>
  <si>
    <t>P-32</t>
  </si>
  <si>
    <t>ANDESITE, BASALTIC, CALC-ALKALINE</t>
  </si>
  <si>
    <t>P-34</t>
  </si>
  <si>
    <t>Momotomobo</t>
  </si>
  <si>
    <t>MT101</t>
  </si>
  <si>
    <t>Nejapa</t>
  </si>
  <si>
    <t>P2-53</t>
  </si>
  <si>
    <t>Nejapa crater</t>
  </si>
  <si>
    <t>P2-32d</t>
  </si>
  <si>
    <t>Ojo de Agua</t>
  </si>
  <si>
    <t>P-23</t>
  </si>
  <si>
    <t>San Cristobal</t>
  </si>
  <si>
    <t>P-27A</t>
  </si>
  <si>
    <t>BLOCK FROM LAHAR</t>
  </si>
  <si>
    <t>Telica</t>
  </si>
  <si>
    <t>P-7A</t>
  </si>
  <si>
    <t>P-9</t>
  </si>
  <si>
    <t xml:space="preserve"> [14081] BOLGE L. L. (2009)/ [6969] FEIGENSON M. D. (2004)</t>
  </si>
  <si>
    <t>TE1</t>
  </si>
  <si>
    <t>Telica/ San Cristobal</t>
  </si>
  <si>
    <t>P2-16</t>
  </si>
  <si>
    <t>SE-Nic.-BVF</t>
  </si>
  <si>
    <t>Transitional</t>
  </si>
  <si>
    <t>E. Gazel</t>
  </si>
  <si>
    <t>Cuckra Hill</t>
  </si>
  <si>
    <t>BVF</t>
  </si>
  <si>
    <t>CH-011507-1</t>
  </si>
  <si>
    <t>Carlos Fonseca</t>
  </si>
  <si>
    <t>XRF/LA-ICP-MS</t>
  </si>
  <si>
    <t>CH-011507-9</t>
  </si>
  <si>
    <t>Kukra Hill</t>
  </si>
  <si>
    <t>V. Azule</t>
  </si>
  <si>
    <t>AZUL-2</t>
  </si>
  <si>
    <t>V. Blue</t>
  </si>
  <si>
    <t>Hon-BVF</t>
  </si>
  <si>
    <t xml:space="preserve">Honduras </t>
  </si>
  <si>
    <t>Cerro Las Crucitas (W of Tegucigalpa)</t>
  </si>
  <si>
    <t>H14</t>
  </si>
  <si>
    <t xml:space="preserve">El Tigre Island </t>
  </si>
  <si>
    <t>H1</t>
  </si>
  <si>
    <t>H4B</t>
  </si>
  <si>
    <t>Laguna De Yoja</t>
  </si>
  <si>
    <t>H10</t>
  </si>
  <si>
    <t>HAWAIITE</t>
  </si>
  <si>
    <t>Near Zambrano Town</t>
  </si>
  <si>
    <t>H9</t>
  </si>
  <si>
    <t>S of Pore Rios (Sula Graben)</t>
  </si>
  <si>
    <t>H13</t>
  </si>
  <si>
    <t xml:space="preserve">Sacate Grande </t>
  </si>
  <si>
    <t>H5</t>
  </si>
  <si>
    <t xml:space="preserve">SW of Tegucigalpa </t>
  </si>
  <si>
    <t>H16</t>
  </si>
  <si>
    <t xml:space="preserve">Utila </t>
  </si>
  <si>
    <t>H17A</t>
  </si>
  <si>
    <t>TUFF</t>
  </si>
  <si>
    <t>H18A</t>
  </si>
  <si>
    <t>CLASTS</t>
  </si>
  <si>
    <t>Patino1997</t>
  </si>
  <si>
    <t>Yojoa</t>
  </si>
  <si>
    <t>HON-YO1</t>
  </si>
  <si>
    <t>Rio Lindo</t>
  </si>
  <si>
    <t>L. Patino</t>
  </si>
  <si>
    <t>DCP/ICP-MS</t>
  </si>
  <si>
    <t>BA-Honduras</t>
  </si>
  <si>
    <t>Yohoa</t>
  </si>
  <si>
    <t>Back-arc Alkaline</t>
  </si>
  <si>
    <t>lava</t>
  </si>
  <si>
    <t>HON-YO2</t>
  </si>
  <si>
    <t>DCP/ICP-MS BU</t>
  </si>
  <si>
    <t>HON-YO3</t>
  </si>
  <si>
    <t>HON-YO5</t>
  </si>
  <si>
    <t>Sta. Cruz de Yojoa</t>
  </si>
  <si>
    <t>HON-YO6</t>
  </si>
  <si>
    <t>HON-YO7</t>
  </si>
  <si>
    <t>Hon-VF</t>
  </si>
  <si>
    <t>H3B</t>
  </si>
  <si>
    <t>TRACHYBASALT</t>
  </si>
  <si>
    <t>El Sal-BVF</t>
  </si>
  <si>
    <t>El Salvador</t>
  </si>
  <si>
    <t xml:space="preserve">Cerrito Ojo De Agua </t>
  </si>
  <si>
    <t>ES014</t>
  </si>
  <si>
    <t>Cerro Quemado</t>
  </si>
  <si>
    <t>ES015</t>
  </si>
  <si>
    <t>TEPHRA</t>
  </si>
  <si>
    <t>ES016</t>
  </si>
  <si>
    <t>CINDER CONE CLOSE TO CERRITO OJO DE AGUA (BEHIND-THE-FRONT VOLCANISM)</t>
  </si>
  <si>
    <t>ES013</t>
  </si>
  <si>
    <t>Coujutepque</t>
  </si>
  <si>
    <t>ES019</t>
  </si>
  <si>
    <t>Junquillo and Rio Ostija</t>
  </si>
  <si>
    <t>ES017</t>
  </si>
  <si>
    <t>San Diego</t>
  </si>
  <si>
    <t>ES018B</t>
  </si>
  <si>
    <t>Singuil</t>
  </si>
  <si>
    <t>ES024B</t>
  </si>
  <si>
    <t>El Sal-VF</t>
  </si>
  <si>
    <t>Izalco</t>
  </si>
  <si>
    <t>ES036C</t>
  </si>
  <si>
    <t>ES038</t>
  </si>
  <si>
    <t>Laguna Caldera</t>
  </si>
  <si>
    <t>ES009</t>
  </si>
  <si>
    <t>San Miguel (Chaparrastique)</t>
  </si>
  <si>
    <t>ES027B</t>
  </si>
  <si>
    <t>ES028B</t>
  </si>
  <si>
    <t>ES031</t>
  </si>
  <si>
    <t>San Salvador</t>
  </si>
  <si>
    <t>ES SSI</t>
  </si>
  <si>
    <t>ES SSII</t>
  </si>
  <si>
    <t>Santa Ana (Ilamatepec</t>
  </si>
  <si>
    <t>ES005</t>
  </si>
  <si>
    <t>Siguatepeque</t>
  </si>
  <si>
    <t>ES002</t>
  </si>
  <si>
    <t>SCORIA</t>
  </si>
  <si>
    <t>ES003</t>
  </si>
  <si>
    <t>Usulutan</t>
  </si>
  <si>
    <t>ES035A</t>
  </si>
  <si>
    <t>CR Talamanca</t>
  </si>
  <si>
    <t>Costa Rica</t>
  </si>
  <si>
    <t>Talamanca adakites (&lt;5 Ma)</t>
  </si>
  <si>
    <t>TC-3</t>
  </si>
  <si>
    <t>Talamanca adakite</t>
  </si>
  <si>
    <t>TC-5A</t>
  </si>
  <si>
    <t>TC-6A</t>
  </si>
  <si>
    <t>TC-6b</t>
  </si>
  <si>
    <t>TC-7</t>
  </si>
  <si>
    <t>TC-8</t>
  </si>
  <si>
    <t>N./Central CR-BVF</t>
  </si>
  <si>
    <t>Auas Zarcas</t>
  </si>
  <si>
    <t>AZ Buenos Aires</t>
  </si>
  <si>
    <t>P-152</t>
  </si>
  <si>
    <t>BVF-Central CR</t>
  </si>
  <si>
    <t>AZ C. Chiles</t>
  </si>
  <si>
    <t>P-155A</t>
  </si>
  <si>
    <t>AZ Juan Murillo</t>
  </si>
  <si>
    <t>P-153</t>
  </si>
  <si>
    <t>AZ Pital</t>
  </si>
  <si>
    <t>P-154B</t>
  </si>
  <si>
    <t>Siquirres</t>
  </si>
  <si>
    <t>P-149A</t>
  </si>
  <si>
    <t>BVF-CCR</t>
  </si>
  <si>
    <t>Guayacan</t>
  </si>
  <si>
    <t>Siquirres AB</t>
  </si>
  <si>
    <t>P-145</t>
  </si>
  <si>
    <t>Turrialba</t>
  </si>
  <si>
    <t>P-97A</t>
  </si>
  <si>
    <t>N./Central CR-VF</t>
  </si>
  <si>
    <t>Arenal</t>
  </si>
  <si>
    <t>CR-61B</t>
  </si>
  <si>
    <t>VF-NCR</t>
  </si>
  <si>
    <t>Feigenson et al. (2004)/Bolge et al. (2009)</t>
  </si>
  <si>
    <t xml:space="preserve">Costa Rica </t>
  </si>
  <si>
    <t>Barva</t>
  </si>
  <si>
    <t>s B7</t>
  </si>
  <si>
    <t>P-171</t>
  </si>
  <si>
    <t>VF-CCR</t>
  </si>
  <si>
    <t>Bosque Alegre</t>
  </si>
  <si>
    <t>P-124</t>
  </si>
  <si>
    <t>Cerro Pasquí</t>
  </si>
  <si>
    <t>P-143</t>
  </si>
  <si>
    <t>Chocosuela</t>
  </si>
  <si>
    <t>P-119A</t>
  </si>
  <si>
    <t>Cone Boqueron</t>
  </si>
  <si>
    <t>P-140</t>
  </si>
  <si>
    <t>Cone Oratorio</t>
  </si>
  <si>
    <t>P-139</t>
  </si>
  <si>
    <t>Congo</t>
  </si>
  <si>
    <t>P-123A</t>
  </si>
  <si>
    <t>forearc flow sampled for paleomag</t>
  </si>
  <si>
    <t>P-96</t>
  </si>
  <si>
    <t>0.35±0.19?</t>
  </si>
  <si>
    <t>Alvarado 2006</t>
  </si>
  <si>
    <t>Irazú</t>
  </si>
  <si>
    <t>CR-IZ-63A</t>
  </si>
  <si>
    <t>Istaru</t>
  </si>
  <si>
    <t>icpms LP 1997/dcp MC</t>
  </si>
  <si>
    <t>1963-65</t>
  </si>
  <si>
    <t>scoria</t>
  </si>
  <si>
    <t>P-160A</t>
  </si>
  <si>
    <t>P-162</t>
  </si>
  <si>
    <t>P2-72</t>
  </si>
  <si>
    <t>Maar Rio Cuarto</t>
  </si>
  <si>
    <t>P-118</t>
  </si>
  <si>
    <t>P-122</t>
  </si>
  <si>
    <t>Miravalles</t>
  </si>
  <si>
    <t>P2-118</t>
  </si>
  <si>
    <t>&lt;2</t>
  </si>
  <si>
    <t>Platanar</t>
  </si>
  <si>
    <t>P-151D</t>
  </si>
  <si>
    <t>Poás</t>
  </si>
  <si>
    <t>P-109</t>
  </si>
  <si>
    <t>Porvenir</t>
  </si>
  <si>
    <t>P-169</t>
  </si>
  <si>
    <t>Redonda cone 2</t>
  </si>
  <si>
    <t>P-112</t>
  </si>
  <si>
    <t>Redonda cone 3</t>
  </si>
  <si>
    <t>P-113</t>
  </si>
  <si>
    <t>transitional</t>
  </si>
  <si>
    <t>Rincon</t>
  </si>
  <si>
    <t>CR-35</t>
  </si>
  <si>
    <t>Zurqui</t>
  </si>
  <si>
    <t>P-102C</t>
  </si>
  <si>
    <t>N. CR-BVF</t>
  </si>
  <si>
    <t>N. CR and S. Nic BVF</t>
  </si>
  <si>
    <t>Lomas del Colrado</t>
  </si>
  <si>
    <t>C. Mercedes</t>
  </si>
  <si>
    <t>CR-85</t>
  </si>
  <si>
    <t>Cerro Tortugero</t>
  </si>
  <si>
    <t>P-132B</t>
  </si>
  <si>
    <t>Tortugero</t>
  </si>
  <si>
    <t xml:space="preserve">Lomas Azules </t>
  </si>
  <si>
    <t>Lomas Azules</t>
  </si>
  <si>
    <t>P-163B</t>
  </si>
  <si>
    <t>BA-Southern CR</t>
  </si>
  <si>
    <t>Puerto Lindo</t>
  </si>
  <si>
    <t>P-138</t>
  </si>
  <si>
    <t xml:space="preserve">Rio San Juan </t>
  </si>
  <si>
    <t>P-128</t>
  </si>
  <si>
    <t>Rio San Juan</t>
  </si>
  <si>
    <t>S. CR-BVF</t>
  </si>
  <si>
    <t>Victoria Dikes</t>
  </si>
  <si>
    <t>AM-081906-1</t>
  </si>
  <si>
    <t>Amburi</t>
  </si>
  <si>
    <t>G. Dengo</t>
  </si>
  <si>
    <t>CR271</t>
  </si>
  <si>
    <t>Rio Banano</t>
  </si>
  <si>
    <t>D68</t>
  </si>
  <si>
    <t>Estrella</t>
  </si>
  <si>
    <t>J. Kerr</t>
  </si>
  <si>
    <t>La Providencia -Altered</t>
  </si>
  <si>
    <t>JK-115</t>
  </si>
  <si>
    <t>LP00/ICP-MS</t>
  </si>
  <si>
    <t>JK-13a</t>
  </si>
  <si>
    <t>JK-53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</si>
</sst>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-* #,##0.00_-;\-* #,##0.00_-;_-* &quot;-&quot;??_-;_-@_-"/>
    <numFmt numFmtId="164" formatCode="0.000"/>
    <numFmt numFmtId="165" formatCode="0.0"/>
    <numFmt numFmtId="166" formatCode="mm/dd/yy"/>
    <numFmt numFmtId="167" formatCode="0.0000"/>
    <numFmt numFmtId="168" formatCode="0.000E+00"/>
    <numFmt numFmtId="169" formatCode="0.0E+00"/>
    <numFmt numFmtId="170" formatCode="0.000000"/>
    <numFmt numFmtId="171" formatCode="0.00000"/>
  </numFmts>
  <fonts count="29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name val="Arial"/>
    </font>
    <font>
      <sz val="9"/>
      <color rgb="FF000000"/>
      <name val="&quot;Meiryo UI&quot;"/>
    </font>
    <font>
      <sz val="10"/>
      <color rgb="FF000000"/>
      <name val="Arial"/>
    </font>
    <font>
      <sz val="10"/>
      <color rgb="FF000000"/>
      <name val="Calibri"/>
    </font>
    <font>
      <b/>
      <sz val="10"/>
      <name val="Arial"/>
    </font>
    <font>
      <sz val="10"/>
      <name val="Calibri"/>
    </font>
    <font>
      <b/>
      <sz val="10"/>
      <color theme="1"/>
      <name val="Arial"/>
    </font>
    <font>
      <sz val="10"/>
      <color theme="1"/>
      <name val="Arial"/>
    </font>
    <font>
      <sz val="11"/>
      <name val="Calibri"/>
      <family val="2"/>
      <scheme val="minor"/>
    </font>
    <font>
      <b/>
      <sz val="12"/>
      <color theme="6" tint="-0.249977111117893"/>
      <name val="Calibri"/>
      <scheme val="minor"/>
    </font>
    <font>
      <sz val="14"/>
      <color theme="1"/>
      <name val="Calibri"/>
      <scheme val="minor"/>
    </font>
    <font>
      <b/>
      <sz val="14"/>
      <color theme="8" tint="0.39997558519241921"/>
      <name val="Calibri"/>
      <scheme val="minor"/>
    </font>
    <font>
      <b/>
      <vertAlign val="superscript"/>
      <sz val="11"/>
      <color theme="1"/>
      <name val="Calibri"/>
      <scheme val="minor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name val="Arial"/>
      <family val="2"/>
    </font>
    <font>
      <sz val="12"/>
      <color theme="1"/>
      <name val="Arial"/>
      <family val="2"/>
    </font>
    <font>
      <sz val="12"/>
      <name val="Verdana"/>
      <family val="2"/>
    </font>
    <font>
      <sz val="12"/>
      <name val="Arial"/>
      <family val="2"/>
    </font>
    <font>
      <sz val="12"/>
      <name val="Calibri"/>
      <family val="2"/>
      <scheme val="minor"/>
    </font>
    <font>
      <sz val="10"/>
      <name val="Verdana"/>
      <family val="2"/>
    </font>
    <font>
      <sz val="10"/>
      <name val="Calibri (Corps)"/>
    </font>
    <font>
      <b/>
      <sz val="10"/>
      <name val="Calibri (Corps)"/>
    </font>
    <font>
      <sz val="10"/>
      <name val="Geneva"/>
    </font>
    <font>
      <i/>
      <sz val="10"/>
      <name val="Calibri (Corps)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rgb="FFFFFFFF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</borders>
  <cellStyleXfs count="72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1" fillId="0" borderId="0"/>
    <xf numFmtId="0" fontId="24" fillId="0" borderId="0"/>
    <xf numFmtId="0" fontId="24" fillId="0" borderId="0"/>
    <xf numFmtId="0" fontId="27" fillId="0" borderId="0"/>
    <xf numFmtId="43" fontId="21" fillId="0" borderId="0" applyFont="0" applyFill="0" applyBorder="0" applyAlignment="0" applyProtection="0"/>
    <xf numFmtId="0" fontId="21" fillId="0" borderId="0"/>
    <xf numFmtId="0" fontId="24" fillId="0" borderId="0"/>
  </cellStyleXfs>
  <cellXfs count="177">
    <xf numFmtId="0" fontId="0" fillId="0" borderId="0" xfId="0"/>
    <xf numFmtId="0" fontId="1" fillId="0" borderId="0" xfId="0" applyFont="1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2" borderId="0" xfId="0" applyFill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165" fontId="0" fillId="0" borderId="0" xfId="0" applyNumberFormat="1" applyAlignment="1">
      <alignment horizontal="center"/>
    </xf>
    <xf numFmtId="166" fontId="4" fillId="2" borderId="0" xfId="0" applyNumberFormat="1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2" fontId="4" fillId="2" borderId="0" xfId="0" applyNumberFormat="1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2" fontId="6" fillId="2" borderId="0" xfId="0" applyNumberFormat="1" applyFont="1" applyFill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2" fontId="8" fillId="2" borderId="0" xfId="0" applyNumberFormat="1" applyFont="1" applyFill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164" fontId="4" fillId="2" borderId="0" xfId="0" applyNumberFormat="1" applyFont="1" applyFill="1" applyAlignment="1">
      <alignment horizontal="center" vertical="center"/>
    </xf>
    <xf numFmtId="164" fontId="4" fillId="5" borderId="0" xfId="0" applyNumberFormat="1" applyFont="1" applyFill="1" applyAlignment="1">
      <alignment horizontal="center" vertical="center"/>
    </xf>
    <xf numFmtId="0" fontId="0" fillId="0" borderId="0" xfId="0" applyAlignment="1">
      <alignment horizontal="left" vertical="center"/>
    </xf>
    <xf numFmtId="1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7" fontId="0" fillId="0" borderId="0" xfId="0" applyNumberFormat="1"/>
    <xf numFmtId="0" fontId="0" fillId="0" borderId="0" xfId="0" quotePrefix="1" applyAlignment="1">
      <alignment horizontal="center"/>
    </xf>
    <xf numFmtId="1" fontId="12" fillId="2" borderId="0" xfId="0" applyNumberFormat="1" applyFont="1" applyFill="1" applyAlignment="1">
      <alignment horizontal="center"/>
    </xf>
    <xf numFmtId="14" fontId="12" fillId="2" borderId="0" xfId="0" applyNumberFormat="1" applyFont="1" applyFill="1" applyAlignment="1">
      <alignment horizontal="center"/>
    </xf>
    <xf numFmtId="164" fontId="12" fillId="2" borderId="0" xfId="0" applyNumberFormat="1" applyFont="1" applyFill="1" applyAlignment="1">
      <alignment horizontal="center"/>
    </xf>
    <xf numFmtId="168" fontId="12" fillId="2" borderId="0" xfId="0" applyNumberFormat="1" applyFont="1" applyFill="1" applyAlignment="1">
      <alignment horizontal="center"/>
    </xf>
    <xf numFmtId="169" fontId="12" fillId="2" borderId="0" xfId="0" applyNumberFormat="1" applyFont="1" applyFill="1" applyAlignment="1">
      <alignment horizontal="center"/>
    </xf>
    <xf numFmtId="165" fontId="12" fillId="2" borderId="0" xfId="0" applyNumberFormat="1" applyFont="1" applyFill="1" applyAlignment="1">
      <alignment horizontal="center"/>
    </xf>
    <xf numFmtId="0" fontId="13" fillId="0" borderId="0" xfId="0" applyFont="1" applyAlignment="1">
      <alignment horizontal="center" vertical="center"/>
    </xf>
    <xf numFmtId="14" fontId="0" fillId="2" borderId="0" xfId="0" applyNumberFormat="1" applyFill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164" fontId="0" fillId="3" borderId="0" xfId="0" applyNumberFormat="1" applyFill="1" applyAlignment="1">
      <alignment horizontal="center" vertical="center"/>
    </xf>
    <xf numFmtId="165" fontId="0" fillId="2" borderId="0" xfId="0" applyNumberFormat="1" applyFill="1" applyAlignment="1">
      <alignment horizontal="center" vertical="center"/>
    </xf>
    <xf numFmtId="1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/>
    </xf>
    <xf numFmtId="2" fontId="0" fillId="2" borderId="0" xfId="0" applyNumberFormat="1" applyFill="1" applyAlignment="1">
      <alignment horizontal="center"/>
    </xf>
    <xf numFmtId="165" fontId="0" fillId="2" borderId="0" xfId="0" applyNumberFormat="1" applyFill="1" applyAlignment="1">
      <alignment horizontal="center"/>
    </xf>
    <xf numFmtId="11" fontId="0" fillId="2" borderId="0" xfId="0" applyNumberFormat="1" applyFill="1"/>
    <xf numFmtId="1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/>
    </xf>
    <xf numFmtId="11" fontId="0" fillId="0" borderId="0" xfId="0" applyNumberFormat="1"/>
    <xf numFmtId="11" fontId="0" fillId="2" borderId="0" xfId="0" applyNumberFormat="1" applyFill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/>
    <xf numFmtId="0" fontId="1" fillId="0" borderId="3" xfId="0" applyFont="1" applyBorder="1"/>
    <xf numFmtId="0" fontId="0" fillId="3" borderId="4" xfId="0" applyFill="1" applyBorder="1" applyAlignment="1">
      <alignment horizontal="center" vertical="center"/>
    </xf>
    <xf numFmtId="0" fontId="0" fillId="2" borderId="5" xfId="0" applyFill="1" applyBorder="1"/>
    <xf numFmtId="165" fontId="0" fillId="0" borderId="5" xfId="0" applyNumberFormat="1" applyBorder="1" applyAlignment="1">
      <alignment horizontal="center"/>
    </xf>
    <xf numFmtId="165" fontId="0" fillId="2" borderId="5" xfId="0" applyNumberFormat="1" applyFill="1" applyBorder="1" applyAlignment="1">
      <alignment horizontal="center"/>
    </xf>
    <xf numFmtId="0" fontId="0" fillId="3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14" fontId="0" fillId="2" borderId="7" xfId="0" applyNumberFormat="1" applyFill="1" applyBorder="1" applyAlignment="1">
      <alignment horizontal="center" vertical="center"/>
    </xf>
    <xf numFmtId="164" fontId="0" fillId="2" borderId="7" xfId="0" applyNumberFormat="1" applyFill="1" applyBorder="1" applyAlignment="1">
      <alignment horizontal="center" vertical="center"/>
    </xf>
    <xf numFmtId="164" fontId="0" fillId="3" borderId="7" xfId="0" applyNumberFormat="1" applyFill="1" applyBorder="1" applyAlignment="1">
      <alignment horizontal="center" vertical="center"/>
    </xf>
    <xf numFmtId="165" fontId="0" fillId="2" borderId="7" xfId="0" applyNumberFormat="1" applyFill="1" applyBorder="1" applyAlignment="1">
      <alignment horizontal="center" vertical="center"/>
    </xf>
    <xf numFmtId="1" fontId="0" fillId="2" borderId="7" xfId="0" applyNumberFormat="1" applyFill="1" applyBorder="1" applyAlignment="1">
      <alignment horizontal="center" vertical="center"/>
    </xf>
    <xf numFmtId="2" fontId="0" fillId="2" borderId="7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ill="1" applyBorder="1"/>
    <xf numFmtId="0" fontId="0" fillId="2" borderId="8" xfId="0" applyFill="1" applyBorder="1"/>
    <xf numFmtId="0" fontId="14" fillId="0" borderId="0" xfId="0" applyFont="1" applyAlignment="1">
      <alignment horizontal="center" vertical="center"/>
    </xf>
    <xf numFmtId="0" fontId="1" fillId="0" borderId="0" xfId="0" quotePrefix="1" applyFont="1" applyAlignment="1">
      <alignment horizontal="center"/>
    </xf>
    <xf numFmtId="0" fontId="1" fillId="0" borderId="0" xfId="0" applyFont="1" applyAlignment="1">
      <alignment horizontal="left"/>
    </xf>
    <xf numFmtId="164" fontId="12" fillId="0" borderId="0" xfId="0" applyNumberFormat="1" applyFont="1" applyAlignment="1">
      <alignment horizontal="center"/>
    </xf>
    <xf numFmtId="0" fontId="12" fillId="0" borderId="0" xfId="0" applyFont="1"/>
    <xf numFmtId="168" fontId="12" fillId="0" borderId="0" xfId="0" applyNumberFormat="1" applyFont="1" applyAlignment="1">
      <alignment horizontal="center"/>
    </xf>
    <xf numFmtId="164" fontId="12" fillId="6" borderId="0" xfId="0" applyNumberFormat="1" applyFont="1" applyFill="1" applyAlignment="1">
      <alignment horizontal="center"/>
    </xf>
    <xf numFmtId="0" fontId="1" fillId="7" borderId="0" xfId="0" applyFont="1" applyFill="1" applyAlignment="1">
      <alignment horizontal="left" vertical="center"/>
    </xf>
    <xf numFmtId="0" fontId="18" fillId="0" borderId="9" xfId="0" applyFont="1" applyBorder="1" applyAlignment="1">
      <alignment horizontal="center" vertical="center"/>
    </xf>
    <xf numFmtId="0" fontId="19" fillId="0" borderId="9" xfId="0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167" fontId="20" fillId="0" borderId="0" xfId="0" applyNumberFormat="1" applyFont="1" applyAlignment="1">
      <alignment horizontal="center" vertical="center"/>
    </xf>
    <xf numFmtId="2" fontId="20" fillId="0" borderId="0" xfId="0" applyNumberFormat="1" applyFont="1" applyAlignment="1">
      <alignment horizontal="center" vertical="center"/>
    </xf>
    <xf numFmtId="1" fontId="20" fillId="0" borderId="0" xfId="0" applyNumberFormat="1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20" fillId="0" borderId="7" xfId="0" applyFont="1" applyBorder="1" applyAlignment="1">
      <alignment horizontal="center" vertical="center"/>
    </xf>
    <xf numFmtId="167" fontId="20" fillId="0" borderId="7" xfId="0" applyNumberFormat="1" applyFont="1" applyBorder="1" applyAlignment="1">
      <alignment horizontal="center" vertical="center"/>
    </xf>
    <xf numFmtId="2" fontId="20" fillId="0" borderId="7" xfId="0" applyNumberFormat="1" applyFont="1" applyBorder="1" applyAlignment="1">
      <alignment horizontal="center" vertical="center"/>
    </xf>
    <xf numFmtId="1" fontId="20" fillId="0" borderId="7" xfId="0" applyNumberFormat="1" applyFont="1" applyBorder="1" applyAlignment="1">
      <alignment horizontal="center" vertical="center"/>
    </xf>
    <xf numFmtId="0" fontId="22" fillId="0" borderId="0" xfId="65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167" fontId="22" fillId="0" borderId="0" xfId="65" applyNumberFormat="1" applyFont="1" applyAlignment="1">
      <alignment horizontal="center" vertical="center"/>
    </xf>
    <xf numFmtId="2" fontId="22" fillId="0" borderId="0" xfId="65" applyNumberFormat="1" applyFont="1" applyAlignment="1">
      <alignment horizontal="center" vertical="center"/>
    </xf>
    <xf numFmtId="2" fontId="22" fillId="0" borderId="0" xfId="0" applyNumberFormat="1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164" fontId="23" fillId="0" borderId="0" xfId="0" applyNumberFormat="1" applyFont="1" applyAlignment="1">
      <alignment horizontal="center" vertical="center"/>
    </xf>
    <xf numFmtId="170" fontId="22" fillId="0" borderId="0" xfId="65" applyNumberFormat="1" applyFont="1" applyAlignment="1">
      <alignment horizontal="center" vertical="center"/>
    </xf>
    <xf numFmtId="0" fontId="18" fillId="0" borderId="10" xfId="0" applyFont="1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164" fontId="19" fillId="0" borderId="10" xfId="0" applyNumberFormat="1" applyFont="1" applyBorder="1" applyAlignment="1">
      <alignment horizontal="center" vertical="center"/>
    </xf>
    <xf numFmtId="170" fontId="19" fillId="0" borderId="10" xfId="0" applyNumberFormat="1" applyFont="1" applyBorder="1" applyAlignment="1">
      <alignment horizontal="center" vertical="center"/>
    </xf>
    <xf numFmtId="2" fontId="19" fillId="0" borderId="0" xfId="65" applyNumberFormat="1" applyFont="1" applyAlignment="1">
      <alignment horizontal="center" vertical="center"/>
    </xf>
    <xf numFmtId="164" fontId="18" fillId="0" borderId="0" xfId="0" applyNumberFormat="1" applyFont="1" applyAlignment="1">
      <alignment horizontal="center" vertical="center"/>
    </xf>
    <xf numFmtId="170" fontId="19" fillId="0" borderId="0" xfId="65" applyNumberFormat="1" applyFont="1" applyAlignment="1">
      <alignment horizontal="center" vertical="center"/>
    </xf>
    <xf numFmtId="0" fontId="19" fillId="0" borderId="0" xfId="65" applyFont="1" applyAlignment="1">
      <alignment horizontal="center" vertical="center"/>
    </xf>
    <xf numFmtId="2" fontId="17" fillId="0" borderId="0" xfId="0" applyNumberFormat="1" applyFont="1" applyAlignment="1">
      <alignment horizontal="center" vertical="center"/>
    </xf>
    <xf numFmtId="164" fontId="20" fillId="0" borderId="0" xfId="66" applyNumberFormat="1" applyFont="1" applyAlignment="1">
      <alignment horizontal="center" vertical="center"/>
    </xf>
    <xf numFmtId="170" fontId="20" fillId="0" borderId="0" xfId="66" applyNumberFormat="1" applyFont="1" applyAlignment="1">
      <alignment horizontal="center" vertical="center"/>
    </xf>
    <xf numFmtId="2" fontId="20" fillId="0" borderId="0" xfId="65" applyNumberFormat="1" applyFont="1" applyAlignment="1">
      <alignment horizontal="center" vertical="center"/>
    </xf>
    <xf numFmtId="164" fontId="17" fillId="0" borderId="0" xfId="0" applyNumberFormat="1" applyFont="1" applyAlignment="1">
      <alignment horizontal="center" vertical="center"/>
    </xf>
    <xf numFmtId="170" fontId="20" fillId="0" borderId="0" xfId="65" applyNumberFormat="1" applyFont="1" applyAlignment="1">
      <alignment horizontal="center" vertical="center"/>
    </xf>
    <xf numFmtId="0" fontId="20" fillId="0" borderId="0" xfId="65" applyFont="1" applyAlignment="1">
      <alignment horizontal="center" vertical="center"/>
    </xf>
    <xf numFmtId="164" fontId="20" fillId="0" borderId="0" xfId="0" applyNumberFormat="1" applyFont="1" applyAlignment="1">
      <alignment horizontal="center" vertical="center"/>
    </xf>
    <xf numFmtId="170" fontId="20" fillId="0" borderId="0" xfId="0" applyNumberFormat="1" applyFont="1" applyAlignment="1">
      <alignment horizontal="center" vertical="center"/>
    </xf>
    <xf numFmtId="2" fontId="17" fillId="0" borderId="7" xfId="0" applyNumberFormat="1" applyFont="1" applyBorder="1" applyAlignment="1">
      <alignment horizontal="center" vertical="center"/>
    </xf>
    <xf numFmtId="164" fontId="20" fillId="0" borderId="7" xfId="66" applyNumberFormat="1" applyFont="1" applyBorder="1" applyAlignment="1">
      <alignment horizontal="center" vertical="center"/>
    </xf>
    <xf numFmtId="170" fontId="20" fillId="0" borderId="7" xfId="66" applyNumberFormat="1" applyFont="1" applyBorder="1" applyAlignment="1">
      <alignment horizontal="center" vertical="center"/>
    </xf>
    <xf numFmtId="0" fontId="20" fillId="0" borderId="0" xfId="0" applyFont="1" applyAlignment="1">
      <alignment horizontal="center" vertical="center" wrapText="1"/>
    </xf>
    <xf numFmtId="0" fontId="18" fillId="0" borderId="10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22" fillId="0" borderId="0" xfId="65" applyFont="1" applyAlignment="1">
      <alignment horizontal="center" vertical="center" wrapText="1"/>
    </xf>
    <xf numFmtId="0" fontId="22" fillId="0" borderId="0" xfId="0" applyFont="1" applyAlignment="1">
      <alignment horizontal="center" vertical="center" wrapText="1"/>
    </xf>
    <xf numFmtId="0" fontId="23" fillId="0" borderId="0" xfId="0" applyFont="1" applyAlignment="1">
      <alignment horizontal="center" vertical="center" wrapText="1"/>
    </xf>
    <xf numFmtId="165" fontId="20" fillId="0" borderId="0" xfId="0" applyNumberFormat="1" applyFont="1" applyAlignment="1">
      <alignment horizontal="center" vertical="center" wrapText="1"/>
    </xf>
    <xf numFmtId="2" fontId="20" fillId="0" borderId="0" xfId="65" applyNumberFormat="1" applyFont="1" applyAlignment="1">
      <alignment horizontal="center" vertical="center" wrapText="1"/>
    </xf>
    <xf numFmtId="2" fontId="20" fillId="0" borderId="0" xfId="0" applyNumberFormat="1" applyFont="1" applyAlignment="1">
      <alignment horizontal="center" vertical="center" wrapText="1"/>
    </xf>
    <xf numFmtId="164" fontId="17" fillId="0" borderId="0" xfId="0" applyNumberFormat="1" applyFont="1" applyAlignment="1">
      <alignment horizontal="center" vertical="center" wrapText="1"/>
    </xf>
    <xf numFmtId="170" fontId="20" fillId="0" borderId="0" xfId="65" applyNumberFormat="1" applyFont="1" applyAlignment="1">
      <alignment horizontal="center" vertical="center" wrapText="1"/>
    </xf>
    <xf numFmtId="0" fontId="20" fillId="0" borderId="0" xfId="65" applyFont="1" applyAlignment="1">
      <alignment horizontal="center" vertical="center" wrapText="1"/>
    </xf>
    <xf numFmtId="0" fontId="20" fillId="0" borderId="7" xfId="0" applyFont="1" applyBorder="1" applyAlignment="1">
      <alignment horizontal="center" vertical="center" wrapText="1"/>
    </xf>
    <xf numFmtId="165" fontId="20" fillId="0" borderId="7" xfId="0" applyNumberFormat="1" applyFont="1" applyBorder="1" applyAlignment="1">
      <alignment horizontal="center" vertical="center" wrapText="1"/>
    </xf>
    <xf numFmtId="0" fontId="17" fillId="0" borderId="0" xfId="0" applyFont="1" applyAlignment="1">
      <alignment horizontal="center"/>
    </xf>
    <xf numFmtId="0" fontId="25" fillId="0" borderId="11" xfId="0" applyFont="1" applyBorder="1" applyAlignment="1">
      <alignment horizontal="center" vertical="center"/>
    </xf>
    <xf numFmtId="0" fontId="25" fillId="0" borderId="10" xfId="0" applyFont="1" applyBorder="1" applyAlignment="1">
      <alignment horizontal="center" vertical="center"/>
    </xf>
    <xf numFmtId="0" fontId="26" fillId="0" borderId="10" xfId="0" applyFont="1" applyBorder="1" applyAlignment="1">
      <alignment horizontal="center" vertical="center"/>
    </xf>
    <xf numFmtId="164" fontId="26" fillId="0" borderId="10" xfId="0" applyNumberFormat="1" applyFont="1" applyBorder="1" applyAlignment="1">
      <alignment horizontal="center" vertical="center"/>
    </xf>
    <xf numFmtId="170" fontId="26" fillId="0" borderId="10" xfId="0" applyNumberFormat="1" applyFont="1" applyBorder="1" applyAlignment="1">
      <alignment horizontal="center" vertical="center"/>
    </xf>
    <xf numFmtId="0" fontId="26" fillId="0" borderId="10" xfId="67" applyFont="1" applyBorder="1" applyAlignment="1">
      <alignment horizontal="center" vertical="center" wrapText="1"/>
    </xf>
    <xf numFmtId="0" fontId="25" fillId="0" borderId="0" xfId="65" applyFont="1" applyAlignment="1">
      <alignment horizontal="center" vertical="center"/>
    </xf>
    <xf numFmtId="0" fontId="25" fillId="0" borderId="0" xfId="0" applyFont="1" applyAlignment="1">
      <alignment horizontal="center" vertical="center"/>
    </xf>
    <xf numFmtId="167" fontId="25" fillId="0" borderId="0" xfId="65" applyNumberFormat="1" applyFont="1" applyAlignment="1">
      <alignment horizontal="center" vertical="center" wrapText="1"/>
    </xf>
    <xf numFmtId="2" fontId="25" fillId="0" borderId="0" xfId="65" applyNumberFormat="1" applyFont="1" applyAlignment="1">
      <alignment horizontal="center" vertical="center"/>
    </xf>
    <xf numFmtId="2" fontId="25" fillId="0" borderId="0" xfId="68" applyNumberFormat="1" applyFont="1" applyAlignment="1">
      <alignment horizontal="center" vertical="center"/>
    </xf>
    <xf numFmtId="164" fontId="25" fillId="0" borderId="0" xfId="0" applyNumberFormat="1" applyFont="1" applyAlignment="1">
      <alignment horizontal="center" vertical="center"/>
    </xf>
    <xf numFmtId="164" fontId="25" fillId="0" borderId="0" xfId="65" applyNumberFormat="1" applyFont="1" applyAlignment="1">
      <alignment horizontal="center" vertical="center"/>
    </xf>
    <xf numFmtId="170" fontId="25" fillId="0" borderId="0" xfId="65" applyNumberFormat="1" applyFont="1" applyAlignment="1">
      <alignment horizontal="center" vertical="center"/>
    </xf>
    <xf numFmtId="165" fontId="25" fillId="0" borderId="0" xfId="65" applyNumberFormat="1" applyFont="1" applyAlignment="1">
      <alignment horizontal="center" vertical="center"/>
    </xf>
    <xf numFmtId="165" fontId="28" fillId="0" borderId="0" xfId="65" applyNumberFormat="1" applyFont="1" applyAlignment="1">
      <alignment horizontal="center" vertical="center"/>
    </xf>
    <xf numFmtId="167" fontId="25" fillId="0" borderId="0" xfId="65" applyNumberFormat="1" applyFont="1" applyAlignment="1">
      <alignment horizontal="center" vertical="center"/>
    </xf>
    <xf numFmtId="2" fontId="25" fillId="0" borderId="0" xfId="69" applyNumberFormat="1" applyFont="1" applyFill="1" applyBorder="1" applyAlignment="1">
      <alignment horizontal="center" vertical="center"/>
    </xf>
    <xf numFmtId="2" fontId="28" fillId="0" borderId="0" xfId="65" applyNumberFormat="1" applyFont="1" applyAlignment="1">
      <alignment horizontal="center" vertical="center"/>
    </xf>
    <xf numFmtId="49" fontId="25" fillId="0" borderId="0" xfId="69" applyNumberFormat="1" applyFont="1" applyFill="1" applyBorder="1" applyAlignment="1">
      <alignment horizontal="center" vertical="center"/>
    </xf>
    <xf numFmtId="2" fontId="25" fillId="0" borderId="0" xfId="0" applyNumberFormat="1" applyFont="1" applyAlignment="1">
      <alignment horizontal="center" vertical="center"/>
    </xf>
    <xf numFmtId="0" fontId="25" fillId="0" borderId="0" xfId="0" applyFont="1" applyAlignment="1">
      <alignment horizontal="center" vertical="center" wrapText="1"/>
    </xf>
    <xf numFmtId="167" fontId="25" fillId="0" borderId="0" xfId="0" applyNumberFormat="1" applyFont="1" applyAlignment="1">
      <alignment horizontal="center" vertical="center"/>
    </xf>
    <xf numFmtId="1" fontId="25" fillId="0" borderId="0" xfId="0" applyNumberFormat="1" applyFont="1" applyAlignment="1">
      <alignment horizontal="center" vertical="center"/>
    </xf>
    <xf numFmtId="165" fontId="25" fillId="0" borderId="0" xfId="0" applyNumberFormat="1" applyFont="1" applyAlignment="1">
      <alignment horizontal="center" vertical="center"/>
    </xf>
    <xf numFmtId="164" fontId="25" fillId="0" borderId="0" xfId="66" applyNumberFormat="1" applyFont="1" applyAlignment="1">
      <alignment horizontal="center" vertical="center"/>
    </xf>
    <xf numFmtId="170" fontId="25" fillId="0" borderId="0" xfId="66" applyNumberFormat="1" applyFont="1" applyAlignment="1">
      <alignment horizontal="center" vertical="center"/>
    </xf>
    <xf numFmtId="171" fontId="25" fillId="0" borderId="0" xfId="0" applyNumberFormat="1" applyFont="1" applyAlignment="1">
      <alignment horizontal="center" vertical="center"/>
    </xf>
    <xf numFmtId="0" fontId="25" fillId="0" borderId="0" xfId="65" applyFont="1" applyAlignment="1">
      <alignment horizontal="center" vertical="center" wrapText="1"/>
    </xf>
    <xf numFmtId="0" fontId="25" fillId="0" borderId="0" xfId="70" applyFont="1" applyAlignment="1">
      <alignment horizontal="center" vertical="center"/>
    </xf>
    <xf numFmtId="0" fontId="25" fillId="0" borderId="0" xfId="71" applyFont="1" applyAlignment="1">
      <alignment horizontal="center" vertical="center" wrapText="1"/>
    </xf>
    <xf numFmtId="0" fontId="26" fillId="0" borderId="0" xfId="0" applyFont="1" applyAlignment="1">
      <alignment horizontal="center" vertical="center"/>
    </xf>
    <xf numFmtId="164" fontId="26" fillId="0" borderId="0" xfId="0" applyNumberFormat="1" applyFont="1" applyAlignment="1">
      <alignment horizontal="center" vertical="center"/>
    </xf>
    <xf numFmtId="170" fontId="26" fillId="0" borderId="0" xfId="0" applyNumberFormat="1" applyFont="1" applyAlignment="1">
      <alignment horizontal="center" vertical="center"/>
    </xf>
    <xf numFmtId="0" fontId="26" fillId="0" borderId="0" xfId="67" applyFont="1" applyAlignment="1">
      <alignment horizontal="center" vertical="center" wrapText="1"/>
    </xf>
  </cellXfs>
  <cellStyles count="72">
    <cellStyle name="Comma_Alkaline CR-Nicaragua" xfId="69" xr:uid="{3BCF67DC-407F-4DF1-97F6-87641B3B3116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Normal" xfId="0" builtinId="0"/>
    <cellStyle name="Normal_Alkaline CR-Nicaragua" xfId="65" xr:uid="{6674BCC0-EE0A-4E2B-8F77-7EC5A21E9BE2}"/>
    <cellStyle name="Normal_Alkaline CR-Nic-Pan-Hon+VF" xfId="66" xr:uid="{D97A0C8E-3AE6-4A07-B3A9-A439E4522641}"/>
    <cellStyle name="Normal_Analisis Trasarco CR-Nicaragua " xfId="67" xr:uid="{0D74AC78-589B-491F-9AE1-D89F85CE4761}"/>
    <cellStyle name="Normal_Sheet1_1" xfId="71" xr:uid="{43B22F37-A166-4283-AA5A-42FDC702CB2E}"/>
    <cellStyle name="Normal_Tertiary Data Base Paper Source_2" xfId="70" xr:uid="{5825627F-6FD8-4F8C-8E06-90D228154751}"/>
    <cellStyle name="Standard_Sheet1" xfId="68" xr:uid="{FFB82A77-F7AA-445B-8723-F9EBE7BADB7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HS71"/>
  <sheetViews>
    <sheetView topLeftCell="A54" workbookViewId="0">
      <selection activeCell="B11" sqref="B11"/>
    </sheetView>
  </sheetViews>
  <sheetFormatPr defaultColWidth="10.875" defaultRowHeight="15.75"/>
  <cols>
    <col min="1" max="1" width="10.875" style="9"/>
    <col min="2" max="2" width="27.5" style="9" bestFit="1" customWidth="1"/>
    <col min="3" max="3" width="23.875" style="9" customWidth="1"/>
    <col min="4" max="4" width="45" style="9" customWidth="1"/>
    <col min="5" max="5" width="15.875" style="9" customWidth="1"/>
    <col min="6" max="6" width="25.875" style="9" customWidth="1"/>
    <col min="7" max="7" width="11.125" style="9" customWidth="1"/>
    <col min="8" max="8" width="12.625" style="9" customWidth="1"/>
    <col min="9" max="9" width="19.5" style="9" customWidth="1"/>
    <col min="10" max="10" width="21.625" style="9" customWidth="1"/>
    <col min="11" max="11" width="17.5" style="9" bestFit="1" customWidth="1"/>
    <col min="12" max="15" width="10.875" style="9"/>
    <col min="16" max="16" width="13.875" style="9" bestFit="1" customWidth="1"/>
    <col min="17" max="19" width="12.875" style="9" bestFit="1" customWidth="1"/>
    <col min="20" max="20" width="12.375" style="9" bestFit="1" customWidth="1"/>
    <col min="21" max="21" width="12.875" style="9" bestFit="1" customWidth="1"/>
    <col min="22" max="22" width="13.875" style="9" bestFit="1" customWidth="1"/>
    <col min="23" max="23" width="12.875" style="9" bestFit="1" customWidth="1"/>
    <col min="24" max="24" width="14.5" bestFit="1" customWidth="1"/>
    <col min="25" max="25" width="12.125" bestFit="1" customWidth="1"/>
    <col min="26" max="26" width="26.375" bestFit="1" customWidth="1"/>
    <col min="27" max="27" width="9.625" bestFit="1" customWidth="1"/>
    <col min="28" max="28" width="7.5" bestFit="1" customWidth="1"/>
    <col min="29" max="29" width="6.5" bestFit="1" customWidth="1"/>
    <col min="30" max="30" width="12.375" bestFit="1" customWidth="1"/>
    <col min="31" max="31" width="8.625" bestFit="1" customWidth="1"/>
    <col min="32" max="32" width="20.625" bestFit="1" customWidth="1"/>
    <col min="33" max="33" width="9.625" bestFit="1" customWidth="1"/>
    <col min="34" max="16384" width="10.875" style="9"/>
  </cols>
  <sheetData>
    <row r="2" spans="1:903">
      <c r="B2" s="85" t="s">
        <v>240</v>
      </c>
      <c r="C2" s="85"/>
      <c r="D2" s="85"/>
      <c r="E2" s="85"/>
    </row>
    <row r="4" spans="1:903" ht="18.75">
      <c r="B4" s="78" t="s">
        <v>233</v>
      </c>
      <c r="H4" s="42" t="s">
        <v>231</v>
      </c>
    </row>
    <row r="6" spans="1:903" s="7" customFormat="1">
      <c r="A6" s="59" t="s">
        <v>241</v>
      </c>
      <c r="B6" s="60" t="s">
        <v>0</v>
      </c>
      <c r="C6" s="60" t="s">
        <v>228</v>
      </c>
      <c r="D6" s="60" t="s">
        <v>229</v>
      </c>
      <c r="E6" s="60" t="s">
        <v>230</v>
      </c>
      <c r="F6" s="60" t="s">
        <v>1</v>
      </c>
      <c r="G6" s="60" t="s">
        <v>2</v>
      </c>
      <c r="H6" s="60" t="s">
        <v>3</v>
      </c>
      <c r="I6" s="60" t="s">
        <v>232</v>
      </c>
      <c r="J6" s="60" t="s">
        <v>225</v>
      </c>
      <c r="K6" s="60" t="s">
        <v>4</v>
      </c>
      <c r="L6" s="60" t="s">
        <v>126</v>
      </c>
      <c r="M6" s="60" t="s">
        <v>127</v>
      </c>
      <c r="N6" s="60" t="s">
        <v>5</v>
      </c>
      <c r="O6" s="60" t="s">
        <v>6</v>
      </c>
      <c r="P6" s="60" t="s">
        <v>7</v>
      </c>
      <c r="Q6" s="60" t="s">
        <v>8</v>
      </c>
      <c r="R6" s="60" t="s">
        <v>9</v>
      </c>
      <c r="S6" s="60" t="s">
        <v>10</v>
      </c>
      <c r="T6" s="60" t="s">
        <v>11</v>
      </c>
      <c r="U6" s="60" t="s">
        <v>12</v>
      </c>
      <c r="V6" s="60" t="s">
        <v>13</v>
      </c>
      <c r="W6" s="60" t="s">
        <v>14</v>
      </c>
      <c r="X6" s="61" t="s">
        <v>128</v>
      </c>
      <c r="Y6" s="61" t="s">
        <v>129</v>
      </c>
      <c r="Z6" s="61" t="s">
        <v>130</v>
      </c>
      <c r="AA6" s="61" t="s">
        <v>131</v>
      </c>
      <c r="AB6" s="61" t="s">
        <v>132</v>
      </c>
      <c r="AC6" s="61" t="s">
        <v>133</v>
      </c>
      <c r="AD6" s="61" t="s">
        <v>134</v>
      </c>
      <c r="AE6" s="61" t="s">
        <v>135</v>
      </c>
      <c r="AF6" s="61" t="s">
        <v>136</v>
      </c>
      <c r="AG6" s="62" t="s">
        <v>137</v>
      </c>
    </row>
    <row r="7" spans="1:903" s="8" customFormat="1">
      <c r="A7" s="63">
        <v>1</v>
      </c>
      <c r="B7" s="8" t="s">
        <v>15</v>
      </c>
      <c r="C7" s="8" t="s">
        <v>16</v>
      </c>
      <c r="D7" s="8" t="s">
        <v>17</v>
      </c>
      <c r="E7" s="8" t="s">
        <v>18</v>
      </c>
      <c r="F7" s="43">
        <v>43206</v>
      </c>
      <c r="G7" s="44">
        <v>10.427103000000001</v>
      </c>
      <c r="H7" s="45">
        <v>-84.368543000000003</v>
      </c>
      <c r="I7" s="8">
        <v>34.700000000000003</v>
      </c>
      <c r="J7" s="8" t="s">
        <v>226</v>
      </c>
      <c r="K7" s="46">
        <v>744.1</v>
      </c>
      <c r="L7" s="46">
        <v>59.5</v>
      </c>
      <c r="M7" s="47">
        <v>3292</v>
      </c>
      <c r="N7" s="46">
        <v>6.5</v>
      </c>
      <c r="O7" s="46">
        <v>5.6</v>
      </c>
      <c r="P7" s="44" t="s">
        <v>19</v>
      </c>
      <c r="Q7" s="44" t="s">
        <v>19</v>
      </c>
      <c r="R7" s="44" t="s">
        <v>19</v>
      </c>
      <c r="S7" s="44" t="s">
        <v>19</v>
      </c>
      <c r="T7" s="44" t="s">
        <v>19</v>
      </c>
      <c r="U7" s="44" t="s">
        <v>19</v>
      </c>
      <c r="V7" s="44" t="s">
        <v>19</v>
      </c>
      <c r="W7" s="44" t="s">
        <v>19</v>
      </c>
      <c r="X7" s="48"/>
      <c r="Y7" s="48"/>
      <c r="Z7" s="48"/>
      <c r="AA7" s="48"/>
      <c r="AB7" s="48"/>
      <c r="AC7" s="48"/>
      <c r="AD7" s="5"/>
      <c r="AE7" s="5"/>
      <c r="AF7" s="5"/>
      <c r="AG7" s="64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  <c r="BW7" s="9"/>
      <c r="BX7" s="9"/>
      <c r="BY7" s="9"/>
      <c r="BZ7" s="9"/>
      <c r="CA7" s="9"/>
      <c r="CB7" s="9"/>
      <c r="CC7" s="9"/>
      <c r="CD7" s="9"/>
      <c r="CE7" s="9"/>
      <c r="CF7" s="9"/>
      <c r="CG7" s="9"/>
      <c r="CH7" s="9"/>
      <c r="CI7" s="9"/>
      <c r="CJ7" s="9"/>
      <c r="CK7" s="9"/>
      <c r="CL7" s="9"/>
      <c r="CM7" s="9"/>
      <c r="CN7" s="9"/>
      <c r="CO7" s="9"/>
      <c r="CP7" s="9"/>
      <c r="CQ7" s="9"/>
      <c r="CR7" s="9"/>
      <c r="CS7" s="9"/>
      <c r="CT7" s="9"/>
      <c r="CU7" s="9"/>
      <c r="CV7" s="9"/>
      <c r="CW7" s="9"/>
      <c r="CX7" s="9"/>
      <c r="CY7" s="9"/>
      <c r="CZ7" s="9"/>
      <c r="DA7" s="9"/>
      <c r="DB7" s="9"/>
      <c r="DC7" s="9"/>
      <c r="DD7" s="9"/>
      <c r="DE7" s="9"/>
      <c r="DF7" s="9"/>
      <c r="DG7" s="9"/>
      <c r="DH7" s="9"/>
      <c r="DI7" s="9"/>
      <c r="DJ7" s="9"/>
      <c r="DK7" s="9"/>
      <c r="DL7" s="9"/>
      <c r="DM7" s="9"/>
      <c r="DN7" s="9"/>
      <c r="DO7" s="9"/>
      <c r="DP7" s="9"/>
      <c r="DQ7" s="9"/>
      <c r="DR7" s="9"/>
      <c r="DS7" s="9"/>
      <c r="DT7" s="9"/>
      <c r="DU7" s="9"/>
      <c r="DV7" s="9"/>
      <c r="DW7" s="9"/>
      <c r="DX7" s="9"/>
      <c r="DY7" s="9"/>
      <c r="DZ7" s="9"/>
      <c r="EA7" s="9"/>
      <c r="EB7" s="9"/>
      <c r="EC7" s="9"/>
      <c r="ED7" s="9"/>
      <c r="EE7" s="9"/>
      <c r="EF7" s="9"/>
      <c r="EG7" s="9"/>
      <c r="EH7" s="9"/>
      <c r="EI7" s="9"/>
      <c r="EJ7" s="9"/>
      <c r="EK7" s="9"/>
      <c r="EL7" s="9"/>
      <c r="EM7" s="9"/>
      <c r="EN7" s="9"/>
      <c r="EO7" s="9"/>
      <c r="EP7" s="9"/>
      <c r="EQ7" s="9"/>
      <c r="ER7" s="9"/>
      <c r="ES7" s="9"/>
      <c r="ET7" s="9"/>
      <c r="EU7" s="9"/>
      <c r="EV7" s="9"/>
      <c r="EW7" s="9"/>
      <c r="EX7" s="9"/>
      <c r="EY7" s="9"/>
      <c r="EZ7" s="9"/>
      <c r="FA7" s="9"/>
      <c r="FB7" s="9"/>
      <c r="FC7" s="9"/>
      <c r="FD7" s="9"/>
      <c r="FE7" s="9"/>
      <c r="FF7" s="9"/>
      <c r="FG7" s="9"/>
      <c r="FH7" s="9"/>
      <c r="FI7" s="9"/>
      <c r="FJ7" s="9"/>
      <c r="FK7" s="9"/>
      <c r="FL7" s="9"/>
      <c r="FM7" s="9"/>
      <c r="FN7" s="9"/>
      <c r="FO7" s="9"/>
      <c r="FP7" s="9"/>
      <c r="FQ7" s="9"/>
      <c r="FR7" s="9"/>
      <c r="FS7" s="9"/>
      <c r="FT7" s="9"/>
      <c r="FU7" s="9"/>
      <c r="FV7" s="9"/>
      <c r="FW7" s="9"/>
      <c r="FX7" s="9"/>
      <c r="FY7" s="9"/>
      <c r="FZ7" s="9"/>
      <c r="GA7" s="9"/>
      <c r="GB7" s="9"/>
      <c r="GC7" s="9"/>
      <c r="GD7" s="9"/>
      <c r="GE7" s="9"/>
      <c r="GF7" s="9"/>
      <c r="GG7" s="9"/>
      <c r="GH7" s="9"/>
      <c r="GI7" s="9"/>
      <c r="GJ7" s="9"/>
      <c r="GK7" s="9"/>
      <c r="GL7" s="9"/>
      <c r="GM7" s="9"/>
      <c r="GN7" s="9"/>
      <c r="GO7" s="9"/>
      <c r="GP7" s="9"/>
      <c r="GQ7" s="9"/>
      <c r="GR7" s="9"/>
      <c r="GS7" s="9"/>
      <c r="GT7" s="9"/>
      <c r="GU7" s="9"/>
      <c r="GV7" s="9"/>
      <c r="GW7" s="9"/>
      <c r="GX7" s="9"/>
      <c r="GY7" s="9"/>
      <c r="GZ7" s="9"/>
      <c r="HA7" s="9"/>
      <c r="HB7" s="9"/>
      <c r="HC7" s="9"/>
      <c r="HD7" s="9"/>
      <c r="HE7" s="9"/>
      <c r="HF7" s="9"/>
      <c r="HG7" s="9"/>
      <c r="HH7" s="9"/>
      <c r="HI7" s="9"/>
      <c r="HJ7" s="9"/>
      <c r="HK7" s="9"/>
      <c r="HL7" s="9"/>
      <c r="HM7" s="9"/>
      <c r="HN7" s="9"/>
      <c r="HO7" s="9"/>
      <c r="HP7" s="9"/>
      <c r="HQ7" s="9"/>
      <c r="HR7" s="9"/>
      <c r="HS7" s="9"/>
      <c r="HT7" s="9"/>
      <c r="HU7" s="9"/>
      <c r="HV7" s="9"/>
      <c r="HW7" s="9"/>
      <c r="HX7" s="9"/>
      <c r="HY7" s="9"/>
      <c r="HZ7" s="9"/>
      <c r="IA7" s="9"/>
      <c r="IB7" s="9"/>
      <c r="IC7" s="9"/>
      <c r="ID7" s="9"/>
      <c r="IE7" s="9"/>
      <c r="IF7" s="9"/>
      <c r="IG7" s="9"/>
      <c r="IH7" s="9"/>
      <c r="II7" s="9"/>
      <c r="IJ7" s="9"/>
      <c r="IK7" s="9"/>
      <c r="IL7" s="9"/>
      <c r="IM7" s="9"/>
      <c r="IN7" s="9"/>
      <c r="IO7" s="9"/>
      <c r="IP7" s="9"/>
      <c r="IQ7" s="9"/>
      <c r="IR7" s="9"/>
      <c r="IS7" s="9"/>
      <c r="IT7" s="9"/>
      <c r="IU7" s="9"/>
      <c r="IV7" s="9"/>
      <c r="IW7" s="9"/>
      <c r="IX7" s="9"/>
      <c r="IY7" s="9"/>
      <c r="IZ7" s="9"/>
      <c r="JA7" s="9"/>
      <c r="JB7" s="9"/>
      <c r="JC7" s="9"/>
      <c r="JD7" s="9"/>
      <c r="JE7" s="9"/>
      <c r="JF7" s="9"/>
      <c r="JG7" s="9"/>
      <c r="JH7" s="9"/>
      <c r="JI7" s="9"/>
      <c r="JJ7" s="9"/>
      <c r="JK7" s="9"/>
      <c r="JL7" s="9"/>
      <c r="JM7" s="9"/>
      <c r="JN7" s="9"/>
      <c r="JO7" s="9"/>
      <c r="JP7" s="9"/>
      <c r="JQ7" s="9"/>
      <c r="JR7" s="9"/>
      <c r="JS7" s="9"/>
      <c r="JT7" s="9"/>
      <c r="JU7" s="9"/>
      <c r="JV7" s="9"/>
      <c r="JW7" s="9"/>
      <c r="JX7" s="9"/>
      <c r="JY7" s="9"/>
      <c r="JZ7" s="9"/>
      <c r="KA7" s="9"/>
      <c r="KB7" s="9"/>
      <c r="KC7" s="9"/>
      <c r="KD7" s="9"/>
      <c r="KE7" s="9"/>
      <c r="KF7" s="9"/>
      <c r="KG7" s="9"/>
      <c r="KH7" s="9"/>
      <c r="KI7" s="9"/>
      <c r="KJ7" s="9"/>
      <c r="KK7" s="9"/>
      <c r="KL7" s="9"/>
      <c r="KM7" s="9"/>
      <c r="KN7" s="9"/>
      <c r="KO7" s="9"/>
      <c r="KP7" s="9"/>
      <c r="KQ7" s="9"/>
      <c r="KR7" s="9"/>
      <c r="KS7" s="9"/>
      <c r="KT7" s="9"/>
      <c r="KU7" s="9"/>
      <c r="KV7" s="9"/>
      <c r="KW7" s="9"/>
      <c r="KX7" s="9"/>
      <c r="KY7" s="9"/>
      <c r="KZ7" s="9"/>
      <c r="LA7" s="9"/>
      <c r="LB7" s="9"/>
      <c r="LC7" s="9"/>
      <c r="LD7" s="9"/>
      <c r="LE7" s="9"/>
      <c r="LF7" s="9"/>
      <c r="LG7" s="9"/>
      <c r="LH7" s="9"/>
      <c r="LI7" s="9"/>
      <c r="LJ7" s="9"/>
      <c r="LK7" s="9"/>
      <c r="LL7" s="9"/>
      <c r="LM7" s="9"/>
      <c r="LN7" s="9"/>
      <c r="LO7" s="9"/>
      <c r="LP7" s="9"/>
      <c r="LQ7" s="9"/>
      <c r="LR7" s="9"/>
      <c r="LS7" s="9"/>
      <c r="LT7" s="9"/>
      <c r="LU7" s="9"/>
      <c r="LV7" s="9"/>
      <c r="LW7" s="9"/>
      <c r="LX7" s="9"/>
      <c r="LY7" s="9"/>
      <c r="LZ7" s="9"/>
      <c r="MA7" s="9"/>
      <c r="MB7" s="9"/>
      <c r="MC7" s="9"/>
      <c r="MD7" s="9"/>
      <c r="ME7" s="9"/>
      <c r="MF7" s="9"/>
      <c r="MG7" s="9"/>
      <c r="MH7" s="9"/>
      <c r="MI7" s="9"/>
      <c r="MJ7" s="9"/>
      <c r="MK7" s="9"/>
      <c r="ML7" s="9"/>
      <c r="MM7" s="9"/>
      <c r="MN7" s="9"/>
      <c r="MO7" s="9"/>
      <c r="MP7" s="9"/>
      <c r="MQ7" s="9"/>
      <c r="MR7" s="9"/>
      <c r="MS7" s="9"/>
      <c r="MT7" s="9"/>
      <c r="MU7" s="9"/>
      <c r="MV7" s="9"/>
      <c r="MW7" s="9"/>
      <c r="MX7" s="9"/>
      <c r="MY7" s="9"/>
      <c r="MZ7" s="9"/>
      <c r="NA7" s="9"/>
      <c r="NB7" s="9"/>
      <c r="NC7" s="9"/>
      <c r="ND7" s="9"/>
      <c r="NE7" s="9"/>
      <c r="NF7" s="9"/>
      <c r="NG7" s="9"/>
      <c r="NH7" s="9"/>
      <c r="NI7" s="9"/>
      <c r="NJ7" s="9"/>
      <c r="NK7" s="9"/>
      <c r="NL7" s="9"/>
      <c r="NM7" s="9"/>
      <c r="NN7" s="9"/>
      <c r="NO7" s="9"/>
      <c r="NP7" s="9"/>
      <c r="NQ7" s="9"/>
      <c r="NR7" s="9"/>
      <c r="NS7" s="9"/>
      <c r="NT7" s="9"/>
      <c r="NU7" s="9"/>
      <c r="NV7" s="9"/>
      <c r="NW7" s="9"/>
      <c r="NX7" s="9"/>
      <c r="NY7" s="9"/>
      <c r="NZ7" s="9"/>
      <c r="OA7" s="9"/>
      <c r="OB7" s="9"/>
      <c r="OC7" s="9"/>
      <c r="OD7" s="9"/>
      <c r="OE7" s="9"/>
      <c r="OF7" s="9"/>
      <c r="OG7" s="9"/>
      <c r="OH7" s="9"/>
      <c r="OI7" s="9"/>
      <c r="OJ7" s="9"/>
      <c r="OK7" s="9"/>
      <c r="OL7" s="9"/>
      <c r="OM7" s="9"/>
      <c r="ON7" s="9"/>
      <c r="OO7" s="9"/>
      <c r="OP7" s="9"/>
      <c r="OQ7" s="9"/>
      <c r="OR7" s="9"/>
      <c r="OS7" s="9"/>
      <c r="OT7" s="9"/>
      <c r="OU7" s="9"/>
      <c r="OV7" s="9"/>
      <c r="OW7" s="9"/>
      <c r="OX7" s="9"/>
      <c r="OY7" s="9"/>
      <c r="OZ7" s="9"/>
      <c r="PA7" s="9"/>
      <c r="PB7" s="9"/>
      <c r="PC7" s="9"/>
      <c r="PD7" s="9"/>
      <c r="PE7" s="9"/>
      <c r="PF7" s="9"/>
      <c r="PG7" s="9"/>
      <c r="PH7" s="9"/>
      <c r="PI7" s="9"/>
      <c r="PJ7" s="9"/>
      <c r="PK7" s="9"/>
      <c r="PL7" s="9"/>
      <c r="PM7" s="9"/>
      <c r="PN7" s="9"/>
      <c r="PO7" s="9"/>
      <c r="PP7" s="9"/>
      <c r="PQ7" s="9"/>
      <c r="PR7" s="9"/>
      <c r="PS7" s="9"/>
      <c r="PT7" s="9"/>
      <c r="PU7" s="9"/>
      <c r="PV7" s="9"/>
      <c r="PW7" s="9"/>
      <c r="PX7" s="9"/>
      <c r="PY7" s="9"/>
      <c r="PZ7" s="9"/>
      <c r="QA7" s="9"/>
      <c r="QB7" s="9"/>
      <c r="QC7" s="9"/>
      <c r="QD7" s="9"/>
      <c r="QE7" s="9"/>
      <c r="QF7" s="9"/>
      <c r="QG7" s="9"/>
      <c r="QH7" s="9"/>
      <c r="QI7" s="9"/>
      <c r="QJ7" s="9"/>
      <c r="QK7" s="9"/>
      <c r="QL7" s="9"/>
      <c r="QM7" s="9"/>
      <c r="QN7" s="9"/>
      <c r="QO7" s="9"/>
      <c r="QP7" s="9"/>
      <c r="QQ7" s="9"/>
      <c r="QR7" s="9"/>
      <c r="QS7" s="9"/>
      <c r="QT7" s="9"/>
      <c r="QU7" s="9"/>
      <c r="QV7" s="9"/>
      <c r="QW7" s="9"/>
      <c r="QX7" s="9"/>
      <c r="QY7" s="9"/>
      <c r="QZ7" s="9"/>
      <c r="RA7" s="9"/>
      <c r="RB7" s="9"/>
      <c r="RC7" s="9"/>
      <c r="RD7" s="9"/>
      <c r="RE7" s="9"/>
      <c r="RF7" s="9"/>
      <c r="RG7" s="9"/>
      <c r="RH7" s="9"/>
      <c r="RI7" s="9"/>
      <c r="RJ7" s="9"/>
      <c r="RK7" s="9"/>
      <c r="RL7" s="9"/>
      <c r="RM7" s="9"/>
      <c r="RN7" s="9"/>
      <c r="RO7" s="9"/>
      <c r="RP7" s="9"/>
      <c r="RQ7" s="9"/>
      <c r="RR7" s="9"/>
      <c r="RS7" s="9"/>
      <c r="RT7" s="9"/>
      <c r="RU7" s="9"/>
      <c r="RV7" s="9"/>
      <c r="RW7" s="9"/>
      <c r="RX7" s="9"/>
      <c r="RY7" s="9"/>
      <c r="RZ7" s="9"/>
      <c r="SA7" s="9"/>
      <c r="SB7" s="9"/>
      <c r="SC7" s="9"/>
      <c r="SD7" s="9"/>
      <c r="SE7" s="9"/>
      <c r="SF7" s="9"/>
      <c r="SG7" s="9"/>
      <c r="SH7" s="9"/>
      <c r="SI7" s="9"/>
      <c r="SJ7" s="9"/>
      <c r="SK7" s="9"/>
      <c r="SL7" s="9"/>
      <c r="SM7" s="9"/>
      <c r="SN7" s="9"/>
      <c r="SO7" s="9"/>
      <c r="SP7" s="9"/>
      <c r="SQ7" s="9"/>
      <c r="SR7" s="9"/>
      <c r="SS7" s="9"/>
      <c r="ST7" s="9"/>
      <c r="SU7" s="9"/>
      <c r="SV7" s="9"/>
      <c r="SW7" s="9"/>
      <c r="SX7" s="9"/>
      <c r="SY7" s="9"/>
      <c r="SZ7" s="9"/>
      <c r="TA7" s="9"/>
      <c r="TB7" s="9"/>
      <c r="TC7" s="9"/>
      <c r="TD7" s="9"/>
      <c r="TE7" s="9"/>
      <c r="TF7" s="9"/>
      <c r="TG7" s="9"/>
      <c r="TH7" s="9"/>
      <c r="TI7" s="9"/>
      <c r="TJ7" s="9"/>
      <c r="TK7" s="9"/>
      <c r="TL7" s="9"/>
      <c r="TM7" s="9"/>
      <c r="TN7" s="9"/>
      <c r="TO7" s="9"/>
      <c r="TP7" s="9"/>
      <c r="TQ7" s="9"/>
      <c r="TR7" s="9"/>
      <c r="TS7" s="9"/>
      <c r="TT7" s="9"/>
      <c r="TU7" s="9"/>
      <c r="TV7" s="9"/>
      <c r="TW7" s="9"/>
      <c r="TX7" s="9"/>
      <c r="TY7" s="9"/>
      <c r="TZ7" s="9"/>
      <c r="UA7" s="9"/>
      <c r="UB7" s="9"/>
      <c r="UC7" s="9"/>
      <c r="UD7" s="9"/>
      <c r="UE7" s="9"/>
      <c r="UF7" s="9"/>
      <c r="UG7" s="9"/>
      <c r="UH7" s="9"/>
      <c r="UI7" s="9"/>
      <c r="UJ7" s="9"/>
      <c r="UK7" s="9"/>
      <c r="UL7" s="9"/>
      <c r="UM7" s="9"/>
      <c r="UN7" s="9"/>
      <c r="UO7" s="9"/>
      <c r="UP7" s="9"/>
      <c r="UQ7" s="9"/>
      <c r="UR7" s="9"/>
      <c r="US7" s="9"/>
      <c r="UT7" s="9"/>
      <c r="UU7" s="9"/>
      <c r="UV7" s="9"/>
      <c r="UW7" s="9"/>
      <c r="UX7" s="9"/>
      <c r="UY7" s="9"/>
      <c r="UZ7" s="9"/>
      <c r="VA7" s="9"/>
      <c r="VB7" s="9"/>
      <c r="VC7" s="9"/>
      <c r="VD7" s="9"/>
      <c r="VE7" s="9"/>
      <c r="VF7" s="9"/>
      <c r="VG7" s="9"/>
      <c r="VH7" s="9"/>
      <c r="VI7" s="9"/>
      <c r="VJ7" s="9"/>
      <c r="VK7" s="9"/>
      <c r="VL7" s="9"/>
      <c r="VM7" s="9"/>
      <c r="VN7" s="9"/>
      <c r="VO7" s="9"/>
      <c r="VP7" s="9"/>
      <c r="VQ7" s="9"/>
      <c r="VR7" s="9"/>
      <c r="VS7" s="9"/>
      <c r="VT7" s="9"/>
      <c r="VU7" s="9"/>
      <c r="VV7" s="9"/>
      <c r="VW7" s="9"/>
      <c r="VX7" s="9"/>
      <c r="VY7" s="9"/>
      <c r="VZ7" s="9"/>
      <c r="WA7" s="9"/>
      <c r="WB7" s="9"/>
      <c r="WC7" s="9"/>
      <c r="WD7" s="9"/>
      <c r="WE7" s="9"/>
      <c r="WF7" s="9"/>
      <c r="WG7" s="9"/>
      <c r="WH7" s="9"/>
      <c r="WI7" s="9"/>
      <c r="WJ7" s="9"/>
      <c r="WK7" s="9"/>
      <c r="WL7" s="9"/>
      <c r="WM7" s="9"/>
      <c r="WN7" s="9"/>
      <c r="WO7" s="9"/>
      <c r="WP7" s="9"/>
      <c r="WQ7" s="9"/>
      <c r="WR7" s="9"/>
      <c r="WS7" s="9"/>
      <c r="WT7" s="9"/>
      <c r="WU7" s="9"/>
      <c r="WV7" s="9"/>
      <c r="WW7" s="9"/>
      <c r="WX7" s="9"/>
      <c r="WY7" s="9"/>
      <c r="WZ7" s="9"/>
      <c r="XA7" s="9"/>
      <c r="XB7" s="9"/>
      <c r="XC7" s="9"/>
      <c r="XD7" s="9"/>
      <c r="XE7" s="9"/>
      <c r="XF7" s="9"/>
      <c r="XG7" s="9"/>
      <c r="XH7" s="9"/>
      <c r="XI7" s="9"/>
      <c r="XJ7" s="9"/>
      <c r="XK7" s="9"/>
      <c r="XL7" s="9"/>
      <c r="XM7" s="9"/>
      <c r="XN7" s="9"/>
      <c r="XO7" s="9"/>
      <c r="XP7" s="9"/>
      <c r="XQ7" s="9"/>
      <c r="XR7" s="9"/>
      <c r="XS7" s="9"/>
      <c r="XT7" s="9"/>
      <c r="XU7" s="9"/>
      <c r="XV7" s="9"/>
      <c r="XW7" s="9"/>
      <c r="XX7" s="9"/>
      <c r="XY7" s="9"/>
      <c r="XZ7" s="9"/>
      <c r="YA7" s="9"/>
      <c r="YB7" s="9"/>
      <c r="YC7" s="9"/>
      <c r="YD7" s="9"/>
      <c r="YE7" s="9"/>
      <c r="YF7" s="9"/>
      <c r="YG7" s="9"/>
      <c r="YH7" s="9"/>
      <c r="YI7" s="9"/>
      <c r="YJ7" s="9"/>
      <c r="YK7" s="9"/>
      <c r="YL7" s="9"/>
      <c r="YM7" s="9"/>
      <c r="YN7" s="9"/>
      <c r="YO7" s="9"/>
      <c r="YP7" s="9"/>
      <c r="YQ7" s="9"/>
      <c r="YR7" s="9"/>
      <c r="YS7" s="9"/>
      <c r="YT7" s="9"/>
      <c r="YU7" s="9"/>
      <c r="YV7" s="9"/>
      <c r="YW7" s="9"/>
      <c r="YX7" s="9"/>
      <c r="YY7" s="9"/>
      <c r="YZ7" s="9"/>
      <c r="ZA7" s="9"/>
      <c r="ZB7" s="9"/>
      <c r="ZC7" s="9"/>
      <c r="ZD7" s="9"/>
      <c r="ZE7" s="9"/>
      <c r="ZF7" s="9"/>
      <c r="ZG7" s="9"/>
      <c r="ZH7" s="9"/>
      <c r="ZI7" s="9"/>
      <c r="ZJ7" s="9"/>
      <c r="ZK7" s="9"/>
      <c r="ZL7" s="9"/>
      <c r="ZM7" s="9"/>
      <c r="ZN7" s="9"/>
      <c r="ZO7" s="9"/>
      <c r="ZP7" s="9"/>
      <c r="ZQ7" s="9"/>
      <c r="ZR7" s="9"/>
      <c r="ZS7" s="9"/>
      <c r="ZT7" s="9"/>
      <c r="ZU7" s="9"/>
      <c r="ZV7" s="9"/>
      <c r="ZW7" s="9"/>
      <c r="ZX7" s="9"/>
      <c r="ZY7" s="9"/>
      <c r="ZZ7" s="9"/>
      <c r="AAA7" s="9"/>
      <c r="AAB7" s="9"/>
      <c r="AAC7" s="9"/>
      <c r="AAD7" s="9"/>
      <c r="AAE7" s="9"/>
      <c r="AAF7" s="9"/>
      <c r="AAG7" s="9"/>
      <c r="AAH7" s="9"/>
      <c r="AAI7" s="9"/>
      <c r="AAJ7" s="9"/>
      <c r="AAK7" s="9"/>
      <c r="AAL7" s="9"/>
      <c r="AAM7" s="9"/>
      <c r="AAN7" s="9"/>
      <c r="AAO7" s="9"/>
      <c r="AAP7" s="9"/>
      <c r="AAQ7" s="9"/>
      <c r="AAR7" s="9"/>
      <c r="AAS7" s="9"/>
      <c r="AAT7" s="9"/>
      <c r="AAU7" s="9"/>
      <c r="AAV7" s="9"/>
      <c r="AAW7" s="9"/>
      <c r="AAX7" s="9"/>
      <c r="AAY7" s="9"/>
      <c r="AAZ7" s="9"/>
      <c r="ABA7" s="9"/>
      <c r="ABB7" s="9"/>
      <c r="ABC7" s="9"/>
      <c r="ABD7" s="9"/>
      <c r="ABE7" s="9"/>
      <c r="ABF7" s="9"/>
      <c r="ABG7" s="9"/>
      <c r="ABH7" s="9"/>
      <c r="ABI7" s="9"/>
      <c r="ABJ7" s="9"/>
      <c r="ABK7" s="9"/>
      <c r="ABL7" s="9"/>
      <c r="ABM7" s="9"/>
      <c r="ABN7" s="9"/>
      <c r="ABO7" s="9"/>
      <c r="ABP7" s="9"/>
      <c r="ABQ7" s="9"/>
      <c r="ABR7" s="9"/>
      <c r="ABS7" s="9"/>
      <c r="ABT7" s="9"/>
      <c r="ABU7" s="9"/>
      <c r="ABV7" s="9"/>
      <c r="ABW7" s="9"/>
      <c r="ABX7" s="9"/>
      <c r="ABY7" s="9"/>
      <c r="ABZ7" s="9"/>
      <c r="ACA7" s="9"/>
      <c r="ACB7" s="9"/>
      <c r="ACC7" s="9"/>
      <c r="ACD7" s="9"/>
      <c r="ACE7" s="9"/>
      <c r="ACF7" s="9"/>
      <c r="ACG7" s="9"/>
      <c r="ACH7" s="9"/>
      <c r="ACI7" s="9"/>
      <c r="ACJ7" s="9"/>
      <c r="ACK7" s="9"/>
      <c r="ACL7" s="9"/>
      <c r="ACM7" s="9"/>
      <c r="ACN7" s="9"/>
      <c r="ACO7" s="9"/>
      <c r="ACP7" s="9"/>
      <c r="ACQ7" s="9"/>
      <c r="ACR7" s="9"/>
      <c r="ACS7" s="9"/>
      <c r="ACT7" s="9"/>
      <c r="ACU7" s="9"/>
      <c r="ACV7" s="9"/>
      <c r="ACW7" s="9"/>
      <c r="ACX7" s="9"/>
      <c r="ACY7" s="9"/>
      <c r="ACZ7" s="9"/>
      <c r="ADA7" s="9"/>
      <c r="ADB7" s="9"/>
      <c r="ADC7" s="9"/>
      <c r="ADD7" s="9"/>
      <c r="ADE7" s="9"/>
      <c r="ADF7" s="9"/>
      <c r="ADG7" s="9"/>
      <c r="ADH7" s="9"/>
      <c r="ADI7" s="9"/>
      <c r="ADJ7" s="9"/>
      <c r="ADK7" s="9"/>
      <c r="ADL7" s="9"/>
      <c r="ADM7" s="9"/>
      <c r="ADN7" s="9"/>
      <c r="ADO7" s="9"/>
      <c r="ADP7" s="9"/>
      <c r="ADQ7" s="9"/>
      <c r="ADR7" s="9"/>
      <c r="ADS7" s="9"/>
      <c r="ADT7" s="9"/>
      <c r="ADU7" s="9"/>
      <c r="ADV7" s="9"/>
      <c r="ADW7" s="9"/>
      <c r="ADX7" s="9"/>
      <c r="ADY7" s="9"/>
      <c r="ADZ7" s="9"/>
      <c r="AEA7" s="9"/>
      <c r="AEB7" s="9"/>
      <c r="AEC7" s="9"/>
      <c r="AED7" s="9"/>
      <c r="AEE7" s="9"/>
      <c r="AEF7" s="9"/>
      <c r="AEG7" s="9"/>
      <c r="AEH7" s="9"/>
      <c r="AEI7" s="9"/>
      <c r="AEJ7" s="9"/>
      <c r="AEK7" s="9"/>
      <c r="AEL7" s="9"/>
      <c r="AEM7" s="9"/>
      <c r="AEN7" s="9"/>
      <c r="AEO7" s="9"/>
      <c r="AEP7" s="9"/>
      <c r="AEQ7" s="9"/>
      <c r="AER7" s="9"/>
      <c r="AES7" s="9"/>
      <c r="AET7" s="9"/>
      <c r="AEU7" s="9"/>
      <c r="AEV7" s="9"/>
      <c r="AEW7" s="9"/>
      <c r="AEX7" s="9"/>
      <c r="AEY7" s="9"/>
      <c r="AEZ7" s="9"/>
      <c r="AFA7" s="9"/>
      <c r="AFB7" s="9"/>
      <c r="AFC7" s="9"/>
      <c r="AFD7" s="9"/>
      <c r="AFE7" s="9"/>
      <c r="AFF7" s="9"/>
      <c r="AFG7" s="9"/>
      <c r="AFH7" s="9"/>
      <c r="AFI7" s="9"/>
      <c r="AFJ7" s="9"/>
      <c r="AFK7" s="9"/>
      <c r="AFL7" s="9"/>
      <c r="AFM7" s="9"/>
      <c r="AFN7" s="9"/>
      <c r="AFO7" s="9"/>
      <c r="AFP7" s="9"/>
      <c r="AFQ7" s="9"/>
      <c r="AFR7" s="9"/>
      <c r="AFS7" s="9"/>
      <c r="AFT7" s="9"/>
      <c r="AFU7" s="9"/>
      <c r="AFV7" s="9"/>
      <c r="AFW7" s="9"/>
      <c r="AFX7" s="9"/>
      <c r="AFY7" s="9"/>
      <c r="AFZ7" s="9"/>
      <c r="AGA7" s="9"/>
      <c r="AGB7" s="9"/>
      <c r="AGC7" s="9"/>
      <c r="AGD7" s="9"/>
      <c r="AGE7" s="9"/>
      <c r="AGF7" s="9"/>
      <c r="AGG7" s="9"/>
      <c r="AGH7" s="9"/>
      <c r="AGI7" s="9"/>
      <c r="AGJ7" s="9"/>
      <c r="AGK7" s="9"/>
      <c r="AGL7" s="9"/>
      <c r="AGM7" s="9"/>
      <c r="AGN7" s="9"/>
      <c r="AGO7" s="9"/>
      <c r="AGP7" s="9"/>
      <c r="AGQ7" s="9"/>
      <c r="AGR7" s="9"/>
      <c r="AGS7" s="9"/>
      <c r="AGT7" s="9"/>
      <c r="AGU7" s="9"/>
      <c r="AGV7" s="9"/>
      <c r="AGW7" s="9"/>
      <c r="AGX7" s="9"/>
      <c r="AGY7" s="9"/>
      <c r="AGZ7" s="9"/>
      <c r="AHA7" s="9"/>
      <c r="AHB7" s="9"/>
      <c r="AHC7" s="9"/>
      <c r="AHD7" s="9"/>
      <c r="AHE7" s="9"/>
      <c r="AHF7" s="9"/>
      <c r="AHG7" s="9"/>
      <c r="AHH7" s="9"/>
      <c r="AHI7" s="9"/>
      <c r="AHJ7" s="9"/>
      <c r="AHK7" s="9"/>
      <c r="AHL7" s="9"/>
      <c r="AHM7" s="9"/>
      <c r="AHN7" s="9"/>
      <c r="AHO7" s="9"/>
      <c r="AHP7" s="9"/>
      <c r="AHQ7" s="9"/>
      <c r="AHR7" s="9"/>
      <c r="AHS7" s="9"/>
    </row>
    <row r="8" spans="1:903" s="8" customFormat="1">
      <c r="A8" s="63">
        <v>2</v>
      </c>
      <c r="B8" s="8" t="s">
        <v>20</v>
      </c>
      <c r="C8" s="8" t="s">
        <v>16</v>
      </c>
      <c r="D8" s="8" t="s">
        <v>21</v>
      </c>
      <c r="E8" s="8" t="s">
        <v>22</v>
      </c>
      <c r="F8" s="43">
        <v>39517</v>
      </c>
      <c r="G8" s="44">
        <v>9.5616669999999999</v>
      </c>
      <c r="H8" s="45">
        <v>-84.123555999999994</v>
      </c>
      <c r="I8" s="8">
        <v>46</v>
      </c>
      <c r="J8" s="8" t="s">
        <v>227</v>
      </c>
      <c r="K8" s="46"/>
      <c r="L8" s="46"/>
      <c r="M8" s="47"/>
      <c r="N8" s="46"/>
      <c r="O8" s="46"/>
      <c r="P8" s="44"/>
      <c r="Q8" s="44"/>
      <c r="R8" s="44"/>
      <c r="S8" s="44"/>
      <c r="T8" s="44"/>
      <c r="U8" s="44"/>
      <c r="V8" s="44"/>
      <c r="W8" s="44"/>
      <c r="X8" s="49">
        <v>2.86</v>
      </c>
      <c r="Y8" s="49">
        <v>5.9375167965600641E-2</v>
      </c>
      <c r="Z8" s="50">
        <v>3.33</v>
      </c>
      <c r="AA8" s="50">
        <v>15.949206349206349</v>
      </c>
      <c r="AB8" s="50">
        <v>62.8</v>
      </c>
      <c r="AC8" s="49">
        <v>2.8900970873786407</v>
      </c>
      <c r="AD8" s="49">
        <v>0.06</v>
      </c>
      <c r="AE8" s="51">
        <v>380000000</v>
      </c>
      <c r="AF8" s="49">
        <v>-15.38</v>
      </c>
      <c r="AG8" s="64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  <c r="BP8" s="9"/>
      <c r="BQ8" s="9"/>
      <c r="BR8" s="9"/>
      <c r="BS8" s="9"/>
      <c r="BT8" s="9"/>
      <c r="BU8" s="9"/>
      <c r="BV8" s="9"/>
      <c r="BW8" s="9"/>
      <c r="BX8" s="9"/>
      <c r="BY8" s="9"/>
      <c r="BZ8" s="9"/>
      <c r="CA8" s="9"/>
      <c r="CB8" s="9"/>
      <c r="CC8" s="9"/>
      <c r="CD8" s="9"/>
      <c r="CE8" s="9"/>
      <c r="CF8" s="9"/>
      <c r="CG8" s="9"/>
      <c r="CH8" s="9"/>
      <c r="CI8" s="9"/>
      <c r="CJ8" s="9"/>
      <c r="CK8" s="9"/>
      <c r="CL8" s="9"/>
      <c r="CM8" s="9"/>
      <c r="CN8" s="9"/>
      <c r="CO8" s="9"/>
      <c r="CP8" s="9"/>
      <c r="CQ8" s="9"/>
      <c r="CR8" s="9"/>
      <c r="CS8" s="9"/>
      <c r="CT8" s="9"/>
      <c r="CU8" s="9"/>
      <c r="CV8" s="9"/>
      <c r="CW8" s="9"/>
      <c r="CX8" s="9"/>
      <c r="CY8" s="9"/>
      <c r="CZ8" s="9"/>
      <c r="DA8" s="9"/>
      <c r="DB8" s="9"/>
      <c r="DC8" s="9"/>
      <c r="DD8" s="9"/>
      <c r="DE8" s="9"/>
      <c r="DF8" s="9"/>
      <c r="DG8" s="9"/>
      <c r="DH8" s="9"/>
      <c r="DI8" s="9"/>
      <c r="DJ8" s="9"/>
      <c r="DK8" s="9"/>
      <c r="DL8" s="9"/>
      <c r="DM8" s="9"/>
      <c r="DN8" s="9"/>
      <c r="DO8" s="9"/>
      <c r="DP8" s="9"/>
      <c r="DQ8" s="9"/>
      <c r="DR8" s="9"/>
      <c r="DS8" s="9"/>
      <c r="DT8" s="9"/>
      <c r="DU8" s="9"/>
      <c r="DV8" s="9"/>
      <c r="DW8" s="9"/>
      <c r="DX8" s="9"/>
      <c r="DY8" s="9"/>
      <c r="DZ8" s="9"/>
      <c r="EA8" s="9"/>
      <c r="EB8" s="9"/>
      <c r="EC8" s="9"/>
      <c r="ED8" s="9"/>
      <c r="EE8" s="9"/>
      <c r="EF8" s="9"/>
      <c r="EG8" s="9"/>
      <c r="EH8" s="9"/>
      <c r="EI8" s="9"/>
      <c r="EJ8" s="9"/>
      <c r="EK8" s="9"/>
      <c r="EL8" s="9"/>
      <c r="EM8" s="9"/>
      <c r="EN8" s="9"/>
      <c r="EO8" s="9"/>
      <c r="EP8" s="9"/>
      <c r="EQ8" s="9"/>
      <c r="ER8" s="9"/>
      <c r="ES8" s="9"/>
      <c r="ET8" s="9"/>
      <c r="EU8" s="9"/>
      <c r="EV8" s="9"/>
      <c r="EW8" s="9"/>
      <c r="EX8" s="9"/>
      <c r="EY8" s="9"/>
      <c r="EZ8" s="9"/>
      <c r="FA8" s="9"/>
      <c r="FB8" s="9"/>
      <c r="FC8" s="9"/>
      <c r="FD8" s="9"/>
      <c r="FE8" s="9"/>
      <c r="FF8" s="9"/>
      <c r="FG8" s="9"/>
      <c r="FH8" s="9"/>
      <c r="FI8" s="9"/>
      <c r="FJ8" s="9"/>
      <c r="FK8" s="9"/>
      <c r="FL8" s="9"/>
      <c r="FM8" s="9"/>
      <c r="FN8" s="9"/>
      <c r="FO8" s="9"/>
      <c r="FP8" s="9"/>
      <c r="FQ8" s="9"/>
      <c r="FR8" s="9"/>
      <c r="FS8" s="9"/>
      <c r="FT8" s="9"/>
      <c r="FU8" s="9"/>
      <c r="FV8" s="9"/>
      <c r="FW8" s="9"/>
      <c r="FX8" s="9"/>
      <c r="FY8" s="9"/>
      <c r="FZ8" s="9"/>
      <c r="GA8" s="9"/>
      <c r="GB8" s="9"/>
      <c r="GC8" s="9"/>
      <c r="GD8" s="9"/>
      <c r="GE8" s="9"/>
      <c r="GF8" s="9"/>
      <c r="GG8" s="9"/>
      <c r="GH8" s="9"/>
      <c r="GI8" s="9"/>
      <c r="GJ8" s="9"/>
      <c r="GK8" s="9"/>
      <c r="GL8" s="9"/>
      <c r="GM8" s="9"/>
      <c r="GN8" s="9"/>
      <c r="GO8" s="9"/>
      <c r="GP8" s="9"/>
      <c r="GQ8" s="9"/>
      <c r="GR8" s="9"/>
      <c r="GS8" s="9"/>
      <c r="GT8" s="9"/>
      <c r="GU8" s="9"/>
      <c r="GV8" s="9"/>
      <c r="GW8" s="9"/>
      <c r="GX8" s="9"/>
      <c r="GY8" s="9"/>
      <c r="GZ8" s="9"/>
      <c r="HA8" s="9"/>
      <c r="HB8" s="9"/>
      <c r="HC8" s="9"/>
      <c r="HD8" s="9"/>
      <c r="HE8" s="9"/>
      <c r="HF8" s="9"/>
      <c r="HG8" s="9"/>
      <c r="HH8" s="9"/>
      <c r="HI8" s="9"/>
      <c r="HJ8" s="9"/>
      <c r="HK8" s="9"/>
      <c r="HL8" s="9"/>
      <c r="HM8" s="9"/>
      <c r="HN8" s="9"/>
      <c r="HO8" s="9"/>
      <c r="HP8" s="9"/>
      <c r="HQ8" s="9"/>
      <c r="HR8" s="9"/>
      <c r="HS8" s="9"/>
      <c r="HT8" s="9"/>
      <c r="HU8" s="9"/>
      <c r="HV8" s="9"/>
      <c r="HW8" s="9"/>
      <c r="HX8" s="9"/>
      <c r="HY8" s="9"/>
      <c r="HZ8" s="9"/>
      <c r="IA8" s="9"/>
      <c r="IB8" s="9"/>
      <c r="IC8" s="9"/>
      <c r="ID8" s="9"/>
      <c r="IE8" s="9"/>
      <c r="IF8" s="9"/>
      <c r="IG8" s="9"/>
      <c r="IH8" s="9"/>
      <c r="II8" s="9"/>
      <c r="IJ8" s="9"/>
      <c r="IK8" s="9"/>
      <c r="IL8" s="9"/>
      <c r="IM8" s="9"/>
      <c r="IN8" s="9"/>
      <c r="IO8" s="9"/>
      <c r="IP8" s="9"/>
      <c r="IQ8" s="9"/>
      <c r="IR8" s="9"/>
      <c r="IS8" s="9"/>
      <c r="IT8" s="9"/>
      <c r="IU8" s="9"/>
      <c r="IV8" s="9"/>
      <c r="IW8" s="9"/>
      <c r="IX8" s="9"/>
      <c r="IY8" s="9"/>
      <c r="IZ8" s="9"/>
      <c r="JA8" s="9"/>
      <c r="JB8" s="9"/>
      <c r="JC8" s="9"/>
      <c r="JD8" s="9"/>
      <c r="JE8" s="9"/>
      <c r="JF8" s="9"/>
      <c r="JG8" s="9"/>
      <c r="JH8" s="9"/>
      <c r="JI8" s="9"/>
      <c r="JJ8" s="9"/>
      <c r="JK8" s="9"/>
      <c r="JL8" s="9"/>
      <c r="JM8" s="9"/>
      <c r="JN8" s="9"/>
      <c r="JO8" s="9"/>
      <c r="JP8" s="9"/>
      <c r="JQ8" s="9"/>
      <c r="JR8" s="9"/>
      <c r="JS8" s="9"/>
      <c r="JT8" s="9"/>
      <c r="JU8" s="9"/>
      <c r="JV8" s="9"/>
      <c r="JW8" s="9"/>
      <c r="JX8" s="9"/>
      <c r="JY8" s="9"/>
      <c r="JZ8" s="9"/>
      <c r="KA8" s="9"/>
      <c r="KB8" s="9"/>
      <c r="KC8" s="9"/>
      <c r="KD8" s="9"/>
      <c r="KE8" s="9"/>
      <c r="KF8" s="9"/>
      <c r="KG8" s="9"/>
      <c r="KH8" s="9"/>
      <c r="KI8" s="9"/>
      <c r="KJ8" s="9"/>
      <c r="KK8" s="9"/>
      <c r="KL8" s="9"/>
      <c r="KM8" s="9"/>
      <c r="KN8" s="9"/>
      <c r="KO8" s="9"/>
      <c r="KP8" s="9"/>
      <c r="KQ8" s="9"/>
      <c r="KR8" s="9"/>
      <c r="KS8" s="9"/>
      <c r="KT8" s="9"/>
      <c r="KU8" s="9"/>
      <c r="KV8" s="9"/>
      <c r="KW8" s="9"/>
      <c r="KX8" s="9"/>
      <c r="KY8" s="9"/>
      <c r="KZ8" s="9"/>
      <c r="LA8" s="9"/>
      <c r="LB8" s="9"/>
      <c r="LC8" s="9"/>
      <c r="LD8" s="9"/>
      <c r="LE8" s="9"/>
      <c r="LF8" s="9"/>
      <c r="LG8" s="9"/>
      <c r="LH8" s="9"/>
      <c r="LI8" s="9"/>
      <c r="LJ8" s="9"/>
      <c r="LK8" s="9"/>
      <c r="LL8" s="9"/>
      <c r="LM8" s="9"/>
      <c r="LN8" s="9"/>
      <c r="LO8" s="9"/>
      <c r="LP8" s="9"/>
      <c r="LQ8" s="9"/>
      <c r="LR8" s="9"/>
      <c r="LS8" s="9"/>
      <c r="LT8" s="9"/>
      <c r="LU8" s="9"/>
      <c r="LV8" s="9"/>
      <c r="LW8" s="9"/>
      <c r="LX8" s="9"/>
      <c r="LY8" s="9"/>
      <c r="LZ8" s="9"/>
      <c r="MA8" s="9"/>
      <c r="MB8" s="9"/>
      <c r="MC8" s="9"/>
      <c r="MD8" s="9"/>
      <c r="ME8" s="9"/>
      <c r="MF8" s="9"/>
      <c r="MG8" s="9"/>
      <c r="MH8" s="9"/>
      <c r="MI8" s="9"/>
      <c r="MJ8" s="9"/>
      <c r="MK8" s="9"/>
      <c r="ML8" s="9"/>
      <c r="MM8" s="9"/>
      <c r="MN8" s="9"/>
      <c r="MO8" s="9"/>
      <c r="MP8" s="9"/>
      <c r="MQ8" s="9"/>
      <c r="MR8" s="9"/>
      <c r="MS8" s="9"/>
      <c r="MT8" s="9"/>
      <c r="MU8" s="9"/>
      <c r="MV8" s="9"/>
      <c r="MW8" s="9"/>
      <c r="MX8" s="9"/>
      <c r="MY8" s="9"/>
      <c r="MZ8" s="9"/>
      <c r="NA8" s="9"/>
      <c r="NB8" s="9"/>
      <c r="NC8" s="9"/>
      <c r="ND8" s="9"/>
      <c r="NE8" s="9"/>
      <c r="NF8" s="9"/>
      <c r="NG8" s="9"/>
      <c r="NH8" s="9"/>
      <c r="NI8" s="9"/>
      <c r="NJ8" s="9"/>
      <c r="NK8" s="9"/>
      <c r="NL8" s="9"/>
      <c r="NM8" s="9"/>
      <c r="NN8" s="9"/>
      <c r="NO8" s="9"/>
      <c r="NP8" s="9"/>
      <c r="NQ8" s="9"/>
      <c r="NR8" s="9"/>
      <c r="NS8" s="9"/>
      <c r="NT8" s="9"/>
      <c r="NU8" s="9"/>
      <c r="NV8" s="9"/>
      <c r="NW8" s="9"/>
      <c r="NX8" s="9"/>
      <c r="NY8" s="9"/>
      <c r="NZ8" s="9"/>
      <c r="OA8" s="9"/>
      <c r="OB8" s="9"/>
      <c r="OC8" s="9"/>
      <c r="OD8" s="9"/>
      <c r="OE8" s="9"/>
      <c r="OF8" s="9"/>
      <c r="OG8" s="9"/>
      <c r="OH8" s="9"/>
      <c r="OI8" s="9"/>
      <c r="OJ8" s="9"/>
      <c r="OK8" s="9"/>
      <c r="OL8" s="9"/>
      <c r="OM8" s="9"/>
      <c r="ON8" s="9"/>
      <c r="OO8" s="9"/>
      <c r="OP8" s="9"/>
      <c r="OQ8" s="9"/>
      <c r="OR8" s="9"/>
      <c r="OS8" s="9"/>
      <c r="OT8" s="9"/>
      <c r="OU8" s="9"/>
      <c r="OV8" s="9"/>
      <c r="OW8" s="9"/>
      <c r="OX8" s="9"/>
      <c r="OY8" s="9"/>
      <c r="OZ8" s="9"/>
      <c r="PA8" s="9"/>
      <c r="PB8" s="9"/>
      <c r="PC8" s="9"/>
      <c r="PD8" s="9"/>
      <c r="PE8" s="9"/>
      <c r="PF8" s="9"/>
      <c r="PG8" s="9"/>
      <c r="PH8" s="9"/>
      <c r="PI8" s="9"/>
      <c r="PJ8" s="9"/>
      <c r="PK8" s="9"/>
      <c r="PL8" s="9"/>
      <c r="PM8" s="9"/>
      <c r="PN8" s="9"/>
      <c r="PO8" s="9"/>
      <c r="PP8" s="9"/>
      <c r="PQ8" s="9"/>
      <c r="PR8" s="9"/>
      <c r="PS8" s="9"/>
      <c r="PT8" s="9"/>
      <c r="PU8" s="9"/>
      <c r="PV8" s="9"/>
      <c r="PW8" s="9"/>
      <c r="PX8" s="9"/>
      <c r="PY8" s="9"/>
      <c r="PZ8" s="9"/>
      <c r="QA8" s="9"/>
      <c r="QB8" s="9"/>
      <c r="QC8" s="9"/>
      <c r="QD8" s="9"/>
      <c r="QE8" s="9"/>
      <c r="QF8" s="9"/>
      <c r="QG8" s="9"/>
      <c r="QH8" s="9"/>
      <c r="QI8" s="9"/>
      <c r="QJ8" s="9"/>
      <c r="QK8" s="9"/>
      <c r="QL8" s="9"/>
      <c r="QM8" s="9"/>
      <c r="QN8" s="9"/>
      <c r="QO8" s="9"/>
      <c r="QP8" s="9"/>
      <c r="QQ8" s="9"/>
      <c r="QR8" s="9"/>
      <c r="QS8" s="9"/>
      <c r="QT8" s="9"/>
      <c r="QU8" s="9"/>
      <c r="QV8" s="9"/>
      <c r="QW8" s="9"/>
      <c r="QX8" s="9"/>
      <c r="QY8" s="9"/>
      <c r="QZ8" s="9"/>
      <c r="RA8" s="9"/>
      <c r="RB8" s="9"/>
      <c r="RC8" s="9"/>
      <c r="RD8" s="9"/>
      <c r="RE8" s="9"/>
      <c r="RF8" s="9"/>
      <c r="RG8" s="9"/>
      <c r="RH8" s="9"/>
      <c r="RI8" s="9"/>
      <c r="RJ8" s="9"/>
      <c r="RK8" s="9"/>
      <c r="RL8" s="9"/>
      <c r="RM8" s="9"/>
      <c r="RN8" s="9"/>
      <c r="RO8" s="9"/>
      <c r="RP8" s="9"/>
      <c r="RQ8" s="9"/>
      <c r="RR8" s="9"/>
      <c r="RS8" s="9"/>
      <c r="RT8" s="9"/>
      <c r="RU8" s="9"/>
      <c r="RV8" s="9"/>
      <c r="RW8" s="9"/>
      <c r="RX8" s="9"/>
      <c r="RY8" s="9"/>
      <c r="RZ8" s="9"/>
      <c r="SA8" s="9"/>
      <c r="SB8" s="9"/>
      <c r="SC8" s="9"/>
      <c r="SD8" s="9"/>
      <c r="SE8" s="9"/>
      <c r="SF8" s="9"/>
      <c r="SG8" s="9"/>
      <c r="SH8" s="9"/>
      <c r="SI8" s="9"/>
      <c r="SJ8" s="9"/>
      <c r="SK8" s="9"/>
      <c r="SL8" s="9"/>
      <c r="SM8" s="9"/>
      <c r="SN8" s="9"/>
      <c r="SO8" s="9"/>
      <c r="SP8" s="9"/>
      <c r="SQ8" s="9"/>
      <c r="SR8" s="9"/>
      <c r="SS8" s="9"/>
      <c r="ST8" s="9"/>
      <c r="SU8" s="9"/>
      <c r="SV8" s="9"/>
      <c r="SW8" s="9"/>
      <c r="SX8" s="9"/>
      <c r="SY8" s="9"/>
      <c r="SZ8" s="9"/>
      <c r="TA8" s="9"/>
      <c r="TB8" s="9"/>
      <c r="TC8" s="9"/>
      <c r="TD8" s="9"/>
      <c r="TE8" s="9"/>
      <c r="TF8" s="9"/>
      <c r="TG8" s="9"/>
      <c r="TH8" s="9"/>
      <c r="TI8" s="9"/>
      <c r="TJ8" s="9"/>
      <c r="TK8" s="9"/>
      <c r="TL8" s="9"/>
      <c r="TM8" s="9"/>
      <c r="TN8" s="9"/>
      <c r="TO8" s="9"/>
      <c r="TP8" s="9"/>
      <c r="TQ8" s="9"/>
      <c r="TR8" s="9"/>
      <c r="TS8" s="9"/>
      <c r="TT8" s="9"/>
      <c r="TU8" s="9"/>
      <c r="TV8" s="9"/>
      <c r="TW8" s="9"/>
      <c r="TX8" s="9"/>
      <c r="TY8" s="9"/>
      <c r="TZ8" s="9"/>
      <c r="UA8" s="9"/>
      <c r="UB8" s="9"/>
      <c r="UC8" s="9"/>
      <c r="UD8" s="9"/>
      <c r="UE8" s="9"/>
      <c r="UF8" s="9"/>
      <c r="UG8" s="9"/>
      <c r="UH8" s="9"/>
      <c r="UI8" s="9"/>
      <c r="UJ8" s="9"/>
      <c r="UK8" s="9"/>
      <c r="UL8" s="9"/>
      <c r="UM8" s="9"/>
      <c r="UN8" s="9"/>
      <c r="UO8" s="9"/>
      <c r="UP8" s="9"/>
      <c r="UQ8" s="9"/>
      <c r="UR8" s="9"/>
      <c r="US8" s="9"/>
      <c r="UT8" s="9"/>
      <c r="UU8" s="9"/>
      <c r="UV8" s="9"/>
      <c r="UW8" s="9"/>
      <c r="UX8" s="9"/>
      <c r="UY8" s="9"/>
      <c r="UZ8" s="9"/>
      <c r="VA8" s="9"/>
      <c r="VB8" s="9"/>
      <c r="VC8" s="9"/>
      <c r="VD8" s="9"/>
      <c r="VE8" s="9"/>
      <c r="VF8" s="9"/>
      <c r="VG8" s="9"/>
      <c r="VH8" s="9"/>
      <c r="VI8" s="9"/>
      <c r="VJ8" s="9"/>
      <c r="VK8" s="9"/>
      <c r="VL8" s="9"/>
      <c r="VM8" s="9"/>
      <c r="VN8" s="9"/>
      <c r="VO8" s="9"/>
      <c r="VP8" s="9"/>
      <c r="VQ8" s="9"/>
      <c r="VR8" s="9"/>
      <c r="VS8" s="9"/>
      <c r="VT8" s="9"/>
      <c r="VU8" s="9"/>
      <c r="VV8" s="9"/>
      <c r="VW8" s="9"/>
      <c r="VX8" s="9"/>
      <c r="VY8" s="9"/>
      <c r="VZ8" s="9"/>
      <c r="WA8" s="9"/>
      <c r="WB8" s="9"/>
      <c r="WC8" s="9"/>
      <c r="WD8" s="9"/>
      <c r="WE8" s="9"/>
      <c r="WF8" s="9"/>
      <c r="WG8" s="9"/>
      <c r="WH8" s="9"/>
      <c r="WI8" s="9"/>
      <c r="WJ8" s="9"/>
      <c r="WK8" s="9"/>
      <c r="WL8" s="9"/>
      <c r="WM8" s="9"/>
      <c r="WN8" s="9"/>
      <c r="WO8" s="9"/>
      <c r="WP8" s="9"/>
      <c r="WQ8" s="9"/>
      <c r="WR8" s="9"/>
      <c r="WS8" s="9"/>
      <c r="WT8" s="9"/>
      <c r="WU8" s="9"/>
      <c r="WV8" s="9"/>
      <c r="WW8" s="9"/>
      <c r="WX8" s="9"/>
      <c r="WY8" s="9"/>
      <c r="WZ8" s="9"/>
      <c r="XA8" s="9"/>
      <c r="XB8" s="9"/>
      <c r="XC8" s="9"/>
      <c r="XD8" s="9"/>
      <c r="XE8" s="9"/>
      <c r="XF8" s="9"/>
      <c r="XG8" s="9"/>
      <c r="XH8" s="9"/>
      <c r="XI8" s="9"/>
      <c r="XJ8" s="9"/>
      <c r="XK8" s="9"/>
      <c r="XL8" s="9"/>
      <c r="XM8" s="9"/>
      <c r="XN8" s="9"/>
      <c r="XO8" s="9"/>
      <c r="XP8" s="9"/>
      <c r="XQ8" s="9"/>
      <c r="XR8" s="9"/>
      <c r="XS8" s="9"/>
      <c r="XT8" s="9"/>
      <c r="XU8" s="9"/>
      <c r="XV8" s="9"/>
      <c r="XW8" s="9"/>
      <c r="XX8" s="9"/>
      <c r="XY8" s="9"/>
      <c r="XZ8" s="9"/>
      <c r="YA8" s="9"/>
      <c r="YB8" s="9"/>
      <c r="YC8" s="9"/>
      <c r="YD8" s="9"/>
      <c r="YE8" s="9"/>
      <c r="YF8" s="9"/>
      <c r="YG8" s="9"/>
      <c r="YH8" s="9"/>
      <c r="YI8" s="9"/>
      <c r="YJ8" s="9"/>
      <c r="YK8" s="9"/>
      <c r="YL8" s="9"/>
      <c r="YM8" s="9"/>
      <c r="YN8" s="9"/>
      <c r="YO8" s="9"/>
      <c r="YP8" s="9"/>
      <c r="YQ8" s="9"/>
      <c r="YR8" s="9"/>
      <c r="YS8" s="9"/>
      <c r="YT8" s="9"/>
      <c r="YU8" s="9"/>
      <c r="YV8" s="9"/>
      <c r="YW8" s="9"/>
      <c r="YX8" s="9"/>
      <c r="YY8" s="9"/>
      <c r="YZ8" s="9"/>
      <c r="ZA8" s="9"/>
      <c r="ZB8" s="9"/>
      <c r="ZC8" s="9"/>
      <c r="ZD8" s="9"/>
      <c r="ZE8" s="9"/>
      <c r="ZF8" s="9"/>
      <c r="ZG8" s="9"/>
      <c r="ZH8" s="9"/>
      <c r="ZI8" s="9"/>
      <c r="ZJ8" s="9"/>
      <c r="ZK8" s="9"/>
      <c r="ZL8" s="9"/>
      <c r="ZM8" s="9"/>
      <c r="ZN8" s="9"/>
      <c r="ZO8" s="9"/>
      <c r="ZP8" s="9"/>
      <c r="ZQ8" s="9"/>
      <c r="ZR8" s="9"/>
      <c r="ZS8" s="9"/>
      <c r="ZT8" s="9"/>
      <c r="ZU8" s="9"/>
      <c r="ZV8" s="9"/>
      <c r="ZW8" s="9"/>
      <c r="ZX8" s="9"/>
      <c r="ZY8" s="9"/>
      <c r="ZZ8" s="9"/>
      <c r="AAA8" s="9"/>
      <c r="AAB8" s="9"/>
      <c r="AAC8" s="9"/>
      <c r="AAD8" s="9"/>
      <c r="AAE8" s="9"/>
      <c r="AAF8" s="9"/>
      <c r="AAG8" s="9"/>
      <c r="AAH8" s="9"/>
      <c r="AAI8" s="9"/>
      <c r="AAJ8" s="9"/>
      <c r="AAK8" s="9"/>
      <c r="AAL8" s="9"/>
      <c r="AAM8" s="9"/>
      <c r="AAN8" s="9"/>
      <c r="AAO8" s="9"/>
      <c r="AAP8" s="9"/>
      <c r="AAQ8" s="9"/>
      <c r="AAR8" s="9"/>
      <c r="AAS8" s="9"/>
      <c r="AAT8" s="9"/>
      <c r="AAU8" s="9"/>
      <c r="AAV8" s="9"/>
      <c r="AAW8" s="9"/>
      <c r="AAX8" s="9"/>
      <c r="AAY8" s="9"/>
      <c r="AAZ8" s="9"/>
      <c r="ABA8" s="9"/>
      <c r="ABB8" s="9"/>
      <c r="ABC8" s="9"/>
      <c r="ABD8" s="9"/>
      <c r="ABE8" s="9"/>
      <c r="ABF8" s="9"/>
      <c r="ABG8" s="9"/>
      <c r="ABH8" s="9"/>
      <c r="ABI8" s="9"/>
      <c r="ABJ8" s="9"/>
      <c r="ABK8" s="9"/>
      <c r="ABL8" s="9"/>
      <c r="ABM8" s="9"/>
      <c r="ABN8" s="9"/>
      <c r="ABO8" s="9"/>
      <c r="ABP8" s="9"/>
      <c r="ABQ8" s="9"/>
      <c r="ABR8" s="9"/>
      <c r="ABS8" s="9"/>
      <c r="ABT8" s="9"/>
      <c r="ABU8" s="9"/>
      <c r="ABV8" s="9"/>
      <c r="ABW8" s="9"/>
      <c r="ABX8" s="9"/>
      <c r="ABY8" s="9"/>
      <c r="ABZ8" s="9"/>
      <c r="ACA8" s="9"/>
      <c r="ACB8" s="9"/>
      <c r="ACC8" s="9"/>
      <c r="ACD8" s="9"/>
      <c r="ACE8" s="9"/>
      <c r="ACF8" s="9"/>
      <c r="ACG8" s="9"/>
      <c r="ACH8" s="9"/>
      <c r="ACI8" s="9"/>
      <c r="ACJ8" s="9"/>
      <c r="ACK8" s="9"/>
      <c r="ACL8" s="9"/>
      <c r="ACM8" s="9"/>
      <c r="ACN8" s="9"/>
      <c r="ACO8" s="9"/>
      <c r="ACP8" s="9"/>
      <c r="ACQ8" s="9"/>
      <c r="ACR8" s="9"/>
      <c r="ACS8" s="9"/>
      <c r="ACT8" s="9"/>
      <c r="ACU8" s="9"/>
      <c r="ACV8" s="9"/>
      <c r="ACW8" s="9"/>
      <c r="ACX8" s="9"/>
      <c r="ACY8" s="9"/>
      <c r="ACZ8" s="9"/>
      <c r="ADA8" s="9"/>
      <c r="ADB8" s="9"/>
      <c r="ADC8" s="9"/>
      <c r="ADD8" s="9"/>
      <c r="ADE8" s="9"/>
      <c r="ADF8" s="9"/>
      <c r="ADG8" s="9"/>
      <c r="ADH8" s="9"/>
      <c r="ADI8" s="9"/>
      <c r="ADJ8" s="9"/>
      <c r="ADK8" s="9"/>
      <c r="ADL8" s="9"/>
      <c r="ADM8" s="9"/>
      <c r="ADN8" s="9"/>
      <c r="ADO8" s="9"/>
      <c r="ADP8" s="9"/>
      <c r="ADQ8" s="9"/>
      <c r="ADR8" s="9"/>
      <c r="ADS8" s="9"/>
      <c r="ADT8" s="9"/>
      <c r="ADU8" s="9"/>
      <c r="ADV8" s="9"/>
      <c r="ADW8" s="9"/>
      <c r="ADX8" s="9"/>
      <c r="ADY8" s="9"/>
      <c r="ADZ8" s="9"/>
      <c r="AEA8" s="9"/>
      <c r="AEB8" s="9"/>
      <c r="AEC8" s="9"/>
      <c r="AED8" s="9"/>
      <c r="AEE8" s="9"/>
      <c r="AEF8" s="9"/>
      <c r="AEG8" s="9"/>
      <c r="AEH8" s="9"/>
      <c r="AEI8" s="9"/>
      <c r="AEJ8" s="9"/>
      <c r="AEK8" s="9"/>
      <c r="AEL8" s="9"/>
      <c r="AEM8" s="9"/>
      <c r="AEN8" s="9"/>
      <c r="AEO8" s="9"/>
      <c r="AEP8" s="9"/>
      <c r="AEQ8" s="9"/>
      <c r="AER8" s="9"/>
      <c r="AES8" s="9"/>
      <c r="AET8" s="9"/>
      <c r="AEU8" s="9"/>
      <c r="AEV8" s="9"/>
      <c r="AEW8" s="9"/>
      <c r="AEX8" s="9"/>
      <c r="AEY8" s="9"/>
      <c r="AEZ8" s="9"/>
      <c r="AFA8" s="9"/>
      <c r="AFB8" s="9"/>
      <c r="AFC8" s="9"/>
      <c r="AFD8" s="9"/>
      <c r="AFE8" s="9"/>
      <c r="AFF8" s="9"/>
      <c r="AFG8" s="9"/>
      <c r="AFH8" s="9"/>
      <c r="AFI8" s="9"/>
      <c r="AFJ8" s="9"/>
      <c r="AFK8" s="9"/>
      <c r="AFL8" s="9"/>
      <c r="AFM8" s="9"/>
      <c r="AFN8" s="9"/>
      <c r="AFO8" s="9"/>
      <c r="AFP8" s="9"/>
      <c r="AFQ8" s="9"/>
      <c r="AFR8" s="9"/>
      <c r="AFS8" s="9"/>
      <c r="AFT8" s="9"/>
      <c r="AFU8" s="9"/>
      <c r="AFV8" s="9"/>
      <c r="AFW8" s="9"/>
      <c r="AFX8" s="9"/>
      <c r="AFY8" s="9"/>
      <c r="AFZ8" s="9"/>
      <c r="AGA8" s="9"/>
      <c r="AGB8" s="9"/>
      <c r="AGC8" s="9"/>
      <c r="AGD8" s="9"/>
      <c r="AGE8" s="9"/>
      <c r="AGF8" s="9"/>
      <c r="AGG8" s="9"/>
      <c r="AGH8" s="9"/>
      <c r="AGI8" s="9"/>
      <c r="AGJ8" s="9"/>
      <c r="AGK8" s="9"/>
      <c r="AGL8" s="9"/>
      <c r="AGM8" s="9"/>
      <c r="AGN8" s="9"/>
      <c r="AGO8" s="9"/>
      <c r="AGP8" s="9"/>
      <c r="AGQ8" s="9"/>
      <c r="AGR8" s="9"/>
      <c r="AGS8" s="9"/>
      <c r="AGT8" s="9"/>
      <c r="AGU8" s="9"/>
      <c r="AGV8" s="9"/>
      <c r="AGW8" s="9"/>
      <c r="AGX8" s="9"/>
      <c r="AGY8" s="9"/>
      <c r="AGZ8" s="9"/>
      <c r="AHA8" s="9"/>
      <c r="AHB8" s="9"/>
      <c r="AHC8" s="9"/>
      <c r="AHD8" s="9"/>
      <c r="AHE8" s="9"/>
      <c r="AHF8" s="9"/>
      <c r="AHG8" s="9"/>
      <c r="AHH8" s="9"/>
      <c r="AHI8" s="9"/>
      <c r="AHJ8" s="9"/>
      <c r="AHK8" s="9"/>
      <c r="AHL8" s="9"/>
      <c r="AHM8" s="9"/>
      <c r="AHN8" s="9"/>
      <c r="AHO8" s="9"/>
      <c r="AHP8" s="9"/>
      <c r="AHQ8" s="9"/>
      <c r="AHR8" s="9"/>
      <c r="AHS8" s="9"/>
    </row>
    <row r="9" spans="1:903">
      <c r="A9" s="63">
        <v>3</v>
      </c>
      <c r="B9" s="9" t="s">
        <v>24</v>
      </c>
      <c r="C9" s="9" t="s">
        <v>25</v>
      </c>
      <c r="D9" s="9" t="s">
        <v>17</v>
      </c>
      <c r="E9" s="9" t="s">
        <v>26</v>
      </c>
      <c r="F9" s="52">
        <v>42779</v>
      </c>
      <c r="G9" s="53">
        <v>9.5615749999999995</v>
      </c>
      <c r="H9" s="45">
        <v>-84.123468000000003</v>
      </c>
      <c r="I9" s="9">
        <v>36.700000000000003</v>
      </c>
      <c r="J9" s="9" t="s">
        <v>226</v>
      </c>
      <c r="K9" s="54">
        <v>733.3</v>
      </c>
      <c r="L9" s="54">
        <v>47.3</v>
      </c>
      <c r="M9" s="55">
        <v>2692</v>
      </c>
      <c r="N9" s="54">
        <v>8.69</v>
      </c>
      <c r="O9" s="54">
        <v>2.2999999999999998</v>
      </c>
      <c r="P9" s="53"/>
      <c r="Q9" s="53" t="s">
        <v>27</v>
      </c>
      <c r="R9" s="53" t="s">
        <v>27</v>
      </c>
      <c r="S9" s="53" t="s">
        <v>27</v>
      </c>
      <c r="T9" s="53" t="s">
        <v>27</v>
      </c>
      <c r="U9" s="53" t="s">
        <v>27</v>
      </c>
      <c r="V9" s="53" t="s">
        <v>27</v>
      </c>
      <c r="W9" s="53" t="s">
        <v>27</v>
      </c>
      <c r="X9" s="56">
        <v>2.7497121729999998</v>
      </c>
      <c r="Y9" s="56">
        <v>0.13748560865000001</v>
      </c>
      <c r="Z9" s="10"/>
      <c r="AA9" s="10">
        <v>13.555411252480001</v>
      </c>
      <c r="AB9" s="10">
        <v>42.360660164000002</v>
      </c>
      <c r="AC9" s="56">
        <v>2.7920159506975071</v>
      </c>
      <c r="AD9" s="56">
        <v>0.13960079753487536</v>
      </c>
      <c r="AE9" s="57"/>
      <c r="AF9" s="56"/>
      <c r="AG9" s="65">
        <v>316.26341217999999</v>
      </c>
    </row>
    <row r="10" spans="1:903">
      <c r="A10" s="63">
        <v>4</v>
      </c>
      <c r="B10" s="9" t="s">
        <v>28</v>
      </c>
      <c r="C10" s="9" t="s">
        <v>25</v>
      </c>
      <c r="D10" s="9" t="s">
        <v>17</v>
      </c>
      <c r="E10" s="9" t="s">
        <v>29</v>
      </c>
      <c r="F10" s="52">
        <v>42779</v>
      </c>
      <c r="G10" s="53">
        <v>9.5617099999999997</v>
      </c>
      <c r="H10" s="45">
        <v>-84.123250999999996</v>
      </c>
      <c r="I10" s="9">
        <v>48.7</v>
      </c>
      <c r="J10" s="9" t="s">
        <v>226</v>
      </c>
      <c r="K10" s="54">
        <v>733.4</v>
      </c>
      <c r="L10" s="54">
        <v>2.5</v>
      </c>
      <c r="M10" s="55">
        <v>4100</v>
      </c>
      <c r="N10" s="54">
        <v>8.5299999999999994</v>
      </c>
      <c r="O10" s="54">
        <v>3</v>
      </c>
      <c r="P10" s="55"/>
      <c r="Q10" s="53">
        <v>5.2700000000000004E-3</v>
      </c>
      <c r="R10" s="53">
        <v>2.8700000000000002E-3</v>
      </c>
      <c r="S10" s="53">
        <v>0.30103000000000002</v>
      </c>
      <c r="T10" s="53">
        <v>0.41010000000000002</v>
      </c>
      <c r="U10" s="53">
        <v>23.468900000000001</v>
      </c>
      <c r="V10" s="53">
        <v>4.6690000000000002E-2</v>
      </c>
      <c r="W10" s="53">
        <v>0</v>
      </c>
      <c r="X10" s="56">
        <v>3.039608587</v>
      </c>
      <c r="Y10" s="56">
        <v>0.15198042935</v>
      </c>
      <c r="Z10" s="10"/>
      <c r="AA10" s="10">
        <v>8.6451513327999994</v>
      </c>
      <c r="AB10" s="10">
        <v>27.016097915</v>
      </c>
      <c r="AC10" s="56">
        <v>3.1180065309831377</v>
      </c>
      <c r="AD10" s="56">
        <v>0.15590032654915689</v>
      </c>
      <c r="AE10" s="57"/>
      <c r="AF10" s="56"/>
      <c r="AG10" s="65"/>
    </row>
    <row r="11" spans="1:903">
      <c r="A11" s="63">
        <v>5</v>
      </c>
      <c r="B11" s="9" t="s">
        <v>30</v>
      </c>
      <c r="C11" s="9" t="s">
        <v>25</v>
      </c>
      <c r="D11" s="9" t="s">
        <v>17</v>
      </c>
      <c r="E11" s="9" t="s">
        <v>31</v>
      </c>
      <c r="F11" s="52">
        <v>43206</v>
      </c>
      <c r="G11" s="53">
        <v>10.488754999999999</v>
      </c>
      <c r="H11" s="45">
        <v>-84.113597999999996</v>
      </c>
      <c r="I11" s="9">
        <v>28.7</v>
      </c>
      <c r="J11" s="9" t="s">
        <v>226</v>
      </c>
      <c r="K11" s="54">
        <v>755</v>
      </c>
      <c r="L11" s="54">
        <v>20</v>
      </c>
      <c r="M11" s="55">
        <v>3454</v>
      </c>
      <c r="N11" s="54">
        <v>6</v>
      </c>
      <c r="O11" s="54">
        <v>15.1</v>
      </c>
      <c r="P11" s="55">
        <v>943.72929999999997</v>
      </c>
      <c r="Q11" s="53">
        <v>1.9740000000000001E-3</v>
      </c>
      <c r="R11" s="53">
        <v>9.8099999999999999E-5</v>
      </c>
      <c r="S11" s="53">
        <v>11.854760000000001</v>
      </c>
      <c r="T11" s="53">
        <v>0.352242</v>
      </c>
      <c r="U11" s="53">
        <v>44.058970000000002</v>
      </c>
      <c r="V11" s="53">
        <v>2.663E-3</v>
      </c>
      <c r="W11" s="53" t="s">
        <v>32</v>
      </c>
      <c r="X11" s="56">
        <v>6.52</v>
      </c>
      <c r="Y11" s="56">
        <v>0.32600000000000001</v>
      </c>
      <c r="Z11" s="10"/>
      <c r="AA11" s="10">
        <v>1.6844427235200001</v>
      </c>
      <c r="AB11" s="10">
        <v>5.2638835110000004</v>
      </c>
      <c r="AC11" s="56">
        <v>7.8145944667014149</v>
      </c>
      <c r="AD11" s="56">
        <v>0.39072972333507078</v>
      </c>
      <c r="AE11" s="57">
        <v>909096963401.55591</v>
      </c>
      <c r="AF11" s="56"/>
      <c r="AG11" s="65">
        <v>302.71683189999999</v>
      </c>
    </row>
    <row r="12" spans="1:903">
      <c r="A12" s="63">
        <v>6</v>
      </c>
      <c r="B12" s="9" t="s">
        <v>33</v>
      </c>
      <c r="C12" s="9" t="s">
        <v>25</v>
      </c>
      <c r="D12" s="9" t="s">
        <v>17</v>
      </c>
      <c r="E12" s="9" t="s">
        <v>34</v>
      </c>
      <c r="F12" s="52">
        <v>43206</v>
      </c>
      <c r="G12" s="53">
        <v>10.485523000000001</v>
      </c>
      <c r="H12" s="45">
        <v>-84.113229000000004</v>
      </c>
      <c r="I12" s="9">
        <v>28.9</v>
      </c>
      <c r="J12" s="9" t="s">
        <v>226</v>
      </c>
      <c r="K12" s="54">
        <v>753.9</v>
      </c>
      <c r="L12" s="54">
        <v>1.5</v>
      </c>
      <c r="M12" s="55">
        <v>2305</v>
      </c>
      <c r="N12" s="54">
        <v>7</v>
      </c>
      <c r="O12" s="54">
        <v>8</v>
      </c>
      <c r="P12" s="55"/>
      <c r="Q12" s="53" t="s">
        <v>19</v>
      </c>
      <c r="R12" s="53" t="s">
        <v>19</v>
      </c>
      <c r="S12" s="53" t="s">
        <v>19</v>
      </c>
      <c r="T12" s="53" t="s">
        <v>19</v>
      </c>
      <c r="U12" s="53" t="s">
        <v>19</v>
      </c>
      <c r="V12" s="53" t="s">
        <v>19</v>
      </c>
      <c r="W12" s="53" t="s">
        <v>19</v>
      </c>
      <c r="X12" s="56">
        <v>7.59</v>
      </c>
      <c r="Y12" s="56">
        <v>0.3795</v>
      </c>
      <c r="Z12" s="10"/>
      <c r="AA12" s="10">
        <v>64.953316512000001</v>
      </c>
      <c r="AB12" s="10">
        <v>202.9791141</v>
      </c>
      <c r="AC12" s="56">
        <v>7.6226271358767193</v>
      </c>
      <c r="AD12" s="56">
        <v>0.38113135679383597</v>
      </c>
      <c r="AE12" s="57"/>
      <c r="AF12" s="56">
        <v>-3.5422275000000001</v>
      </c>
      <c r="AG12" s="65">
        <v>301.94026609999997</v>
      </c>
    </row>
    <row r="13" spans="1:903">
      <c r="A13" s="63">
        <v>7</v>
      </c>
      <c r="B13" s="9" t="s">
        <v>35</v>
      </c>
      <c r="C13" s="9" t="s">
        <v>25</v>
      </c>
      <c r="D13" s="9" t="s">
        <v>17</v>
      </c>
      <c r="E13" s="9" t="s">
        <v>36</v>
      </c>
      <c r="F13" s="52">
        <v>43193</v>
      </c>
      <c r="G13" s="53">
        <v>9.36022</v>
      </c>
      <c r="H13" s="45">
        <v>-83.916640000000001</v>
      </c>
      <c r="I13" s="9">
        <v>33</v>
      </c>
      <c r="J13" s="9" t="s">
        <v>226</v>
      </c>
      <c r="K13" s="54">
        <v>745</v>
      </c>
      <c r="L13" s="54">
        <v>26</v>
      </c>
      <c r="M13" s="55">
        <v>4363</v>
      </c>
      <c r="N13" s="54">
        <v>8.9</v>
      </c>
      <c r="O13" s="54">
        <v>8</v>
      </c>
      <c r="P13" s="55">
        <v>31.244409999999998</v>
      </c>
      <c r="Q13" s="53">
        <v>0.41874</v>
      </c>
      <c r="R13" s="53">
        <v>7.4795E-2</v>
      </c>
      <c r="S13" s="53">
        <v>31.21302</v>
      </c>
      <c r="T13" s="53">
        <v>6.9009029999999996</v>
      </c>
      <c r="U13" s="53">
        <v>930.07550000000003</v>
      </c>
      <c r="V13" s="53">
        <v>0.30934</v>
      </c>
      <c r="W13" s="53" t="s">
        <v>32</v>
      </c>
      <c r="X13" s="56">
        <v>1.67</v>
      </c>
      <c r="Y13" s="56">
        <v>8.3500000000000005E-2</v>
      </c>
      <c r="Z13" s="10"/>
      <c r="AA13" s="10">
        <v>105.76654892799999</v>
      </c>
      <c r="AB13" s="10">
        <v>330.52046539999998</v>
      </c>
      <c r="AC13" s="56">
        <v>1.6720332576284349</v>
      </c>
      <c r="AD13" s="56">
        <v>8.3601662881421748E-2</v>
      </c>
      <c r="AE13" s="57">
        <v>278020154.15488923</v>
      </c>
      <c r="AF13" s="56"/>
      <c r="AG13" s="65">
        <v>301.41854999999998</v>
      </c>
    </row>
    <row r="14" spans="1:903" s="8" customFormat="1">
      <c r="A14" s="63">
        <v>8</v>
      </c>
      <c r="B14" s="8" t="s">
        <v>37</v>
      </c>
      <c r="C14" s="8" t="s">
        <v>16</v>
      </c>
      <c r="D14" s="8" t="s">
        <v>21</v>
      </c>
      <c r="E14" s="8" t="s">
        <v>38</v>
      </c>
      <c r="F14" s="43">
        <v>40955</v>
      </c>
      <c r="G14" s="44">
        <v>9.4722220000000004</v>
      </c>
      <c r="H14" s="45">
        <v>-83.604639000000006</v>
      </c>
      <c r="I14" s="8">
        <v>36.799999999999997</v>
      </c>
      <c r="J14" s="8" t="s">
        <v>227</v>
      </c>
      <c r="K14" s="46"/>
      <c r="L14" s="46"/>
      <c r="M14" s="47"/>
      <c r="N14" s="46">
        <v>6</v>
      </c>
      <c r="O14" s="46"/>
      <c r="P14" s="47"/>
      <c r="Q14" s="44"/>
      <c r="R14" s="44"/>
      <c r="S14" s="44"/>
      <c r="T14" s="44"/>
      <c r="U14" s="44"/>
      <c r="V14" s="44"/>
      <c r="W14" s="44"/>
      <c r="X14" s="49">
        <v>2.56</v>
      </c>
      <c r="Y14" s="49">
        <v>0.40032668748498673</v>
      </c>
      <c r="Z14" s="50">
        <v>1.274</v>
      </c>
      <c r="AA14" s="50">
        <v>3.4031746031746035</v>
      </c>
      <c r="AB14" s="50">
        <v>13.4</v>
      </c>
      <c r="AC14" s="49">
        <v>2.6858064516129034</v>
      </c>
      <c r="AD14" s="49">
        <v>0.42</v>
      </c>
      <c r="AE14" s="51"/>
      <c r="AF14" s="49">
        <v>6.7</v>
      </c>
      <c r="AG14" s="66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  <c r="BI14" s="9"/>
      <c r="BJ14" s="9"/>
      <c r="BK14" s="9"/>
      <c r="BL14" s="9"/>
      <c r="BM14" s="9"/>
      <c r="BN14" s="9"/>
      <c r="BO14" s="9"/>
      <c r="BP14" s="9"/>
      <c r="BQ14" s="9"/>
      <c r="BR14" s="9"/>
      <c r="BS14" s="9"/>
      <c r="BT14" s="9"/>
      <c r="BU14" s="9"/>
      <c r="BV14" s="9"/>
      <c r="BW14" s="9"/>
      <c r="BX14" s="9"/>
      <c r="BY14" s="9"/>
      <c r="BZ14" s="9"/>
      <c r="CA14" s="9"/>
      <c r="CB14" s="9"/>
      <c r="CC14" s="9"/>
      <c r="CD14" s="9"/>
      <c r="CE14" s="9"/>
      <c r="CF14" s="9"/>
      <c r="CG14" s="9"/>
      <c r="CH14" s="9"/>
      <c r="CI14" s="9"/>
      <c r="CJ14" s="9"/>
      <c r="CK14" s="9"/>
      <c r="CL14" s="9"/>
      <c r="CM14" s="9"/>
      <c r="CN14" s="9"/>
      <c r="CO14" s="9"/>
      <c r="CP14" s="9"/>
      <c r="CQ14" s="9"/>
      <c r="CR14" s="9"/>
      <c r="CS14" s="9"/>
      <c r="CT14" s="9"/>
      <c r="CU14" s="9"/>
      <c r="CV14" s="9"/>
      <c r="CW14" s="9"/>
      <c r="CX14" s="9"/>
      <c r="CY14" s="9"/>
      <c r="CZ14" s="9"/>
      <c r="DA14" s="9"/>
      <c r="DB14" s="9"/>
      <c r="DC14" s="9"/>
      <c r="DD14" s="9"/>
      <c r="DE14" s="9"/>
      <c r="DF14" s="9"/>
      <c r="DG14" s="9"/>
      <c r="DH14" s="9"/>
      <c r="DI14" s="9"/>
      <c r="DJ14" s="9"/>
      <c r="DK14" s="9"/>
      <c r="DL14" s="9"/>
      <c r="DM14" s="9"/>
      <c r="DN14" s="9"/>
      <c r="DO14" s="9"/>
      <c r="DP14" s="9"/>
      <c r="DQ14" s="9"/>
      <c r="DR14" s="9"/>
      <c r="DS14" s="9"/>
      <c r="DT14" s="9"/>
      <c r="DU14" s="9"/>
      <c r="DV14" s="9"/>
      <c r="DW14" s="9"/>
      <c r="DX14" s="9"/>
      <c r="DY14" s="9"/>
      <c r="DZ14" s="9"/>
      <c r="EA14" s="9"/>
      <c r="EB14" s="9"/>
      <c r="EC14" s="9"/>
      <c r="ED14" s="9"/>
      <c r="EE14" s="9"/>
      <c r="EF14" s="9"/>
      <c r="EG14" s="9"/>
      <c r="EH14" s="9"/>
      <c r="EI14" s="9"/>
      <c r="EJ14" s="9"/>
      <c r="EK14" s="9"/>
      <c r="EL14" s="9"/>
      <c r="EM14" s="9"/>
      <c r="EN14" s="9"/>
      <c r="EO14" s="9"/>
      <c r="EP14" s="9"/>
      <c r="EQ14" s="9"/>
      <c r="ER14" s="9"/>
      <c r="ES14" s="9"/>
      <c r="ET14" s="9"/>
      <c r="EU14" s="9"/>
      <c r="EV14" s="9"/>
      <c r="EW14" s="9"/>
      <c r="EX14" s="9"/>
      <c r="EY14" s="9"/>
      <c r="EZ14" s="9"/>
      <c r="FA14" s="9"/>
      <c r="FB14" s="9"/>
      <c r="FC14" s="9"/>
      <c r="FD14" s="9"/>
      <c r="FE14" s="9"/>
      <c r="FF14" s="9"/>
      <c r="FG14" s="9"/>
      <c r="FH14" s="9"/>
      <c r="FI14" s="9"/>
      <c r="FJ14" s="9"/>
      <c r="FK14" s="9"/>
      <c r="FL14" s="9"/>
      <c r="FM14" s="9"/>
      <c r="FN14" s="9"/>
      <c r="FO14" s="9"/>
      <c r="FP14" s="9"/>
      <c r="FQ14" s="9"/>
      <c r="FR14" s="9"/>
      <c r="FS14" s="9"/>
      <c r="FT14" s="9"/>
      <c r="FU14" s="9"/>
      <c r="FV14" s="9"/>
      <c r="FW14" s="9"/>
      <c r="FX14" s="9"/>
      <c r="FY14" s="9"/>
      <c r="FZ14" s="9"/>
      <c r="GA14" s="9"/>
      <c r="GB14" s="9"/>
      <c r="GC14" s="9"/>
      <c r="GD14" s="9"/>
      <c r="GE14" s="9"/>
      <c r="GF14" s="9"/>
      <c r="GG14" s="9"/>
      <c r="GH14" s="9"/>
      <c r="GI14" s="9"/>
      <c r="GJ14" s="9"/>
      <c r="GK14" s="9"/>
      <c r="GL14" s="9"/>
      <c r="GM14" s="9"/>
      <c r="GN14" s="9"/>
      <c r="GO14" s="9"/>
      <c r="GP14" s="9"/>
      <c r="GQ14" s="9"/>
      <c r="GR14" s="9"/>
      <c r="GS14" s="9"/>
      <c r="GT14" s="9"/>
      <c r="GU14" s="9"/>
      <c r="GV14" s="9"/>
      <c r="GW14" s="9"/>
      <c r="GX14" s="9"/>
      <c r="GY14" s="9"/>
      <c r="GZ14" s="9"/>
      <c r="HA14" s="9"/>
      <c r="HB14" s="9"/>
      <c r="HC14" s="9"/>
      <c r="HD14" s="9"/>
      <c r="HE14" s="9"/>
      <c r="HF14" s="9"/>
      <c r="HG14" s="9"/>
      <c r="HH14" s="9"/>
      <c r="HI14" s="9"/>
      <c r="HJ14" s="9"/>
      <c r="HK14" s="9"/>
      <c r="HL14" s="9"/>
      <c r="HM14" s="9"/>
      <c r="HN14" s="9"/>
      <c r="HO14" s="9"/>
      <c r="HP14" s="9"/>
      <c r="HQ14" s="9"/>
      <c r="HR14" s="9"/>
      <c r="HS14" s="9"/>
      <c r="HT14" s="9"/>
      <c r="HU14" s="9"/>
      <c r="HV14" s="9"/>
      <c r="HW14" s="9"/>
      <c r="HX14" s="9"/>
      <c r="HY14" s="9"/>
      <c r="HZ14" s="9"/>
      <c r="IA14" s="9"/>
      <c r="IB14" s="9"/>
      <c r="IC14" s="9"/>
      <c r="ID14" s="9"/>
      <c r="IE14" s="9"/>
      <c r="IF14" s="9"/>
      <c r="IG14" s="9"/>
      <c r="IH14" s="9"/>
      <c r="II14" s="9"/>
      <c r="IJ14" s="9"/>
      <c r="IK14" s="9"/>
      <c r="IL14" s="9"/>
      <c r="IM14" s="9"/>
      <c r="IN14" s="9"/>
      <c r="IO14" s="9"/>
      <c r="IP14" s="9"/>
      <c r="IQ14" s="9"/>
      <c r="IR14" s="9"/>
      <c r="IS14" s="9"/>
      <c r="IT14" s="9"/>
      <c r="IU14" s="9"/>
      <c r="IV14" s="9"/>
      <c r="IW14" s="9"/>
      <c r="IX14" s="9"/>
      <c r="IY14" s="9"/>
      <c r="IZ14" s="9"/>
      <c r="JA14" s="9"/>
      <c r="JB14" s="9"/>
      <c r="JC14" s="9"/>
      <c r="JD14" s="9"/>
      <c r="JE14" s="9"/>
      <c r="JF14" s="9"/>
      <c r="JG14" s="9"/>
      <c r="JH14" s="9"/>
      <c r="JI14" s="9"/>
      <c r="JJ14" s="9"/>
      <c r="JK14" s="9"/>
      <c r="JL14" s="9"/>
      <c r="JM14" s="9"/>
      <c r="JN14" s="9"/>
      <c r="JO14" s="9"/>
      <c r="JP14" s="9"/>
      <c r="JQ14" s="9"/>
      <c r="JR14" s="9"/>
      <c r="JS14" s="9"/>
      <c r="JT14" s="9"/>
      <c r="JU14" s="9"/>
      <c r="JV14" s="9"/>
      <c r="JW14" s="9"/>
      <c r="JX14" s="9"/>
      <c r="JY14" s="9"/>
      <c r="JZ14" s="9"/>
      <c r="KA14" s="9"/>
      <c r="KB14" s="9"/>
      <c r="KC14" s="9"/>
      <c r="KD14" s="9"/>
      <c r="KE14" s="9"/>
      <c r="KF14" s="9"/>
      <c r="KG14" s="9"/>
      <c r="KH14" s="9"/>
      <c r="KI14" s="9"/>
      <c r="KJ14" s="9"/>
      <c r="KK14" s="9"/>
      <c r="KL14" s="9"/>
      <c r="KM14" s="9"/>
      <c r="KN14" s="9"/>
      <c r="KO14" s="9"/>
      <c r="KP14" s="9"/>
      <c r="KQ14" s="9"/>
      <c r="KR14" s="9"/>
      <c r="KS14" s="9"/>
      <c r="KT14" s="9"/>
      <c r="KU14" s="9"/>
      <c r="KV14" s="9"/>
      <c r="KW14" s="9"/>
      <c r="KX14" s="9"/>
      <c r="KY14" s="9"/>
      <c r="KZ14" s="9"/>
      <c r="LA14" s="9"/>
      <c r="LB14" s="9"/>
      <c r="LC14" s="9"/>
      <c r="LD14" s="9"/>
      <c r="LE14" s="9"/>
      <c r="LF14" s="9"/>
      <c r="LG14" s="9"/>
      <c r="LH14" s="9"/>
      <c r="LI14" s="9"/>
      <c r="LJ14" s="9"/>
      <c r="LK14" s="9"/>
      <c r="LL14" s="9"/>
      <c r="LM14" s="9"/>
      <c r="LN14" s="9"/>
      <c r="LO14" s="9"/>
      <c r="LP14" s="9"/>
      <c r="LQ14" s="9"/>
      <c r="LR14" s="9"/>
      <c r="LS14" s="9"/>
      <c r="LT14" s="9"/>
      <c r="LU14" s="9"/>
      <c r="LV14" s="9"/>
      <c r="LW14" s="9"/>
      <c r="LX14" s="9"/>
      <c r="LY14" s="9"/>
      <c r="LZ14" s="9"/>
      <c r="MA14" s="9"/>
      <c r="MB14" s="9"/>
      <c r="MC14" s="9"/>
      <c r="MD14" s="9"/>
      <c r="ME14" s="9"/>
      <c r="MF14" s="9"/>
      <c r="MG14" s="9"/>
      <c r="MH14" s="9"/>
      <c r="MI14" s="9"/>
      <c r="MJ14" s="9"/>
      <c r="MK14" s="9"/>
      <c r="ML14" s="9"/>
      <c r="MM14" s="9"/>
      <c r="MN14" s="9"/>
      <c r="MO14" s="9"/>
      <c r="MP14" s="9"/>
      <c r="MQ14" s="9"/>
      <c r="MR14" s="9"/>
      <c r="MS14" s="9"/>
      <c r="MT14" s="9"/>
      <c r="MU14" s="9"/>
      <c r="MV14" s="9"/>
      <c r="MW14" s="9"/>
      <c r="MX14" s="9"/>
      <c r="MY14" s="9"/>
      <c r="MZ14" s="9"/>
      <c r="NA14" s="9"/>
      <c r="NB14" s="9"/>
      <c r="NC14" s="9"/>
      <c r="ND14" s="9"/>
      <c r="NE14" s="9"/>
      <c r="NF14" s="9"/>
      <c r="NG14" s="9"/>
      <c r="NH14" s="9"/>
      <c r="NI14" s="9"/>
      <c r="NJ14" s="9"/>
      <c r="NK14" s="9"/>
      <c r="NL14" s="9"/>
      <c r="NM14" s="9"/>
      <c r="NN14" s="9"/>
      <c r="NO14" s="9"/>
      <c r="NP14" s="9"/>
      <c r="NQ14" s="9"/>
      <c r="NR14" s="9"/>
      <c r="NS14" s="9"/>
      <c r="NT14" s="9"/>
      <c r="NU14" s="9"/>
      <c r="NV14" s="9"/>
      <c r="NW14" s="9"/>
      <c r="NX14" s="9"/>
      <c r="NY14" s="9"/>
      <c r="NZ14" s="9"/>
      <c r="OA14" s="9"/>
      <c r="OB14" s="9"/>
      <c r="OC14" s="9"/>
      <c r="OD14" s="9"/>
      <c r="OE14" s="9"/>
      <c r="OF14" s="9"/>
      <c r="OG14" s="9"/>
      <c r="OH14" s="9"/>
      <c r="OI14" s="9"/>
      <c r="OJ14" s="9"/>
      <c r="OK14" s="9"/>
      <c r="OL14" s="9"/>
      <c r="OM14" s="9"/>
      <c r="ON14" s="9"/>
      <c r="OO14" s="9"/>
      <c r="OP14" s="9"/>
      <c r="OQ14" s="9"/>
      <c r="OR14" s="9"/>
      <c r="OS14" s="9"/>
      <c r="OT14" s="9"/>
      <c r="OU14" s="9"/>
      <c r="OV14" s="9"/>
      <c r="OW14" s="9"/>
      <c r="OX14" s="9"/>
      <c r="OY14" s="9"/>
      <c r="OZ14" s="9"/>
      <c r="PA14" s="9"/>
      <c r="PB14" s="9"/>
      <c r="PC14" s="9"/>
      <c r="PD14" s="9"/>
      <c r="PE14" s="9"/>
      <c r="PF14" s="9"/>
      <c r="PG14" s="9"/>
      <c r="PH14" s="9"/>
      <c r="PI14" s="9"/>
      <c r="PJ14" s="9"/>
      <c r="PK14" s="9"/>
      <c r="PL14" s="9"/>
      <c r="PM14" s="9"/>
      <c r="PN14" s="9"/>
      <c r="PO14" s="9"/>
      <c r="PP14" s="9"/>
      <c r="PQ14" s="9"/>
      <c r="PR14" s="9"/>
      <c r="PS14" s="9"/>
      <c r="PT14" s="9"/>
      <c r="PU14" s="9"/>
      <c r="PV14" s="9"/>
      <c r="PW14" s="9"/>
      <c r="PX14" s="9"/>
      <c r="PY14" s="9"/>
      <c r="PZ14" s="9"/>
      <c r="QA14" s="9"/>
      <c r="QB14" s="9"/>
      <c r="QC14" s="9"/>
      <c r="QD14" s="9"/>
      <c r="QE14" s="9"/>
      <c r="QF14" s="9"/>
      <c r="QG14" s="9"/>
      <c r="QH14" s="9"/>
      <c r="QI14" s="9"/>
      <c r="QJ14" s="9"/>
      <c r="QK14" s="9"/>
      <c r="QL14" s="9"/>
      <c r="QM14" s="9"/>
      <c r="QN14" s="9"/>
      <c r="QO14" s="9"/>
      <c r="QP14" s="9"/>
      <c r="QQ14" s="9"/>
      <c r="QR14" s="9"/>
      <c r="QS14" s="9"/>
      <c r="QT14" s="9"/>
      <c r="QU14" s="9"/>
      <c r="QV14" s="9"/>
      <c r="QW14" s="9"/>
      <c r="QX14" s="9"/>
      <c r="QY14" s="9"/>
      <c r="QZ14" s="9"/>
      <c r="RA14" s="9"/>
      <c r="RB14" s="9"/>
      <c r="RC14" s="9"/>
      <c r="RD14" s="9"/>
      <c r="RE14" s="9"/>
      <c r="RF14" s="9"/>
      <c r="RG14" s="9"/>
      <c r="RH14" s="9"/>
      <c r="RI14" s="9"/>
      <c r="RJ14" s="9"/>
      <c r="RK14" s="9"/>
      <c r="RL14" s="9"/>
      <c r="RM14" s="9"/>
      <c r="RN14" s="9"/>
      <c r="RO14" s="9"/>
      <c r="RP14" s="9"/>
      <c r="RQ14" s="9"/>
      <c r="RR14" s="9"/>
      <c r="RS14" s="9"/>
      <c r="RT14" s="9"/>
      <c r="RU14" s="9"/>
      <c r="RV14" s="9"/>
      <c r="RW14" s="9"/>
      <c r="RX14" s="9"/>
      <c r="RY14" s="9"/>
      <c r="RZ14" s="9"/>
      <c r="SA14" s="9"/>
      <c r="SB14" s="9"/>
      <c r="SC14" s="9"/>
      <c r="SD14" s="9"/>
      <c r="SE14" s="9"/>
      <c r="SF14" s="9"/>
      <c r="SG14" s="9"/>
      <c r="SH14" s="9"/>
      <c r="SI14" s="9"/>
      <c r="SJ14" s="9"/>
      <c r="SK14" s="9"/>
      <c r="SL14" s="9"/>
      <c r="SM14" s="9"/>
      <c r="SN14" s="9"/>
      <c r="SO14" s="9"/>
      <c r="SP14" s="9"/>
      <c r="SQ14" s="9"/>
      <c r="SR14" s="9"/>
      <c r="SS14" s="9"/>
      <c r="ST14" s="9"/>
      <c r="SU14" s="9"/>
      <c r="SV14" s="9"/>
      <c r="SW14" s="9"/>
      <c r="SX14" s="9"/>
      <c r="SY14" s="9"/>
      <c r="SZ14" s="9"/>
      <c r="TA14" s="9"/>
      <c r="TB14" s="9"/>
      <c r="TC14" s="9"/>
      <c r="TD14" s="9"/>
      <c r="TE14" s="9"/>
      <c r="TF14" s="9"/>
      <c r="TG14" s="9"/>
      <c r="TH14" s="9"/>
      <c r="TI14" s="9"/>
      <c r="TJ14" s="9"/>
      <c r="TK14" s="9"/>
      <c r="TL14" s="9"/>
      <c r="TM14" s="9"/>
      <c r="TN14" s="9"/>
      <c r="TO14" s="9"/>
      <c r="TP14" s="9"/>
      <c r="TQ14" s="9"/>
      <c r="TR14" s="9"/>
      <c r="TS14" s="9"/>
      <c r="TT14" s="9"/>
      <c r="TU14" s="9"/>
      <c r="TV14" s="9"/>
      <c r="TW14" s="9"/>
      <c r="TX14" s="9"/>
      <c r="TY14" s="9"/>
      <c r="TZ14" s="9"/>
      <c r="UA14" s="9"/>
      <c r="UB14" s="9"/>
      <c r="UC14" s="9"/>
      <c r="UD14" s="9"/>
      <c r="UE14" s="9"/>
      <c r="UF14" s="9"/>
      <c r="UG14" s="9"/>
      <c r="UH14" s="9"/>
      <c r="UI14" s="9"/>
      <c r="UJ14" s="9"/>
      <c r="UK14" s="9"/>
      <c r="UL14" s="9"/>
      <c r="UM14" s="9"/>
      <c r="UN14" s="9"/>
      <c r="UO14" s="9"/>
      <c r="UP14" s="9"/>
      <c r="UQ14" s="9"/>
      <c r="UR14" s="9"/>
      <c r="US14" s="9"/>
      <c r="UT14" s="9"/>
      <c r="UU14" s="9"/>
      <c r="UV14" s="9"/>
      <c r="UW14" s="9"/>
      <c r="UX14" s="9"/>
      <c r="UY14" s="9"/>
      <c r="UZ14" s="9"/>
      <c r="VA14" s="9"/>
      <c r="VB14" s="9"/>
      <c r="VC14" s="9"/>
      <c r="VD14" s="9"/>
      <c r="VE14" s="9"/>
      <c r="VF14" s="9"/>
      <c r="VG14" s="9"/>
      <c r="VH14" s="9"/>
      <c r="VI14" s="9"/>
      <c r="VJ14" s="9"/>
      <c r="VK14" s="9"/>
      <c r="VL14" s="9"/>
      <c r="VM14" s="9"/>
      <c r="VN14" s="9"/>
      <c r="VO14" s="9"/>
      <c r="VP14" s="9"/>
      <c r="VQ14" s="9"/>
      <c r="VR14" s="9"/>
      <c r="VS14" s="9"/>
      <c r="VT14" s="9"/>
      <c r="VU14" s="9"/>
      <c r="VV14" s="9"/>
      <c r="VW14" s="9"/>
      <c r="VX14" s="9"/>
      <c r="VY14" s="9"/>
      <c r="VZ14" s="9"/>
      <c r="WA14" s="9"/>
      <c r="WB14" s="9"/>
      <c r="WC14" s="9"/>
      <c r="WD14" s="9"/>
      <c r="WE14" s="9"/>
      <c r="WF14" s="9"/>
      <c r="WG14" s="9"/>
      <c r="WH14" s="9"/>
      <c r="WI14" s="9"/>
      <c r="WJ14" s="9"/>
      <c r="WK14" s="9"/>
      <c r="WL14" s="9"/>
      <c r="WM14" s="9"/>
      <c r="WN14" s="9"/>
      <c r="WO14" s="9"/>
      <c r="WP14" s="9"/>
      <c r="WQ14" s="9"/>
      <c r="WR14" s="9"/>
      <c r="WS14" s="9"/>
      <c r="WT14" s="9"/>
      <c r="WU14" s="9"/>
      <c r="WV14" s="9"/>
      <c r="WW14" s="9"/>
      <c r="WX14" s="9"/>
      <c r="WY14" s="9"/>
      <c r="WZ14" s="9"/>
      <c r="XA14" s="9"/>
      <c r="XB14" s="9"/>
      <c r="XC14" s="9"/>
      <c r="XD14" s="9"/>
      <c r="XE14" s="9"/>
      <c r="XF14" s="9"/>
      <c r="XG14" s="9"/>
      <c r="XH14" s="9"/>
      <c r="XI14" s="9"/>
      <c r="XJ14" s="9"/>
      <c r="XK14" s="9"/>
      <c r="XL14" s="9"/>
      <c r="XM14" s="9"/>
      <c r="XN14" s="9"/>
      <c r="XO14" s="9"/>
      <c r="XP14" s="9"/>
      <c r="XQ14" s="9"/>
      <c r="XR14" s="9"/>
      <c r="XS14" s="9"/>
      <c r="XT14" s="9"/>
      <c r="XU14" s="9"/>
      <c r="XV14" s="9"/>
      <c r="XW14" s="9"/>
      <c r="XX14" s="9"/>
      <c r="XY14" s="9"/>
      <c r="XZ14" s="9"/>
      <c r="YA14" s="9"/>
      <c r="YB14" s="9"/>
      <c r="YC14" s="9"/>
      <c r="YD14" s="9"/>
      <c r="YE14" s="9"/>
      <c r="YF14" s="9"/>
      <c r="YG14" s="9"/>
      <c r="YH14" s="9"/>
      <c r="YI14" s="9"/>
      <c r="YJ14" s="9"/>
      <c r="YK14" s="9"/>
      <c r="YL14" s="9"/>
      <c r="YM14" s="9"/>
      <c r="YN14" s="9"/>
      <c r="YO14" s="9"/>
      <c r="YP14" s="9"/>
      <c r="YQ14" s="9"/>
      <c r="YR14" s="9"/>
      <c r="YS14" s="9"/>
      <c r="YT14" s="9"/>
      <c r="YU14" s="9"/>
      <c r="YV14" s="9"/>
      <c r="YW14" s="9"/>
      <c r="YX14" s="9"/>
      <c r="YY14" s="9"/>
      <c r="YZ14" s="9"/>
      <c r="ZA14" s="9"/>
      <c r="ZB14" s="9"/>
      <c r="ZC14" s="9"/>
      <c r="ZD14" s="9"/>
      <c r="ZE14" s="9"/>
      <c r="ZF14" s="9"/>
      <c r="ZG14" s="9"/>
      <c r="ZH14" s="9"/>
      <c r="ZI14" s="9"/>
      <c r="ZJ14" s="9"/>
      <c r="ZK14" s="9"/>
      <c r="ZL14" s="9"/>
      <c r="ZM14" s="9"/>
      <c r="ZN14" s="9"/>
      <c r="ZO14" s="9"/>
      <c r="ZP14" s="9"/>
      <c r="ZQ14" s="9"/>
      <c r="ZR14" s="9"/>
      <c r="ZS14" s="9"/>
      <c r="ZT14" s="9"/>
      <c r="ZU14" s="9"/>
      <c r="ZV14" s="9"/>
      <c r="ZW14" s="9"/>
      <c r="ZX14" s="9"/>
      <c r="ZY14" s="9"/>
      <c r="ZZ14" s="9"/>
      <c r="AAA14" s="9"/>
      <c r="AAB14" s="9"/>
      <c r="AAC14" s="9"/>
      <c r="AAD14" s="9"/>
      <c r="AAE14" s="9"/>
      <c r="AAF14" s="9"/>
      <c r="AAG14" s="9"/>
      <c r="AAH14" s="9"/>
      <c r="AAI14" s="9"/>
      <c r="AAJ14" s="9"/>
      <c r="AAK14" s="9"/>
      <c r="AAL14" s="9"/>
      <c r="AAM14" s="9"/>
      <c r="AAN14" s="9"/>
      <c r="AAO14" s="9"/>
      <c r="AAP14" s="9"/>
      <c r="AAQ14" s="9"/>
      <c r="AAR14" s="9"/>
      <c r="AAS14" s="9"/>
      <c r="AAT14" s="9"/>
      <c r="AAU14" s="9"/>
      <c r="AAV14" s="9"/>
      <c r="AAW14" s="9"/>
      <c r="AAX14" s="9"/>
      <c r="AAY14" s="9"/>
      <c r="AAZ14" s="9"/>
      <c r="ABA14" s="9"/>
      <c r="ABB14" s="9"/>
      <c r="ABC14" s="9"/>
      <c r="ABD14" s="9"/>
      <c r="ABE14" s="9"/>
      <c r="ABF14" s="9"/>
      <c r="ABG14" s="9"/>
      <c r="ABH14" s="9"/>
      <c r="ABI14" s="9"/>
      <c r="ABJ14" s="9"/>
      <c r="ABK14" s="9"/>
      <c r="ABL14" s="9"/>
      <c r="ABM14" s="9"/>
      <c r="ABN14" s="9"/>
      <c r="ABO14" s="9"/>
      <c r="ABP14" s="9"/>
      <c r="ABQ14" s="9"/>
      <c r="ABR14" s="9"/>
      <c r="ABS14" s="9"/>
      <c r="ABT14" s="9"/>
      <c r="ABU14" s="9"/>
      <c r="ABV14" s="9"/>
      <c r="ABW14" s="9"/>
      <c r="ABX14" s="9"/>
      <c r="ABY14" s="9"/>
      <c r="ABZ14" s="9"/>
      <c r="ACA14" s="9"/>
      <c r="ACB14" s="9"/>
      <c r="ACC14" s="9"/>
      <c r="ACD14" s="9"/>
      <c r="ACE14" s="9"/>
      <c r="ACF14" s="9"/>
      <c r="ACG14" s="9"/>
      <c r="ACH14" s="9"/>
      <c r="ACI14" s="9"/>
      <c r="ACJ14" s="9"/>
      <c r="ACK14" s="9"/>
      <c r="ACL14" s="9"/>
      <c r="ACM14" s="9"/>
      <c r="ACN14" s="9"/>
      <c r="ACO14" s="9"/>
      <c r="ACP14" s="9"/>
      <c r="ACQ14" s="9"/>
      <c r="ACR14" s="9"/>
      <c r="ACS14" s="9"/>
      <c r="ACT14" s="9"/>
      <c r="ACU14" s="9"/>
      <c r="ACV14" s="9"/>
      <c r="ACW14" s="9"/>
      <c r="ACX14" s="9"/>
      <c r="ACY14" s="9"/>
      <c r="ACZ14" s="9"/>
      <c r="ADA14" s="9"/>
      <c r="ADB14" s="9"/>
      <c r="ADC14" s="9"/>
      <c r="ADD14" s="9"/>
      <c r="ADE14" s="9"/>
      <c r="ADF14" s="9"/>
      <c r="ADG14" s="9"/>
      <c r="ADH14" s="9"/>
      <c r="ADI14" s="9"/>
      <c r="ADJ14" s="9"/>
      <c r="ADK14" s="9"/>
      <c r="ADL14" s="9"/>
      <c r="ADM14" s="9"/>
      <c r="ADN14" s="9"/>
      <c r="ADO14" s="9"/>
      <c r="ADP14" s="9"/>
      <c r="ADQ14" s="9"/>
      <c r="ADR14" s="9"/>
      <c r="ADS14" s="9"/>
      <c r="ADT14" s="9"/>
      <c r="ADU14" s="9"/>
      <c r="ADV14" s="9"/>
      <c r="ADW14" s="9"/>
      <c r="ADX14" s="9"/>
      <c r="ADY14" s="9"/>
      <c r="ADZ14" s="9"/>
      <c r="AEA14" s="9"/>
      <c r="AEB14" s="9"/>
      <c r="AEC14" s="9"/>
      <c r="AED14" s="9"/>
      <c r="AEE14" s="9"/>
      <c r="AEF14" s="9"/>
      <c r="AEG14" s="9"/>
      <c r="AEH14" s="9"/>
      <c r="AEI14" s="9"/>
      <c r="AEJ14" s="9"/>
      <c r="AEK14" s="9"/>
      <c r="AEL14" s="9"/>
      <c r="AEM14" s="9"/>
      <c r="AEN14" s="9"/>
      <c r="AEO14" s="9"/>
      <c r="AEP14" s="9"/>
      <c r="AEQ14" s="9"/>
      <c r="AER14" s="9"/>
      <c r="AES14" s="9"/>
      <c r="AET14" s="9"/>
      <c r="AEU14" s="9"/>
      <c r="AEV14" s="9"/>
      <c r="AEW14" s="9"/>
      <c r="AEX14" s="9"/>
      <c r="AEY14" s="9"/>
      <c r="AEZ14" s="9"/>
      <c r="AFA14" s="9"/>
      <c r="AFB14" s="9"/>
      <c r="AFC14" s="9"/>
      <c r="AFD14" s="9"/>
      <c r="AFE14" s="9"/>
      <c r="AFF14" s="9"/>
      <c r="AFG14" s="9"/>
      <c r="AFH14" s="9"/>
      <c r="AFI14" s="9"/>
      <c r="AFJ14" s="9"/>
      <c r="AFK14" s="9"/>
      <c r="AFL14" s="9"/>
      <c r="AFM14" s="9"/>
      <c r="AFN14" s="9"/>
      <c r="AFO14" s="9"/>
      <c r="AFP14" s="9"/>
      <c r="AFQ14" s="9"/>
      <c r="AFR14" s="9"/>
      <c r="AFS14" s="9"/>
      <c r="AFT14" s="9"/>
      <c r="AFU14" s="9"/>
      <c r="AFV14" s="9"/>
      <c r="AFW14" s="9"/>
      <c r="AFX14" s="9"/>
      <c r="AFY14" s="9"/>
      <c r="AFZ14" s="9"/>
      <c r="AGA14" s="9"/>
      <c r="AGB14" s="9"/>
      <c r="AGC14" s="9"/>
      <c r="AGD14" s="9"/>
      <c r="AGE14" s="9"/>
      <c r="AGF14" s="9"/>
      <c r="AGG14" s="9"/>
      <c r="AGH14" s="9"/>
      <c r="AGI14" s="9"/>
      <c r="AGJ14" s="9"/>
      <c r="AGK14" s="9"/>
      <c r="AGL14" s="9"/>
      <c r="AGM14" s="9"/>
      <c r="AGN14" s="9"/>
      <c r="AGO14" s="9"/>
      <c r="AGP14" s="9"/>
      <c r="AGQ14" s="9"/>
      <c r="AGR14" s="9"/>
      <c r="AGS14" s="9"/>
      <c r="AGT14" s="9"/>
      <c r="AGU14" s="9"/>
      <c r="AGV14" s="9"/>
      <c r="AGW14" s="9"/>
      <c r="AGX14" s="9"/>
      <c r="AGY14" s="9"/>
      <c r="AGZ14" s="9"/>
      <c r="AHA14" s="9"/>
      <c r="AHB14" s="9"/>
      <c r="AHC14" s="9"/>
      <c r="AHD14" s="9"/>
      <c r="AHE14" s="9"/>
      <c r="AHF14" s="9"/>
      <c r="AHG14" s="9"/>
      <c r="AHH14" s="9"/>
      <c r="AHI14" s="9"/>
      <c r="AHJ14" s="9"/>
      <c r="AHK14" s="9"/>
      <c r="AHL14" s="9"/>
      <c r="AHM14" s="9"/>
      <c r="AHN14" s="9"/>
      <c r="AHO14" s="9"/>
      <c r="AHP14" s="9"/>
      <c r="AHQ14" s="9"/>
      <c r="AHR14" s="9"/>
      <c r="AHS14" s="9"/>
    </row>
    <row r="15" spans="1:903" s="8" customFormat="1">
      <c r="A15" s="63">
        <v>9</v>
      </c>
      <c r="B15" s="8" t="s">
        <v>39</v>
      </c>
      <c r="C15" s="8" t="s">
        <v>16</v>
      </c>
      <c r="D15" s="8" t="s">
        <v>21</v>
      </c>
      <c r="E15" s="8" t="s">
        <v>40</v>
      </c>
      <c r="F15" s="43">
        <v>40323</v>
      </c>
      <c r="G15" s="44">
        <v>9.4723609999999994</v>
      </c>
      <c r="H15" s="45">
        <v>-83.604332999999997</v>
      </c>
      <c r="I15" s="8">
        <v>36.1</v>
      </c>
      <c r="J15" s="8" t="s">
        <v>227</v>
      </c>
      <c r="K15" s="46"/>
      <c r="L15" s="46"/>
      <c r="M15" s="47"/>
      <c r="N15" s="46">
        <v>5.5</v>
      </c>
      <c r="O15" s="46"/>
      <c r="P15" s="47"/>
      <c r="Q15" s="44"/>
      <c r="R15" s="44"/>
      <c r="S15" s="44"/>
      <c r="T15" s="44"/>
      <c r="U15" s="44"/>
      <c r="V15" s="44"/>
      <c r="W15" s="44"/>
      <c r="X15" s="49">
        <v>1.08</v>
      </c>
      <c r="Y15" s="49">
        <v>2.8169615619280042E-2</v>
      </c>
      <c r="Z15" s="50">
        <v>0.35699999999999998</v>
      </c>
      <c r="AA15" s="50">
        <v>0.54349206349206358</v>
      </c>
      <c r="AB15" s="50">
        <v>2.14</v>
      </c>
      <c r="AC15" s="49">
        <v>1.1501754385964915</v>
      </c>
      <c r="AD15" s="49">
        <v>0.03</v>
      </c>
      <c r="AE15" s="51"/>
      <c r="AF15" s="49">
        <v>0.3</v>
      </c>
      <c r="AG15" s="66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9"/>
      <c r="BJ15" s="9"/>
      <c r="BK15" s="9"/>
      <c r="BL15" s="9"/>
      <c r="BM15" s="9"/>
      <c r="BN15" s="9"/>
      <c r="BO15" s="9"/>
      <c r="BP15" s="9"/>
      <c r="BQ15" s="9"/>
      <c r="BR15" s="9"/>
      <c r="BS15" s="9"/>
      <c r="BT15" s="9"/>
      <c r="BU15" s="9"/>
      <c r="BV15" s="9"/>
      <c r="BW15" s="9"/>
      <c r="BX15" s="9"/>
      <c r="BY15" s="9"/>
      <c r="BZ15" s="9"/>
      <c r="CA15" s="9"/>
      <c r="CB15" s="9"/>
      <c r="CC15" s="9"/>
      <c r="CD15" s="9"/>
      <c r="CE15" s="9"/>
      <c r="CF15" s="9"/>
      <c r="CG15" s="9"/>
      <c r="CH15" s="9"/>
      <c r="CI15" s="9"/>
      <c r="CJ15" s="9"/>
      <c r="CK15" s="9"/>
      <c r="CL15" s="9"/>
      <c r="CM15" s="9"/>
      <c r="CN15" s="9"/>
      <c r="CO15" s="9"/>
      <c r="CP15" s="9"/>
      <c r="CQ15" s="9"/>
      <c r="CR15" s="9"/>
      <c r="CS15" s="9"/>
      <c r="CT15" s="9"/>
      <c r="CU15" s="9"/>
      <c r="CV15" s="9"/>
      <c r="CW15" s="9"/>
      <c r="CX15" s="9"/>
      <c r="CY15" s="9"/>
      <c r="CZ15" s="9"/>
      <c r="DA15" s="9"/>
      <c r="DB15" s="9"/>
      <c r="DC15" s="9"/>
      <c r="DD15" s="9"/>
      <c r="DE15" s="9"/>
      <c r="DF15" s="9"/>
      <c r="DG15" s="9"/>
      <c r="DH15" s="9"/>
      <c r="DI15" s="9"/>
      <c r="DJ15" s="9"/>
      <c r="DK15" s="9"/>
      <c r="DL15" s="9"/>
      <c r="DM15" s="9"/>
      <c r="DN15" s="9"/>
      <c r="DO15" s="9"/>
      <c r="DP15" s="9"/>
      <c r="DQ15" s="9"/>
      <c r="DR15" s="9"/>
      <c r="DS15" s="9"/>
      <c r="DT15" s="9"/>
      <c r="DU15" s="9"/>
      <c r="DV15" s="9"/>
      <c r="DW15" s="9"/>
      <c r="DX15" s="9"/>
      <c r="DY15" s="9"/>
      <c r="DZ15" s="9"/>
      <c r="EA15" s="9"/>
      <c r="EB15" s="9"/>
      <c r="EC15" s="9"/>
      <c r="ED15" s="9"/>
      <c r="EE15" s="9"/>
      <c r="EF15" s="9"/>
      <c r="EG15" s="9"/>
      <c r="EH15" s="9"/>
      <c r="EI15" s="9"/>
      <c r="EJ15" s="9"/>
      <c r="EK15" s="9"/>
      <c r="EL15" s="9"/>
      <c r="EM15" s="9"/>
      <c r="EN15" s="9"/>
      <c r="EO15" s="9"/>
      <c r="EP15" s="9"/>
      <c r="EQ15" s="9"/>
      <c r="ER15" s="9"/>
      <c r="ES15" s="9"/>
      <c r="ET15" s="9"/>
      <c r="EU15" s="9"/>
      <c r="EV15" s="9"/>
      <c r="EW15" s="9"/>
      <c r="EX15" s="9"/>
      <c r="EY15" s="9"/>
      <c r="EZ15" s="9"/>
      <c r="FA15" s="9"/>
      <c r="FB15" s="9"/>
      <c r="FC15" s="9"/>
      <c r="FD15" s="9"/>
      <c r="FE15" s="9"/>
      <c r="FF15" s="9"/>
      <c r="FG15" s="9"/>
      <c r="FH15" s="9"/>
      <c r="FI15" s="9"/>
      <c r="FJ15" s="9"/>
      <c r="FK15" s="9"/>
      <c r="FL15" s="9"/>
      <c r="FM15" s="9"/>
      <c r="FN15" s="9"/>
      <c r="FO15" s="9"/>
      <c r="FP15" s="9"/>
      <c r="FQ15" s="9"/>
      <c r="FR15" s="9"/>
      <c r="FS15" s="9"/>
      <c r="FT15" s="9"/>
      <c r="FU15" s="9"/>
      <c r="FV15" s="9"/>
      <c r="FW15" s="9"/>
      <c r="FX15" s="9"/>
      <c r="FY15" s="9"/>
      <c r="FZ15" s="9"/>
      <c r="GA15" s="9"/>
      <c r="GB15" s="9"/>
      <c r="GC15" s="9"/>
      <c r="GD15" s="9"/>
      <c r="GE15" s="9"/>
      <c r="GF15" s="9"/>
      <c r="GG15" s="9"/>
      <c r="GH15" s="9"/>
      <c r="GI15" s="9"/>
      <c r="GJ15" s="9"/>
      <c r="GK15" s="9"/>
      <c r="GL15" s="9"/>
      <c r="GM15" s="9"/>
      <c r="GN15" s="9"/>
      <c r="GO15" s="9"/>
      <c r="GP15" s="9"/>
      <c r="GQ15" s="9"/>
      <c r="GR15" s="9"/>
      <c r="GS15" s="9"/>
      <c r="GT15" s="9"/>
      <c r="GU15" s="9"/>
      <c r="GV15" s="9"/>
      <c r="GW15" s="9"/>
      <c r="GX15" s="9"/>
      <c r="GY15" s="9"/>
      <c r="GZ15" s="9"/>
      <c r="HA15" s="9"/>
      <c r="HB15" s="9"/>
      <c r="HC15" s="9"/>
      <c r="HD15" s="9"/>
      <c r="HE15" s="9"/>
      <c r="HF15" s="9"/>
      <c r="HG15" s="9"/>
      <c r="HH15" s="9"/>
      <c r="HI15" s="9"/>
      <c r="HJ15" s="9"/>
      <c r="HK15" s="9"/>
      <c r="HL15" s="9"/>
      <c r="HM15" s="9"/>
      <c r="HN15" s="9"/>
      <c r="HO15" s="9"/>
      <c r="HP15" s="9"/>
      <c r="HQ15" s="9"/>
      <c r="HR15" s="9"/>
      <c r="HS15" s="9"/>
      <c r="HT15" s="9"/>
      <c r="HU15" s="9"/>
      <c r="HV15" s="9"/>
      <c r="HW15" s="9"/>
      <c r="HX15" s="9"/>
      <c r="HY15" s="9"/>
      <c r="HZ15" s="9"/>
      <c r="IA15" s="9"/>
      <c r="IB15" s="9"/>
      <c r="IC15" s="9"/>
      <c r="ID15" s="9"/>
      <c r="IE15" s="9"/>
      <c r="IF15" s="9"/>
      <c r="IG15" s="9"/>
      <c r="IH15" s="9"/>
      <c r="II15" s="9"/>
      <c r="IJ15" s="9"/>
      <c r="IK15" s="9"/>
      <c r="IL15" s="9"/>
      <c r="IM15" s="9"/>
      <c r="IN15" s="9"/>
      <c r="IO15" s="9"/>
      <c r="IP15" s="9"/>
      <c r="IQ15" s="9"/>
      <c r="IR15" s="9"/>
      <c r="IS15" s="9"/>
      <c r="IT15" s="9"/>
      <c r="IU15" s="9"/>
      <c r="IV15" s="9"/>
      <c r="IW15" s="9"/>
      <c r="IX15" s="9"/>
      <c r="IY15" s="9"/>
      <c r="IZ15" s="9"/>
      <c r="JA15" s="9"/>
      <c r="JB15" s="9"/>
      <c r="JC15" s="9"/>
      <c r="JD15" s="9"/>
      <c r="JE15" s="9"/>
      <c r="JF15" s="9"/>
      <c r="JG15" s="9"/>
      <c r="JH15" s="9"/>
      <c r="JI15" s="9"/>
      <c r="JJ15" s="9"/>
      <c r="JK15" s="9"/>
      <c r="JL15" s="9"/>
      <c r="JM15" s="9"/>
      <c r="JN15" s="9"/>
      <c r="JO15" s="9"/>
      <c r="JP15" s="9"/>
      <c r="JQ15" s="9"/>
      <c r="JR15" s="9"/>
      <c r="JS15" s="9"/>
      <c r="JT15" s="9"/>
      <c r="JU15" s="9"/>
      <c r="JV15" s="9"/>
      <c r="JW15" s="9"/>
      <c r="JX15" s="9"/>
      <c r="JY15" s="9"/>
      <c r="JZ15" s="9"/>
      <c r="KA15" s="9"/>
      <c r="KB15" s="9"/>
      <c r="KC15" s="9"/>
      <c r="KD15" s="9"/>
      <c r="KE15" s="9"/>
      <c r="KF15" s="9"/>
      <c r="KG15" s="9"/>
      <c r="KH15" s="9"/>
      <c r="KI15" s="9"/>
      <c r="KJ15" s="9"/>
      <c r="KK15" s="9"/>
      <c r="KL15" s="9"/>
      <c r="KM15" s="9"/>
      <c r="KN15" s="9"/>
      <c r="KO15" s="9"/>
      <c r="KP15" s="9"/>
      <c r="KQ15" s="9"/>
      <c r="KR15" s="9"/>
      <c r="KS15" s="9"/>
      <c r="KT15" s="9"/>
      <c r="KU15" s="9"/>
      <c r="KV15" s="9"/>
      <c r="KW15" s="9"/>
      <c r="KX15" s="9"/>
      <c r="KY15" s="9"/>
      <c r="KZ15" s="9"/>
      <c r="LA15" s="9"/>
      <c r="LB15" s="9"/>
      <c r="LC15" s="9"/>
      <c r="LD15" s="9"/>
      <c r="LE15" s="9"/>
      <c r="LF15" s="9"/>
      <c r="LG15" s="9"/>
      <c r="LH15" s="9"/>
      <c r="LI15" s="9"/>
      <c r="LJ15" s="9"/>
      <c r="LK15" s="9"/>
      <c r="LL15" s="9"/>
      <c r="LM15" s="9"/>
      <c r="LN15" s="9"/>
      <c r="LO15" s="9"/>
      <c r="LP15" s="9"/>
      <c r="LQ15" s="9"/>
      <c r="LR15" s="9"/>
      <c r="LS15" s="9"/>
      <c r="LT15" s="9"/>
      <c r="LU15" s="9"/>
      <c r="LV15" s="9"/>
      <c r="LW15" s="9"/>
      <c r="LX15" s="9"/>
      <c r="LY15" s="9"/>
      <c r="LZ15" s="9"/>
      <c r="MA15" s="9"/>
      <c r="MB15" s="9"/>
      <c r="MC15" s="9"/>
      <c r="MD15" s="9"/>
      <c r="ME15" s="9"/>
      <c r="MF15" s="9"/>
      <c r="MG15" s="9"/>
      <c r="MH15" s="9"/>
      <c r="MI15" s="9"/>
      <c r="MJ15" s="9"/>
      <c r="MK15" s="9"/>
      <c r="ML15" s="9"/>
      <c r="MM15" s="9"/>
      <c r="MN15" s="9"/>
      <c r="MO15" s="9"/>
      <c r="MP15" s="9"/>
      <c r="MQ15" s="9"/>
      <c r="MR15" s="9"/>
      <c r="MS15" s="9"/>
      <c r="MT15" s="9"/>
      <c r="MU15" s="9"/>
      <c r="MV15" s="9"/>
      <c r="MW15" s="9"/>
      <c r="MX15" s="9"/>
      <c r="MY15" s="9"/>
      <c r="MZ15" s="9"/>
      <c r="NA15" s="9"/>
      <c r="NB15" s="9"/>
      <c r="NC15" s="9"/>
      <c r="ND15" s="9"/>
      <c r="NE15" s="9"/>
      <c r="NF15" s="9"/>
      <c r="NG15" s="9"/>
      <c r="NH15" s="9"/>
      <c r="NI15" s="9"/>
      <c r="NJ15" s="9"/>
      <c r="NK15" s="9"/>
      <c r="NL15" s="9"/>
      <c r="NM15" s="9"/>
      <c r="NN15" s="9"/>
      <c r="NO15" s="9"/>
      <c r="NP15" s="9"/>
      <c r="NQ15" s="9"/>
      <c r="NR15" s="9"/>
      <c r="NS15" s="9"/>
      <c r="NT15" s="9"/>
      <c r="NU15" s="9"/>
      <c r="NV15" s="9"/>
      <c r="NW15" s="9"/>
      <c r="NX15" s="9"/>
      <c r="NY15" s="9"/>
      <c r="NZ15" s="9"/>
      <c r="OA15" s="9"/>
      <c r="OB15" s="9"/>
      <c r="OC15" s="9"/>
      <c r="OD15" s="9"/>
      <c r="OE15" s="9"/>
      <c r="OF15" s="9"/>
      <c r="OG15" s="9"/>
      <c r="OH15" s="9"/>
      <c r="OI15" s="9"/>
      <c r="OJ15" s="9"/>
      <c r="OK15" s="9"/>
      <c r="OL15" s="9"/>
      <c r="OM15" s="9"/>
      <c r="ON15" s="9"/>
      <c r="OO15" s="9"/>
      <c r="OP15" s="9"/>
      <c r="OQ15" s="9"/>
      <c r="OR15" s="9"/>
      <c r="OS15" s="9"/>
      <c r="OT15" s="9"/>
      <c r="OU15" s="9"/>
      <c r="OV15" s="9"/>
      <c r="OW15" s="9"/>
      <c r="OX15" s="9"/>
      <c r="OY15" s="9"/>
      <c r="OZ15" s="9"/>
      <c r="PA15" s="9"/>
      <c r="PB15" s="9"/>
      <c r="PC15" s="9"/>
      <c r="PD15" s="9"/>
      <c r="PE15" s="9"/>
      <c r="PF15" s="9"/>
      <c r="PG15" s="9"/>
      <c r="PH15" s="9"/>
      <c r="PI15" s="9"/>
      <c r="PJ15" s="9"/>
      <c r="PK15" s="9"/>
      <c r="PL15" s="9"/>
      <c r="PM15" s="9"/>
      <c r="PN15" s="9"/>
      <c r="PO15" s="9"/>
      <c r="PP15" s="9"/>
      <c r="PQ15" s="9"/>
      <c r="PR15" s="9"/>
      <c r="PS15" s="9"/>
      <c r="PT15" s="9"/>
      <c r="PU15" s="9"/>
      <c r="PV15" s="9"/>
      <c r="PW15" s="9"/>
      <c r="PX15" s="9"/>
      <c r="PY15" s="9"/>
      <c r="PZ15" s="9"/>
      <c r="QA15" s="9"/>
      <c r="QB15" s="9"/>
      <c r="QC15" s="9"/>
      <c r="QD15" s="9"/>
      <c r="QE15" s="9"/>
      <c r="QF15" s="9"/>
      <c r="QG15" s="9"/>
      <c r="QH15" s="9"/>
      <c r="QI15" s="9"/>
      <c r="QJ15" s="9"/>
      <c r="QK15" s="9"/>
      <c r="QL15" s="9"/>
      <c r="QM15" s="9"/>
      <c r="QN15" s="9"/>
      <c r="QO15" s="9"/>
      <c r="QP15" s="9"/>
      <c r="QQ15" s="9"/>
      <c r="QR15" s="9"/>
      <c r="QS15" s="9"/>
      <c r="QT15" s="9"/>
      <c r="QU15" s="9"/>
      <c r="QV15" s="9"/>
      <c r="QW15" s="9"/>
      <c r="QX15" s="9"/>
      <c r="QY15" s="9"/>
      <c r="QZ15" s="9"/>
      <c r="RA15" s="9"/>
      <c r="RB15" s="9"/>
      <c r="RC15" s="9"/>
      <c r="RD15" s="9"/>
      <c r="RE15" s="9"/>
      <c r="RF15" s="9"/>
      <c r="RG15" s="9"/>
      <c r="RH15" s="9"/>
      <c r="RI15" s="9"/>
      <c r="RJ15" s="9"/>
      <c r="RK15" s="9"/>
      <c r="RL15" s="9"/>
      <c r="RM15" s="9"/>
      <c r="RN15" s="9"/>
      <c r="RO15" s="9"/>
      <c r="RP15" s="9"/>
      <c r="RQ15" s="9"/>
      <c r="RR15" s="9"/>
      <c r="RS15" s="9"/>
      <c r="RT15" s="9"/>
      <c r="RU15" s="9"/>
      <c r="RV15" s="9"/>
      <c r="RW15" s="9"/>
      <c r="RX15" s="9"/>
      <c r="RY15" s="9"/>
      <c r="RZ15" s="9"/>
      <c r="SA15" s="9"/>
      <c r="SB15" s="9"/>
      <c r="SC15" s="9"/>
      <c r="SD15" s="9"/>
      <c r="SE15" s="9"/>
      <c r="SF15" s="9"/>
      <c r="SG15" s="9"/>
      <c r="SH15" s="9"/>
      <c r="SI15" s="9"/>
      <c r="SJ15" s="9"/>
      <c r="SK15" s="9"/>
      <c r="SL15" s="9"/>
      <c r="SM15" s="9"/>
      <c r="SN15" s="9"/>
      <c r="SO15" s="9"/>
      <c r="SP15" s="9"/>
      <c r="SQ15" s="9"/>
      <c r="SR15" s="9"/>
      <c r="SS15" s="9"/>
      <c r="ST15" s="9"/>
      <c r="SU15" s="9"/>
      <c r="SV15" s="9"/>
      <c r="SW15" s="9"/>
      <c r="SX15" s="9"/>
      <c r="SY15" s="9"/>
      <c r="SZ15" s="9"/>
      <c r="TA15" s="9"/>
      <c r="TB15" s="9"/>
      <c r="TC15" s="9"/>
      <c r="TD15" s="9"/>
      <c r="TE15" s="9"/>
      <c r="TF15" s="9"/>
      <c r="TG15" s="9"/>
      <c r="TH15" s="9"/>
      <c r="TI15" s="9"/>
      <c r="TJ15" s="9"/>
      <c r="TK15" s="9"/>
      <c r="TL15" s="9"/>
      <c r="TM15" s="9"/>
      <c r="TN15" s="9"/>
      <c r="TO15" s="9"/>
      <c r="TP15" s="9"/>
      <c r="TQ15" s="9"/>
      <c r="TR15" s="9"/>
      <c r="TS15" s="9"/>
      <c r="TT15" s="9"/>
      <c r="TU15" s="9"/>
      <c r="TV15" s="9"/>
      <c r="TW15" s="9"/>
      <c r="TX15" s="9"/>
      <c r="TY15" s="9"/>
      <c r="TZ15" s="9"/>
      <c r="UA15" s="9"/>
      <c r="UB15" s="9"/>
      <c r="UC15" s="9"/>
      <c r="UD15" s="9"/>
      <c r="UE15" s="9"/>
      <c r="UF15" s="9"/>
      <c r="UG15" s="9"/>
      <c r="UH15" s="9"/>
      <c r="UI15" s="9"/>
      <c r="UJ15" s="9"/>
      <c r="UK15" s="9"/>
      <c r="UL15" s="9"/>
      <c r="UM15" s="9"/>
      <c r="UN15" s="9"/>
      <c r="UO15" s="9"/>
      <c r="UP15" s="9"/>
      <c r="UQ15" s="9"/>
      <c r="UR15" s="9"/>
      <c r="US15" s="9"/>
      <c r="UT15" s="9"/>
      <c r="UU15" s="9"/>
      <c r="UV15" s="9"/>
      <c r="UW15" s="9"/>
      <c r="UX15" s="9"/>
      <c r="UY15" s="9"/>
      <c r="UZ15" s="9"/>
      <c r="VA15" s="9"/>
      <c r="VB15" s="9"/>
      <c r="VC15" s="9"/>
      <c r="VD15" s="9"/>
      <c r="VE15" s="9"/>
      <c r="VF15" s="9"/>
      <c r="VG15" s="9"/>
      <c r="VH15" s="9"/>
      <c r="VI15" s="9"/>
      <c r="VJ15" s="9"/>
      <c r="VK15" s="9"/>
      <c r="VL15" s="9"/>
      <c r="VM15" s="9"/>
      <c r="VN15" s="9"/>
      <c r="VO15" s="9"/>
      <c r="VP15" s="9"/>
      <c r="VQ15" s="9"/>
      <c r="VR15" s="9"/>
      <c r="VS15" s="9"/>
      <c r="VT15" s="9"/>
      <c r="VU15" s="9"/>
      <c r="VV15" s="9"/>
      <c r="VW15" s="9"/>
      <c r="VX15" s="9"/>
      <c r="VY15" s="9"/>
      <c r="VZ15" s="9"/>
      <c r="WA15" s="9"/>
      <c r="WB15" s="9"/>
      <c r="WC15" s="9"/>
      <c r="WD15" s="9"/>
      <c r="WE15" s="9"/>
      <c r="WF15" s="9"/>
      <c r="WG15" s="9"/>
      <c r="WH15" s="9"/>
      <c r="WI15" s="9"/>
      <c r="WJ15" s="9"/>
      <c r="WK15" s="9"/>
      <c r="WL15" s="9"/>
      <c r="WM15" s="9"/>
      <c r="WN15" s="9"/>
      <c r="WO15" s="9"/>
      <c r="WP15" s="9"/>
      <c r="WQ15" s="9"/>
      <c r="WR15" s="9"/>
      <c r="WS15" s="9"/>
      <c r="WT15" s="9"/>
      <c r="WU15" s="9"/>
      <c r="WV15" s="9"/>
      <c r="WW15" s="9"/>
      <c r="WX15" s="9"/>
      <c r="WY15" s="9"/>
      <c r="WZ15" s="9"/>
      <c r="XA15" s="9"/>
      <c r="XB15" s="9"/>
      <c r="XC15" s="9"/>
      <c r="XD15" s="9"/>
      <c r="XE15" s="9"/>
      <c r="XF15" s="9"/>
      <c r="XG15" s="9"/>
      <c r="XH15" s="9"/>
      <c r="XI15" s="9"/>
      <c r="XJ15" s="9"/>
      <c r="XK15" s="9"/>
      <c r="XL15" s="9"/>
      <c r="XM15" s="9"/>
      <c r="XN15" s="9"/>
      <c r="XO15" s="9"/>
      <c r="XP15" s="9"/>
      <c r="XQ15" s="9"/>
      <c r="XR15" s="9"/>
      <c r="XS15" s="9"/>
      <c r="XT15" s="9"/>
      <c r="XU15" s="9"/>
      <c r="XV15" s="9"/>
      <c r="XW15" s="9"/>
      <c r="XX15" s="9"/>
      <c r="XY15" s="9"/>
      <c r="XZ15" s="9"/>
      <c r="YA15" s="9"/>
      <c r="YB15" s="9"/>
      <c r="YC15" s="9"/>
      <c r="YD15" s="9"/>
      <c r="YE15" s="9"/>
      <c r="YF15" s="9"/>
      <c r="YG15" s="9"/>
      <c r="YH15" s="9"/>
      <c r="YI15" s="9"/>
      <c r="YJ15" s="9"/>
      <c r="YK15" s="9"/>
      <c r="YL15" s="9"/>
      <c r="YM15" s="9"/>
      <c r="YN15" s="9"/>
      <c r="YO15" s="9"/>
      <c r="YP15" s="9"/>
      <c r="YQ15" s="9"/>
      <c r="YR15" s="9"/>
      <c r="YS15" s="9"/>
      <c r="YT15" s="9"/>
      <c r="YU15" s="9"/>
      <c r="YV15" s="9"/>
      <c r="YW15" s="9"/>
      <c r="YX15" s="9"/>
      <c r="YY15" s="9"/>
      <c r="YZ15" s="9"/>
      <c r="ZA15" s="9"/>
      <c r="ZB15" s="9"/>
      <c r="ZC15" s="9"/>
      <c r="ZD15" s="9"/>
      <c r="ZE15" s="9"/>
      <c r="ZF15" s="9"/>
      <c r="ZG15" s="9"/>
      <c r="ZH15" s="9"/>
      <c r="ZI15" s="9"/>
      <c r="ZJ15" s="9"/>
      <c r="ZK15" s="9"/>
      <c r="ZL15" s="9"/>
      <c r="ZM15" s="9"/>
      <c r="ZN15" s="9"/>
      <c r="ZO15" s="9"/>
      <c r="ZP15" s="9"/>
      <c r="ZQ15" s="9"/>
      <c r="ZR15" s="9"/>
      <c r="ZS15" s="9"/>
      <c r="ZT15" s="9"/>
      <c r="ZU15" s="9"/>
      <c r="ZV15" s="9"/>
      <c r="ZW15" s="9"/>
      <c r="ZX15" s="9"/>
      <c r="ZY15" s="9"/>
      <c r="ZZ15" s="9"/>
      <c r="AAA15" s="9"/>
      <c r="AAB15" s="9"/>
      <c r="AAC15" s="9"/>
      <c r="AAD15" s="9"/>
      <c r="AAE15" s="9"/>
      <c r="AAF15" s="9"/>
      <c r="AAG15" s="9"/>
      <c r="AAH15" s="9"/>
      <c r="AAI15" s="9"/>
      <c r="AAJ15" s="9"/>
      <c r="AAK15" s="9"/>
      <c r="AAL15" s="9"/>
      <c r="AAM15" s="9"/>
      <c r="AAN15" s="9"/>
      <c r="AAO15" s="9"/>
      <c r="AAP15" s="9"/>
      <c r="AAQ15" s="9"/>
      <c r="AAR15" s="9"/>
      <c r="AAS15" s="9"/>
      <c r="AAT15" s="9"/>
      <c r="AAU15" s="9"/>
      <c r="AAV15" s="9"/>
      <c r="AAW15" s="9"/>
      <c r="AAX15" s="9"/>
      <c r="AAY15" s="9"/>
      <c r="AAZ15" s="9"/>
      <c r="ABA15" s="9"/>
      <c r="ABB15" s="9"/>
      <c r="ABC15" s="9"/>
      <c r="ABD15" s="9"/>
      <c r="ABE15" s="9"/>
      <c r="ABF15" s="9"/>
      <c r="ABG15" s="9"/>
      <c r="ABH15" s="9"/>
      <c r="ABI15" s="9"/>
      <c r="ABJ15" s="9"/>
      <c r="ABK15" s="9"/>
      <c r="ABL15" s="9"/>
      <c r="ABM15" s="9"/>
      <c r="ABN15" s="9"/>
      <c r="ABO15" s="9"/>
      <c r="ABP15" s="9"/>
      <c r="ABQ15" s="9"/>
      <c r="ABR15" s="9"/>
      <c r="ABS15" s="9"/>
      <c r="ABT15" s="9"/>
      <c r="ABU15" s="9"/>
      <c r="ABV15" s="9"/>
      <c r="ABW15" s="9"/>
      <c r="ABX15" s="9"/>
      <c r="ABY15" s="9"/>
      <c r="ABZ15" s="9"/>
      <c r="ACA15" s="9"/>
      <c r="ACB15" s="9"/>
      <c r="ACC15" s="9"/>
      <c r="ACD15" s="9"/>
      <c r="ACE15" s="9"/>
      <c r="ACF15" s="9"/>
      <c r="ACG15" s="9"/>
      <c r="ACH15" s="9"/>
      <c r="ACI15" s="9"/>
      <c r="ACJ15" s="9"/>
      <c r="ACK15" s="9"/>
      <c r="ACL15" s="9"/>
      <c r="ACM15" s="9"/>
      <c r="ACN15" s="9"/>
      <c r="ACO15" s="9"/>
      <c r="ACP15" s="9"/>
      <c r="ACQ15" s="9"/>
      <c r="ACR15" s="9"/>
      <c r="ACS15" s="9"/>
      <c r="ACT15" s="9"/>
      <c r="ACU15" s="9"/>
      <c r="ACV15" s="9"/>
      <c r="ACW15" s="9"/>
      <c r="ACX15" s="9"/>
      <c r="ACY15" s="9"/>
      <c r="ACZ15" s="9"/>
      <c r="ADA15" s="9"/>
      <c r="ADB15" s="9"/>
      <c r="ADC15" s="9"/>
      <c r="ADD15" s="9"/>
      <c r="ADE15" s="9"/>
      <c r="ADF15" s="9"/>
      <c r="ADG15" s="9"/>
      <c r="ADH15" s="9"/>
      <c r="ADI15" s="9"/>
      <c r="ADJ15" s="9"/>
      <c r="ADK15" s="9"/>
      <c r="ADL15" s="9"/>
      <c r="ADM15" s="9"/>
      <c r="ADN15" s="9"/>
      <c r="ADO15" s="9"/>
      <c r="ADP15" s="9"/>
      <c r="ADQ15" s="9"/>
      <c r="ADR15" s="9"/>
      <c r="ADS15" s="9"/>
      <c r="ADT15" s="9"/>
      <c r="ADU15" s="9"/>
      <c r="ADV15" s="9"/>
      <c r="ADW15" s="9"/>
      <c r="ADX15" s="9"/>
      <c r="ADY15" s="9"/>
      <c r="ADZ15" s="9"/>
      <c r="AEA15" s="9"/>
      <c r="AEB15" s="9"/>
      <c r="AEC15" s="9"/>
      <c r="AED15" s="9"/>
      <c r="AEE15" s="9"/>
      <c r="AEF15" s="9"/>
      <c r="AEG15" s="9"/>
      <c r="AEH15" s="9"/>
      <c r="AEI15" s="9"/>
      <c r="AEJ15" s="9"/>
      <c r="AEK15" s="9"/>
      <c r="AEL15" s="9"/>
      <c r="AEM15" s="9"/>
      <c r="AEN15" s="9"/>
      <c r="AEO15" s="9"/>
      <c r="AEP15" s="9"/>
      <c r="AEQ15" s="9"/>
      <c r="AER15" s="9"/>
      <c r="AES15" s="9"/>
      <c r="AET15" s="9"/>
      <c r="AEU15" s="9"/>
      <c r="AEV15" s="9"/>
      <c r="AEW15" s="9"/>
      <c r="AEX15" s="9"/>
      <c r="AEY15" s="9"/>
      <c r="AEZ15" s="9"/>
      <c r="AFA15" s="9"/>
      <c r="AFB15" s="9"/>
      <c r="AFC15" s="9"/>
      <c r="AFD15" s="9"/>
      <c r="AFE15" s="9"/>
      <c r="AFF15" s="9"/>
      <c r="AFG15" s="9"/>
      <c r="AFH15" s="9"/>
      <c r="AFI15" s="9"/>
      <c r="AFJ15" s="9"/>
      <c r="AFK15" s="9"/>
      <c r="AFL15" s="9"/>
      <c r="AFM15" s="9"/>
      <c r="AFN15" s="9"/>
      <c r="AFO15" s="9"/>
      <c r="AFP15" s="9"/>
      <c r="AFQ15" s="9"/>
      <c r="AFR15" s="9"/>
      <c r="AFS15" s="9"/>
      <c r="AFT15" s="9"/>
      <c r="AFU15" s="9"/>
      <c r="AFV15" s="9"/>
      <c r="AFW15" s="9"/>
      <c r="AFX15" s="9"/>
      <c r="AFY15" s="9"/>
      <c r="AFZ15" s="9"/>
      <c r="AGA15" s="9"/>
      <c r="AGB15" s="9"/>
      <c r="AGC15" s="9"/>
      <c r="AGD15" s="9"/>
      <c r="AGE15" s="9"/>
      <c r="AGF15" s="9"/>
      <c r="AGG15" s="9"/>
      <c r="AGH15" s="9"/>
      <c r="AGI15" s="9"/>
      <c r="AGJ15" s="9"/>
      <c r="AGK15" s="9"/>
      <c r="AGL15" s="9"/>
      <c r="AGM15" s="9"/>
      <c r="AGN15" s="9"/>
      <c r="AGO15" s="9"/>
      <c r="AGP15" s="9"/>
      <c r="AGQ15" s="9"/>
      <c r="AGR15" s="9"/>
      <c r="AGS15" s="9"/>
      <c r="AGT15" s="9"/>
      <c r="AGU15" s="9"/>
      <c r="AGV15" s="9"/>
      <c r="AGW15" s="9"/>
      <c r="AGX15" s="9"/>
      <c r="AGY15" s="9"/>
      <c r="AGZ15" s="9"/>
      <c r="AHA15" s="9"/>
      <c r="AHB15" s="9"/>
      <c r="AHC15" s="9"/>
      <c r="AHD15" s="9"/>
      <c r="AHE15" s="9"/>
      <c r="AHF15" s="9"/>
      <c r="AHG15" s="9"/>
      <c r="AHH15" s="9"/>
      <c r="AHI15" s="9"/>
      <c r="AHJ15" s="9"/>
      <c r="AHK15" s="9"/>
      <c r="AHL15" s="9"/>
      <c r="AHM15" s="9"/>
      <c r="AHN15" s="9"/>
      <c r="AHO15" s="9"/>
      <c r="AHP15" s="9"/>
      <c r="AHQ15" s="9"/>
      <c r="AHR15" s="9"/>
      <c r="AHS15" s="9"/>
    </row>
    <row r="16" spans="1:903" s="8" customFormat="1">
      <c r="A16" s="63">
        <v>10</v>
      </c>
      <c r="B16" s="8" t="s">
        <v>39</v>
      </c>
      <c r="C16" s="8" t="s">
        <v>16</v>
      </c>
      <c r="D16" s="8" t="s">
        <v>21</v>
      </c>
      <c r="E16" s="8" t="s">
        <v>41</v>
      </c>
      <c r="F16" s="43">
        <v>40323</v>
      </c>
      <c r="G16" s="44">
        <v>9.4723609999999994</v>
      </c>
      <c r="H16" s="45">
        <v>-83.604332999999997</v>
      </c>
      <c r="I16" s="8">
        <v>36.1</v>
      </c>
      <c r="J16" s="8" t="s">
        <v>227</v>
      </c>
      <c r="K16" s="46"/>
      <c r="L16" s="46"/>
      <c r="M16" s="47"/>
      <c r="N16" s="46">
        <v>5.5</v>
      </c>
      <c r="O16" s="46"/>
      <c r="P16" s="47"/>
      <c r="Q16" s="44"/>
      <c r="R16" s="44"/>
      <c r="S16" s="44"/>
      <c r="T16" s="44"/>
      <c r="U16" s="44"/>
      <c r="V16" s="44"/>
      <c r="W16" s="44"/>
      <c r="X16" s="49">
        <v>0.89</v>
      </c>
      <c r="Y16" s="49">
        <v>3.2753901360260365E-2</v>
      </c>
      <c r="Z16" s="50">
        <v>0.217</v>
      </c>
      <c r="AA16" s="50">
        <v>0.62730158730158736</v>
      </c>
      <c r="AB16" s="50">
        <v>2.4700000000000002</v>
      </c>
      <c r="AC16" s="49">
        <v>0.81517006802721093</v>
      </c>
      <c r="AD16" s="49">
        <v>0.03</v>
      </c>
      <c r="AE16" s="51">
        <v>71000000000</v>
      </c>
      <c r="AF16" s="49">
        <v>1.6</v>
      </c>
      <c r="AG16" s="66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9"/>
      <c r="BJ16" s="9"/>
      <c r="BK16" s="9"/>
      <c r="BL16" s="9"/>
      <c r="BM16" s="9"/>
      <c r="BN16" s="9"/>
      <c r="BO16" s="9"/>
      <c r="BP16" s="9"/>
      <c r="BQ16" s="9"/>
      <c r="BR16" s="9"/>
      <c r="BS16" s="9"/>
      <c r="BT16" s="9"/>
      <c r="BU16" s="9"/>
      <c r="BV16" s="9"/>
      <c r="BW16" s="9"/>
      <c r="BX16" s="9"/>
      <c r="BY16" s="9"/>
      <c r="BZ16" s="9"/>
      <c r="CA16" s="9"/>
      <c r="CB16" s="9"/>
      <c r="CC16" s="9"/>
      <c r="CD16" s="9"/>
      <c r="CE16" s="9"/>
      <c r="CF16" s="9"/>
      <c r="CG16" s="9"/>
      <c r="CH16" s="9"/>
      <c r="CI16" s="9"/>
      <c r="CJ16" s="9"/>
      <c r="CK16" s="9"/>
      <c r="CL16" s="9"/>
      <c r="CM16" s="9"/>
      <c r="CN16" s="9"/>
      <c r="CO16" s="9"/>
      <c r="CP16" s="9"/>
      <c r="CQ16" s="9"/>
      <c r="CR16" s="9"/>
      <c r="CS16" s="9"/>
      <c r="CT16" s="9"/>
      <c r="CU16" s="9"/>
      <c r="CV16" s="9"/>
      <c r="CW16" s="9"/>
      <c r="CX16" s="9"/>
      <c r="CY16" s="9"/>
      <c r="CZ16" s="9"/>
      <c r="DA16" s="9"/>
      <c r="DB16" s="9"/>
      <c r="DC16" s="9"/>
      <c r="DD16" s="9"/>
      <c r="DE16" s="9"/>
      <c r="DF16" s="9"/>
      <c r="DG16" s="9"/>
      <c r="DH16" s="9"/>
      <c r="DI16" s="9"/>
      <c r="DJ16" s="9"/>
      <c r="DK16" s="9"/>
      <c r="DL16" s="9"/>
      <c r="DM16" s="9"/>
      <c r="DN16" s="9"/>
      <c r="DO16" s="9"/>
      <c r="DP16" s="9"/>
      <c r="DQ16" s="9"/>
      <c r="DR16" s="9"/>
      <c r="DS16" s="9"/>
      <c r="DT16" s="9"/>
      <c r="DU16" s="9"/>
      <c r="DV16" s="9"/>
      <c r="DW16" s="9"/>
      <c r="DX16" s="9"/>
      <c r="DY16" s="9"/>
      <c r="DZ16" s="9"/>
      <c r="EA16" s="9"/>
      <c r="EB16" s="9"/>
      <c r="EC16" s="9"/>
      <c r="ED16" s="9"/>
      <c r="EE16" s="9"/>
      <c r="EF16" s="9"/>
      <c r="EG16" s="9"/>
      <c r="EH16" s="9"/>
      <c r="EI16" s="9"/>
      <c r="EJ16" s="9"/>
      <c r="EK16" s="9"/>
      <c r="EL16" s="9"/>
      <c r="EM16" s="9"/>
      <c r="EN16" s="9"/>
      <c r="EO16" s="9"/>
      <c r="EP16" s="9"/>
      <c r="EQ16" s="9"/>
      <c r="ER16" s="9"/>
      <c r="ES16" s="9"/>
      <c r="ET16" s="9"/>
      <c r="EU16" s="9"/>
      <c r="EV16" s="9"/>
      <c r="EW16" s="9"/>
      <c r="EX16" s="9"/>
      <c r="EY16" s="9"/>
      <c r="EZ16" s="9"/>
      <c r="FA16" s="9"/>
      <c r="FB16" s="9"/>
      <c r="FC16" s="9"/>
      <c r="FD16" s="9"/>
      <c r="FE16" s="9"/>
      <c r="FF16" s="9"/>
      <c r="FG16" s="9"/>
      <c r="FH16" s="9"/>
      <c r="FI16" s="9"/>
      <c r="FJ16" s="9"/>
      <c r="FK16" s="9"/>
      <c r="FL16" s="9"/>
      <c r="FM16" s="9"/>
      <c r="FN16" s="9"/>
      <c r="FO16" s="9"/>
      <c r="FP16" s="9"/>
      <c r="FQ16" s="9"/>
      <c r="FR16" s="9"/>
      <c r="FS16" s="9"/>
      <c r="FT16" s="9"/>
      <c r="FU16" s="9"/>
      <c r="FV16" s="9"/>
      <c r="FW16" s="9"/>
      <c r="FX16" s="9"/>
      <c r="FY16" s="9"/>
      <c r="FZ16" s="9"/>
      <c r="GA16" s="9"/>
      <c r="GB16" s="9"/>
      <c r="GC16" s="9"/>
      <c r="GD16" s="9"/>
      <c r="GE16" s="9"/>
      <c r="GF16" s="9"/>
      <c r="GG16" s="9"/>
      <c r="GH16" s="9"/>
      <c r="GI16" s="9"/>
      <c r="GJ16" s="9"/>
      <c r="GK16" s="9"/>
      <c r="GL16" s="9"/>
      <c r="GM16" s="9"/>
      <c r="GN16" s="9"/>
      <c r="GO16" s="9"/>
      <c r="GP16" s="9"/>
      <c r="GQ16" s="9"/>
      <c r="GR16" s="9"/>
      <c r="GS16" s="9"/>
      <c r="GT16" s="9"/>
      <c r="GU16" s="9"/>
      <c r="GV16" s="9"/>
      <c r="GW16" s="9"/>
      <c r="GX16" s="9"/>
      <c r="GY16" s="9"/>
      <c r="GZ16" s="9"/>
      <c r="HA16" s="9"/>
      <c r="HB16" s="9"/>
      <c r="HC16" s="9"/>
      <c r="HD16" s="9"/>
      <c r="HE16" s="9"/>
      <c r="HF16" s="9"/>
      <c r="HG16" s="9"/>
      <c r="HH16" s="9"/>
      <c r="HI16" s="9"/>
      <c r="HJ16" s="9"/>
      <c r="HK16" s="9"/>
      <c r="HL16" s="9"/>
      <c r="HM16" s="9"/>
      <c r="HN16" s="9"/>
      <c r="HO16" s="9"/>
      <c r="HP16" s="9"/>
      <c r="HQ16" s="9"/>
      <c r="HR16" s="9"/>
      <c r="HS16" s="9"/>
      <c r="HT16" s="9"/>
      <c r="HU16" s="9"/>
      <c r="HV16" s="9"/>
      <c r="HW16" s="9"/>
      <c r="HX16" s="9"/>
      <c r="HY16" s="9"/>
      <c r="HZ16" s="9"/>
      <c r="IA16" s="9"/>
      <c r="IB16" s="9"/>
      <c r="IC16" s="9"/>
      <c r="ID16" s="9"/>
      <c r="IE16" s="9"/>
      <c r="IF16" s="9"/>
      <c r="IG16" s="9"/>
      <c r="IH16" s="9"/>
      <c r="II16" s="9"/>
      <c r="IJ16" s="9"/>
      <c r="IK16" s="9"/>
      <c r="IL16" s="9"/>
      <c r="IM16" s="9"/>
      <c r="IN16" s="9"/>
      <c r="IO16" s="9"/>
      <c r="IP16" s="9"/>
      <c r="IQ16" s="9"/>
      <c r="IR16" s="9"/>
      <c r="IS16" s="9"/>
      <c r="IT16" s="9"/>
      <c r="IU16" s="9"/>
      <c r="IV16" s="9"/>
      <c r="IW16" s="9"/>
      <c r="IX16" s="9"/>
      <c r="IY16" s="9"/>
      <c r="IZ16" s="9"/>
      <c r="JA16" s="9"/>
      <c r="JB16" s="9"/>
      <c r="JC16" s="9"/>
      <c r="JD16" s="9"/>
      <c r="JE16" s="9"/>
      <c r="JF16" s="9"/>
      <c r="JG16" s="9"/>
      <c r="JH16" s="9"/>
      <c r="JI16" s="9"/>
      <c r="JJ16" s="9"/>
      <c r="JK16" s="9"/>
      <c r="JL16" s="9"/>
      <c r="JM16" s="9"/>
      <c r="JN16" s="9"/>
      <c r="JO16" s="9"/>
      <c r="JP16" s="9"/>
      <c r="JQ16" s="9"/>
      <c r="JR16" s="9"/>
      <c r="JS16" s="9"/>
      <c r="JT16" s="9"/>
      <c r="JU16" s="9"/>
      <c r="JV16" s="9"/>
      <c r="JW16" s="9"/>
      <c r="JX16" s="9"/>
      <c r="JY16" s="9"/>
      <c r="JZ16" s="9"/>
      <c r="KA16" s="9"/>
      <c r="KB16" s="9"/>
      <c r="KC16" s="9"/>
      <c r="KD16" s="9"/>
      <c r="KE16" s="9"/>
      <c r="KF16" s="9"/>
      <c r="KG16" s="9"/>
      <c r="KH16" s="9"/>
      <c r="KI16" s="9"/>
      <c r="KJ16" s="9"/>
      <c r="KK16" s="9"/>
      <c r="KL16" s="9"/>
      <c r="KM16" s="9"/>
      <c r="KN16" s="9"/>
      <c r="KO16" s="9"/>
      <c r="KP16" s="9"/>
      <c r="KQ16" s="9"/>
      <c r="KR16" s="9"/>
      <c r="KS16" s="9"/>
      <c r="KT16" s="9"/>
      <c r="KU16" s="9"/>
      <c r="KV16" s="9"/>
      <c r="KW16" s="9"/>
      <c r="KX16" s="9"/>
      <c r="KY16" s="9"/>
      <c r="KZ16" s="9"/>
      <c r="LA16" s="9"/>
      <c r="LB16" s="9"/>
      <c r="LC16" s="9"/>
      <c r="LD16" s="9"/>
      <c r="LE16" s="9"/>
      <c r="LF16" s="9"/>
      <c r="LG16" s="9"/>
      <c r="LH16" s="9"/>
      <c r="LI16" s="9"/>
      <c r="LJ16" s="9"/>
      <c r="LK16" s="9"/>
      <c r="LL16" s="9"/>
      <c r="LM16" s="9"/>
      <c r="LN16" s="9"/>
      <c r="LO16" s="9"/>
      <c r="LP16" s="9"/>
      <c r="LQ16" s="9"/>
      <c r="LR16" s="9"/>
      <c r="LS16" s="9"/>
      <c r="LT16" s="9"/>
      <c r="LU16" s="9"/>
      <c r="LV16" s="9"/>
      <c r="LW16" s="9"/>
      <c r="LX16" s="9"/>
      <c r="LY16" s="9"/>
      <c r="LZ16" s="9"/>
      <c r="MA16" s="9"/>
      <c r="MB16" s="9"/>
      <c r="MC16" s="9"/>
      <c r="MD16" s="9"/>
      <c r="ME16" s="9"/>
      <c r="MF16" s="9"/>
      <c r="MG16" s="9"/>
      <c r="MH16" s="9"/>
      <c r="MI16" s="9"/>
      <c r="MJ16" s="9"/>
      <c r="MK16" s="9"/>
      <c r="ML16" s="9"/>
      <c r="MM16" s="9"/>
      <c r="MN16" s="9"/>
      <c r="MO16" s="9"/>
      <c r="MP16" s="9"/>
      <c r="MQ16" s="9"/>
      <c r="MR16" s="9"/>
      <c r="MS16" s="9"/>
      <c r="MT16" s="9"/>
      <c r="MU16" s="9"/>
      <c r="MV16" s="9"/>
      <c r="MW16" s="9"/>
      <c r="MX16" s="9"/>
      <c r="MY16" s="9"/>
      <c r="MZ16" s="9"/>
      <c r="NA16" s="9"/>
      <c r="NB16" s="9"/>
      <c r="NC16" s="9"/>
      <c r="ND16" s="9"/>
      <c r="NE16" s="9"/>
      <c r="NF16" s="9"/>
      <c r="NG16" s="9"/>
      <c r="NH16" s="9"/>
      <c r="NI16" s="9"/>
      <c r="NJ16" s="9"/>
      <c r="NK16" s="9"/>
      <c r="NL16" s="9"/>
      <c r="NM16" s="9"/>
      <c r="NN16" s="9"/>
      <c r="NO16" s="9"/>
      <c r="NP16" s="9"/>
      <c r="NQ16" s="9"/>
      <c r="NR16" s="9"/>
      <c r="NS16" s="9"/>
      <c r="NT16" s="9"/>
      <c r="NU16" s="9"/>
      <c r="NV16" s="9"/>
      <c r="NW16" s="9"/>
      <c r="NX16" s="9"/>
      <c r="NY16" s="9"/>
      <c r="NZ16" s="9"/>
      <c r="OA16" s="9"/>
      <c r="OB16" s="9"/>
      <c r="OC16" s="9"/>
      <c r="OD16" s="9"/>
      <c r="OE16" s="9"/>
      <c r="OF16" s="9"/>
      <c r="OG16" s="9"/>
      <c r="OH16" s="9"/>
      <c r="OI16" s="9"/>
      <c r="OJ16" s="9"/>
      <c r="OK16" s="9"/>
      <c r="OL16" s="9"/>
      <c r="OM16" s="9"/>
      <c r="ON16" s="9"/>
      <c r="OO16" s="9"/>
      <c r="OP16" s="9"/>
      <c r="OQ16" s="9"/>
      <c r="OR16" s="9"/>
      <c r="OS16" s="9"/>
      <c r="OT16" s="9"/>
      <c r="OU16" s="9"/>
      <c r="OV16" s="9"/>
      <c r="OW16" s="9"/>
      <c r="OX16" s="9"/>
      <c r="OY16" s="9"/>
      <c r="OZ16" s="9"/>
      <c r="PA16" s="9"/>
      <c r="PB16" s="9"/>
      <c r="PC16" s="9"/>
      <c r="PD16" s="9"/>
      <c r="PE16" s="9"/>
      <c r="PF16" s="9"/>
      <c r="PG16" s="9"/>
      <c r="PH16" s="9"/>
      <c r="PI16" s="9"/>
      <c r="PJ16" s="9"/>
      <c r="PK16" s="9"/>
      <c r="PL16" s="9"/>
      <c r="PM16" s="9"/>
      <c r="PN16" s="9"/>
      <c r="PO16" s="9"/>
      <c r="PP16" s="9"/>
      <c r="PQ16" s="9"/>
      <c r="PR16" s="9"/>
      <c r="PS16" s="9"/>
      <c r="PT16" s="9"/>
      <c r="PU16" s="9"/>
      <c r="PV16" s="9"/>
      <c r="PW16" s="9"/>
      <c r="PX16" s="9"/>
      <c r="PY16" s="9"/>
      <c r="PZ16" s="9"/>
      <c r="QA16" s="9"/>
      <c r="QB16" s="9"/>
      <c r="QC16" s="9"/>
      <c r="QD16" s="9"/>
      <c r="QE16" s="9"/>
      <c r="QF16" s="9"/>
      <c r="QG16" s="9"/>
      <c r="QH16" s="9"/>
      <c r="QI16" s="9"/>
      <c r="QJ16" s="9"/>
      <c r="QK16" s="9"/>
      <c r="QL16" s="9"/>
      <c r="QM16" s="9"/>
      <c r="QN16" s="9"/>
      <c r="QO16" s="9"/>
      <c r="QP16" s="9"/>
      <c r="QQ16" s="9"/>
      <c r="QR16" s="9"/>
      <c r="QS16" s="9"/>
      <c r="QT16" s="9"/>
      <c r="QU16" s="9"/>
      <c r="QV16" s="9"/>
      <c r="QW16" s="9"/>
      <c r="QX16" s="9"/>
      <c r="QY16" s="9"/>
      <c r="QZ16" s="9"/>
      <c r="RA16" s="9"/>
      <c r="RB16" s="9"/>
      <c r="RC16" s="9"/>
      <c r="RD16" s="9"/>
      <c r="RE16" s="9"/>
      <c r="RF16" s="9"/>
      <c r="RG16" s="9"/>
      <c r="RH16" s="9"/>
      <c r="RI16" s="9"/>
      <c r="RJ16" s="9"/>
      <c r="RK16" s="9"/>
      <c r="RL16" s="9"/>
      <c r="RM16" s="9"/>
      <c r="RN16" s="9"/>
      <c r="RO16" s="9"/>
      <c r="RP16" s="9"/>
      <c r="RQ16" s="9"/>
      <c r="RR16" s="9"/>
      <c r="RS16" s="9"/>
      <c r="RT16" s="9"/>
      <c r="RU16" s="9"/>
      <c r="RV16" s="9"/>
      <c r="RW16" s="9"/>
      <c r="RX16" s="9"/>
      <c r="RY16" s="9"/>
      <c r="RZ16" s="9"/>
      <c r="SA16" s="9"/>
      <c r="SB16" s="9"/>
      <c r="SC16" s="9"/>
      <c r="SD16" s="9"/>
      <c r="SE16" s="9"/>
      <c r="SF16" s="9"/>
      <c r="SG16" s="9"/>
      <c r="SH16" s="9"/>
      <c r="SI16" s="9"/>
      <c r="SJ16" s="9"/>
      <c r="SK16" s="9"/>
      <c r="SL16" s="9"/>
      <c r="SM16" s="9"/>
      <c r="SN16" s="9"/>
      <c r="SO16" s="9"/>
      <c r="SP16" s="9"/>
      <c r="SQ16" s="9"/>
      <c r="SR16" s="9"/>
      <c r="SS16" s="9"/>
      <c r="ST16" s="9"/>
      <c r="SU16" s="9"/>
      <c r="SV16" s="9"/>
      <c r="SW16" s="9"/>
      <c r="SX16" s="9"/>
      <c r="SY16" s="9"/>
      <c r="SZ16" s="9"/>
      <c r="TA16" s="9"/>
      <c r="TB16" s="9"/>
      <c r="TC16" s="9"/>
      <c r="TD16" s="9"/>
      <c r="TE16" s="9"/>
      <c r="TF16" s="9"/>
      <c r="TG16" s="9"/>
      <c r="TH16" s="9"/>
      <c r="TI16" s="9"/>
      <c r="TJ16" s="9"/>
      <c r="TK16" s="9"/>
      <c r="TL16" s="9"/>
      <c r="TM16" s="9"/>
      <c r="TN16" s="9"/>
      <c r="TO16" s="9"/>
      <c r="TP16" s="9"/>
      <c r="TQ16" s="9"/>
      <c r="TR16" s="9"/>
      <c r="TS16" s="9"/>
      <c r="TT16" s="9"/>
      <c r="TU16" s="9"/>
      <c r="TV16" s="9"/>
      <c r="TW16" s="9"/>
      <c r="TX16" s="9"/>
      <c r="TY16" s="9"/>
      <c r="TZ16" s="9"/>
      <c r="UA16" s="9"/>
      <c r="UB16" s="9"/>
      <c r="UC16" s="9"/>
      <c r="UD16" s="9"/>
      <c r="UE16" s="9"/>
      <c r="UF16" s="9"/>
      <c r="UG16" s="9"/>
      <c r="UH16" s="9"/>
      <c r="UI16" s="9"/>
      <c r="UJ16" s="9"/>
      <c r="UK16" s="9"/>
      <c r="UL16" s="9"/>
      <c r="UM16" s="9"/>
      <c r="UN16" s="9"/>
      <c r="UO16" s="9"/>
      <c r="UP16" s="9"/>
      <c r="UQ16" s="9"/>
      <c r="UR16" s="9"/>
      <c r="US16" s="9"/>
      <c r="UT16" s="9"/>
      <c r="UU16" s="9"/>
      <c r="UV16" s="9"/>
      <c r="UW16" s="9"/>
      <c r="UX16" s="9"/>
      <c r="UY16" s="9"/>
      <c r="UZ16" s="9"/>
      <c r="VA16" s="9"/>
      <c r="VB16" s="9"/>
      <c r="VC16" s="9"/>
      <c r="VD16" s="9"/>
      <c r="VE16" s="9"/>
      <c r="VF16" s="9"/>
      <c r="VG16" s="9"/>
      <c r="VH16" s="9"/>
      <c r="VI16" s="9"/>
      <c r="VJ16" s="9"/>
      <c r="VK16" s="9"/>
      <c r="VL16" s="9"/>
      <c r="VM16" s="9"/>
      <c r="VN16" s="9"/>
      <c r="VO16" s="9"/>
      <c r="VP16" s="9"/>
      <c r="VQ16" s="9"/>
      <c r="VR16" s="9"/>
      <c r="VS16" s="9"/>
      <c r="VT16" s="9"/>
      <c r="VU16" s="9"/>
      <c r="VV16" s="9"/>
      <c r="VW16" s="9"/>
      <c r="VX16" s="9"/>
      <c r="VY16" s="9"/>
      <c r="VZ16" s="9"/>
      <c r="WA16" s="9"/>
      <c r="WB16" s="9"/>
      <c r="WC16" s="9"/>
      <c r="WD16" s="9"/>
      <c r="WE16" s="9"/>
      <c r="WF16" s="9"/>
      <c r="WG16" s="9"/>
      <c r="WH16" s="9"/>
      <c r="WI16" s="9"/>
      <c r="WJ16" s="9"/>
      <c r="WK16" s="9"/>
      <c r="WL16" s="9"/>
      <c r="WM16" s="9"/>
      <c r="WN16" s="9"/>
      <c r="WO16" s="9"/>
      <c r="WP16" s="9"/>
      <c r="WQ16" s="9"/>
      <c r="WR16" s="9"/>
      <c r="WS16" s="9"/>
      <c r="WT16" s="9"/>
      <c r="WU16" s="9"/>
      <c r="WV16" s="9"/>
      <c r="WW16" s="9"/>
      <c r="WX16" s="9"/>
      <c r="WY16" s="9"/>
      <c r="WZ16" s="9"/>
      <c r="XA16" s="9"/>
      <c r="XB16" s="9"/>
      <c r="XC16" s="9"/>
      <c r="XD16" s="9"/>
      <c r="XE16" s="9"/>
      <c r="XF16" s="9"/>
      <c r="XG16" s="9"/>
      <c r="XH16" s="9"/>
      <c r="XI16" s="9"/>
      <c r="XJ16" s="9"/>
      <c r="XK16" s="9"/>
      <c r="XL16" s="9"/>
      <c r="XM16" s="9"/>
      <c r="XN16" s="9"/>
      <c r="XO16" s="9"/>
      <c r="XP16" s="9"/>
      <c r="XQ16" s="9"/>
      <c r="XR16" s="9"/>
      <c r="XS16" s="9"/>
      <c r="XT16" s="9"/>
      <c r="XU16" s="9"/>
      <c r="XV16" s="9"/>
      <c r="XW16" s="9"/>
      <c r="XX16" s="9"/>
      <c r="XY16" s="9"/>
      <c r="XZ16" s="9"/>
      <c r="YA16" s="9"/>
      <c r="YB16" s="9"/>
      <c r="YC16" s="9"/>
      <c r="YD16" s="9"/>
      <c r="YE16" s="9"/>
      <c r="YF16" s="9"/>
      <c r="YG16" s="9"/>
      <c r="YH16" s="9"/>
      <c r="YI16" s="9"/>
      <c r="YJ16" s="9"/>
      <c r="YK16" s="9"/>
      <c r="YL16" s="9"/>
      <c r="YM16" s="9"/>
      <c r="YN16" s="9"/>
      <c r="YO16" s="9"/>
      <c r="YP16" s="9"/>
      <c r="YQ16" s="9"/>
      <c r="YR16" s="9"/>
      <c r="YS16" s="9"/>
      <c r="YT16" s="9"/>
      <c r="YU16" s="9"/>
      <c r="YV16" s="9"/>
      <c r="YW16" s="9"/>
      <c r="YX16" s="9"/>
      <c r="YY16" s="9"/>
      <c r="YZ16" s="9"/>
      <c r="ZA16" s="9"/>
      <c r="ZB16" s="9"/>
      <c r="ZC16" s="9"/>
      <c r="ZD16" s="9"/>
      <c r="ZE16" s="9"/>
      <c r="ZF16" s="9"/>
      <c r="ZG16" s="9"/>
      <c r="ZH16" s="9"/>
      <c r="ZI16" s="9"/>
      <c r="ZJ16" s="9"/>
      <c r="ZK16" s="9"/>
      <c r="ZL16" s="9"/>
      <c r="ZM16" s="9"/>
      <c r="ZN16" s="9"/>
      <c r="ZO16" s="9"/>
      <c r="ZP16" s="9"/>
      <c r="ZQ16" s="9"/>
      <c r="ZR16" s="9"/>
      <c r="ZS16" s="9"/>
      <c r="ZT16" s="9"/>
      <c r="ZU16" s="9"/>
      <c r="ZV16" s="9"/>
      <c r="ZW16" s="9"/>
      <c r="ZX16" s="9"/>
      <c r="ZY16" s="9"/>
      <c r="ZZ16" s="9"/>
      <c r="AAA16" s="9"/>
      <c r="AAB16" s="9"/>
      <c r="AAC16" s="9"/>
      <c r="AAD16" s="9"/>
      <c r="AAE16" s="9"/>
      <c r="AAF16" s="9"/>
      <c r="AAG16" s="9"/>
      <c r="AAH16" s="9"/>
      <c r="AAI16" s="9"/>
      <c r="AAJ16" s="9"/>
      <c r="AAK16" s="9"/>
      <c r="AAL16" s="9"/>
      <c r="AAM16" s="9"/>
      <c r="AAN16" s="9"/>
      <c r="AAO16" s="9"/>
      <c r="AAP16" s="9"/>
      <c r="AAQ16" s="9"/>
      <c r="AAR16" s="9"/>
      <c r="AAS16" s="9"/>
      <c r="AAT16" s="9"/>
      <c r="AAU16" s="9"/>
      <c r="AAV16" s="9"/>
      <c r="AAW16" s="9"/>
      <c r="AAX16" s="9"/>
      <c r="AAY16" s="9"/>
      <c r="AAZ16" s="9"/>
      <c r="ABA16" s="9"/>
      <c r="ABB16" s="9"/>
      <c r="ABC16" s="9"/>
      <c r="ABD16" s="9"/>
      <c r="ABE16" s="9"/>
      <c r="ABF16" s="9"/>
      <c r="ABG16" s="9"/>
      <c r="ABH16" s="9"/>
      <c r="ABI16" s="9"/>
      <c r="ABJ16" s="9"/>
      <c r="ABK16" s="9"/>
      <c r="ABL16" s="9"/>
      <c r="ABM16" s="9"/>
      <c r="ABN16" s="9"/>
      <c r="ABO16" s="9"/>
      <c r="ABP16" s="9"/>
      <c r="ABQ16" s="9"/>
      <c r="ABR16" s="9"/>
      <c r="ABS16" s="9"/>
      <c r="ABT16" s="9"/>
      <c r="ABU16" s="9"/>
      <c r="ABV16" s="9"/>
      <c r="ABW16" s="9"/>
      <c r="ABX16" s="9"/>
      <c r="ABY16" s="9"/>
      <c r="ABZ16" s="9"/>
      <c r="ACA16" s="9"/>
      <c r="ACB16" s="9"/>
      <c r="ACC16" s="9"/>
      <c r="ACD16" s="9"/>
      <c r="ACE16" s="9"/>
      <c r="ACF16" s="9"/>
      <c r="ACG16" s="9"/>
      <c r="ACH16" s="9"/>
      <c r="ACI16" s="9"/>
      <c r="ACJ16" s="9"/>
      <c r="ACK16" s="9"/>
      <c r="ACL16" s="9"/>
      <c r="ACM16" s="9"/>
      <c r="ACN16" s="9"/>
      <c r="ACO16" s="9"/>
      <c r="ACP16" s="9"/>
      <c r="ACQ16" s="9"/>
      <c r="ACR16" s="9"/>
      <c r="ACS16" s="9"/>
      <c r="ACT16" s="9"/>
      <c r="ACU16" s="9"/>
      <c r="ACV16" s="9"/>
      <c r="ACW16" s="9"/>
      <c r="ACX16" s="9"/>
      <c r="ACY16" s="9"/>
      <c r="ACZ16" s="9"/>
      <c r="ADA16" s="9"/>
      <c r="ADB16" s="9"/>
      <c r="ADC16" s="9"/>
      <c r="ADD16" s="9"/>
      <c r="ADE16" s="9"/>
      <c r="ADF16" s="9"/>
      <c r="ADG16" s="9"/>
      <c r="ADH16" s="9"/>
      <c r="ADI16" s="9"/>
      <c r="ADJ16" s="9"/>
      <c r="ADK16" s="9"/>
      <c r="ADL16" s="9"/>
      <c r="ADM16" s="9"/>
      <c r="ADN16" s="9"/>
      <c r="ADO16" s="9"/>
      <c r="ADP16" s="9"/>
      <c r="ADQ16" s="9"/>
      <c r="ADR16" s="9"/>
      <c r="ADS16" s="9"/>
      <c r="ADT16" s="9"/>
      <c r="ADU16" s="9"/>
      <c r="ADV16" s="9"/>
      <c r="ADW16" s="9"/>
      <c r="ADX16" s="9"/>
      <c r="ADY16" s="9"/>
      <c r="ADZ16" s="9"/>
      <c r="AEA16" s="9"/>
      <c r="AEB16" s="9"/>
      <c r="AEC16" s="9"/>
      <c r="AED16" s="9"/>
      <c r="AEE16" s="9"/>
      <c r="AEF16" s="9"/>
      <c r="AEG16" s="9"/>
      <c r="AEH16" s="9"/>
      <c r="AEI16" s="9"/>
      <c r="AEJ16" s="9"/>
      <c r="AEK16" s="9"/>
      <c r="AEL16" s="9"/>
      <c r="AEM16" s="9"/>
      <c r="AEN16" s="9"/>
      <c r="AEO16" s="9"/>
      <c r="AEP16" s="9"/>
      <c r="AEQ16" s="9"/>
      <c r="AER16" s="9"/>
      <c r="AES16" s="9"/>
      <c r="AET16" s="9"/>
      <c r="AEU16" s="9"/>
      <c r="AEV16" s="9"/>
      <c r="AEW16" s="9"/>
      <c r="AEX16" s="9"/>
      <c r="AEY16" s="9"/>
      <c r="AEZ16" s="9"/>
      <c r="AFA16" s="9"/>
      <c r="AFB16" s="9"/>
      <c r="AFC16" s="9"/>
      <c r="AFD16" s="9"/>
      <c r="AFE16" s="9"/>
      <c r="AFF16" s="9"/>
      <c r="AFG16" s="9"/>
      <c r="AFH16" s="9"/>
      <c r="AFI16" s="9"/>
      <c r="AFJ16" s="9"/>
      <c r="AFK16" s="9"/>
      <c r="AFL16" s="9"/>
      <c r="AFM16" s="9"/>
      <c r="AFN16" s="9"/>
      <c r="AFO16" s="9"/>
      <c r="AFP16" s="9"/>
      <c r="AFQ16" s="9"/>
      <c r="AFR16" s="9"/>
      <c r="AFS16" s="9"/>
      <c r="AFT16" s="9"/>
      <c r="AFU16" s="9"/>
      <c r="AFV16" s="9"/>
      <c r="AFW16" s="9"/>
      <c r="AFX16" s="9"/>
      <c r="AFY16" s="9"/>
      <c r="AFZ16" s="9"/>
      <c r="AGA16" s="9"/>
      <c r="AGB16" s="9"/>
      <c r="AGC16" s="9"/>
      <c r="AGD16" s="9"/>
      <c r="AGE16" s="9"/>
      <c r="AGF16" s="9"/>
      <c r="AGG16" s="9"/>
      <c r="AGH16" s="9"/>
      <c r="AGI16" s="9"/>
      <c r="AGJ16" s="9"/>
      <c r="AGK16" s="9"/>
      <c r="AGL16" s="9"/>
      <c r="AGM16" s="9"/>
      <c r="AGN16" s="9"/>
      <c r="AGO16" s="9"/>
      <c r="AGP16" s="9"/>
      <c r="AGQ16" s="9"/>
      <c r="AGR16" s="9"/>
      <c r="AGS16" s="9"/>
      <c r="AGT16" s="9"/>
      <c r="AGU16" s="9"/>
      <c r="AGV16" s="9"/>
      <c r="AGW16" s="9"/>
      <c r="AGX16" s="9"/>
      <c r="AGY16" s="9"/>
      <c r="AGZ16" s="9"/>
      <c r="AHA16" s="9"/>
      <c r="AHB16" s="9"/>
      <c r="AHC16" s="9"/>
      <c r="AHD16" s="9"/>
      <c r="AHE16" s="9"/>
      <c r="AHF16" s="9"/>
      <c r="AHG16" s="9"/>
      <c r="AHH16" s="9"/>
      <c r="AHI16" s="9"/>
      <c r="AHJ16" s="9"/>
      <c r="AHK16" s="9"/>
      <c r="AHL16" s="9"/>
      <c r="AHM16" s="9"/>
      <c r="AHN16" s="9"/>
      <c r="AHO16" s="9"/>
      <c r="AHP16" s="9"/>
      <c r="AHQ16" s="9"/>
      <c r="AHR16" s="9"/>
      <c r="AHS16" s="9"/>
    </row>
    <row r="17" spans="1:903" s="8" customFormat="1">
      <c r="A17" s="63">
        <v>11</v>
      </c>
      <c r="B17" s="8" t="s">
        <v>42</v>
      </c>
      <c r="C17" s="8" t="s">
        <v>16</v>
      </c>
      <c r="D17" s="8" t="s">
        <v>17</v>
      </c>
      <c r="E17" s="8" t="s">
        <v>43</v>
      </c>
      <c r="F17" s="43">
        <v>43193</v>
      </c>
      <c r="G17" s="44">
        <v>9.4723609999999994</v>
      </c>
      <c r="H17" s="45">
        <v>-83.604332999999997</v>
      </c>
      <c r="I17" s="8">
        <v>35.799999999999997</v>
      </c>
      <c r="J17" s="8" t="s">
        <v>226</v>
      </c>
      <c r="K17" s="46">
        <v>638</v>
      </c>
      <c r="L17" s="46">
        <v>85</v>
      </c>
      <c r="M17" s="47">
        <v>479</v>
      </c>
      <c r="N17" s="46">
        <v>7.8</v>
      </c>
      <c r="O17" s="46">
        <v>7.1</v>
      </c>
      <c r="P17" s="47">
        <v>918.71669999999995</v>
      </c>
      <c r="Q17" s="44" t="s">
        <v>32</v>
      </c>
      <c r="R17" s="44" t="s">
        <v>32</v>
      </c>
      <c r="S17" s="44">
        <v>26.486059999999998</v>
      </c>
      <c r="T17" s="44">
        <v>1.6472169999999999</v>
      </c>
      <c r="U17" s="44">
        <v>53.15</v>
      </c>
      <c r="V17" s="44" t="s">
        <v>32</v>
      </c>
      <c r="W17" s="44" t="s">
        <v>32</v>
      </c>
      <c r="X17" s="49"/>
      <c r="Y17" s="49"/>
      <c r="Z17" s="50"/>
      <c r="AA17" s="50"/>
      <c r="AB17" s="50"/>
      <c r="AC17" s="49"/>
      <c r="AD17" s="49"/>
      <c r="AE17" s="51"/>
      <c r="AF17" s="49">
        <v>-15.3279</v>
      </c>
      <c r="AG17" s="66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9"/>
      <c r="BJ17" s="9"/>
      <c r="BK17" s="9"/>
      <c r="BL17" s="9"/>
      <c r="BM17" s="9"/>
      <c r="BN17" s="9"/>
      <c r="BO17" s="9"/>
      <c r="BP17" s="9"/>
      <c r="BQ17" s="9"/>
      <c r="BR17" s="9"/>
      <c r="BS17" s="9"/>
      <c r="BT17" s="9"/>
      <c r="BU17" s="9"/>
      <c r="BV17" s="9"/>
      <c r="BW17" s="9"/>
      <c r="BX17" s="9"/>
      <c r="BY17" s="9"/>
      <c r="BZ17" s="9"/>
      <c r="CA17" s="9"/>
      <c r="CB17" s="9"/>
      <c r="CC17" s="9"/>
      <c r="CD17" s="9"/>
      <c r="CE17" s="9"/>
      <c r="CF17" s="9"/>
      <c r="CG17" s="9"/>
      <c r="CH17" s="9"/>
      <c r="CI17" s="9"/>
      <c r="CJ17" s="9"/>
      <c r="CK17" s="9"/>
      <c r="CL17" s="9"/>
      <c r="CM17" s="9"/>
      <c r="CN17" s="9"/>
      <c r="CO17" s="9"/>
      <c r="CP17" s="9"/>
      <c r="CQ17" s="9"/>
      <c r="CR17" s="9"/>
      <c r="CS17" s="9"/>
      <c r="CT17" s="9"/>
      <c r="CU17" s="9"/>
      <c r="CV17" s="9"/>
      <c r="CW17" s="9"/>
      <c r="CX17" s="9"/>
      <c r="CY17" s="9"/>
      <c r="CZ17" s="9"/>
      <c r="DA17" s="9"/>
      <c r="DB17" s="9"/>
      <c r="DC17" s="9"/>
      <c r="DD17" s="9"/>
      <c r="DE17" s="9"/>
      <c r="DF17" s="9"/>
      <c r="DG17" s="9"/>
      <c r="DH17" s="9"/>
      <c r="DI17" s="9"/>
      <c r="DJ17" s="9"/>
      <c r="DK17" s="9"/>
      <c r="DL17" s="9"/>
      <c r="DM17" s="9"/>
      <c r="DN17" s="9"/>
      <c r="DO17" s="9"/>
      <c r="DP17" s="9"/>
      <c r="DQ17" s="9"/>
      <c r="DR17" s="9"/>
      <c r="DS17" s="9"/>
      <c r="DT17" s="9"/>
      <c r="DU17" s="9"/>
      <c r="DV17" s="9"/>
      <c r="DW17" s="9"/>
      <c r="DX17" s="9"/>
      <c r="DY17" s="9"/>
      <c r="DZ17" s="9"/>
      <c r="EA17" s="9"/>
      <c r="EB17" s="9"/>
      <c r="EC17" s="9"/>
      <c r="ED17" s="9"/>
      <c r="EE17" s="9"/>
      <c r="EF17" s="9"/>
      <c r="EG17" s="9"/>
      <c r="EH17" s="9"/>
      <c r="EI17" s="9"/>
      <c r="EJ17" s="9"/>
      <c r="EK17" s="9"/>
      <c r="EL17" s="9"/>
      <c r="EM17" s="9"/>
      <c r="EN17" s="9"/>
      <c r="EO17" s="9"/>
      <c r="EP17" s="9"/>
      <c r="EQ17" s="9"/>
      <c r="ER17" s="9"/>
      <c r="ES17" s="9"/>
      <c r="ET17" s="9"/>
      <c r="EU17" s="9"/>
      <c r="EV17" s="9"/>
      <c r="EW17" s="9"/>
      <c r="EX17" s="9"/>
      <c r="EY17" s="9"/>
      <c r="EZ17" s="9"/>
      <c r="FA17" s="9"/>
      <c r="FB17" s="9"/>
      <c r="FC17" s="9"/>
      <c r="FD17" s="9"/>
      <c r="FE17" s="9"/>
      <c r="FF17" s="9"/>
      <c r="FG17" s="9"/>
      <c r="FH17" s="9"/>
      <c r="FI17" s="9"/>
      <c r="FJ17" s="9"/>
      <c r="FK17" s="9"/>
      <c r="FL17" s="9"/>
      <c r="FM17" s="9"/>
      <c r="FN17" s="9"/>
      <c r="FO17" s="9"/>
      <c r="FP17" s="9"/>
      <c r="FQ17" s="9"/>
      <c r="FR17" s="9"/>
      <c r="FS17" s="9"/>
      <c r="FT17" s="9"/>
      <c r="FU17" s="9"/>
      <c r="FV17" s="9"/>
      <c r="FW17" s="9"/>
      <c r="FX17" s="9"/>
      <c r="FY17" s="9"/>
      <c r="FZ17" s="9"/>
      <c r="GA17" s="9"/>
      <c r="GB17" s="9"/>
      <c r="GC17" s="9"/>
      <c r="GD17" s="9"/>
      <c r="GE17" s="9"/>
      <c r="GF17" s="9"/>
      <c r="GG17" s="9"/>
      <c r="GH17" s="9"/>
      <c r="GI17" s="9"/>
      <c r="GJ17" s="9"/>
      <c r="GK17" s="9"/>
      <c r="GL17" s="9"/>
      <c r="GM17" s="9"/>
      <c r="GN17" s="9"/>
      <c r="GO17" s="9"/>
      <c r="GP17" s="9"/>
      <c r="GQ17" s="9"/>
      <c r="GR17" s="9"/>
      <c r="GS17" s="9"/>
      <c r="GT17" s="9"/>
      <c r="GU17" s="9"/>
      <c r="GV17" s="9"/>
      <c r="GW17" s="9"/>
      <c r="GX17" s="9"/>
      <c r="GY17" s="9"/>
      <c r="GZ17" s="9"/>
      <c r="HA17" s="9"/>
      <c r="HB17" s="9"/>
      <c r="HC17" s="9"/>
      <c r="HD17" s="9"/>
      <c r="HE17" s="9"/>
      <c r="HF17" s="9"/>
      <c r="HG17" s="9"/>
      <c r="HH17" s="9"/>
      <c r="HI17" s="9"/>
      <c r="HJ17" s="9"/>
      <c r="HK17" s="9"/>
      <c r="HL17" s="9"/>
      <c r="HM17" s="9"/>
      <c r="HN17" s="9"/>
      <c r="HO17" s="9"/>
      <c r="HP17" s="9"/>
      <c r="HQ17" s="9"/>
      <c r="HR17" s="9"/>
      <c r="HS17" s="9"/>
      <c r="HT17" s="9"/>
      <c r="HU17" s="9"/>
      <c r="HV17" s="9"/>
      <c r="HW17" s="9"/>
      <c r="HX17" s="9"/>
      <c r="HY17" s="9"/>
      <c r="HZ17" s="9"/>
      <c r="IA17" s="9"/>
      <c r="IB17" s="9"/>
      <c r="IC17" s="9"/>
      <c r="ID17" s="9"/>
      <c r="IE17" s="9"/>
      <c r="IF17" s="9"/>
      <c r="IG17" s="9"/>
      <c r="IH17" s="9"/>
      <c r="II17" s="9"/>
      <c r="IJ17" s="9"/>
      <c r="IK17" s="9"/>
      <c r="IL17" s="9"/>
      <c r="IM17" s="9"/>
      <c r="IN17" s="9"/>
      <c r="IO17" s="9"/>
      <c r="IP17" s="9"/>
      <c r="IQ17" s="9"/>
      <c r="IR17" s="9"/>
      <c r="IS17" s="9"/>
      <c r="IT17" s="9"/>
      <c r="IU17" s="9"/>
      <c r="IV17" s="9"/>
      <c r="IW17" s="9"/>
      <c r="IX17" s="9"/>
      <c r="IY17" s="9"/>
      <c r="IZ17" s="9"/>
      <c r="JA17" s="9"/>
      <c r="JB17" s="9"/>
      <c r="JC17" s="9"/>
      <c r="JD17" s="9"/>
      <c r="JE17" s="9"/>
      <c r="JF17" s="9"/>
      <c r="JG17" s="9"/>
      <c r="JH17" s="9"/>
      <c r="JI17" s="9"/>
      <c r="JJ17" s="9"/>
      <c r="JK17" s="9"/>
      <c r="JL17" s="9"/>
      <c r="JM17" s="9"/>
      <c r="JN17" s="9"/>
      <c r="JO17" s="9"/>
      <c r="JP17" s="9"/>
      <c r="JQ17" s="9"/>
      <c r="JR17" s="9"/>
      <c r="JS17" s="9"/>
      <c r="JT17" s="9"/>
      <c r="JU17" s="9"/>
      <c r="JV17" s="9"/>
      <c r="JW17" s="9"/>
      <c r="JX17" s="9"/>
      <c r="JY17" s="9"/>
      <c r="JZ17" s="9"/>
      <c r="KA17" s="9"/>
      <c r="KB17" s="9"/>
      <c r="KC17" s="9"/>
      <c r="KD17" s="9"/>
      <c r="KE17" s="9"/>
      <c r="KF17" s="9"/>
      <c r="KG17" s="9"/>
      <c r="KH17" s="9"/>
      <c r="KI17" s="9"/>
      <c r="KJ17" s="9"/>
      <c r="KK17" s="9"/>
      <c r="KL17" s="9"/>
      <c r="KM17" s="9"/>
      <c r="KN17" s="9"/>
      <c r="KO17" s="9"/>
      <c r="KP17" s="9"/>
      <c r="KQ17" s="9"/>
      <c r="KR17" s="9"/>
      <c r="KS17" s="9"/>
      <c r="KT17" s="9"/>
      <c r="KU17" s="9"/>
      <c r="KV17" s="9"/>
      <c r="KW17" s="9"/>
      <c r="KX17" s="9"/>
      <c r="KY17" s="9"/>
      <c r="KZ17" s="9"/>
      <c r="LA17" s="9"/>
      <c r="LB17" s="9"/>
      <c r="LC17" s="9"/>
      <c r="LD17" s="9"/>
      <c r="LE17" s="9"/>
      <c r="LF17" s="9"/>
      <c r="LG17" s="9"/>
      <c r="LH17" s="9"/>
      <c r="LI17" s="9"/>
      <c r="LJ17" s="9"/>
      <c r="LK17" s="9"/>
      <c r="LL17" s="9"/>
      <c r="LM17" s="9"/>
      <c r="LN17" s="9"/>
      <c r="LO17" s="9"/>
      <c r="LP17" s="9"/>
      <c r="LQ17" s="9"/>
      <c r="LR17" s="9"/>
      <c r="LS17" s="9"/>
      <c r="LT17" s="9"/>
      <c r="LU17" s="9"/>
      <c r="LV17" s="9"/>
      <c r="LW17" s="9"/>
      <c r="LX17" s="9"/>
      <c r="LY17" s="9"/>
      <c r="LZ17" s="9"/>
      <c r="MA17" s="9"/>
      <c r="MB17" s="9"/>
      <c r="MC17" s="9"/>
      <c r="MD17" s="9"/>
      <c r="ME17" s="9"/>
      <c r="MF17" s="9"/>
      <c r="MG17" s="9"/>
      <c r="MH17" s="9"/>
      <c r="MI17" s="9"/>
      <c r="MJ17" s="9"/>
      <c r="MK17" s="9"/>
      <c r="ML17" s="9"/>
      <c r="MM17" s="9"/>
      <c r="MN17" s="9"/>
      <c r="MO17" s="9"/>
      <c r="MP17" s="9"/>
      <c r="MQ17" s="9"/>
      <c r="MR17" s="9"/>
      <c r="MS17" s="9"/>
      <c r="MT17" s="9"/>
      <c r="MU17" s="9"/>
      <c r="MV17" s="9"/>
      <c r="MW17" s="9"/>
      <c r="MX17" s="9"/>
      <c r="MY17" s="9"/>
      <c r="MZ17" s="9"/>
      <c r="NA17" s="9"/>
      <c r="NB17" s="9"/>
      <c r="NC17" s="9"/>
      <c r="ND17" s="9"/>
      <c r="NE17" s="9"/>
      <c r="NF17" s="9"/>
      <c r="NG17" s="9"/>
      <c r="NH17" s="9"/>
      <c r="NI17" s="9"/>
      <c r="NJ17" s="9"/>
      <c r="NK17" s="9"/>
      <c r="NL17" s="9"/>
      <c r="NM17" s="9"/>
      <c r="NN17" s="9"/>
      <c r="NO17" s="9"/>
      <c r="NP17" s="9"/>
      <c r="NQ17" s="9"/>
      <c r="NR17" s="9"/>
      <c r="NS17" s="9"/>
      <c r="NT17" s="9"/>
      <c r="NU17" s="9"/>
      <c r="NV17" s="9"/>
      <c r="NW17" s="9"/>
      <c r="NX17" s="9"/>
      <c r="NY17" s="9"/>
      <c r="NZ17" s="9"/>
      <c r="OA17" s="9"/>
      <c r="OB17" s="9"/>
      <c r="OC17" s="9"/>
      <c r="OD17" s="9"/>
      <c r="OE17" s="9"/>
      <c r="OF17" s="9"/>
      <c r="OG17" s="9"/>
      <c r="OH17" s="9"/>
      <c r="OI17" s="9"/>
      <c r="OJ17" s="9"/>
      <c r="OK17" s="9"/>
      <c r="OL17" s="9"/>
      <c r="OM17" s="9"/>
      <c r="ON17" s="9"/>
      <c r="OO17" s="9"/>
      <c r="OP17" s="9"/>
      <c r="OQ17" s="9"/>
      <c r="OR17" s="9"/>
      <c r="OS17" s="9"/>
      <c r="OT17" s="9"/>
      <c r="OU17" s="9"/>
      <c r="OV17" s="9"/>
      <c r="OW17" s="9"/>
      <c r="OX17" s="9"/>
      <c r="OY17" s="9"/>
      <c r="OZ17" s="9"/>
      <c r="PA17" s="9"/>
      <c r="PB17" s="9"/>
      <c r="PC17" s="9"/>
      <c r="PD17" s="9"/>
      <c r="PE17" s="9"/>
      <c r="PF17" s="9"/>
      <c r="PG17" s="9"/>
      <c r="PH17" s="9"/>
      <c r="PI17" s="9"/>
      <c r="PJ17" s="9"/>
      <c r="PK17" s="9"/>
      <c r="PL17" s="9"/>
      <c r="PM17" s="9"/>
      <c r="PN17" s="9"/>
      <c r="PO17" s="9"/>
      <c r="PP17" s="9"/>
      <c r="PQ17" s="9"/>
      <c r="PR17" s="9"/>
      <c r="PS17" s="9"/>
      <c r="PT17" s="9"/>
      <c r="PU17" s="9"/>
      <c r="PV17" s="9"/>
      <c r="PW17" s="9"/>
      <c r="PX17" s="9"/>
      <c r="PY17" s="9"/>
      <c r="PZ17" s="9"/>
      <c r="QA17" s="9"/>
      <c r="QB17" s="9"/>
      <c r="QC17" s="9"/>
      <c r="QD17" s="9"/>
      <c r="QE17" s="9"/>
      <c r="QF17" s="9"/>
      <c r="QG17" s="9"/>
      <c r="QH17" s="9"/>
      <c r="QI17" s="9"/>
      <c r="QJ17" s="9"/>
      <c r="QK17" s="9"/>
      <c r="QL17" s="9"/>
      <c r="QM17" s="9"/>
      <c r="QN17" s="9"/>
      <c r="QO17" s="9"/>
      <c r="QP17" s="9"/>
      <c r="QQ17" s="9"/>
      <c r="QR17" s="9"/>
      <c r="QS17" s="9"/>
      <c r="QT17" s="9"/>
      <c r="QU17" s="9"/>
      <c r="QV17" s="9"/>
      <c r="QW17" s="9"/>
      <c r="QX17" s="9"/>
      <c r="QY17" s="9"/>
      <c r="QZ17" s="9"/>
      <c r="RA17" s="9"/>
      <c r="RB17" s="9"/>
      <c r="RC17" s="9"/>
      <c r="RD17" s="9"/>
      <c r="RE17" s="9"/>
      <c r="RF17" s="9"/>
      <c r="RG17" s="9"/>
      <c r="RH17" s="9"/>
      <c r="RI17" s="9"/>
      <c r="RJ17" s="9"/>
      <c r="RK17" s="9"/>
      <c r="RL17" s="9"/>
      <c r="RM17" s="9"/>
      <c r="RN17" s="9"/>
      <c r="RO17" s="9"/>
      <c r="RP17" s="9"/>
      <c r="RQ17" s="9"/>
      <c r="RR17" s="9"/>
      <c r="RS17" s="9"/>
      <c r="RT17" s="9"/>
      <c r="RU17" s="9"/>
      <c r="RV17" s="9"/>
      <c r="RW17" s="9"/>
      <c r="RX17" s="9"/>
      <c r="RY17" s="9"/>
      <c r="RZ17" s="9"/>
      <c r="SA17" s="9"/>
      <c r="SB17" s="9"/>
      <c r="SC17" s="9"/>
      <c r="SD17" s="9"/>
      <c r="SE17" s="9"/>
      <c r="SF17" s="9"/>
      <c r="SG17" s="9"/>
      <c r="SH17" s="9"/>
      <c r="SI17" s="9"/>
      <c r="SJ17" s="9"/>
      <c r="SK17" s="9"/>
      <c r="SL17" s="9"/>
      <c r="SM17" s="9"/>
      <c r="SN17" s="9"/>
      <c r="SO17" s="9"/>
      <c r="SP17" s="9"/>
      <c r="SQ17" s="9"/>
      <c r="SR17" s="9"/>
      <c r="SS17" s="9"/>
      <c r="ST17" s="9"/>
      <c r="SU17" s="9"/>
      <c r="SV17" s="9"/>
      <c r="SW17" s="9"/>
      <c r="SX17" s="9"/>
      <c r="SY17" s="9"/>
      <c r="SZ17" s="9"/>
      <c r="TA17" s="9"/>
      <c r="TB17" s="9"/>
      <c r="TC17" s="9"/>
      <c r="TD17" s="9"/>
      <c r="TE17" s="9"/>
      <c r="TF17" s="9"/>
      <c r="TG17" s="9"/>
      <c r="TH17" s="9"/>
      <c r="TI17" s="9"/>
      <c r="TJ17" s="9"/>
      <c r="TK17" s="9"/>
      <c r="TL17" s="9"/>
      <c r="TM17" s="9"/>
      <c r="TN17" s="9"/>
      <c r="TO17" s="9"/>
      <c r="TP17" s="9"/>
      <c r="TQ17" s="9"/>
      <c r="TR17" s="9"/>
      <c r="TS17" s="9"/>
      <c r="TT17" s="9"/>
      <c r="TU17" s="9"/>
      <c r="TV17" s="9"/>
      <c r="TW17" s="9"/>
      <c r="TX17" s="9"/>
      <c r="TY17" s="9"/>
      <c r="TZ17" s="9"/>
      <c r="UA17" s="9"/>
      <c r="UB17" s="9"/>
      <c r="UC17" s="9"/>
      <c r="UD17" s="9"/>
      <c r="UE17" s="9"/>
      <c r="UF17" s="9"/>
      <c r="UG17" s="9"/>
      <c r="UH17" s="9"/>
      <c r="UI17" s="9"/>
      <c r="UJ17" s="9"/>
      <c r="UK17" s="9"/>
      <c r="UL17" s="9"/>
      <c r="UM17" s="9"/>
      <c r="UN17" s="9"/>
      <c r="UO17" s="9"/>
      <c r="UP17" s="9"/>
      <c r="UQ17" s="9"/>
      <c r="UR17" s="9"/>
      <c r="US17" s="9"/>
      <c r="UT17" s="9"/>
      <c r="UU17" s="9"/>
      <c r="UV17" s="9"/>
      <c r="UW17" s="9"/>
      <c r="UX17" s="9"/>
      <c r="UY17" s="9"/>
      <c r="UZ17" s="9"/>
      <c r="VA17" s="9"/>
      <c r="VB17" s="9"/>
      <c r="VC17" s="9"/>
      <c r="VD17" s="9"/>
      <c r="VE17" s="9"/>
      <c r="VF17" s="9"/>
      <c r="VG17" s="9"/>
      <c r="VH17" s="9"/>
      <c r="VI17" s="9"/>
      <c r="VJ17" s="9"/>
      <c r="VK17" s="9"/>
      <c r="VL17" s="9"/>
      <c r="VM17" s="9"/>
      <c r="VN17" s="9"/>
      <c r="VO17" s="9"/>
      <c r="VP17" s="9"/>
      <c r="VQ17" s="9"/>
      <c r="VR17" s="9"/>
      <c r="VS17" s="9"/>
      <c r="VT17" s="9"/>
      <c r="VU17" s="9"/>
      <c r="VV17" s="9"/>
      <c r="VW17" s="9"/>
      <c r="VX17" s="9"/>
      <c r="VY17" s="9"/>
      <c r="VZ17" s="9"/>
      <c r="WA17" s="9"/>
      <c r="WB17" s="9"/>
      <c r="WC17" s="9"/>
      <c r="WD17" s="9"/>
      <c r="WE17" s="9"/>
      <c r="WF17" s="9"/>
      <c r="WG17" s="9"/>
      <c r="WH17" s="9"/>
      <c r="WI17" s="9"/>
      <c r="WJ17" s="9"/>
      <c r="WK17" s="9"/>
      <c r="WL17" s="9"/>
      <c r="WM17" s="9"/>
      <c r="WN17" s="9"/>
      <c r="WO17" s="9"/>
      <c r="WP17" s="9"/>
      <c r="WQ17" s="9"/>
      <c r="WR17" s="9"/>
      <c r="WS17" s="9"/>
      <c r="WT17" s="9"/>
      <c r="WU17" s="9"/>
      <c r="WV17" s="9"/>
      <c r="WW17" s="9"/>
      <c r="WX17" s="9"/>
      <c r="WY17" s="9"/>
      <c r="WZ17" s="9"/>
      <c r="XA17" s="9"/>
      <c r="XB17" s="9"/>
      <c r="XC17" s="9"/>
      <c r="XD17" s="9"/>
      <c r="XE17" s="9"/>
      <c r="XF17" s="9"/>
      <c r="XG17" s="9"/>
      <c r="XH17" s="9"/>
      <c r="XI17" s="9"/>
      <c r="XJ17" s="9"/>
      <c r="XK17" s="9"/>
      <c r="XL17" s="9"/>
      <c r="XM17" s="9"/>
      <c r="XN17" s="9"/>
      <c r="XO17" s="9"/>
      <c r="XP17" s="9"/>
      <c r="XQ17" s="9"/>
      <c r="XR17" s="9"/>
      <c r="XS17" s="9"/>
      <c r="XT17" s="9"/>
      <c r="XU17" s="9"/>
      <c r="XV17" s="9"/>
      <c r="XW17" s="9"/>
      <c r="XX17" s="9"/>
      <c r="XY17" s="9"/>
      <c r="XZ17" s="9"/>
      <c r="YA17" s="9"/>
      <c r="YB17" s="9"/>
      <c r="YC17" s="9"/>
      <c r="YD17" s="9"/>
      <c r="YE17" s="9"/>
      <c r="YF17" s="9"/>
      <c r="YG17" s="9"/>
      <c r="YH17" s="9"/>
      <c r="YI17" s="9"/>
      <c r="YJ17" s="9"/>
      <c r="YK17" s="9"/>
      <c r="YL17" s="9"/>
      <c r="YM17" s="9"/>
      <c r="YN17" s="9"/>
      <c r="YO17" s="9"/>
      <c r="YP17" s="9"/>
      <c r="YQ17" s="9"/>
      <c r="YR17" s="9"/>
      <c r="YS17" s="9"/>
      <c r="YT17" s="9"/>
      <c r="YU17" s="9"/>
      <c r="YV17" s="9"/>
      <c r="YW17" s="9"/>
      <c r="YX17" s="9"/>
      <c r="YY17" s="9"/>
      <c r="YZ17" s="9"/>
      <c r="ZA17" s="9"/>
      <c r="ZB17" s="9"/>
      <c r="ZC17" s="9"/>
      <c r="ZD17" s="9"/>
      <c r="ZE17" s="9"/>
      <c r="ZF17" s="9"/>
      <c r="ZG17" s="9"/>
      <c r="ZH17" s="9"/>
      <c r="ZI17" s="9"/>
      <c r="ZJ17" s="9"/>
      <c r="ZK17" s="9"/>
      <c r="ZL17" s="9"/>
      <c r="ZM17" s="9"/>
      <c r="ZN17" s="9"/>
      <c r="ZO17" s="9"/>
      <c r="ZP17" s="9"/>
      <c r="ZQ17" s="9"/>
      <c r="ZR17" s="9"/>
      <c r="ZS17" s="9"/>
      <c r="ZT17" s="9"/>
      <c r="ZU17" s="9"/>
      <c r="ZV17" s="9"/>
      <c r="ZW17" s="9"/>
      <c r="ZX17" s="9"/>
      <c r="ZY17" s="9"/>
      <c r="ZZ17" s="9"/>
      <c r="AAA17" s="9"/>
      <c r="AAB17" s="9"/>
      <c r="AAC17" s="9"/>
      <c r="AAD17" s="9"/>
      <c r="AAE17" s="9"/>
      <c r="AAF17" s="9"/>
      <c r="AAG17" s="9"/>
      <c r="AAH17" s="9"/>
      <c r="AAI17" s="9"/>
      <c r="AAJ17" s="9"/>
      <c r="AAK17" s="9"/>
      <c r="AAL17" s="9"/>
      <c r="AAM17" s="9"/>
      <c r="AAN17" s="9"/>
      <c r="AAO17" s="9"/>
      <c r="AAP17" s="9"/>
      <c r="AAQ17" s="9"/>
      <c r="AAR17" s="9"/>
      <c r="AAS17" s="9"/>
      <c r="AAT17" s="9"/>
      <c r="AAU17" s="9"/>
      <c r="AAV17" s="9"/>
      <c r="AAW17" s="9"/>
      <c r="AAX17" s="9"/>
      <c r="AAY17" s="9"/>
      <c r="AAZ17" s="9"/>
      <c r="ABA17" s="9"/>
      <c r="ABB17" s="9"/>
      <c r="ABC17" s="9"/>
      <c r="ABD17" s="9"/>
      <c r="ABE17" s="9"/>
      <c r="ABF17" s="9"/>
      <c r="ABG17" s="9"/>
      <c r="ABH17" s="9"/>
      <c r="ABI17" s="9"/>
      <c r="ABJ17" s="9"/>
      <c r="ABK17" s="9"/>
      <c r="ABL17" s="9"/>
      <c r="ABM17" s="9"/>
      <c r="ABN17" s="9"/>
      <c r="ABO17" s="9"/>
      <c r="ABP17" s="9"/>
      <c r="ABQ17" s="9"/>
      <c r="ABR17" s="9"/>
      <c r="ABS17" s="9"/>
      <c r="ABT17" s="9"/>
      <c r="ABU17" s="9"/>
      <c r="ABV17" s="9"/>
      <c r="ABW17" s="9"/>
      <c r="ABX17" s="9"/>
      <c r="ABY17" s="9"/>
      <c r="ABZ17" s="9"/>
      <c r="ACA17" s="9"/>
      <c r="ACB17" s="9"/>
      <c r="ACC17" s="9"/>
      <c r="ACD17" s="9"/>
      <c r="ACE17" s="9"/>
      <c r="ACF17" s="9"/>
      <c r="ACG17" s="9"/>
      <c r="ACH17" s="9"/>
      <c r="ACI17" s="9"/>
      <c r="ACJ17" s="9"/>
      <c r="ACK17" s="9"/>
      <c r="ACL17" s="9"/>
      <c r="ACM17" s="9"/>
      <c r="ACN17" s="9"/>
      <c r="ACO17" s="9"/>
      <c r="ACP17" s="9"/>
      <c r="ACQ17" s="9"/>
      <c r="ACR17" s="9"/>
      <c r="ACS17" s="9"/>
      <c r="ACT17" s="9"/>
      <c r="ACU17" s="9"/>
      <c r="ACV17" s="9"/>
      <c r="ACW17" s="9"/>
      <c r="ACX17" s="9"/>
      <c r="ACY17" s="9"/>
      <c r="ACZ17" s="9"/>
      <c r="ADA17" s="9"/>
      <c r="ADB17" s="9"/>
      <c r="ADC17" s="9"/>
      <c r="ADD17" s="9"/>
      <c r="ADE17" s="9"/>
      <c r="ADF17" s="9"/>
      <c r="ADG17" s="9"/>
      <c r="ADH17" s="9"/>
      <c r="ADI17" s="9"/>
      <c r="ADJ17" s="9"/>
      <c r="ADK17" s="9"/>
      <c r="ADL17" s="9"/>
      <c r="ADM17" s="9"/>
      <c r="ADN17" s="9"/>
      <c r="ADO17" s="9"/>
      <c r="ADP17" s="9"/>
      <c r="ADQ17" s="9"/>
      <c r="ADR17" s="9"/>
      <c r="ADS17" s="9"/>
      <c r="ADT17" s="9"/>
      <c r="ADU17" s="9"/>
      <c r="ADV17" s="9"/>
      <c r="ADW17" s="9"/>
      <c r="ADX17" s="9"/>
      <c r="ADY17" s="9"/>
      <c r="ADZ17" s="9"/>
      <c r="AEA17" s="9"/>
      <c r="AEB17" s="9"/>
      <c r="AEC17" s="9"/>
      <c r="AED17" s="9"/>
      <c r="AEE17" s="9"/>
      <c r="AEF17" s="9"/>
      <c r="AEG17" s="9"/>
      <c r="AEH17" s="9"/>
      <c r="AEI17" s="9"/>
      <c r="AEJ17" s="9"/>
      <c r="AEK17" s="9"/>
      <c r="AEL17" s="9"/>
      <c r="AEM17" s="9"/>
      <c r="AEN17" s="9"/>
      <c r="AEO17" s="9"/>
      <c r="AEP17" s="9"/>
      <c r="AEQ17" s="9"/>
      <c r="AER17" s="9"/>
      <c r="AES17" s="9"/>
      <c r="AET17" s="9"/>
      <c r="AEU17" s="9"/>
      <c r="AEV17" s="9"/>
      <c r="AEW17" s="9"/>
      <c r="AEX17" s="9"/>
      <c r="AEY17" s="9"/>
      <c r="AEZ17" s="9"/>
      <c r="AFA17" s="9"/>
      <c r="AFB17" s="9"/>
      <c r="AFC17" s="9"/>
      <c r="AFD17" s="9"/>
      <c r="AFE17" s="9"/>
      <c r="AFF17" s="9"/>
      <c r="AFG17" s="9"/>
      <c r="AFH17" s="9"/>
      <c r="AFI17" s="9"/>
      <c r="AFJ17" s="9"/>
      <c r="AFK17" s="9"/>
      <c r="AFL17" s="9"/>
      <c r="AFM17" s="9"/>
      <c r="AFN17" s="9"/>
      <c r="AFO17" s="9"/>
      <c r="AFP17" s="9"/>
      <c r="AFQ17" s="9"/>
      <c r="AFR17" s="9"/>
      <c r="AFS17" s="9"/>
      <c r="AFT17" s="9"/>
      <c r="AFU17" s="9"/>
      <c r="AFV17" s="9"/>
      <c r="AFW17" s="9"/>
      <c r="AFX17" s="9"/>
      <c r="AFY17" s="9"/>
      <c r="AFZ17" s="9"/>
      <c r="AGA17" s="9"/>
      <c r="AGB17" s="9"/>
      <c r="AGC17" s="9"/>
      <c r="AGD17" s="9"/>
      <c r="AGE17" s="9"/>
      <c r="AGF17" s="9"/>
      <c r="AGG17" s="9"/>
      <c r="AGH17" s="9"/>
      <c r="AGI17" s="9"/>
      <c r="AGJ17" s="9"/>
      <c r="AGK17" s="9"/>
      <c r="AGL17" s="9"/>
      <c r="AGM17" s="9"/>
      <c r="AGN17" s="9"/>
      <c r="AGO17" s="9"/>
      <c r="AGP17" s="9"/>
      <c r="AGQ17" s="9"/>
      <c r="AGR17" s="9"/>
      <c r="AGS17" s="9"/>
      <c r="AGT17" s="9"/>
      <c r="AGU17" s="9"/>
      <c r="AGV17" s="9"/>
      <c r="AGW17" s="9"/>
      <c r="AGX17" s="9"/>
      <c r="AGY17" s="9"/>
      <c r="AGZ17" s="9"/>
      <c r="AHA17" s="9"/>
      <c r="AHB17" s="9"/>
      <c r="AHC17" s="9"/>
      <c r="AHD17" s="9"/>
      <c r="AHE17" s="9"/>
      <c r="AHF17" s="9"/>
      <c r="AHG17" s="9"/>
      <c r="AHH17" s="9"/>
      <c r="AHI17" s="9"/>
      <c r="AHJ17" s="9"/>
      <c r="AHK17" s="9"/>
      <c r="AHL17" s="9"/>
      <c r="AHM17" s="9"/>
      <c r="AHN17" s="9"/>
      <c r="AHO17" s="9"/>
      <c r="AHP17" s="9"/>
      <c r="AHQ17" s="9"/>
      <c r="AHR17" s="9"/>
      <c r="AHS17" s="9"/>
    </row>
    <row r="18" spans="1:903" s="8" customFormat="1">
      <c r="A18" s="63">
        <v>12</v>
      </c>
      <c r="B18" s="8" t="s">
        <v>44</v>
      </c>
      <c r="C18" s="8" t="s">
        <v>16</v>
      </c>
      <c r="D18" s="8" t="s">
        <v>17</v>
      </c>
      <c r="E18" s="8" t="s">
        <v>45</v>
      </c>
      <c r="F18" s="43">
        <v>43194</v>
      </c>
      <c r="G18" s="44">
        <v>9.3439099999999993</v>
      </c>
      <c r="H18" s="45">
        <v>-83.595650000000006</v>
      </c>
      <c r="I18" s="8">
        <v>31.8</v>
      </c>
      <c r="J18" s="8" t="s">
        <v>226</v>
      </c>
      <c r="K18" s="46">
        <v>691</v>
      </c>
      <c r="L18" s="46">
        <v>23</v>
      </c>
      <c r="M18" s="47">
        <v>2176</v>
      </c>
      <c r="N18" s="46">
        <v>9.6</v>
      </c>
      <c r="O18" s="46">
        <v>7.3</v>
      </c>
      <c r="P18" s="47" t="s">
        <v>32</v>
      </c>
      <c r="Q18" s="44">
        <v>0.22104299999999999</v>
      </c>
      <c r="R18" s="44">
        <v>0.161692</v>
      </c>
      <c r="S18" s="44">
        <v>16.019880000000001</v>
      </c>
      <c r="T18" s="44">
        <v>15.527839999999999</v>
      </c>
      <c r="U18" s="44">
        <v>967.43920000000003</v>
      </c>
      <c r="V18" s="44">
        <v>0.63036899999999996</v>
      </c>
      <c r="W18" s="44" t="s">
        <v>32</v>
      </c>
      <c r="X18" s="49"/>
      <c r="Y18" s="49"/>
      <c r="Z18" s="50"/>
      <c r="AA18" s="50"/>
      <c r="AB18" s="50"/>
      <c r="AC18" s="49"/>
      <c r="AD18" s="49"/>
      <c r="AE18" s="51"/>
      <c r="AF18" s="49"/>
      <c r="AG18" s="66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9"/>
      <c r="BJ18" s="9"/>
      <c r="BK18" s="9"/>
      <c r="BL18" s="9"/>
      <c r="BM18" s="9"/>
      <c r="BN18" s="9"/>
      <c r="BO18" s="9"/>
      <c r="BP18" s="9"/>
      <c r="BQ18" s="9"/>
      <c r="BR18" s="9"/>
      <c r="BS18" s="9"/>
      <c r="BT18" s="9"/>
      <c r="BU18" s="9"/>
      <c r="BV18" s="9"/>
      <c r="BW18" s="9"/>
      <c r="BX18" s="9"/>
      <c r="BY18" s="9"/>
      <c r="BZ18" s="9"/>
      <c r="CA18" s="9"/>
      <c r="CB18" s="9"/>
      <c r="CC18" s="9"/>
      <c r="CD18" s="9"/>
      <c r="CE18" s="9"/>
      <c r="CF18" s="9"/>
      <c r="CG18" s="9"/>
      <c r="CH18" s="9"/>
      <c r="CI18" s="9"/>
      <c r="CJ18" s="9"/>
      <c r="CK18" s="9"/>
      <c r="CL18" s="9"/>
      <c r="CM18" s="9"/>
      <c r="CN18" s="9"/>
      <c r="CO18" s="9"/>
      <c r="CP18" s="9"/>
      <c r="CQ18" s="9"/>
      <c r="CR18" s="9"/>
      <c r="CS18" s="9"/>
      <c r="CT18" s="9"/>
      <c r="CU18" s="9"/>
      <c r="CV18" s="9"/>
      <c r="CW18" s="9"/>
      <c r="CX18" s="9"/>
      <c r="CY18" s="9"/>
      <c r="CZ18" s="9"/>
      <c r="DA18" s="9"/>
      <c r="DB18" s="9"/>
      <c r="DC18" s="9"/>
      <c r="DD18" s="9"/>
      <c r="DE18" s="9"/>
      <c r="DF18" s="9"/>
      <c r="DG18" s="9"/>
      <c r="DH18" s="9"/>
      <c r="DI18" s="9"/>
      <c r="DJ18" s="9"/>
      <c r="DK18" s="9"/>
      <c r="DL18" s="9"/>
      <c r="DM18" s="9"/>
      <c r="DN18" s="9"/>
      <c r="DO18" s="9"/>
      <c r="DP18" s="9"/>
      <c r="DQ18" s="9"/>
      <c r="DR18" s="9"/>
      <c r="DS18" s="9"/>
      <c r="DT18" s="9"/>
      <c r="DU18" s="9"/>
      <c r="DV18" s="9"/>
      <c r="DW18" s="9"/>
      <c r="DX18" s="9"/>
      <c r="DY18" s="9"/>
      <c r="DZ18" s="9"/>
      <c r="EA18" s="9"/>
      <c r="EB18" s="9"/>
      <c r="EC18" s="9"/>
      <c r="ED18" s="9"/>
      <c r="EE18" s="9"/>
      <c r="EF18" s="9"/>
      <c r="EG18" s="9"/>
      <c r="EH18" s="9"/>
      <c r="EI18" s="9"/>
      <c r="EJ18" s="9"/>
      <c r="EK18" s="9"/>
      <c r="EL18" s="9"/>
      <c r="EM18" s="9"/>
      <c r="EN18" s="9"/>
      <c r="EO18" s="9"/>
      <c r="EP18" s="9"/>
      <c r="EQ18" s="9"/>
      <c r="ER18" s="9"/>
      <c r="ES18" s="9"/>
      <c r="ET18" s="9"/>
      <c r="EU18" s="9"/>
      <c r="EV18" s="9"/>
      <c r="EW18" s="9"/>
      <c r="EX18" s="9"/>
      <c r="EY18" s="9"/>
      <c r="EZ18" s="9"/>
      <c r="FA18" s="9"/>
      <c r="FB18" s="9"/>
      <c r="FC18" s="9"/>
      <c r="FD18" s="9"/>
      <c r="FE18" s="9"/>
      <c r="FF18" s="9"/>
      <c r="FG18" s="9"/>
      <c r="FH18" s="9"/>
      <c r="FI18" s="9"/>
      <c r="FJ18" s="9"/>
      <c r="FK18" s="9"/>
      <c r="FL18" s="9"/>
      <c r="FM18" s="9"/>
      <c r="FN18" s="9"/>
      <c r="FO18" s="9"/>
      <c r="FP18" s="9"/>
      <c r="FQ18" s="9"/>
      <c r="FR18" s="9"/>
      <c r="FS18" s="9"/>
      <c r="FT18" s="9"/>
      <c r="FU18" s="9"/>
      <c r="FV18" s="9"/>
      <c r="FW18" s="9"/>
      <c r="FX18" s="9"/>
      <c r="FY18" s="9"/>
      <c r="FZ18" s="9"/>
      <c r="GA18" s="9"/>
      <c r="GB18" s="9"/>
      <c r="GC18" s="9"/>
      <c r="GD18" s="9"/>
      <c r="GE18" s="9"/>
      <c r="GF18" s="9"/>
      <c r="GG18" s="9"/>
      <c r="GH18" s="9"/>
      <c r="GI18" s="9"/>
      <c r="GJ18" s="9"/>
      <c r="GK18" s="9"/>
      <c r="GL18" s="9"/>
      <c r="GM18" s="9"/>
      <c r="GN18" s="9"/>
      <c r="GO18" s="9"/>
      <c r="GP18" s="9"/>
      <c r="GQ18" s="9"/>
      <c r="GR18" s="9"/>
      <c r="GS18" s="9"/>
      <c r="GT18" s="9"/>
      <c r="GU18" s="9"/>
      <c r="GV18" s="9"/>
      <c r="GW18" s="9"/>
      <c r="GX18" s="9"/>
      <c r="GY18" s="9"/>
      <c r="GZ18" s="9"/>
      <c r="HA18" s="9"/>
      <c r="HB18" s="9"/>
      <c r="HC18" s="9"/>
      <c r="HD18" s="9"/>
      <c r="HE18" s="9"/>
      <c r="HF18" s="9"/>
      <c r="HG18" s="9"/>
      <c r="HH18" s="9"/>
      <c r="HI18" s="9"/>
      <c r="HJ18" s="9"/>
      <c r="HK18" s="9"/>
      <c r="HL18" s="9"/>
      <c r="HM18" s="9"/>
      <c r="HN18" s="9"/>
      <c r="HO18" s="9"/>
      <c r="HP18" s="9"/>
      <c r="HQ18" s="9"/>
      <c r="HR18" s="9"/>
      <c r="HS18" s="9"/>
      <c r="HT18" s="9"/>
      <c r="HU18" s="9"/>
      <c r="HV18" s="9"/>
      <c r="HW18" s="9"/>
      <c r="HX18" s="9"/>
      <c r="HY18" s="9"/>
      <c r="HZ18" s="9"/>
      <c r="IA18" s="9"/>
      <c r="IB18" s="9"/>
      <c r="IC18" s="9"/>
      <c r="ID18" s="9"/>
      <c r="IE18" s="9"/>
      <c r="IF18" s="9"/>
      <c r="IG18" s="9"/>
      <c r="IH18" s="9"/>
      <c r="II18" s="9"/>
      <c r="IJ18" s="9"/>
      <c r="IK18" s="9"/>
      <c r="IL18" s="9"/>
      <c r="IM18" s="9"/>
      <c r="IN18" s="9"/>
      <c r="IO18" s="9"/>
      <c r="IP18" s="9"/>
      <c r="IQ18" s="9"/>
      <c r="IR18" s="9"/>
      <c r="IS18" s="9"/>
      <c r="IT18" s="9"/>
      <c r="IU18" s="9"/>
      <c r="IV18" s="9"/>
      <c r="IW18" s="9"/>
      <c r="IX18" s="9"/>
      <c r="IY18" s="9"/>
      <c r="IZ18" s="9"/>
      <c r="JA18" s="9"/>
      <c r="JB18" s="9"/>
      <c r="JC18" s="9"/>
      <c r="JD18" s="9"/>
      <c r="JE18" s="9"/>
      <c r="JF18" s="9"/>
      <c r="JG18" s="9"/>
      <c r="JH18" s="9"/>
      <c r="JI18" s="9"/>
      <c r="JJ18" s="9"/>
      <c r="JK18" s="9"/>
      <c r="JL18" s="9"/>
      <c r="JM18" s="9"/>
      <c r="JN18" s="9"/>
      <c r="JO18" s="9"/>
      <c r="JP18" s="9"/>
      <c r="JQ18" s="9"/>
      <c r="JR18" s="9"/>
      <c r="JS18" s="9"/>
      <c r="JT18" s="9"/>
      <c r="JU18" s="9"/>
      <c r="JV18" s="9"/>
      <c r="JW18" s="9"/>
      <c r="JX18" s="9"/>
      <c r="JY18" s="9"/>
      <c r="JZ18" s="9"/>
      <c r="KA18" s="9"/>
      <c r="KB18" s="9"/>
      <c r="KC18" s="9"/>
      <c r="KD18" s="9"/>
      <c r="KE18" s="9"/>
      <c r="KF18" s="9"/>
      <c r="KG18" s="9"/>
      <c r="KH18" s="9"/>
      <c r="KI18" s="9"/>
      <c r="KJ18" s="9"/>
      <c r="KK18" s="9"/>
      <c r="KL18" s="9"/>
      <c r="KM18" s="9"/>
      <c r="KN18" s="9"/>
      <c r="KO18" s="9"/>
      <c r="KP18" s="9"/>
      <c r="KQ18" s="9"/>
      <c r="KR18" s="9"/>
      <c r="KS18" s="9"/>
      <c r="KT18" s="9"/>
      <c r="KU18" s="9"/>
      <c r="KV18" s="9"/>
      <c r="KW18" s="9"/>
      <c r="KX18" s="9"/>
      <c r="KY18" s="9"/>
      <c r="KZ18" s="9"/>
      <c r="LA18" s="9"/>
      <c r="LB18" s="9"/>
      <c r="LC18" s="9"/>
      <c r="LD18" s="9"/>
      <c r="LE18" s="9"/>
      <c r="LF18" s="9"/>
      <c r="LG18" s="9"/>
      <c r="LH18" s="9"/>
      <c r="LI18" s="9"/>
      <c r="LJ18" s="9"/>
      <c r="LK18" s="9"/>
      <c r="LL18" s="9"/>
      <c r="LM18" s="9"/>
      <c r="LN18" s="9"/>
      <c r="LO18" s="9"/>
      <c r="LP18" s="9"/>
      <c r="LQ18" s="9"/>
      <c r="LR18" s="9"/>
      <c r="LS18" s="9"/>
      <c r="LT18" s="9"/>
      <c r="LU18" s="9"/>
      <c r="LV18" s="9"/>
      <c r="LW18" s="9"/>
      <c r="LX18" s="9"/>
      <c r="LY18" s="9"/>
      <c r="LZ18" s="9"/>
      <c r="MA18" s="9"/>
      <c r="MB18" s="9"/>
      <c r="MC18" s="9"/>
      <c r="MD18" s="9"/>
      <c r="ME18" s="9"/>
      <c r="MF18" s="9"/>
      <c r="MG18" s="9"/>
      <c r="MH18" s="9"/>
      <c r="MI18" s="9"/>
      <c r="MJ18" s="9"/>
      <c r="MK18" s="9"/>
      <c r="ML18" s="9"/>
      <c r="MM18" s="9"/>
      <c r="MN18" s="9"/>
      <c r="MO18" s="9"/>
      <c r="MP18" s="9"/>
      <c r="MQ18" s="9"/>
      <c r="MR18" s="9"/>
      <c r="MS18" s="9"/>
      <c r="MT18" s="9"/>
      <c r="MU18" s="9"/>
      <c r="MV18" s="9"/>
      <c r="MW18" s="9"/>
      <c r="MX18" s="9"/>
      <c r="MY18" s="9"/>
      <c r="MZ18" s="9"/>
      <c r="NA18" s="9"/>
      <c r="NB18" s="9"/>
      <c r="NC18" s="9"/>
      <c r="ND18" s="9"/>
      <c r="NE18" s="9"/>
      <c r="NF18" s="9"/>
      <c r="NG18" s="9"/>
      <c r="NH18" s="9"/>
      <c r="NI18" s="9"/>
      <c r="NJ18" s="9"/>
      <c r="NK18" s="9"/>
      <c r="NL18" s="9"/>
      <c r="NM18" s="9"/>
      <c r="NN18" s="9"/>
      <c r="NO18" s="9"/>
      <c r="NP18" s="9"/>
      <c r="NQ18" s="9"/>
      <c r="NR18" s="9"/>
      <c r="NS18" s="9"/>
      <c r="NT18" s="9"/>
      <c r="NU18" s="9"/>
      <c r="NV18" s="9"/>
      <c r="NW18" s="9"/>
      <c r="NX18" s="9"/>
      <c r="NY18" s="9"/>
      <c r="NZ18" s="9"/>
      <c r="OA18" s="9"/>
      <c r="OB18" s="9"/>
      <c r="OC18" s="9"/>
      <c r="OD18" s="9"/>
      <c r="OE18" s="9"/>
      <c r="OF18" s="9"/>
      <c r="OG18" s="9"/>
      <c r="OH18" s="9"/>
      <c r="OI18" s="9"/>
      <c r="OJ18" s="9"/>
      <c r="OK18" s="9"/>
      <c r="OL18" s="9"/>
      <c r="OM18" s="9"/>
      <c r="ON18" s="9"/>
      <c r="OO18" s="9"/>
      <c r="OP18" s="9"/>
      <c r="OQ18" s="9"/>
      <c r="OR18" s="9"/>
      <c r="OS18" s="9"/>
      <c r="OT18" s="9"/>
      <c r="OU18" s="9"/>
      <c r="OV18" s="9"/>
      <c r="OW18" s="9"/>
      <c r="OX18" s="9"/>
      <c r="OY18" s="9"/>
      <c r="OZ18" s="9"/>
      <c r="PA18" s="9"/>
      <c r="PB18" s="9"/>
      <c r="PC18" s="9"/>
      <c r="PD18" s="9"/>
      <c r="PE18" s="9"/>
      <c r="PF18" s="9"/>
      <c r="PG18" s="9"/>
      <c r="PH18" s="9"/>
      <c r="PI18" s="9"/>
      <c r="PJ18" s="9"/>
      <c r="PK18" s="9"/>
      <c r="PL18" s="9"/>
      <c r="PM18" s="9"/>
      <c r="PN18" s="9"/>
      <c r="PO18" s="9"/>
      <c r="PP18" s="9"/>
      <c r="PQ18" s="9"/>
      <c r="PR18" s="9"/>
      <c r="PS18" s="9"/>
      <c r="PT18" s="9"/>
      <c r="PU18" s="9"/>
      <c r="PV18" s="9"/>
      <c r="PW18" s="9"/>
      <c r="PX18" s="9"/>
      <c r="PY18" s="9"/>
      <c r="PZ18" s="9"/>
      <c r="QA18" s="9"/>
      <c r="QB18" s="9"/>
      <c r="QC18" s="9"/>
      <c r="QD18" s="9"/>
      <c r="QE18" s="9"/>
      <c r="QF18" s="9"/>
      <c r="QG18" s="9"/>
      <c r="QH18" s="9"/>
      <c r="QI18" s="9"/>
      <c r="QJ18" s="9"/>
      <c r="QK18" s="9"/>
      <c r="QL18" s="9"/>
      <c r="QM18" s="9"/>
      <c r="QN18" s="9"/>
      <c r="QO18" s="9"/>
      <c r="QP18" s="9"/>
      <c r="QQ18" s="9"/>
      <c r="QR18" s="9"/>
      <c r="QS18" s="9"/>
      <c r="QT18" s="9"/>
      <c r="QU18" s="9"/>
      <c r="QV18" s="9"/>
      <c r="QW18" s="9"/>
      <c r="QX18" s="9"/>
      <c r="QY18" s="9"/>
      <c r="QZ18" s="9"/>
      <c r="RA18" s="9"/>
      <c r="RB18" s="9"/>
      <c r="RC18" s="9"/>
      <c r="RD18" s="9"/>
      <c r="RE18" s="9"/>
      <c r="RF18" s="9"/>
      <c r="RG18" s="9"/>
      <c r="RH18" s="9"/>
      <c r="RI18" s="9"/>
      <c r="RJ18" s="9"/>
      <c r="RK18" s="9"/>
      <c r="RL18" s="9"/>
      <c r="RM18" s="9"/>
      <c r="RN18" s="9"/>
      <c r="RO18" s="9"/>
      <c r="RP18" s="9"/>
      <c r="RQ18" s="9"/>
      <c r="RR18" s="9"/>
      <c r="RS18" s="9"/>
      <c r="RT18" s="9"/>
      <c r="RU18" s="9"/>
      <c r="RV18" s="9"/>
      <c r="RW18" s="9"/>
      <c r="RX18" s="9"/>
      <c r="RY18" s="9"/>
      <c r="RZ18" s="9"/>
      <c r="SA18" s="9"/>
      <c r="SB18" s="9"/>
      <c r="SC18" s="9"/>
      <c r="SD18" s="9"/>
      <c r="SE18" s="9"/>
      <c r="SF18" s="9"/>
      <c r="SG18" s="9"/>
      <c r="SH18" s="9"/>
      <c r="SI18" s="9"/>
      <c r="SJ18" s="9"/>
      <c r="SK18" s="9"/>
      <c r="SL18" s="9"/>
      <c r="SM18" s="9"/>
      <c r="SN18" s="9"/>
      <c r="SO18" s="9"/>
      <c r="SP18" s="9"/>
      <c r="SQ18" s="9"/>
      <c r="SR18" s="9"/>
      <c r="SS18" s="9"/>
      <c r="ST18" s="9"/>
      <c r="SU18" s="9"/>
      <c r="SV18" s="9"/>
      <c r="SW18" s="9"/>
      <c r="SX18" s="9"/>
      <c r="SY18" s="9"/>
      <c r="SZ18" s="9"/>
      <c r="TA18" s="9"/>
      <c r="TB18" s="9"/>
      <c r="TC18" s="9"/>
      <c r="TD18" s="9"/>
      <c r="TE18" s="9"/>
      <c r="TF18" s="9"/>
      <c r="TG18" s="9"/>
      <c r="TH18" s="9"/>
      <c r="TI18" s="9"/>
      <c r="TJ18" s="9"/>
      <c r="TK18" s="9"/>
      <c r="TL18" s="9"/>
      <c r="TM18" s="9"/>
      <c r="TN18" s="9"/>
      <c r="TO18" s="9"/>
      <c r="TP18" s="9"/>
      <c r="TQ18" s="9"/>
      <c r="TR18" s="9"/>
      <c r="TS18" s="9"/>
      <c r="TT18" s="9"/>
      <c r="TU18" s="9"/>
      <c r="TV18" s="9"/>
      <c r="TW18" s="9"/>
      <c r="TX18" s="9"/>
      <c r="TY18" s="9"/>
      <c r="TZ18" s="9"/>
      <c r="UA18" s="9"/>
      <c r="UB18" s="9"/>
      <c r="UC18" s="9"/>
      <c r="UD18" s="9"/>
      <c r="UE18" s="9"/>
      <c r="UF18" s="9"/>
      <c r="UG18" s="9"/>
      <c r="UH18" s="9"/>
      <c r="UI18" s="9"/>
      <c r="UJ18" s="9"/>
      <c r="UK18" s="9"/>
      <c r="UL18" s="9"/>
      <c r="UM18" s="9"/>
      <c r="UN18" s="9"/>
      <c r="UO18" s="9"/>
      <c r="UP18" s="9"/>
      <c r="UQ18" s="9"/>
      <c r="UR18" s="9"/>
      <c r="US18" s="9"/>
      <c r="UT18" s="9"/>
      <c r="UU18" s="9"/>
      <c r="UV18" s="9"/>
      <c r="UW18" s="9"/>
      <c r="UX18" s="9"/>
      <c r="UY18" s="9"/>
      <c r="UZ18" s="9"/>
      <c r="VA18" s="9"/>
      <c r="VB18" s="9"/>
      <c r="VC18" s="9"/>
      <c r="VD18" s="9"/>
      <c r="VE18" s="9"/>
      <c r="VF18" s="9"/>
      <c r="VG18" s="9"/>
      <c r="VH18" s="9"/>
      <c r="VI18" s="9"/>
      <c r="VJ18" s="9"/>
      <c r="VK18" s="9"/>
      <c r="VL18" s="9"/>
      <c r="VM18" s="9"/>
      <c r="VN18" s="9"/>
      <c r="VO18" s="9"/>
      <c r="VP18" s="9"/>
      <c r="VQ18" s="9"/>
      <c r="VR18" s="9"/>
      <c r="VS18" s="9"/>
      <c r="VT18" s="9"/>
      <c r="VU18" s="9"/>
      <c r="VV18" s="9"/>
      <c r="VW18" s="9"/>
      <c r="VX18" s="9"/>
      <c r="VY18" s="9"/>
      <c r="VZ18" s="9"/>
      <c r="WA18" s="9"/>
      <c r="WB18" s="9"/>
      <c r="WC18" s="9"/>
      <c r="WD18" s="9"/>
      <c r="WE18" s="9"/>
      <c r="WF18" s="9"/>
      <c r="WG18" s="9"/>
      <c r="WH18" s="9"/>
      <c r="WI18" s="9"/>
      <c r="WJ18" s="9"/>
      <c r="WK18" s="9"/>
      <c r="WL18" s="9"/>
      <c r="WM18" s="9"/>
      <c r="WN18" s="9"/>
      <c r="WO18" s="9"/>
      <c r="WP18" s="9"/>
      <c r="WQ18" s="9"/>
      <c r="WR18" s="9"/>
      <c r="WS18" s="9"/>
      <c r="WT18" s="9"/>
      <c r="WU18" s="9"/>
      <c r="WV18" s="9"/>
      <c r="WW18" s="9"/>
      <c r="WX18" s="9"/>
      <c r="WY18" s="9"/>
      <c r="WZ18" s="9"/>
      <c r="XA18" s="9"/>
      <c r="XB18" s="9"/>
      <c r="XC18" s="9"/>
      <c r="XD18" s="9"/>
      <c r="XE18" s="9"/>
      <c r="XF18" s="9"/>
      <c r="XG18" s="9"/>
      <c r="XH18" s="9"/>
      <c r="XI18" s="9"/>
      <c r="XJ18" s="9"/>
      <c r="XK18" s="9"/>
      <c r="XL18" s="9"/>
      <c r="XM18" s="9"/>
      <c r="XN18" s="9"/>
      <c r="XO18" s="9"/>
      <c r="XP18" s="9"/>
      <c r="XQ18" s="9"/>
      <c r="XR18" s="9"/>
      <c r="XS18" s="9"/>
      <c r="XT18" s="9"/>
      <c r="XU18" s="9"/>
      <c r="XV18" s="9"/>
      <c r="XW18" s="9"/>
      <c r="XX18" s="9"/>
      <c r="XY18" s="9"/>
      <c r="XZ18" s="9"/>
      <c r="YA18" s="9"/>
      <c r="YB18" s="9"/>
      <c r="YC18" s="9"/>
      <c r="YD18" s="9"/>
      <c r="YE18" s="9"/>
      <c r="YF18" s="9"/>
      <c r="YG18" s="9"/>
      <c r="YH18" s="9"/>
      <c r="YI18" s="9"/>
      <c r="YJ18" s="9"/>
      <c r="YK18" s="9"/>
      <c r="YL18" s="9"/>
      <c r="YM18" s="9"/>
      <c r="YN18" s="9"/>
      <c r="YO18" s="9"/>
      <c r="YP18" s="9"/>
      <c r="YQ18" s="9"/>
      <c r="YR18" s="9"/>
      <c r="YS18" s="9"/>
      <c r="YT18" s="9"/>
      <c r="YU18" s="9"/>
      <c r="YV18" s="9"/>
      <c r="YW18" s="9"/>
      <c r="YX18" s="9"/>
      <c r="YY18" s="9"/>
      <c r="YZ18" s="9"/>
      <c r="ZA18" s="9"/>
      <c r="ZB18" s="9"/>
      <c r="ZC18" s="9"/>
      <c r="ZD18" s="9"/>
      <c r="ZE18" s="9"/>
      <c r="ZF18" s="9"/>
      <c r="ZG18" s="9"/>
      <c r="ZH18" s="9"/>
      <c r="ZI18" s="9"/>
      <c r="ZJ18" s="9"/>
      <c r="ZK18" s="9"/>
      <c r="ZL18" s="9"/>
      <c r="ZM18" s="9"/>
      <c r="ZN18" s="9"/>
      <c r="ZO18" s="9"/>
      <c r="ZP18" s="9"/>
      <c r="ZQ18" s="9"/>
      <c r="ZR18" s="9"/>
      <c r="ZS18" s="9"/>
      <c r="ZT18" s="9"/>
      <c r="ZU18" s="9"/>
      <c r="ZV18" s="9"/>
      <c r="ZW18" s="9"/>
      <c r="ZX18" s="9"/>
      <c r="ZY18" s="9"/>
      <c r="ZZ18" s="9"/>
      <c r="AAA18" s="9"/>
      <c r="AAB18" s="9"/>
      <c r="AAC18" s="9"/>
      <c r="AAD18" s="9"/>
      <c r="AAE18" s="9"/>
      <c r="AAF18" s="9"/>
      <c r="AAG18" s="9"/>
      <c r="AAH18" s="9"/>
      <c r="AAI18" s="9"/>
      <c r="AAJ18" s="9"/>
      <c r="AAK18" s="9"/>
      <c r="AAL18" s="9"/>
      <c r="AAM18" s="9"/>
      <c r="AAN18" s="9"/>
      <c r="AAO18" s="9"/>
      <c r="AAP18" s="9"/>
      <c r="AAQ18" s="9"/>
      <c r="AAR18" s="9"/>
      <c r="AAS18" s="9"/>
      <c r="AAT18" s="9"/>
      <c r="AAU18" s="9"/>
      <c r="AAV18" s="9"/>
      <c r="AAW18" s="9"/>
      <c r="AAX18" s="9"/>
      <c r="AAY18" s="9"/>
      <c r="AAZ18" s="9"/>
      <c r="ABA18" s="9"/>
      <c r="ABB18" s="9"/>
      <c r="ABC18" s="9"/>
      <c r="ABD18" s="9"/>
      <c r="ABE18" s="9"/>
      <c r="ABF18" s="9"/>
      <c r="ABG18" s="9"/>
      <c r="ABH18" s="9"/>
      <c r="ABI18" s="9"/>
      <c r="ABJ18" s="9"/>
      <c r="ABK18" s="9"/>
      <c r="ABL18" s="9"/>
      <c r="ABM18" s="9"/>
      <c r="ABN18" s="9"/>
      <c r="ABO18" s="9"/>
      <c r="ABP18" s="9"/>
      <c r="ABQ18" s="9"/>
      <c r="ABR18" s="9"/>
      <c r="ABS18" s="9"/>
      <c r="ABT18" s="9"/>
      <c r="ABU18" s="9"/>
      <c r="ABV18" s="9"/>
      <c r="ABW18" s="9"/>
      <c r="ABX18" s="9"/>
      <c r="ABY18" s="9"/>
      <c r="ABZ18" s="9"/>
      <c r="ACA18" s="9"/>
      <c r="ACB18" s="9"/>
      <c r="ACC18" s="9"/>
      <c r="ACD18" s="9"/>
      <c r="ACE18" s="9"/>
      <c r="ACF18" s="9"/>
      <c r="ACG18" s="9"/>
      <c r="ACH18" s="9"/>
      <c r="ACI18" s="9"/>
      <c r="ACJ18" s="9"/>
      <c r="ACK18" s="9"/>
      <c r="ACL18" s="9"/>
      <c r="ACM18" s="9"/>
      <c r="ACN18" s="9"/>
      <c r="ACO18" s="9"/>
      <c r="ACP18" s="9"/>
      <c r="ACQ18" s="9"/>
      <c r="ACR18" s="9"/>
      <c r="ACS18" s="9"/>
      <c r="ACT18" s="9"/>
      <c r="ACU18" s="9"/>
      <c r="ACV18" s="9"/>
      <c r="ACW18" s="9"/>
      <c r="ACX18" s="9"/>
      <c r="ACY18" s="9"/>
      <c r="ACZ18" s="9"/>
      <c r="ADA18" s="9"/>
      <c r="ADB18" s="9"/>
      <c r="ADC18" s="9"/>
      <c r="ADD18" s="9"/>
      <c r="ADE18" s="9"/>
      <c r="ADF18" s="9"/>
      <c r="ADG18" s="9"/>
      <c r="ADH18" s="9"/>
      <c r="ADI18" s="9"/>
      <c r="ADJ18" s="9"/>
      <c r="ADK18" s="9"/>
      <c r="ADL18" s="9"/>
      <c r="ADM18" s="9"/>
      <c r="ADN18" s="9"/>
      <c r="ADO18" s="9"/>
      <c r="ADP18" s="9"/>
      <c r="ADQ18" s="9"/>
      <c r="ADR18" s="9"/>
      <c r="ADS18" s="9"/>
      <c r="ADT18" s="9"/>
      <c r="ADU18" s="9"/>
      <c r="ADV18" s="9"/>
      <c r="ADW18" s="9"/>
      <c r="ADX18" s="9"/>
      <c r="ADY18" s="9"/>
      <c r="ADZ18" s="9"/>
      <c r="AEA18" s="9"/>
      <c r="AEB18" s="9"/>
      <c r="AEC18" s="9"/>
      <c r="AED18" s="9"/>
      <c r="AEE18" s="9"/>
      <c r="AEF18" s="9"/>
      <c r="AEG18" s="9"/>
      <c r="AEH18" s="9"/>
      <c r="AEI18" s="9"/>
      <c r="AEJ18" s="9"/>
      <c r="AEK18" s="9"/>
      <c r="AEL18" s="9"/>
      <c r="AEM18" s="9"/>
      <c r="AEN18" s="9"/>
      <c r="AEO18" s="9"/>
      <c r="AEP18" s="9"/>
      <c r="AEQ18" s="9"/>
      <c r="AER18" s="9"/>
      <c r="AES18" s="9"/>
      <c r="AET18" s="9"/>
      <c r="AEU18" s="9"/>
      <c r="AEV18" s="9"/>
      <c r="AEW18" s="9"/>
      <c r="AEX18" s="9"/>
      <c r="AEY18" s="9"/>
      <c r="AEZ18" s="9"/>
      <c r="AFA18" s="9"/>
      <c r="AFB18" s="9"/>
      <c r="AFC18" s="9"/>
      <c r="AFD18" s="9"/>
      <c r="AFE18" s="9"/>
      <c r="AFF18" s="9"/>
      <c r="AFG18" s="9"/>
      <c r="AFH18" s="9"/>
      <c r="AFI18" s="9"/>
      <c r="AFJ18" s="9"/>
      <c r="AFK18" s="9"/>
      <c r="AFL18" s="9"/>
      <c r="AFM18" s="9"/>
      <c r="AFN18" s="9"/>
      <c r="AFO18" s="9"/>
      <c r="AFP18" s="9"/>
      <c r="AFQ18" s="9"/>
      <c r="AFR18" s="9"/>
      <c r="AFS18" s="9"/>
      <c r="AFT18" s="9"/>
      <c r="AFU18" s="9"/>
      <c r="AFV18" s="9"/>
      <c r="AFW18" s="9"/>
      <c r="AFX18" s="9"/>
      <c r="AFY18" s="9"/>
      <c r="AFZ18" s="9"/>
      <c r="AGA18" s="9"/>
      <c r="AGB18" s="9"/>
      <c r="AGC18" s="9"/>
      <c r="AGD18" s="9"/>
      <c r="AGE18" s="9"/>
      <c r="AGF18" s="9"/>
      <c r="AGG18" s="9"/>
      <c r="AGH18" s="9"/>
      <c r="AGI18" s="9"/>
      <c r="AGJ18" s="9"/>
      <c r="AGK18" s="9"/>
      <c r="AGL18" s="9"/>
      <c r="AGM18" s="9"/>
      <c r="AGN18" s="9"/>
      <c r="AGO18" s="9"/>
      <c r="AGP18" s="9"/>
      <c r="AGQ18" s="9"/>
      <c r="AGR18" s="9"/>
      <c r="AGS18" s="9"/>
      <c r="AGT18" s="9"/>
      <c r="AGU18" s="9"/>
      <c r="AGV18" s="9"/>
      <c r="AGW18" s="9"/>
      <c r="AGX18" s="9"/>
      <c r="AGY18" s="9"/>
      <c r="AGZ18" s="9"/>
      <c r="AHA18" s="9"/>
      <c r="AHB18" s="9"/>
      <c r="AHC18" s="9"/>
      <c r="AHD18" s="9"/>
      <c r="AHE18" s="9"/>
      <c r="AHF18" s="9"/>
      <c r="AHG18" s="9"/>
      <c r="AHH18" s="9"/>
      <c r="AHI18" s="9"/>
      <c r="AHJ18" s="9"/>
      <c r="AHK18" s="9"/>
      <c r="AHL18" s="9"/>
      <c r="AHM18" s="9"/>
      <c r="AHN18" s="9"/>
      <c r="AHO18" s="9"/>
      <c r="AHP18" s="9"/>
      <c r="AHQ18" s="9"/>
      <c r="AHR18" s="9"/>
      <c r="AHS18" s="9"/>
    </row>
    <row r="19" spans="1:903" s="8" customFormat="1">
      <c r="A19" s="63">
        <v>13</v>
      </c>
      <c r="B19" s="8" t="s">
        <v>44</v>
      </c>
      <c r="C19" s="8" t="s">
        <v>16</v>
      </c>
      <c r="D19" s="8" t="s">
        <v>21</v>
      </c>
      <c r="E19" s="8" t="s">
        <v>46</v>
      </c>
      <c r="F19" s="43">
        <v>40323</v>
      </c>
      <c r="G19" s="44">
        <v>9.3439169999999994</v>
      </c>
      <c r="H19" s="45">
        <v>-83.595583000000005</v>
      </c>
      <c r="I19" s="8">
        <v>31</v>
      </c>
      <c r="J19" s="8" t="s">
        <v>227</v>
      </c>
      <c r="K19" s="46"/>
      <c r="L19" s="46"/>
      <c r="M19" s="47"/>
      <c r="N19" s="46">
        <v>7.5</v>
      </c>
      <c r="O19" s="46"/>
      <c r="P19" s="47"/>
      <c r="Q19" s="44"/>
      <c r="R19" s="44"/>
      <c r="S19" s="44"/>
      <c r="T19" s="44"/>
      <c r="U19" s="44"/>
      <c r="V19" s="44"/>
      <c r="W19" s="44"/>
      <c r="X19" s="49">
        <v>2.3199999999999998</v>
      </c>
      <c r="Y19" s="49">
        <v>5.9832302871178113E-2</v>
      </c>
      <c r="Z19" s="50">
        <v>18.3</v>
      </c>
      <c r="AA19" s="50">
        <v>51.80952380952381</v>
      </c>
      <c r="AB19" s="50">
        <v>204</v>
      </c>
      <c r="AC19" s="49">
        <v>2.3265024630541871</v>
      </c>
      <c r="AD19" s="49">
        <v>0.06</v>
      </c>
      <c r="AE19" s="51">
        <v>30000000</v>
      </c>
      <c r="AF19" s="49">
        <v>-9.86</v>
      </c>
      <c r="AG19" s="66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9"/>
      <c r="BJ19" s="9"/>
      <c r="BK19" s="9"/>
      <c r="BL19" s="9"/>
      <c r="BM19" s="9"/>
      <c r="BN19" s="9"/>
      <c r="BO19" s="9"/>
      <c r="BP19" s="9"/>
      <c r="BQ19" s="9"/>
      <c r="BR19" s="9"/>
      <c r="BS19" s="9"/>
      <c r="BT19" s="9"/>
      <c r="BU19" s="9"/>
      <c r="BV19" s="9"/>
      <c r="BW19" s="9"/>
      <c r="BX19" s="9"/>
      <c r="BY19" s="9"/>
      <c r="BZ19" s="9"/>
      <c r="CA19" s="9"/>
      <c r="CB19" s="9"/>
      <c r="CC19" s="9"/>
      <c r="CD19" s="9"/>
      <c r="CE19" s="9"/>
      <c r="CF19" s="9"/>
      <c r="CG19" s="9"/>
      <c r="CH19" s="9"/>
      <c r="CI19" s="9"/>
      <c r="CJ19" s="9"/>
      <c r="CK19" s="9"/>
      <c r="CL19" s="9"/>
      <c r="CM19" s="9"/>
      <c r="CN19" s="9"/>
      <c r="CO19" s="9"/>
      <c r="CP19" s="9"/>
      <c r="CQ19" s="9"/>
      <c r="CR19" s="9"/>
      <c r="CS19" s="9"/>
      <c r="CT19" s="9"/>
      <c r="CU19" s="9"/>
      <c r="CV19" s="9"/>
      <c r="CW19" s="9"/>
      <c r="CX19" s="9"/>
      <c r="CY19" s="9"/>
      <c r="CZ19" s="9"/>
      <c r="DA19" s="9"/>
      <c r="DB19" s="9"/>
      <c r="DC19" s="9"/>
      <c r="DD19" s="9"/>
      <c r="DE19" s="9"/>
      <c r="DF19" s="9"/>
      <c r="DG19" s="9"/>
      <c r="DH19" s="9"/>
      <c r="DI19" s="9"/>
      <c r="DJ19" s="9"/>
      <c r="DK19" s="9"/>
      <c r="DL19" s="9"/>
      <c r="DM19" s="9"/>
      <c r="DN19" s="9"/>
      <c r="DO19" s="9"/>
      <c r="DP19" s="9"/>
      <c r="DQ19" s="9"/>
      <c r="DR19" s="9"/>
      <c r="DS19" s="9"/>
      <c r="DT19" s="9"/>
      <c r="DU19" s="9"/>
      <c r="DV19" s="9"/>
      <c r="DW19" s="9"/>
      <c r="DX19" s="9"/>
      <c r="DY19" s="9"/>
      <c r="DZ19" s="9"/>
      <c r="EA19" s="9"/>
      <c r="EB19" s="9"/>
      <c r="EC19" s="9"/>
      <c r="ED19" s="9"/>
      <c r="EE19" s="9"/>
      <c r="EF19" s="9"/>
      <c r="EG19" s="9"/>
      <c r="EH19" s="9"/>
      <c r="EI19" s="9"/>
      <c r="EJ19" s="9"/>
      <c r="EK19" s="9"/>
      <c r="EL19" s="9"/>
      <c r="EM19" s="9"/>
      <c r="EN19" s="9"/>
      <c r="EO19" s="9"/>
      <c r="EP19" s="9"/>
      <c r="EQ19" s="9"/>
      <c r="ER19" s="9"/>
      <c r="ES19" s="9"/>
      <c r="ET19" s="9"/>
      <c r="EU19" s="9"/>
      <c r="EV19" s="9"/>
      <c r="EW19" s="9"/>
      <c r="EX19" s="9"/>
      <c r="EY19" s="9"/>
      <c r="EZ19" s="9"/>
      <c r="FA19" s="9"/>
      <c r="FB19" s="9"/>
      <c r="FC19" s="9"/>
      <c r="FD19" s="9"/>
      <c r="FE19" s="9"/>
      <c r="FF19" s="9"/>
      <c r="FG19" s="9"/>
      <c r="FH19" s="9"/>
      <c r="FI19" s="9"/>
      <c r="FJ19" s="9"/>
      <c r="FK19" s="9"/>
      <c r="FL19" s="9"/>
      <c r="FM19" s="9"/>
      <c r="FN19" s="9"/>
      <c r="FO19" s="9"/>
      <c r="FP19" s="9"/>
      <c r="FQ19" s="9"/>
      <c r="FR19" s="9"/>
      <c r="FS19" s="9"/>
      <c r="FT19" s="9"/>
      <c r="FU19" s="9"/>
      <c r="FV19" s="9"/>
      <c r="FW19" s="9"/>
      <c r="FX19" s="9"/>
      <c r="FY19" s="9"/>
      <c r="FZ19" s="9"/>
      <c r="GA19" s="9"/>
      <c r="GB19" s="9"/>
      <c r="GC19" s="9"/>
      <c r="GD19" s="9"/>
      <c r="GE19" s="9"/>
      <c r="GF19" s="9"/>
      <c r="GG19" s="9"/>
      <c r="GH19" s="9"/>
      <c r="GI19" s="9"/>
      <c r="GJ19" s="9"/>
      <c r="GK19" s="9"/>
      <c r="GL19" s="9"/>
      <c r="GM19" s="9"/>
      <c r="GN19" s="9"/>
      <c r="GO19" s="9"/>
      <c r="GP19" s="9"/>
      <c r="GQ19" s="9"/>
      <c r="GR19" s="9"/>
      <c r="GS19" s="9"/>
      <c r="GT19" s="9"/>
      <c r="GU19" s="9"/>
      <c r="GV19" s="9"/>
      <c r="GW19" s="9"/>
      <c r="GX19" s="9"/>
      <c r="GY19" s="9"/>
      <c r="GZ19" s="9"/>
      <c r="HA19" s="9"/>
      <c r="HB19" s="9"/>
      <c r="HC19" s="9"/>
      <c r="HD19" s="9"/>
      <c r="HE19" s="9"/>
      <c r="HF19" s="9"/>
      <c r="HG19" s="9"/>
      <c r="HH19" s="9"/>
      <c r="HI19" s="9"/>
      <c r="HJ19" s="9"/>
      <c r="HK19" s="9"/>
      <c r="HL19" s="9"/>
      <c r="HM19" s="9"/>
      <c r="HN19" s="9"/>
      <c r="HO19" s="9"/>
      <c r="HP19" s="9"/>
      <c r="HQ19" s="9"/>
      <c r="HR19" s="9"/>
      <c r="HS19" s="9"/>
      <c r="HT19" s="9"/>
      <c r="HU19" s="9"/>
      <c r="HV19" s="9"/>
      <c r="HW19" s="9"/>
      <c r="HX19" s="9"/>
      <c r="HY19" s="9"/>
      <c r="HZ19" s="9"/>
      <c r="IA19" s="9"/>
      <c r="IB19" s="9"/>
      <c r="IC19" s="9"/>
      <c r="ID19" s="9"/>
      <c r="IE19" s="9"/>
      <c r="IF19" s="9"/>
      <c r="IG19" s="9"/>
      <c r="IH19" s="9"/>
      <c r="II19" s="9"/>
      <c r="IJ19" s="9"/>
      <c r="IK19" s="9"/>
      <c r="IL19" s="9"/>
      <c r="IM19" s="9"/>
      <c r="IN19" s="9"/>
      <c r="IO19" s="9"/>
      <c r="IP19" s="9"/>
      <c r="IQ19" s="9"/>
      <c r="IR19" s="9"/>
      <c r="IS19" s="9"/>
      <c r="IT19" s="9"/>
      <c r="IU19" s="9"/>
      <c r="IV19" s="9"/>
      <c r="IW19" s="9"/>
      <c r="IX19" s="9"/>
      <c r="IY19" s="9"/>
      <c r="IZ19" s="9"/>
      <c r="JA19" s="9"/>
      <c r="JB19" s="9"/>
      <c r="JC19" s="9"/>
      <c r="JD19" s="9"/>
      <c r="JE19" s="9"/>
      <c r="JF19" s="9"/>
      <c r="JG19" s="9"/>
      <c r="JH19" s="9"/>
      <c r="JI19" s="9"/>
      <c r="JJ19" s="9"/>
      <c r="JK19" s="9"/>
      <c r="JL19" s="9"/>
      <c r="JM19" s="9"/>
      <c r="JN19" s="9"/>
      <c r="JO19" s="9"/>
      <c r="JP19" s="9"/>
      <c r="JQ19" s="9"/>
      <c r="JR19" s="9"/>
      <c r="JS19" s="9"/>
      <c r="JT19" s="9"/>
      <c r="JU19" s="9"/>
      <c r="JV19" s="9"/>
      <c r="JW19" s="9"/>
      <c r="JX19" s="9"/>
      <c r="JY19" s="9"/>
      <c r="JZ19" s="9"/>
      <c r="KA19" s="9"/>
      <c r="KB19" s="9"/>
      <c r="KC19" s="9"/>
      <c r="KD19" s="9"/>
      <c r="KE19" s="9"/>
      <c r="KF19" s="9"/>
      <c r="KG19" s="9"/>
      <c r="KH19" s="9"/>
      <c r="KI19" s="9"/>
      <c r="KJ19" s="9"/>
      <c r="KK19" s="9"/>
      <c r="KL19" s="9"/>
      <c r="KM19" s="9"/>
      <c r="KN19" s="9"/>
      <c r="KO19" s="9"/>
      <c r="KP19" s="9"/>
      <c r="KQ19" s="9"/>
      <c r="KR19" s="9"/>
      <c r="KS19" s="9"/>
      <c r="KT19" s="9"/>
      <c r="KU19" s="9"/>
      <c r="KV19" s="9"/>
      <c r="KW19" s="9"/>
      <c r="KX19" s="9"/>
      <c r="KY19" s="9"/>
      <c r="KZ19" s="9"/>
      <c r="LA19" s="9"/>
      <c r="LB19" s="9"/>
      <c r="LC19" s="9"/>
      <c r="LD19" s="9"/>
      <c r="LE19" s="9"/>
      <c r="LF19" s="9"/>
      <c r="LG19" s="9"/>
      <c r="LH19" s="9"/>
      <c r="LI19" s="9"/>
      <c r="LJ19" s="9"/>
      <c r="LK19" s="9"/>
      <c r="LL19" s="9"/>
      <c r="LM19" s="9"/>
      <c r="LN19" s="9"/>
      <c r="LO19" s="9"/>
      <c r="LP19" s="9"/>
      <c r="LQ19" s="9"/>
      <c r="LR19" s="9"/>
      <c r="LS19" s="9"/>
      <c r="LT19" s="9"/>
      <c r="LU19" s="9"/>
      <c r="LV19" s="9"/>
      <c r="LW19" s="9"/>
      <c r="LX19" s="9"/>
      <c r="LY19" s="9"/>
      <c r="LZ19" s="9"/>
      <c r="MA19" s="9"/>
      <c r="MB19" s="9"/>
      <c r="MC19" s="9"/>
      <c r="MD19" s="9"/>
      <c r="ME19" s="9"/>
      <c r="MF19" s="9"/>
      <c r="MG19" s="9"/>
      <c r="MH19" s="9"/>
      <c r="MI19" s="9"/>
      <c r="MJ19" s="9"/>
      <c r="MK19" s="9"/>
      <c r="ML19" s="9"/>
      <c r="MM19" s="9"/>
      <c r="MN19" s="9"/>
      <c r="MO19" s="9"/>
      <c r="MP19" s="9"/>
      <c r="MQ19" s="9"/>
      <c r="MR19" s="9"/>
      <c r="MS19" s="9"/>
      <c r="MT19" s="9"/>
      <c r="MU19" s="9"/>
      <c r="MV19" s="9"/>
      <c r="MW19" s="9"/>
      <c r="MX19" s="9"/>
      <c r="MY19" s="9"/>
      <c r="MZ19" s="9"/>
      <c r="NA19" s="9"/>
      <c r="NB19" s="9"/>
      <c r="NC19" s="9"/>
      <c r="ND19" s="9"/>
      <c r="NE19" s="9"/>
      <c r="NF19" s="9"/>
      <c r="NG19" s="9"/>
      <c r="NH19" s="9"/>
      <c r="NI19" s="9"/>
      <c r="NJ19" s="9"/>
      <c r="NK19" s="9"/>
      <c r="NL19" s="9"/>
      <c r="NM19" s="9"/>
      <c r="NN19" s="9"/>
      <c r="NO19" s="9"/>
      <c r="NP19" s="9"/>
      <c r="NQ19" s="9"/>
      <c r="NR19" s="9"/>
      <c r="NS19" s="9"/>
      <c r="NT19" s="9"/>
      <c r="NU19" s="9"/>
      <c r="NV19" s="9"/>
      <c r="NW19" s="9"/>
      <c r="NX19" s="9"/>
      <c r="NY19" s="9"/>
      <c r="NZ19" s="9"/>
      <c r="OA19" s="9"/>
      <c r="OB19" s="9"/>
      <c r="OC19" s="9"/>
      <c r="OD19" s="9"/>
      <c r="OE19" s="9"/>
      <c r="OF19" s="9"/>
      <c r="OG19" s="9"/>
      <c r="OH19" s="9"/>
      <c r="OI19" s="9"/>
      <c r="OJ19" s="9"/>
      <c r="OK19" s="9"/>
      <c r="OL19" s="9"/>
      <c r="OM19" s="9"/>
      <c r="ON19" s="9"/>
      <c r="OO19" s="9"/>
      <c r="OP19" s="9"/>
      <c r="OQ19" s="9"/>
      <c r="OR19" s="9"/>
      <c r="OS19" s="9"/>
      <c r="OT19" s="9"/>
      <c r="OU19" s="9"/>
      <c r="OV19" s="9"/>
      <c r="OW19" s="9"/>
      <c r="OX19" s="9"/>
      <c r="OY19" s="9"/>
      <c r="OZ19" s="9"/>
      <c r="PA19" s="9"/>
      <c r="PB19" s="9"/>
      <c r="PC19" s="9"/>
      <c r="PD19" s="9"/>
      <c r="PE19" s="9"/>
      <c r="PF19" s="9"/>
      <c r="PG19" s="9"/>
      <c r="PH19" s="9"/>
      <c r="PI19" s="9"/>
      <c r="PJ19" s="9"/>
      <c r="PK19" s="9"/>
      <c r="PL19" s="9"/>
      <c r="PM19" s="9"/>
      <c r="PN19" s="9"/>
      <c r="PO19" s="9"/>
      <c r="PP19" s="9"/>
      <c r="PQ19" s="9"/>
      <c r="PR19" s="9"/>
      <c r="PS19" s="9"/>
      <c r="PT19" s="9"/>
      <c r="PU19" s="9"/>
      <c r="PV19" s="9"/>
      <c r="PW19" s="9"/>
      <c r="PX19" s="9"/>
      <c r="PY19" s="9"/>
      <c r="PZ19" s="9"/>
      <c r="QA19" s="9"/>
      <c r="QB19" s="9"/>
      <c r="QC19" s="9"/>
      <c r="QD19" s="9"/>
      <c r="QE19" s="9"/>
      <c r="QF19" s="9"/>
      <c r="QG19" s="9"/>
      <c r="QH19" s="9"/>
      <c r="QI19" s="9"/>
      <c r="QJ19" s="9"/>
      <c r="QK19" s="9"/>
      <c r="QL19" s="9"/>
      <c r="QM19" s="9"/>
      <c r="QN19" s="9"/>
      <c r="QO19" s="9"/>
      <c r="QP19" s="9"/>
      <c r="QQ19" s="9"/>
      <c r="QR19" s="9"/>
      <c r="QS19" s="9"/>
      <c r="QT19" s="9"/>
      <c r="QU19" s="9"/>
      <c r="QV19" s="9"/>
      <c r="QW19" s="9"/>
      <c r="QX19" s="9"/>
      <c r="QY19" s="9"/>
      <c r="QZ19" s="9"/>
      <c r="RA19" s="9"/>
      <c r="RB19" s="9"/>
      <c r="RC19" s="9"/>
      <c r="RD19" s="9"/>
      <c r="RE19" s="9"/>
      <c r="RF19" s="9"/>
      <c r="RG19" s="9"/>
      <c r="RH19" s="9"/>
      <c r="RI19" s="9"/>
      <c r="RJ19" s="9"/>
      <c r="RK19" s="9"/>
      <c r="RL19" s="9"/>
      <c r="RM19" s="9"/>
      <c r="RN19" s="9"/>
      <c r="RO19" s="9"/>
      <c r="RP19" s="9"/>
      <c r="RQ19" s="9"/>
      <c r="RR19" s="9"/>
      <c r="RS19" s="9"/>
      <c r="RT19" s="9"/>
      <c r="RU19" s="9"/>
      <c r="RV19" s="9"/>
      <c r="RW19" s="9"/>
      <c r="RX19" s="9"/>
      <c r="RY19" s="9"/>
      <c r="RZ19" s="9"/>
      <c r="SA19" s="9"/>
      <c r="SB19" s="9"/>
      <c r="SC19" s="9"/>
      <c r="SD19" s="9"/>
      <c r="SE19" s="9"/>
      <c r="SF19" s="9"/>
      <c r="SG19" s="9"/>
      <c r="SH19" s="9"/>
      <c r="SI19" s="9"/>
      <c r="SJ19" s="9"/>
      <c r="SK19" s="9"/>
      <c r="SL19" s="9"/>
      <c r="SM19" s="9"/>
      <c r="SN19" s="9"/>
      <c r="SO19" s="9"/>
      <c r="SP19" s="9"/>
      <c r="SQ19" s="9"/>
      <c r="SR19" s="9"/>
      <c r="SS19" s="9"/>
      <c r="ST19" s="9"/>
      <c r="SU19" s="9"/>
      <c r="SV19" s="9"/>
      <c r="SW19" s="9"/>
      <c r="SX19" s="9"/>
      <c r="SY19" s="9"/>
      <c r="SZ19" s="9"/>
      <c r="TA19" s="9"/>
      <c r="TB19" s="9"/>
      <c r="TC19" s="9"/>
      <c r="TD19" s="9"/>
      <c r="TE19" s="9"/>
      <c r="TF19" s="9"/>
      <c r="TG19" s="9"/>
      <c r="TH19" s="9"/>
      <c r="TI19" s="9"/>
      <c r="TJ19" s="9"/>
      <c r="TK19" s="9"/>
      <c r="TL19" s="9"/>
      <c r="TM19" s="9"/>
      <c r="TN19" s="9"/>
      <c r="TO19" s="9"/>
      <c r="TP19" s="9"/>
      <c r="TQ19" s="9"/>
      <c r="TR19" s="9"/>
      <c r="TS19" s="9"/>
      <c r="TT19" s="9"/>
      <c r="TU19" s="9"/>
      <c r="TV19" s="9"/>
      <c r="TW19" s="9"/>
      <c r="TX19" s="9"/>
      <c r="TY19" s="9"/>
      <c r="TZ19" s="9"/>
      <c r="UA19" s="9"/>
      <c r="UB19" s="9"/>
      <c r="UC19" s="9"/>
      <c r="UD19" s="9"/>
      <c r="UE19" s="9"/>
      <c r="UF19" s="9"/>
      <c r="UG19" s="9"/>
      <c r="UH19" s="9"/>
      <c r="UI19" s="9"/>
      <c r="UJ19" s="9"/>
      <c r="UK19" s="9"/>
      <c r="UL19" s="9"/>
      <c r="UM19" s="9"/>
      <c r="UN19" s="9"/>
      <c r="UO19" s="9"/>
      <c r="UP19" s="9"/>
      <c r="UQ19" s="9"/>
      <c r="UR19" s="9"/>
      <c r="US19" s="9"/>
      <c r="UT19" s="9"/>
      <c r="UU19" s="9"/>
      <c r="UV19" s="9"/>
      <c r="UW19" s="9"/>
      <c r="UX19" s="9"/>
      <c r="UY19" s="9"/>
      <c r="UZ19" s="9"/>
      <c r="VA19" s="9"/>
      <c r="VB19" s="9"/>
      <c r="VC19" s="9"/>
      <c r="VD19" s="9"/>
      <c r="VE19" s="9"/>
      <c r="VF19" s="9"/>
      <c r="VG19" s="9"/>
      <c r="VH19" s="9"/>
      <c r="VI19" s="9"/>
      <c r="VJ19" s="9"/>
      <c r="VK19" s="9"/>
      <c r="VL19" s="9"/>
      <c r="VM19" s="9"/>
      <c r="VN19" s="9"/>
      <c r="VO19" s="9"/>
      <c r="VP19" s="9"/>
      <c r="VQ19" s="9"/>
      <c r="VR19" s="9"/>
      <c r="VS19" s="9"/>
      <c r="VT19" s="9"/>
      <c r="VU19" s="9"/>
      <c r="VV19" s="9"/>
      <c r="VW19" s="9"/>
      <c r="VX19" s="9"/>
      <c r="VY19" s="9"/>
      <c r="VZ19" s="9"/>
      <c r="WA19" s="9"/>
      <c r="WB19" s="9"/>
      <c r="WC19" s="9"/>
      <c r="WD19" s="9"/>
      <c r="WE19" s="9"/>
      <c r="WF19" s="9"/>
      <c r="WG19" s="9"/>
      <c r="WH19" s="9"/>
      <c r="WI19" s="9"/>
      <c r="WJ19" s="9"/>
      <c r="WK19" s="9"/>
      <c r="WL19" s="9"/>
      <c r="WM19" s="9"/>
      <c r="WN19" s="9"/>
      <c r="WO19" s="9"/>
      <c r="WP19" s="9"/>
      <c r="WQ19" s="9"/>
      <c r="WR19" s="9"/>
      <c r="WS19" s="9"/>
      <c r="WT19" s="9"/>
      <c r="WU19" s="9"/>
      <c r="WV19" s="9"/>
      <c r="WW19" s="9"/>
      <c r="WX19" s="9"/>
      <c r="WY19" s="9"/>
      <c r="WZ19" s="9"/>
      <c r="XA19" s="9"/>
      <c r="XB19" s="9"/>
      <c r="XC19" s="9"/>
      <c r="XD19" s="9"/>
      <c r="XE19" s="9"/>
      <c r="XF19" s="9"/>
      <c r="XG19" s="9"/>
      <c r="XH19" s="9"/>
      <c r="XI19" s="9"/>
      <c r="XJ19" s="9"/>
      <c r="XK19" s="9"/>
      <c r="XL19" s="9"/>
      <c r="XM19" s="9"/>
      <c r="XN19" s="9"/>
      <c r="XO19" s="9"/>
      <c r="XP19" s="9"/>
      <c r="XQ19" s="9"/>
      <c r="XR19" s="9"/>
      <c r="XS19" s="9"/>
      <c r="XT19" s="9"/>
      <c r="XU19" s="9"/>
      <c r="XV19" s="9"/>
      <c r="XW19" s="9"/>
      <c r="XX19" s="9"/>
      <c r="XY19" s="9"/>
      <c r="XZ19" s="9"/>
      <c r="YA19" s="9"/>
      <c r="YB19" s="9"/>
      <c r="YC19" s="9"/>
      <c r="YD19" s="9"/>
      <c r="YE19" s="9"/>
      <c r="YF19" s="9"/>
      <c r="YG19" s="9"/>
      <c r="YH19" s="9"/>
      <c r="YI19" s="9"/>
      <c r="YJ19" s="9"/>
      <c r="YK19" s="9"/>
      <c r="YL19" s="9"/>
      <c r="YM19" s="9"/>
      <c r="YN19" s="9"/>
      <c r="YO19" s="9"/>
      <c r="YP19" s="9"/>
      <c r="YQ19" s="9"/>
      <c r="YR19" s="9"/>
      <c r="YS19" s="9"/>
      <c r="YT19" s="9"/>
      <c r="YU19" s="9"/>
      <c r="YV19" s="9"/>
      <c r="YW19" s="9"/>
      <c r="YX19" s="9"/>
      <c r="YY19" s="9"/>
      <c r="YZ19" s="9"/>
      <c r="ZA19" s="9"/>
      <c r="ZB19" s="9"/>
      <c r="ZC19" s="9"/>
      <c r="ZD19" s="9"/>
      <c r="ZE19" s="9"/>
      <c r="ZF19" s="9"/>
      <c r="ZG19" s="9"/>
      <c r="ZH19" s="9"/>
      <c r="ZI19" s="9"/>
      <c r="ZJ19" s="9"/>
      <c r="ZK19" s="9"/>
      <c r="ZL19" s="9"/>
      <c r="ZM19" s="9"/>
      <c r="ZN19" s="9"/>
      <c r="ZO19" s="9"/>
      <c r="ZP19" s="9"/>
      <c r="ZQ19" s="9"/>
      <c r="ZR19" s="9"/>
      <c r="ZS19" s="9"/>
      <c r="ZT19" s="9"/>
      <c r="ZU19" s="9"/>
      <c r="ZV19" s="9"/>
      <c r="ZW19" s="9"/>
      <c r="ZX19" s="9"/>
      <c r="ZY19" s="9"/>
      <c r="ZZ19" s="9"/>
      <c r="AAA19" s="9"/>
      <c r="AAB19" s="9"/>
      <c r="AAC19" s="9"/>
      <c r="AAD19" s="9"/>
      <c r="AAE19" s="9"/>
      <c r="AAF19" s="9"/>
      <c r="AAG19" s="9"/>
      <c r="AAH19" s="9"/>
      <c r="AAI19" s="9"/>
      <c r="AAJ19" s="9"/>
      <c r="AAK19" s="9"/>
      <c r="AAL19" s="9"/>
      <c r="AAM19" s="9"/>
      <c r="AAN19" s="9"/>
      <c r="AAO19" s="9"/>
      <c r="AAP19" s="9"/>
      <c r="AAQ19" s="9"/>
      <c r="AAR19" s="9"/>
      <c r="AAS19" s="9"/>
      <c r="AAT19" s="9"/>
      <c r="AAU19" s="9"/>
      <c r="AAV19" s="9"/>
      <c r="AAW19" s="9"/>
      <c r="AAX19" s="9"/>
      <c r="AAY19" s="9"/>
      <c r="AAZ19" s="9"/>
      <c r="ABA19" s="9"/>
      <c r="ABB19" s="9"/>
      <c r="ABC19" s="9"/>
      <c r="ABD19" s="9"/>
      <c r="ABE19" s="9"/>
      <c r="ABF19" s="9"/>
      <c r="ABG19" s="9"/>
      <c r="ABH19" s="9"/>
      <c r="ABI19" s="9"/>
      <c r="ABJ19" s="9"/>
      <c r="ABK19" s="9"/>
      <c r="ABL19" s="9"/>
      <c r="ABM19" s="9"/>
      <c r="ABN19" s="9"/>
      <c r="ABO19" s="9"/>
      <c r="ABP19" s="9"/>
      <c r="ABQ19" s="9"/>
      <c r="ABR19" s="9"/>
      <c r="ABS19" s="9"/>
      <c r="ABT19" s="9"/>
      <c r="ABU19" s="9"/>
      <c r="ABV19" s="9"/>
      <c r="ABW19" s="9"/>
      <c r="ABX19" s="9"/>
      <c r="ABY19" s="9"/>
      <c r="ABZ19" s="9"/>
      <c r="ACA19" s="9"/>
      <c r="ACB19" s="9"/>
      <c r="ACC19" s="9"/>
      <c r="ACD19" s="9"/>
      <c r="ACE19" s="9"/>
      <c r="ACF19" s="9"/>
      <c r="ACG19" s="9"/>
      <c r="ACH19" s="9"/>
      <c r="ACI19" s="9"/>
      <c r="ACJ19" s="9"/>
      <c r="ACK19" s="9"/>
      <c r="ACL19" s="9"/>
      <c r="ACM19" s="9"/>
      <c r="ACN19" s="9"/>
      <c r="ACO19" s="9"/>
      <c r="ACP19" s="9"/>
      <c r="ACQ19" s="9"/>
      <c r="ACR19" s="9"/>
      <c r="ACS19" s="9"/>
      <c r="ACT19" s="9"/>
      <c r="ACU19" s="9"/>
      <c r="ACV19" s="9"/>
      <c r="ACW19" s="9"/>
      <c r="ACX19" s="9"/>
      <c r="ACY19" s="9"/>
      <c r="ACZ19" s="9"/>
      <c r="ADA19" s="9"/>
      <c r="ADB19" s="9"/>
      <c r="ADC19" s="9"/>
      <c r="ADD19" s="9"/>
      <c r="ADE19" s="9"/>
      <c r="ADF19" s="9"/>
      <c r="ADG19" s="9"/>
      <c r="ADH19" s="9"/>
      <c r="ADI19" s="9"/>
      <c r="ADJ19" s="9"/>
      <c r="ADK19" s="9"/>
      <c r="ADL19" s="9"/>
      <c r="ADM19" s="9"/>
      <c r="ADN19" s="9"/>
      <c r="ADO19" s="9"/>
      <c r="ADP19" s="9"/>
      <c r="ADQ19" s="9"/>
      <c r="ADR19" s="9"/>
      <c r="ADS19" s="9"/>
      <c r="ADT19" s="9"/>
      <c r="ADU19" s="9"/>
      <c r="ADV19" s="9"/>
      <c r="ADW19" s="9"/>
      <c r="ADX19" s="9"/>
      <c r="ADY19" s="9"/>
      <c r="ADZ19" s="9"/>
      <c r="AEA19" s="9"/>
      <c r="AEB19" s="9"/>
      <c r="AEC19" s="9"/>
      <c r="AED19" s="9"/>
      <c r="AEE19" s="9"/>
      <c r="AEF19" s="9"/>
      <c r="AEG19" s="9"/>
      <c r="AEH19" s="9"/>
      <c r="AEI19" s="9"/>
      <c r="AEJ19" s="9"/>
      <c r="AEK19" s="9"/>
      <c r="AEL19" s="9"/>
      <c r="AEM19" s="9"/>
      <c r="AEN19" s="9"/>
      <c r="AEO19" s="9"/>
      <c r="AEP19" s="9"/>
      <c r="AEQ19" s="9"/>
      <c r="AER19" s="9"/>
      <c r="AES19" s="9"/>
      <c r="AET19" s="9"/>
      <c r="AEU19" s="9"/>
      <c r="AEV19" s="9"/>
      <c r="AEW19" s="9"/>
      <c r="AEX19" s="9"/>
      <c r="AEY19" s="9"/>
      <c r="AEZ19" s="9"/>
      <c r="AFA19" s="9"/>
      <c r="AFB19" s="9"/>
      <c r="AFC19" s="9"/>
      <c r="AFD19" s="9"/>
      <c r="AFE19" s="9"/>
      <c r="AFF19" s="9"/>
      <c r="AFG19" s="9"/>
      <c r="AFH19" s="9"/>
      <c r="AFI19" s="9"/>
      <c r="AFJ19" s="9"/>
      <c r="AFK19" s="9"/>
      <c r="AFL19" s="9"/>
      <c r="AFM19" s="9"/>
      <c r="AFN19" s="9"/>
      <c r="AFO19" s="9"/>
      <c r="AFP19" s="9"/>
      <c r="AFQ19" s="9"/>
      <c r="AFR19" s="9"/>
      <c r="AFS19" s="9"/>
      <c r="AFT19" s="9"/>
      <c r="AFU19" s="9"/>
      <c r="AFV19" s="9"/>
      <c r="AFW19" s="9"/>
      <c r="AFX19" s="9"/>
      <c r="AFY19" s="9"/>
      <c r="AFZ19" s="9"/>
      <c r="AGA19" s="9"/>
      <c r="AGB19" s="9"/>
      <c r="AGC19" s="9"/>
      <c r="AGD19" s="9"/>
      <c r="AGE19" s="9"/>
      <c r="AGF19" s="9"/>
      <c r="AGG19" s="9"/>
      <c r="AGH19" s="9"/>
      <c r="AGI19" s="9"/>
      <c r="AGJ19" s="9"/>
      <c r="AGK19" s="9"/>
      <c r="AGL19" s="9"/>
      <c r="AGM19" s="9"/>
      <c r="AGN19" s="9"/>
      <c r="AGO19" s="9"/>
      <c r="AGP19" s="9"/>
      <c r="AGQ19" s="9"/>
      <c r="AGR19" s="9"/>
      <c r="AGS19" s="9"/>
      <c r="AGT19" s="9"/>
      <c r="AGU19" s="9"/>
      <c r="AGV19" s="9"/>
      <c r="AGW19" s="9"/>
      <c r="AGX19" s="9"/>
      <c r="AGY19" s="9"/>
      <c r="AGZ19" s="9"/>
      <c r="AHA19" s="9"/>
      <c r="AHB19" s="9"/>
      <c r="AHC19" s="9"/>
      <c r="AHD19" s="9"/>
      <c r="AHE19" s="9"/>
      <c r="AHF19" s="9"/>
      <c r="AHG19" s="9"/>
      <c r="AHH19" s="9"/>
      <c r="AHI19" s="9"/>
      <c r="AHJ19" s="9"/>
      <c r="AHK19" s="9"/>
      <c r="AHL19" s="9"/>
      <c r="AHM19" s="9"/>
      <c r="AHN19" s="9"/>
      <c r="AHO19" s="9"/>
      <c r="AHP19" s="9"/>
      <c r="AHQ19" s="9"/>
      <c r="AHR19" s="9"/>
      <c r="AHS19" s="9"/>
    </row>
    <row r="20" spans="1:903" s="8" customFormat="1">
      <c r="A20" s="63">
        <v>14</v>
      </c>
      <c r="B20" s="8" t="s">
        <v>44</v>
      </c>
      <c r="C20" s="8" t="s">
        <v>16</v>
      </c>
      <c r="D20" s="8" t="s">
        <v>21</v>
      </c>
      <c r="E20" s="8" t="s">
        <v>47</v>
      </c>
      <c r="F20" s="43">
        <v>40955</v>
      </c>
      <c r="G20" s="44">
        <v>9.3439999999999994</v>
      </c>
      <c r="H20" s="45">
        <v>-83.595416999999998</v>
      </c>
      <c r="I20" s="8">
        <v>32.299999999999997</v>
      </c>
      <c r="J20" s="8" t="s">
        <v>227</v>
      </c>
      <c r="K20" s="46"/>
      <c r="L20" s="46"/>
      <c r="M20" s="47"/>
      <c r="N20" s="46">
        <v>7.5</v>
      </c>
      <c r="O20" s="46"/>
      <c r="P20" s="47"/>
      <c r="Q20" s="44"/>
      <c r="R20" s="44"/>
      <c r="S20" s="44"/>
      <c r="T20" s="44"/>
      <c r="U20" s="44"/>
      <c r="V20" s="44"/>
      <c r="W20" s="44"/>
      <c r="X20" s="49">
        <v>2.34</v>
      </c>
      <c r="Y20" s="49">
        <v>7.9181529440508172E-2</v>
      </c>
      <c r="Z20" s="50">
        <v>6.7270000000000003</v>
      </c>
      <c r="AA20" s="50">
        <v>14.323809523809523</v>
      </c>
      <c r="AB20" s="50">
        <v>56.4</v>
      </c>
      <c r="AC20" s="49">
        <v>2.3641877256317692</v>
      </c>
      <c r="AD20" s="49">
        <v>0.08</v>
      </c>
      <c r="AE20" s="51">
        <v>301000000</v>
      </c>
      <c r="AF20" s="49">
        <v>-21.2</v>
      </c>
      <c r="AG20" s="66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9"/>
      <c r="BJ20" s="9"/>
      <c r="BK20" s="9"/>
      <c r="BL20" s="9"/>
      <c r="BM20" s="9"/>
      <c r="BN20" s="9"/>
      <c r="BO20" s="9"/>
      <c r="BP20" s="9"/>
      <c r="BQ20" s="9"/>
      <c r="BR20" s="9"/>
      <c r="BS20" s="9"/>
      <c r="BT20" s="9"/>
      <c r="BU20" s="9"/>
      <c r="BV20" s="9"/>
      <c r="BW20" s="9"/>
      <c r="BX20" s="9"/>
      <c r="BY20" s="9"/>
      <c r="BZ20" s="9"/>
      <c r="CA20" s="9"/>
      <c r="CB20" s="9"/>
      <c r="CC20" s="9"/>
      <c r="CD20" s="9"/>
      <c r="CE20" s="9"/>
      <c r="CF20" s="9"/>
      <c r="CG20" s="9"/>
      <c r="CH20" s="9"/>
      <c r="CI20" s="9"/>
      <c r="CJ20" s="9"/>
      <c r="CK20" s="9"/>
      <c r="CL20" s="9"/>
      <c r="CM20" s="9"/>
      <c r="CN20" s="9"/>
      <c r="CO20" s="9"/>
      <c r="CP20" s="9"/>
      <c r="CQ20" s="9"/>
      <c r="CR20" s="9"/>
      <c r="CS20" s="9"/>
      <c r="CT20" s="9"/>
      <c r="CU20" s="9"/>
      <c r="CV20" s="9"/>
      <c r="CW20" s="9"/>
      <c r="CX20" s="9"/>
      <c r="CY20" s="9"/>
      <c r="CZ20" s="9"/>
      <c r="DA20" s="9"/>
      <c r="DB20" s="9"/>
      <c r="DC20" s="9"/>
      <c r="DD20" s="9"/>
      <c r="DE20" s="9"/>
      <c r="DF20" s="9"/>
      <c r="DG20" s="9"/>
      <c r="DH20" s="9"/>
      <c r="DI20" s="9"/>
      <c r="DJ20" s="9"/>
      <c r="DK20" s="9"/>
      <c r="DL20" s="9"/>
      <c r="DM20" s="9"/>
      <c r="DN20" s="9"/>
      <c r="DO20" s="9"/>
      <c r="DP20" s="9"/>
      <c r="DQ20" s="9"/>
      <c r="DR20" s="9"/>
      <c r="DS20" s="9"/>
      <c r="DT20" s="9"/>
      <c r="DU20" s="9"/>
      <c r="DV20" s="9"/>
      <c r="DW20" s="9"/>
      <c r="DX20" s="9"/>
      <c r="DY20" s="9"/>
      <c r="DZ20" s="9"/>
      <c r="EA20" s="9"/>
      <c r="EB20" s="9"/>
      <c r="EC20" s="9"/>
      <c r="ED20" s="9"/>
      <c r="EE20" s="9"/>
      <c r="EF20" s="9"/>
      <c r="EG20" s="9"/>
      <c r="EH20" s="9"/>
      <c r="EI20" s="9"/>
      <c r="EJ20" s="9"/>
      <c r="EK20" s="9"/>
      <c r="EL20" s="9"/>
      <c r="EM20" s="9"/>
      <c r="EN20" s="9"/>
      <c r="EO20" s="9"/>
      <c r="EP20" s="9"/>
      <c r="EQ20" s="9"/>
      <c r="ER20" s="9"/>
      <c r="ES20" s="9"/>
      <c r="ET20" s="9"/>
      <c r="EU20" s="9"/>
      <c r="EV20" s="9"/>
      <c r="EW20" s="9"/>
      <c r="EX20" s="9"/>
      <c r="EY20" s="9"/>
      <c r="EZ20" s="9"/>
      <c r="FA20" s="9"/>
      <c r="FB20" s="9"/>
      <c r="FC20" s="9"/>
      <c r="FD20" s="9"/>
      <c r="FE20" s="9"/>
      <c r="FF20" s="9"/>
      <c r="FG20" s="9"/>
      <c r="FH20" s="9"/>
      <c r="FI20" s="9"/>
      <c r="FJ20" s="9"/>
      <c r="FK20" s="9"/>
      <c r="FL20" s="9"/>
      <c r="FM20" s="9"/>
      <c r="FN20" s="9"/>
      <c r="FO20" s="9"/>
      <c r="FP20" s="9"/>
      <c r="FQ20" s="9"/>
      <c r="FR20" s="9"/>
      <c r="FS20" s="9"/>
      <c r="FT20" s="9"/>
      <c r="FU20" s="9"/>
      <c r="FV20" s="9"/>
      <c r="FW20" s="9"/>
      <c r="FX20" s="9"/>
      <c r="FY20" s="9"/>
      <c r="FZ20" s="9"/>
      <c r="GA20" s="9"/>
      <c r="GB20" s="9"/>
      <c r="GC20" s="9"/>
      <c r="GD20" s="9"/>
      <c r="GE20" s="9"/>
      <c r="GF20" s="9"/>
      <c r="GG20" s="9"/>
      <c r="GH20" s="9"/>
      <c r="GI20" s="9"/>
      <c r="GJ20" s="9"/>
      <c r="GK20" s="9"/>
      <c r="GL20" s="9"/>
      <c r="GM20" s="9"/>
      <c r="GN20" s="9"/>
      <c r="GO20" s="9"/>
      <c r="GP20" s="9"/>
      <c r="GQ20" s="9"/>
      <c r="GR20" s="9"/>
      <c r="GS20" s="9"/>
      <c r="GT20" s="9"/>
      <c r="GU20" s="9"/>
      <c r="GV20" s="9"/>
      <c r="GW20" s="9"/>
      <c r="GX20" s="9"/>
      <c r="GY20" s="9"/>
      <c r="GZ20" s="9"/>
      <c r="HA20" s="9"/>
      <c r="HB20" s="9"/>
      <c r="HC20" s="9"/>
      <c r="HD20" s="9"/>
      <c r="HE20" s="9"/>
      <c r="HF20" s="9"/>
      <c r="HG20" s="9"/>
      <c r="HH20" s="9"/>
      <c r="HI20" s="9"/>
      <c r="HJ20" s="9"/>
      <c r="HK20" s="9"/>
      <c r="HL20" s="9"/>
      <c r="HM20" s="9"/>
      <c r="HN20" s="9"/>
      <c r="HO20" s="9"/>
      <c r="HP20" s="9"/>
      <c r="HQ20" s="9"/>
      <c r="HR20" s="9"/>
      <c r="HS20" s="9"/>
      <c r="HT20" s="9"/>
      <c r="HU20" s="9"/>
      <c r="HV20" s="9"/>
      <c r="HW20" s="9"/>
      <c r="HX20" s="9"/>
      <c r="HY20" s="9"/>
      <c r="HZ20" s="9"/>
      <c r="IA20" s="9"/>
      <c r="IB20" s="9"/>
      <c r="IC20" s="9"/>
      <c r="ID20" s="9"/>
      <c r="IE20" s="9"/>
      <c r="IF20" s="9"/>
      <c r="IG20" s="9"/>
      <c r="IH20" s="9"/>
      <c r="II20" s="9"/>
      <c r="IJ20" s="9"/>
      <c r="IK20" s="9"/>
      <c r="IL20" s="9"/>
      <c r="IM20" s="9"/>
      <c r="IN20" s="9"/>
      <c r="IO20" s="9"/>
      <c r="IP20" s="9"/>
      <c r="IQ20" s="9"/>
      <c r="IR20" s="9"/>
      <c r="IS20" s="9"/>
      <c r="IT20" s="9"/>
      <c r="IU20" s="9"/>
      <c r="IV20" s="9"/>
      <c r="IW20" s="9"/>
      <c r="IX20" s="9"/>
      <c r="IY20" s="9"/>
      <c r="IZ20" s="9"/>
      <c r="JA20" s="9"/>
      <c r="JB20" s="9"/>
      <c r="JC20" s="9"/>
      <c r="JD20" s="9"/>
      <c r="JE20" s="9"/>
      <c r="JF20" s="9"/>
      <c r="JG20" s="9"/>
      <c r="JH20" s="9"/>
      <c r="JI20" s="9"/>
      <c r="JJ20" s="9"/>
      <c r="JK20" s="9"/>
      <c r="JL20" s="9"/>
      <c r="JM20" s="9"/>
      <c r="JN20" s="9"/>
      <c r="JO20" s="9"/>
      <c r="JP20" s="9"/>
      <c r="JQ20" s="9"/>
      <c r="JR20" s="9"/>
      <c r="JS20" s="9"/>
      <c r="JT20" s="9"/>
      <c r="JU20" s="9"/>
      <c r="JV20" s="9"/>
      <c r="JW20" s="9"/>
      <c r="JX20" s="9"/>
      <c r="JY20" s="9"/>
      <c r="JZ20" s="9"/>
      <c r="KA20" s="9"/>
      <c r="KB20" s="9"/>
      <c r="KC20" s="9"/>
      <c r="KD20" s="9"/>
      <c r="KE20" s="9"/>
      <c r="KF20" s="9"/>
      <c r="KG20" s="9"/>
      <c r="KH20" s="9"/>
      <c r="KI20" s="9"/>
      <c r="KJ20" s="9"/>
      <c r="KK20" s="9"/>
      <c r="KL20" s="9"/>
      <c r="KM20" s="9"/>
      <c r="KN20" s="9"/>
      <c r="KO20" s="9"/>
      <c r="KP20" s="9"/>
      <c r="KQ20" s="9"/>
      <c r="KR20" s="9"/>
      <c r="KS20" s="9"/>
      <c r="KT20" s="9"/>
      <c r="KU20" s="9"/>
      <c r="KV20" s="9"/>
      <c r="KW20" s="9"/>
      <c r="KX20" s="9"/>
      <c r="KY20" s="9"/>
      <c r="KZ20" s="9"/>
      <c r="LA20" s="9"/>
      <c r="LB20" s="9"/>
      <c r="LC20" s="9"/>
      <c r="LD20" s="9"/>
      <c r="LE20" s="9"/>
      <c r="LF20" s="9"/>
      <c r="LG20" s="9"/>
      <c r="LH20" s="9"/>
      <c r="LI20" s="9"/>
      <c r="LJ20" s="9"/>
      <c r="LK20" s="9"/>
      <c r="LL20" s="9"/>
      <c r="LM20" s="9"/>
      <c r="LN20" s="9"/>
      <c r="LO20" s="9"/>
      <c r="LP20" s="9"/>
      <c r="LQ20" s="9"/>
      <c r="LR20" s="9"/>
      <c r="LS20" s="9"/>
      <c r="LT20" s="9"/>
      <c r="LU20" s="9"/>
      <c r="LV20" s="9"/>
      <c r="LW20" s="9"/>
      <c r="LX20" s="9"/>
      <c r="LY20" s="9"/>
      <c r="LZ20" s="9"/>
      <c r="MA20" s="9"/>
      <c r="MB20" s="9"/>
      <c r="MC20" s="9"/>
      <c r="MD20" s="9"/>
      <c r="ME20" s="9"/>
      <c r="MF20" s="9"/>
      <c r="MG20" s="9"/>
      <c r="MH20" s="9"/>
      <c r="MI20" s="9"/>
      <c r="MJ20" s="9"/>
      <c r="MK20" s="9"/>
      <c r="ML20" s="9"/>
      <c r="MM20" s="9"/>
      <c r="MN20" s="9"/>
      <c r="MO20" s="9"/>
      <c r="MP20" s="9"/>
      <c r="MQ20" s="9"/>
      <c r="MR20" s="9"/>
      <c r="MS20" s="9"/>
      <c r="MT20" s="9"/>
      <c r="MU20" s="9"/>
      <c r="MV20" s="9"/>
      <c r="MW20" s="9"/>
      <c r="MX20" s="9"/>
      <c r="MY20" s="9"/>
      <c r="MZ20" s="9"/>
      <c r="NA20" s="9"/>
      <c r="NB20" s="9"/>
      <c r="NC20" s="9"/>
      <c r="ND20" s="9"/>
      <c r="NE20" s="9"/>
      <c r="NF20" s="9"/>
      <c r="NG20" s="9"/>
      <c r="NH20" s="9"/>
      <c r="NI20" s="9"/>
      <c r="NJ20" s="9"/>
      <c r="NK20" s="9"/>
      <c r="NL20" s="9"/>
      <c r="NM20" s="9"/>
      <c r="NN20" s="9"/>
      <c r="NO20" s="9"/>
      <c r="NP20" s="9"/>
      <c r="NQ20" s="9"/>
      <c r="NR20" s="9"/>
      <c r="NS20" s="9"/>
      <c r="NT20" s="9"/>
      <c r="NU20" s="9"/>
      <c r="NV20" s="9"/>
      <c r="NW20" s="9"/>
      <c r="NX20" s="9"/>
      <c r="NY20" s="9"/>
      <c r="NZ20" s="9"/>
      <c r="OA20" s="9"/>
      <c r="OB20" s="9"/>
      <c r="OC20" s="9"/>
      <c r="OD20" s="9"/>
      <c r="OE20" s="9"/>
      <c r="OF20" s="9"/>
      <c r="OG20" s="9"/>
      <c r="OH20" s="9"/>
      <c r="OI20" s="9"/>
      <c r="OJ20" s="9"/>
      <c r="OK20" s="9"/>
      <c r="OL20" s="9"/>
      <c r="OM20" s="9"/>
      <c r="ON20" s="9"/>
      <c r="OO20" s="9"/>
      <c r="OP20" s="9"/>
      <c r="OQ20" s="9"/>
      <c r="OR20" s="9"/>
      <c r="OS20" s="9"/>
      <c r="OT20" s="9"/>
      <c r="OU20" s="9"/>
      <c r="OV20" s="9"/>
      <c r="OW20" s="9"/>
      <c r="OX20" s="9"/>
      <c r="OY20" s="9"/>
      <c r="OZ20" s="9"/>
      <c r="PA20" s="9"/>
      <c r="PB20" s="9"/>
      <c r="PC20" s="9"/>
      <c r="PD20" s="9"/>
      <c r="PE20" s="9"/>
      <c r="PF20" s="9"/>
      <c r="PG20" s="9"/>
      <c r="PH20" s="9"/>
      <c r="PI20" s="9"/>
      <c r="PJ20" s="9"/>
      <c r="PK20" s="9"/>
      <c r="PL20" s="9"/>
      <c r="PM20" s="9"/>
      <c r="PN20" s="9"/>
      <c r="PO20" s="9"/>
      <c r="PP20" s="9"/>
      <c r="PQ20" s="9"/>
      <c r="PR20" s="9"/>
      <c r="PS20" s="9"/>
      <c r="PT20" s="9"/>
      <c r="PU20" s="9"/>
      <c r="PV20" s="9"/>
      <c r="PW20" s="9"/>
      <c r="PX20" s="9"/>
      <c r="PY20" s="9"/>
      <c r="PZ20" s="9"/>
      <c r="QA20" s="9"/>
      <c r="QB20" s="9"/>
      <c r="QC20" s="9"/>
      <c r="QD20" s="9"/>
      <c r="QE20" s="9"/>
      <c r="QF20" s="9"/>
      <c r="QG20" s="9"/>
      <c r="QH20" s="9"/>
      <c r="QI20" s="9"/>
      <c r="QJ20" s="9"/>
      <c r="QK20" s="9"/>
      <c r="QL20" s="9"/>
      <c r="QM20" s="9"/>
      <c r="QN20" s="9"/>
      <c r="QO20" s="9"/>
      <c r="QP20" s="9"/>
      <c r="QQ20" s="9"/>
      <c r="QR20" s="9"/>
      <c r="QS20" s="9"/>
      <c r="QT20" s="9"/>
      <c r="QU20" s="9"/>
      <c r="QV20" s="9"/>
      <c r="QW20" s="9"/>
      <c r="QX20" s="9"/>
      <c r="QY20" s="9"/>
      <c r="QZ20" s="9"/>
      <c r="RA20" s="9"/>
      <c r="RB20" s="9"/>
      <c r="RC20" s="9"/>
      <c r="RD20" s="9"/>
      <c r="RE20" s="9"/>
      <c r="RF20" s="9"/>
      <c r="RG20" s="9"/>
      <c r="RH20" s="9"/>
      <c r="RI20" s="9"/>
      <c r="RJ20" s="9"/>
      <c r="RK20" s="9"/>
      <c r="RL20" s="9"/>
      <c r="RM20" s="9"/>
      <c r="RN20" s="9"/>
      <c r="RO20" s="9"/>
      <c r="RP20" s="9"/>
      <c r="RQ20" s="9"/>
      <c r="RR20" s="9"/>
      <c r="RS20" s="9"/>
      <c r="RT20" s="9"/>
      <c r="RU20" s="9"/>
      <c r="RV20" s="9"/>
      <c r="RW20" s="9"/>
      <c r="RX20" s="9"/>
      <c r="RY20" s="9"/>
      <c r="RZ20" s="9"/>
      <c r="SA20" s="9"/>
      <c r="SB20" s="9"/>
      <c r="SC20" s="9"/>
      <c r="SD20" s="9"/>
      <c r="SE20" s="9"/>
      <c r="SF20" s="9"/>
      <c r="SG20" s="9"/>
      <c r="SH20" s="9"/>
      <c r="SI20" s="9"/>
      <c r="SJ20" s="9"/>
      <c r="SK20" s="9"/>
      <c r="SL20" s="9"/>
      <c r="SM20" s="9"/>
      <c r="SN20" s="9"/>
      <c r="SO20" s="9"/>
      <c r="SP20" s="9"/>
      <c r="SQ20" s="9"/>
      <c r="SR20" s="9"/>
      <c r="SS20" s="9"/>
      <c r="ST20" s="9"/>
      <c r="SU20" s="9"/>
      <c r="SV20" s="9"/>
      <c r="SW20" s="9"/>
      <c r="SX20" s="9"/>
      <c r="SY20" s="9"/>
      <c r="SZ20" s="9"/>
      <c r="TA20" s="9"/>
      <c r="TB20" s="9"/>
      <c r="TC20" s="9"/>
      <c r="TD20" s="9"/>
      <c r="TE20" s="9"/>
      <c r="TF20" s="9"/>
      <c r="TG20" s="9"/>
      <c r="TH20" s="9"/>
      <c r="TI20" s="9"/>
      <c r="TJ20" s="9"/>
      <c r="TK20" s="9"/>
      <c r="TL20" s="9"/>
      <c r="TM20" s="9"/>
      <c r="TN20" s="9"/>
      <c r="TO20" s="9"/>
      <c r="TP20" s="9"/>
      <c r="TQ20" s="9"/>
      <c r="TR20" s="9"/>
      <c r="TS20" s="9"/>
      <c r="TT20" s="9"/>
      <c r="TU20" s="9"/>
      <c r="TV20" s="9"/>
      <c r="TW20" s="9"/>
      <c r="TX20" s="9"/>
      <c r="TY20" s="9"/>
      <c r="TZ20" s="9"/>
      <c r="UA20" s="9"/>
      <c r="UB20" s="9"/>
      <c r="UC20" s="9"/>
      <c r="UD20" s="9"/>
      <c r="UE20" s="9"/>
      <c r="UF20" s="9"/>
      <c r="UG20" s="9"/>
      <c r="UH20" s="9"/>
      <c r="UI20" s="9"/>
      <c r="UJ20" s="9"/>
      <c r="UK20" s="9"/>
      <c r="UL20" s="9"/>
      <c r="UM20" s="9"/>
      <c r="UN20" s="9"/>
      <c r="UO20" s="9"/>
      <c r="UP20" s="9"/>
      <c r="UQ20" s="9"/>
      <c r="UR20" s="9"/>
      <c r="US20" s="9"/>
      <c r="UT20" s="9"/>
      <c r="UU20" s="9"/>
      <c r="UV20" s="9"/>
      <c r="UW20" s="9"/>
      <c r="UX20" s="9"/>
      <c r="UY20" s="9"/>
      <c r="UZ20" s="9"/>
      <c r="VA20" s="9"/>
      <c r="VB20" s="9"/>
      <c r="VC20" s="9"/>
      <c r="VD20" s="9"/>
      <c r="VE20" s="9"/>
      <c r="VF20" s="9"/>
      <c r="VG20" s="9"/>
      <c r="VH20" s="9"/>
      <c r="VI20" s="9"/>
      <c r="VJ20" s="9"/>
      <c r="VK20" s="9"/>
      <c r="VL20" s="9"/>
      <c r="VM20" s="9"/>
      <c r="VN20" s="9"/>
      <c r="VO20" s="9"/>
      <c r="VP20" s="9"/>
      <c r="VQ20" s="9"/>
      <c r="VR20" s="9"/>
      <c r="VS20" s="9"/>
      <c r="VT20" s="9"/>
      <c r="VU20" s="9"/>
      <c r="VV20" s="9"/>
      <c r="VW20" s="9"/>
      <c r="VX20" s="9"/>
      <c r="VY20" s="9"/>
      <c r="VZ20" s="9"/>
      <c r="WA20" s="9"/>
      <c r="WB20" s="9"/>
      <c r="WC20" s="9"/>
      <c r="WD20" s="9"/>
      <c r="WE20" s="9"/>
      <c r="WF20" s="9"/>
      <c r="WG20" s="9"/>
      <c r="WH20" s="9"/>
      <c r="WI20" s="9"/>
      <c r="WJ20" s="9"/>
      <c r="WK20" s="9"/>
      <c r="WL20" s="9"/>
      <c r="WM20" s="9"/>
      <c r="WN20" s="9"/>
      <c r="WO20" s="9"/>
      <c r="WP20" s="9"/>
      <c r="WQ20" s="9"/>
      <c r="WR20" s="9"/>
      <c r="WS20" s="9"/>
      <c r="WT20" s="9"/>
      <c r="WU20" s="9"/>
      <c r="WV20" s="9"/>
      <c r="WW20" s="9"/>
      <c r="WX20" s="9"/>
      <c r="WY20" s="9"/>
      <c r="WZ20" s="9"/>
      <c r="XA20" s="9"/>
      <c r="XB20" s="9"/>
      <c r="XC20" s="9"/>
      <c r="XD20" s="9"/>
      <c r="XE20" s="9"/>
      <c r="XF20" s="9"/>
      <c r="XG20" s="9"/>
      <c r="XH20" s="9"/>
      <c r="XI20" s="9"/>
      <c r="XJ20" s="9"/>
      <c r="XK20" s="9"/>
      <c r="XL20" s="9"/>
      <c r="XM20" s="9"/>
      <c r="XN20" s="9"/>
      <c r="XO20" s="9"/>
      <c r="XP20" s="9"/>
      <c r="XQ20" s="9"/>
      <c r="XR20" s="9"/>
      <c r="XS20" s="9"/>
      <c r="XT20" s="9"/>
      <c r="XU20" s="9"/>
      <c r="XV20" s="9"/>
      <c r="XW20" s="9"/>
      <c r="XX20" s="9"/>
      <c r="XY20" s="9"/>
      <c r="XZ20" s="9"/>
      <c r="YA20" s="9"/>
      <c r="YB20" s="9"/>
      <c r="YC20" s="9"/>
      <c r="YD20" s="9"/>
      <c r="YE20" s="9"/>
      <c r="YF20" s="9"/>
      <c r="YG20" s="9"/>
      <c r="YH20" s="9"/>
      <c r="YI20" s="9"/>
      <c r="YJ20" s="9"/>
      <c r="YK20" s="9"/>
      <c r="YL20" s="9"/>
      <c r="YM20" s="9"/>
      <c r="YN20" s="9"/>
      <c r="YO20" s="9"/>
      <c r="YP20" s="9"/>
      <c r="YQ20" s="9"/>
      <c r="YR20" s="9"/>
      <c r="YS20" s="9"/>
      <c r="YT20" s="9"/>
      <c r="YU20" s="9"/>
      <c r="YV20" s="9"/>
      <c r="YW20" s="9"/>
      <c r="YX20" s="9"/>
      <c r="YY20" s="9"/>
      <c r="YZ20" s="9"/>
      <c r="ZA20" s="9"/>
      <c r="ZB20" s="9"/>
      <c r="ZC20" s="9"/>
      <c r="ZD20" s="9"/>
      <c r="ZE20" s="9"/>
      <c r="ZF20" s="9"/>
      <c r="ZG20" s="9"/>
      <c r="ZH20" s="9"/>
      <c r="ZI20" s="9"/>
      <c r="ZJ20" s="9"/>
      <c r="ZK20" s="9"/>
      <c r="ZL20" s="9"/>
      <c r="ZM20" s="9"/>
      <c r="ZN20" s="9"/>
      <c r="ZO20" s="9"/>
      <c r="ZP20" s="9"/>
      <c r="ZQ20" s="9"/>
      <c r="ZR20" s="9"/>
      <c r="ZS20" s="9"/>
      <c r="ZT20" s="9"/>
      <c r="ZU20" s="9"/>
      <c r="ZV20" s="9"/>
      <c r="ZW20" s="9"/>
      <c r="ZX20" s="9"/>
      <c r="ZY20" s="9"/>
      <c r="ZZ20" s="9"/>
      <c r="AAA20" s="9"/>
      <c r="AAB20" s="9"/>
      <c r="AAC20" s="9"/>
      <c r="AAD20" s="9"/>
      <c r="AAE20" s="9"/>
      <c r="AAF20" s="9"/>
      <c r="AAG20" s="9"/>
      <c r="AAH20" s="9"/>
      <c r="AAI20" s="9"/>
      <c r="AAJ20" s="9"/>
      <c r="AAK20" s="9"/>
      <c r="AAL20" s="9"/>
      <c r="AAM20" s="9"/>
      <c r="AAN20" s="9"/>
      <c r="AAO20" s="9"/>
      <c r="AAP20" s="9"/>
      <c r="AAQ20" s="9"/>
      <c r="AAR20" s="9"/>
      <c r="AAS20" s="9"/>
      <c r="AAT20" s="9"/>
      <c r="AAU20" s="9"/>
      <c r="AAV20" s="9"/>
      <c r="AAW20" s="9"/>
      <c r="AAX20" s="9"/>
      <c r="AAY20" s="9"/>
      <c r="AAZ20" s="9"/>
      <c r="ABA20" s="9"/>
      <c r="ABB20" s="9"/>
      <c r="ABC20" s="9"/>
      <c r="ABD20" s="9"/>
      <c r="ABE20" s="9"/>
      <c r="ABF20" s="9"/>
      <c r="ABG20" s="9"/>
      <c r="ABH20" s="9"/>
      <c r="ABI20" s="9"/>
      <c r="ABJ20" s="9"/>
      <c r="ABK20" s="9"/>
      <c r="ABL20" s="9"/>
      <c r="ABM20" s="9"/>
      <c r="ABN20" s="9"/>
      <c r="ABO20" s="9"/>
      <c r="ABP20" s="9"/>
      <c r="ABQ20" s="9"/>
      <c r="ABR20" s="9"/>
      <c r="ABS20" s="9"/>
      <c r="ABT20" s="9"/>
      <c r="ABU20" s="9"/>
      <c r="ABV20" s="9"/>
      <c r="ABW20" s="9"/>
      <c r="ABX20" s="9"/>
      <c r="ABY20" s="9"/>
      <c r="ABZ20" s="9"/>
      <c r="ACA20" s="9"/>
      <c r="ACB20" s="9"/>
      <c r="ACC20" s="9"/>
      <c r="ACD20" s="9"/>
      <c r="ACE20" s="9"/>
      <c r="ACF20" s="9"/>
      <c r="ACG20" s="9"/>
      <c r="ACH20" s="9"/>
      <c r="ACI20" s="9"/>
      <c r="ACJ20" s="9"/>
      <c r="ACK20" s="9"/>
      <c r="ACL20" s="9"/>
      <c r="ACM20" s="9"/>
      <c r="ACN20" s="9"/>
      <c r="ACO20" s="9"/>
      <c r="ACP20" s="9"/>
      <c r="ACQ20" s="9"/>
      <c r="ACR20" s="9"/>
      <c r="ACS20" s="9"/>
      <c r="ACT20" s="9"/>
      <c r="ACU20" s="9"/>
      <c r="ACV20" s="9"/>
      <c r="ACW20" s="9"/>
      <c r="ACX20" s="9"/>
      <c r="ACY20" s="9"/>
      <c r="ACZ20" s="9"/>
      <c r="ADA20" s="9"/>
      <c r="ADB20" s="9"/>
      <c r="ADC20" s="9"/>
      <c r="ADD20" s="9"/>
      <c r="ADE20" s="9"/>
      <c r="ADF20" s="9"/>
      <c r="ADG20" s="9"/>
      <c r="ADH20" s="9"/>
      <c r="ADI20" s="9"/>
      <c r="ADJ20" s="9"/>
      <c r="ADK20" s="9"/>
      <c r="ADL20" s="9"/>
      <c r="ADM20" s="9"/>
      <c r="ADN20" s="9"/>
      <c r="ADO20" s="9"/>
      <c r="ADP20" s="9"/>
      <c r="ADQ20" s="9"/>
      <c r="ADR20" s="9"/>
      <c r="ADS20" s="9"/>
      <c r="ADT20" s="9"/>
      <c r="ADU20" s="9"/>
      <c r="ADV20" s="9"/>
      <c r="ADW20" s="9"/>
      <c r="ADX20" s="9"/>
      <c r="ADY20" s="9"/>
      <c r="ADZ20" s="9"/>
      <c r="AEA20" s="9"/>
      <c r="AEB20" s="9"/>
      <c r="AEC20" s="9"/>
      <c r="AED20" s="9"/>
      <c r="AEE20" s="9"/>
      <c r="AEF20" s="9"/>
      <c r="AEG20" s="9"/>
      <c r="AEH20" s="9"/>
      <c r="AEI20" s="9"/>
      <c r="AEJ20" s="9"/>
      <c r="AEK20" s="9"/>
      <c r="AEL20" s="9"/>
      <c r="AEM20" s="9"/>
      <c r="AEN20" s="9"/>
      <c r="AEO20" s="9"/>
      <c r="AEP20" s="9"/>
      <c r="AEQ20" s="9"/>
      <c r="AER20" s="9"/>
      <c r="AES20" s="9"/>
      <c r="AET20" s="9"/>
      <c r="AEU20" s="9"/>
      <c r="AEV20" s="9"/>
      <c r="AEW20" s="9"/>
      <c r="AEX20" s="9"/>
      <c r="AEY20" s="9"/>
      <c r="AEZ20" s="9"/>
      <c r="AFA20" s="9"/>
      <c r="AFB20" s="9"/>
      <c r="AFC20" s="9"/>
      <c r="AFD20" s="9"/>
      <c r="AFE20" s="9"/>
      <c r="AFF20" s="9"/>
      <c r="AFG20" s="9"/>
      <c r="AFH20" s="9"/>
      <c r="AFI20" s="9"/>
      <c r="AFJ20" s="9"/>
      <c r="AFK20" s="9"/>
      <c r="AFL20" s="9"/>
      <c r="AFM20" s="9"/>
      <c r="AFN20" s="9"/>
      <c r="AFO20" s="9"/>
      <c r="AFP20" s="9"/>
      <c r="AFQ20" s="9"/>
      <c r="AFR20" s="9"/>
      <c r="AFS20" s="9"/>
      <c r="AFT20" s="9"/>
      <c r="AFU20" s="9"/>
      <c r="AFV20" s="9"/>
      <c r="AFW20" s="9"/>
      <c r="AFX20" s="9"/>
      <c r="AFY20" s="9"/>
      <c r="AFZ20" s="9"/>
      <c r="AGA20" s="9"/>
      <c r="AGB20" s="9"/>
      <c r="AGC20" s="9"/>
      <c r="AGD20" s="9"/>
      <c r="AGE20" s="9"/>
      <c r="AGF20" s="9"/>
      <c r="AGG20" s="9"/>
      <c r="AGH20" s="9"/>
      <c r="AGI20" s="9"/>
      <c r="AGJ20" s="9"/>
      <c r="AGK20" s="9"/>
      <c r="AGL20" s="9"/>
      <c r="AGM20" s="9"/>
      <c r="AGN20" s="9"/>
      <c r="AGO20" s="9"/>
      <c r="AGP20" s="9"/>
      <c r="AGQ20" s="9"/>
      <c r="AGR20" s="9"/>
      <c r="AGS20" s="9"/>
      <c r="AGT20" s="9"/>
      <c r="AGU20" s="9"/>
      <c r="AGV20" s="9"/>
      <c r="AGW20" s="9"/>
      <c r="AGX20" s="9"/>
      <c r="AGY20" s="9"/>
      <c r="AGZ20" s="9"/>
      <c r="AHA20" s="9"/>
      <c r="AHB20" s="9"/>
      <c r="AHC20" s="9"/>
      <c r="AHD20" s="9"/>
      <c r="AHE20" s="9"/>
      <c r="AHF20" s="9"/>
      <c r="AHG20" s="9"/>
      <c r="AHH20" s="9"/>
      <c r="AHI20" s="9"/>
      <c r="AHJ20" s="9"/>
      <c r="AHK20" s="9"/>
      <c r="AHL20" s="9"/>
      <c r="AHM20" s="9"/>
      <c r="AHN20" s="9"/>
      <c r="AHO20" s="9"/>
      <c r="AHP20" s="9"/>
      <c r="AHQ20" s="9"/>
      <c r="AHR20" s="9"/>
      <c r="AHS20" s="9"/>
    </row>
    <row r="21" spans="1:903" s="8" customFormat="1">
      <c r="A21" s="63">
        <v>15</v>
      </c>
      <c r="B21" s="8" t="s">
        <v>48</v>
      </c>
      <c r="C21" s="8" t="s">
        <v>16</v>
      </c>
      <c r="D21" s="8" t="s">
        <v>21</v>
      </c>
      <c r="E21" s="8" t="s">
        <v>49</v>
      </c>
      <c r="F21" s="43">
        <v>40323</v>
      </c>
      <c r="G21" s="44">
        <v>9.3423610000000004</v>
      </c>
      <c r="H21" s="45">
        <v>-83.593778</v>
      </c>
      <c r="I21" s="8">
        <v>34</v>
      </c>
      <c r="J21" s="8" t="s">
        <v>227</v>
      </c>
      <c r="K21" s="46"/>
      <c r="L21" s="46"/>
      <c r="M21" s="47"/>
      <c r="N21" s="46">
        <v>8</v>
      </c>
      <c r="O21" s="46"/>
      <c r="P21" s="47"/>
      <c r="Q21" s="44"/>
      <c r="R21" s="44"/>
      <c r="S21" s="44"/>
      <c r="T21" s="44"/>
      <c r="U21" s="44"/>
      <c r="V21" s="44"/>
      <c r="W21" s="44"/>
      <c r="X21" s="49">
        <v>2.19</v>
      </c>
      <c r="Y21" s="49">
        <v>5.9925994257817757E-2</v>
      </c>
      <c r="Z21" s="50">
        <v>95.7</v>
      </c>
      <c r="AA21" s="50">
        <v>112</v>
      </c>
      <c r="AB21" s="50">
        <v>441</v>
      </c>
      <c r="AC21" s="49">
        <v>2.1927045454545455</v>
      </c>
      <c r="AD21" s="49">
        <v>0.06</v>
      </c>
      <c r="AE21" s="51">
        <v>6000000</v>
      </c>
      <c r="AF21" s="49">
        <v>-12.71</v>
      </c>
      <c r="AG21" s="66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9"/>
      <c r="BL21" s="9"/>
      <c r="BM21" s="9"/>
      <c r="BN21" s="9"/>
      <c r="BO21" s="9"/>
      <c r="BP21" s="9"/>
      <c r="BQ21" s="9"/>
      <c r="BR21" s="9"/>
      <c r="BS21" s="9"/>
      <c r="BT21" s="9"/>
      <c r="BU21" s="9"/>
      <c r="BV21" s="9"/>
      <c r="BW21" s="9"/>
      <c r="BX21" s="9"/>
      <c r="BY21" s="9"/>
      <c r="BZ21" s="9"/>
      <c r="CA21" s="9"/>
      <c r="CB21" s="9"/>
      <c r="CC21" s="9"/>
      <c r="CD21" s="9"/>
      <c r="CE21" s="9"/>
      <c r="CF21" s="9"/>
      <c r="CG21" s="9"/>
      <c r="CH21" s="9"/>
      <c r="CI21" s="9"/>
      <c r="CJ21" s="9"/>
      <c r="CK21" s="9"/>
      <c r="CL21" s="9"/>
      <c r="CM21" s="9"/>
      <c r="CN21" s="9"/>
      <c r="CO21" s="9"/>
      <c r="CP21" s="9"/>
      <c r="CQ21" s="9"/>
      <c r="CR21" s="9"/>
      <c r="CS21" s="9"/>
      <c r="CT21" s="9"/>
      <c r="CU21" s="9"/>
      <c r="CV21" s="9"/>
      <c r="CW21" s="9"/>
      <c r="CX21" s="9"/>
      <c r="CY21" s="9"/>
      <c r="CZ21" s="9"/>
      <c r="DA21" s="9"/>
      <c r="DB21" s="9"/>
      <c r="DC21" s="9"/>
      <c r="DD21" s="9"/>
      <c r="DE21" s="9"/>
      <c r="DF21" s="9"/>
      <c r="DG21" s="9"/>
      <c r="DH21" s="9"/>
      <c r="DI21" s="9"/>
      <c r="DJ21" s="9"/>
      <c r="DK21" s="9"/>
      <c r="DL21" s="9"/>
      <c r="DM21" s="9"/>
      <c r="DN21" s="9"/>
      <c r="DO21" s="9"/>
      <c r="DP21" s="9"/>
      <c r="DQ21" s="9"/>
      <c r="DR21" s="9"/>
      <c r="DS21" s="9"/>
      <c r="DT21" s="9"/>
      <c r="DU21" s="9"/>
      <c r="DV21" s="9"/>
      <c r="DW21" s="9"/>
      <c r="DX21" s="9"/>
      <c r="DY21" s="9"/>
      <c r="DZ21" s="9"/>
      <c r="EA21" s="9"/>
      <c r="EB21" s="9"/>
      <c r="EC21" s="9"/>
      <c r="ED21" s="9"/>
      <c r="EE21" s="9"/>
      <c r="EF21" s="9"/>
      <c r="EG21" s="9"/>
      <c r="EH21" s="9"/>
      <c r="EI21" s="9"/>
      <c r="EJ21" s="9"/>
      <c r="EK21" s="9"/>
      <c r="EL21" s="9"/>
      <c r="EM21" s="9"/>
      <c r="EN21" s="9"/>
      <c r="EO21" s="9"/>
      <c r="EP21" s="9"/>
      <c r="EQ21" s="9"/>
      <c r="ER21" s="9"/>
      <c r="ES21" s="9"/>
      <c r="ET21" s="9"/>
      <c r="EU21" s="9"/>
      <c r="EV21" s="9"/>
      <c r="EW21" s="9"/>
      <c r="EX21" s="9"/>
      <c r="EY21" s="9"/>
      <c r="EZ21" s="9"/>
      <c r="FA21" s="9"/>
      <c r="FB21" s="9"/>
      <c r="FC21" s="9"/>
      <c r="FD21" s="9"/>
      <c r="FE21" s="9"/>
      <c r="FF21" s="9"/>
      <c r="FG21" s="9"/>
      <c r="FH21" s="9"/>
      <c r="FI21" s="9"/>
      <c r="FJ21" s="9"/>
      <c r="FK21" s="9"/>
      <c r="FL21" s="9"/>
      <c r="FM21" s="9"/>
      <c r="FN21" s="9"/>
      <c r="FO21" s="9"/>
      <c r="FP21" s="9"/>
      <c r="FQ21" s="9"/>
      <c r="FR21" s="9"/>
      <c r="FS21" s="9"/>
      <c r="FT21" s="9"/>
      <c r="FU21" s="9"/>
      <c r="FV21" s="9"/>
      <c r="FW21" s="9"/>
      <c r="FX21" s="9"/>
      <c r="FY21" s="9"/>
      <c r="FZ21" s="9"/>
      <c r="GA21" s="9"/>
      <c r="GB21" s="9"/>
      <c r="GC21" s="9"/>
      <c r="GD21" s="9"/>
      <c r="GE21" s="9"/>
      <c r="GF21" s="9"/>
      <c r="GG21" s="9"/>
      <c r="GH21" s="9"/>
      <c r="GI21" s="9"/>
      <c r="GJ21" s="9"/>
      <c r="GK21" s="9"/>
      <c r="GL21" s="9"/>
      <c r="GM21" s="9"/>
      <c r="GN21" s="9"/>
      <c r="GO21" s="9"/>
      <c r="GP21" s="9"/>
      <c r="GQ21" s="9"/>
      <c r="GR21" s="9"/>
      <c r="GS21" s="9"/>
      <c r="GT21" s="9"/>
      <c r="GU21" s="9"/>
      <c r="GV21" s="9"/>
      <c r="GW21" s="9"/>
      <c r="GX21" s="9"/>
      <c r="GY21" s="9"/>
      <c r="GZ21" s="9"/>
      <c r="HA21" s="9"/>
      <c r="HB21" s="9"/>
      <c r="HC21" s="9"/>
      <c r="HD21" s="9"/>
      <c r="HE21" s="9"/>
      <c r="HF21" s="9"/>
      <c r="HG21" s="9"/>
      <c r="HH21" s="9"/>
      <c r="HI21" s="9"/>
      <c r="HJ21" s="9"/>
      <c r="HK21" s="9"/>
      <c r="HL21" s="9"/>
      <c r="HM21" s="9"/>
      <c r="HN21" s="9"/>
      <c r="HO21" s="9"/>
      <c r="HP21" s="9"/>
      <c r="HQ21" s="9"/>
      <c r="HR21" s="9"/>
      <c r="HS21" s="9"/>
      <c r="HT21" s="9"/>
      <c r="HU21" s="9"/>
      <c r="HV21" s="9"/>
      <c r="HW21" s="9"/>
      <c r="HX21" s="9"/>
      <c r="HY21" s="9"/>
      <c r="HZ21" s="9"/>
      <c r="IA21" s="9"/>
      <c r="IB21" s="9"/>
      <c r="IC21" s="9"/>
      <c r="ID21" s="9"/>
      <c r="IE21" s="9"/>
      <c r="IF21" s="9"/>
      <c r="IG21" s="9"/>
      <c r="IH21" s="9"/>
      <c r="II21" s="9"/>
      <c r="IJ21" s="9"/>
      <c r="IK21" s="9"/>
      <c r="IL21" s="9"/>
      <c r="IM21" s="9"/>
      <c r="IN21" s="9"/>
      <c r="IO21" s="9"/>
      <c r="IP21" s="9"/>
      <c r="IQ21" s="9"/>
      <c r="IR21" s="9"/>
      <c r="IS21" s="9"/>
      <c r="IT21" s="9"/>
      <c r="IU21" s="9"/>
      <c r="IV21" s="9"/>
      <c r="IW21" s="9"/>
      <c r="IX21" s="9"/>
      <c r="IY21" s="9"/>
      <c r="IZ21" s="9"/>
      <c r="JA21" s="9"/>
      <c r="JB21" s="9"/>
      <c r="JC21" s="9"/>
      <c r="JD21" s="9"/>
      <c r="JE21" s="9"/>
      <c r="JF21" s="9"/>
      <c r="JG21" s="9"/>
      <c r="JH21" s="9"/>
      <c r="JI21" s="9"/>
      <c r="JJ21" s="9"/>
      <c r="JK21" s="9"/>
      <c r="JL21" s="9"/>
      <c r="JM21" s="9"/>
      <c r="JN21" s="9"/>
      <c r="JO21" s="9"/>
      <c r="JP21" s="9"/>
      <c r="JQ21" s="9"/>
      <c r="JR21" s="9"/>
      <c r="JS21" s="9"/>
      <c r="JT21" s="9"/>
      <c r="JU21" s="9"/>
      <c r="JV21" s="9"/>
      <c r="JW21" s="9"/>
      <c r="JX21" s="9"/>
      <c r="JY21" s="9"/>
      <c r="JZ21" s="9"/>
      <c r="KA21" s="9"/>
      <c r="KB21" s="9"/>
      <c r="KC21" s="9"/>
      <c r="KD21" s="9"/>
      <c r="KE21" s="9"/>
      <c r="KF21" s="9"/>
      <c r="KG21" s="9"/>
      <c r="KH21" s="9"/>
      <c r="KI21" s="9"/>
      <c r="KJ21" s="9"/>
      <c r="KK21" s="9"/>
      <c r="KL21" s="9"/>
      <c r="KM21" s="9"/>
      <c r="KN21" s="9"/>
      <c r="KO21" s="9"/>
      <c r="KP21" s="9"/>
      <c r="KQ21" s="9"/>
      <c r="KR21" s="9"/>
      <c r="KS21" s="9"/>
      <c r="KT21" s="9"/>
      <c r="KU21" s="9"/>
      <c r="KV21" s="9"/>
      <c r="KW21" s="9"/>
      <c r="KX21" s="9"/>
      <c r="KY21" s="9"/>
      <c r="KZ21" s="9"/>
      <c r="LA21" s="9"/>
      <c r="LB21" s="9"/>
      <c r="LC21" s="9"/>
      <c r="LD21" s="9"/>
      <c r="LE21" s="9"/>
      <c r="LF21" s="9"/>
      <c r="LG21" s="9"/>
      <c r="LH21" s="9"/>
      <c r="LI21" s="9"/>
      <c r="LJ21" s="9"/>
      <c r="LK21" s="9"/>
      <c r="LL21" s="9"/>
      <c r="LM21" s="9"/>
      <c r="LN21" s="9"/>
      <c r="LO21" s="9"/>
      <c r="LP21" s="9"/>
      <c r="LQ21" s="9"/>
      <c r="LR21" s="9"/>
      <c r="LS21" s="9"/>
      <c r="LT21" s="9"/>
      <c r="LU21" s="9"/>
      <c r="LV21" s="9"/>
      <c r="LW21" s="9"/>
      <c r="LX21" s="9"/>
      <c r="LY21" s="9"/>
      <c r="LZ21" s="9"/>
      <c r="MA21" s="9"/>
      <c r="MB21" s="9"/>
      <c r="MC21" s="9"/>
      <c r="MD21" s="9"/>
      <c r="ME21" s="9"/>
      <c r="MF21" s="9"/>
      <c r="MG21" s="9"/>
      <c r="MH21" s="9"/>
      <c r="MI21" s="9"/>
      <c r="MJ21" s="9"/>
      <c r="MK21" s="9"/>
      <c r="ML21" s="9"/>
      <c r="MM21" s="9"/>
      <c r="MN21" s="9"/>
      <c r="MO21" s="9"/>
      <c r="MP21" s="9"/>
      <c r="MQ21" s="9"/>
      <c r="MR21" s="9"/>
      <c r="MS21" s="9"/>
      <c r="MT21" s="9"/>
      <c r="MU21" s="9"/>
      <c r="MV21" s="9"/>
      <c r="MW21" s="9"/>
      <c r="MX21" s="9"/>
      <c r="MY21" s="9"/>
      <c r="MZ21" s="9"/>
      <c r="NA21" s="9"/>
      <c r="NB21" s="9"/>
      <c r="NC21" s="9"/>
      <c r="ND21" s="9"/>
      <c r="NE21" s="9"/>
      <c r="NF21" s="9"/>
      <c r="NG21" s="9"/>
      <c r="NH21" s="9"/>
      <c r="NI21" s="9"/>
      <c r="NJ21" s="9"/>
      <c r="NK21" s="9"/>
      <c r="NL21" s="9"/>
      <c r="NM21" s="9"/>
      <c r="NN21" s="9"/>
      <c r="NO21" s="9"/>
      <c r="NP21" s="9"/>
      <c r="NQ21" s="9"/>
      <c r="NR21" s="9"/>
      <c r="NS21" s="9"/>
      <c r="NT21" s="9"/>
      <c r="NU21" s="9"/>
      <c r="NV21" s="9"/>
      <c r="NW21" s="9"/>
      <c r="NX21" s="9"/>
      <c r="NY21" s="9"/>
      <c r="NZ21" s="9"/>
      <c r="OA21" s="9"/>
      <c r="OB21" s="9"/>
      <c r="OC21" s="9"/>
      <c r="OD21" s="9"/>
      <c r="OE21" s="9"/>
      <c r="OF21" s="9"/>
      <c r="OG21" s="9"/>
      <c r="OH21" s="9"/>
      <c r="OI21" s="9"/>
      <c r="OJ21" s="9"/>
      <c r="OK21" s="9"/>
      <c r="OL21" s="9"/>
      <c r="OM21" s="9"/>
      <c r="ON21" s="9"/>
      <c r="OO21" s="9"/>
      <c r="OP21" s="9"/>
      <c r="OQ21" s="9"/>
      <c r="OR21" s="9"/>
      <c r="OS21" s="9"/>
      <c r="OT21" s="9"/>
      <c r="OU21" s="9"/>
      <c r="OV21" s="9"/>
      <c r="OW21" s="9"/>
      <c r="OX21" s="9"/>
      <c r="OY21" s="9"/>
      <c r="OZ21" s="9"/>
      <c r="PA21" s="9"/>
      <c r="PB21" s="9"/>
      <c r="PC21" s="9"/>
      <c r="PD21" s="9"/>
      <c r="PE21" s="9"/>
      <c r="PF21" s="9"/>
      <c r="PG21" s="9"/>
      <c r="PH21" s="9"/>
      <c r="PI21" s="9"/>
      <c r="PJ21" s="9"/>
      <c r="PK21" s="9"/>
      <c r="PL21" s="9"/>
      <c r="PM21" s="9"/>
      <c r="PN21" s="9"/>
      <c r="PO21" s="9"/>
      <c r="PP21" s="9"/>
      <c r="PQ21" s="9"/>
      <c r="PR21" s="9"/>
      <c r="PS21" s="9"/>
      <c r="PT21" s="9"/>
      <c r="PU21" s="9"/>
      <c r="PV21" s="9"/>
      <c r="PW21" s="9"/>
      <c r="PX21" s="9"/>
      <c r="PY21" s="9"/>
      <c r="PZ21" s="9"/>
      <c r="QA21" s="9"/>
      <c r="QB21" s="9"/>
      <c r="QC21" s="9"/>
      <c r="QD21" s="9"/>
      <c r="QE21" s="9"/>
      <c r="QF21" s="9"/>
      <c r="QG21" s="9"/>
      <c r="QH21" s="9"/>
      <c r="QI21" s="9"/>
      <c r="QJ21" s="9"/>
      <c r="QK21" s="9"/>
      <c r="QL21" s="9"/>
      <c r="QM21" s="9"/>
      <c r="QN21" s="9"/>
      <c r="QO21" s="9"/>
      <c r="QP21" s="9"/>
      <c r="QQ21" s="9"/>
      <c r="QR21" s="9"/>
      <c r="QS21" s="9"/>
      <c r="QT21" s="9"/>
      <c r="QU21" s="9"/>
      <c r="QV21" s="9"/>
      <c r="QW21" s="9"/>
      <c r="QX21" s="9"/>
      <c r="QY21" s="9"/>
      <c r="QZ21" s="9"/>
      <c r="RA21" s="9"/>
      <c r="RB21" s="9"/>
      <c r="RC21" s="9"/>
      <c r="RD21" s="9"/>
      <c r="RE21" s="9"/>
      <c r="RF21" s="9"/>
      <c r="RG21" s="9"/>
      <c r="RH21" s="9"/>
      <c r="RI21" s="9"/>
      <c r="RJ21" s="9"/>
      <c r="RK21" s="9"/>
      <c r="RL21" s="9"/>
      <c r="RM21" s="9"/>
      <c r="RN21" s="9"/>
      <c r="RO21" s="9"/>
      <c r="RP21" s="9"/>
      <c r="RQ21" s="9"/>
      <c r="RR21" s="9"/>
      <c r="RS21" s="9"/>
      <c r="RT21" s="9"/>
      <c r="RU21" s="9"/>
      <c r="RV21" s="9"/>
      <c r="RW21" s="9"/>
      <c r="RX21" s="9"/>
      <c r="RY21" s="9"/>
      <c r="RZ21" s="9"/>
      <c r="SA21" s="9"/>
      <c r="SB21" s="9"/>
      <c r="SC21" s="9"/>
      <c r="SD21" s="9"/>
      <c r="SE21" s="9"/>
      <c r="SF21" s="9"/>
      <c r="SG21" s="9"/>
      <c r="SH21" s="9"/>
      <c r="SI21" s="9"/>
      <c r="SJ21" s="9"/>
      <c r="SK21" s="9"/>
      <c r="SL21" s="9"/>
      <c r="SM21" s="9"/>
      <c r="SN21" s="9"/>
      <c r="SO21" s="9"/>
      <c r="SP21" s="9"/>
      <c r="SQ21" s="9"/>
      <c r="SR21" s="9"/>
      <c r="SS21" s="9"/>
      <c r="ST21" s="9"/>
      <c r="SU21" s="9"/>
      <c r="SV21" s="9"/>
      <c r="SW21" s="9"/>
      <c r="SX21" s="9"/>
      <c r="SY21" s="9"/>
      <c r="SZ21" s="9"/>
      <c r="TA21" s="9"/>
      <c r="TB21" s="9"/>
      <c r="TC21" s="9"/>
      <c r="TD21" s="9"/>
      <c r="TE21" s="9"/>
      <c r="TF21" s="9"/>
      <c r="TG21" s="9"/>
      <c r="TH21" s="9"/>
      <c r="TI21" s="9"/>
      <c r="TJ21" s="9"/>
      <c r="TK21" s="9"/>
      <c r="TL21" s="9"/>
      <c r="TM21" s="9"/>
      <c r="TN21" s="9"/>
      <c r="TO21" s="9"/>
      <c r="TP21" s="9"/>
      <c r="TQ21" s="9"/>
      <c r="TR21" s="9"/>
      <c r="TS21" s="9"/>
      <c r="TT21" s="9"/>
      <c r="TU21" s="9"/>
      <c r="TV21" s="9"/>
      <c r="TW21" s="9"/>
      <c r="TX21" s="9"/>
      <c r="TY21" s="9"/>
      <c r="TZ21" s="9"/>
      <c r="UA21" s="9"/>
      <c r="UB21" s="9"/>
      <c r="UC21" s="9"/>
      <c r="UD21" s="9"/>
      <c r="UE21" s="9"/>
      <c r="UF21" s="9"/>
      <c r="UG21" s="9"/>
      <c r="UH21" s="9"/>
      <c r="UI21" s="9"/>
      <c r="UJ21" s="9"/>
      <c r="UK21" s="9"/>
      <c r="UL21" s="9"/>
      <c r="UM21" s="9"/>
      <c r="UN21" s="9"/>
      <c r="UO21" s="9"/>
      <c r="UP21" s="9"/>
      <c r="UQ21" s="9"/>
      <c r="UR21" s="9"/>
      <c r="US21" s="9"/>
      <c r="UT21" s="9"/>
      <c r="UU21" s="9"/>
      <c r="UV21" s="9"/>
      <c r="UW21" s="9"/>
      <c r="UX21" s="9"/>
      <c r="UY21" s="9"/>
      <c r="UZ21" s="9"/>
      <c r="VA21" s="9"/>
      <c r="VB21" s="9"/>
      <c r="VC21" s="9"/>
      <c r="VD21" s="9"/>
      <c r="VE21" s="9"/>
      <c r="VF21" s="9"/>
      <c r="VG21" s="9"/>
      <c r="VH21" s="9"/>
      <c r="VI21" s="9"/>
      <c r="VJ21" s="9"/>
      <c r="VK21" s="9"/>
      <c r="VL21" s="9"/>
      <c r="VM21" s="9"/>
      <c r="VN21" s="9"/>
      <c r="VO21" s="9"/>
      <c r="VP21" s="9"/>
      <c r="VQ21" s="9"/>
      <c r="VR21" s="9"/>
      <c r="VS21" s="9"/>
      <c r="VT21" s="9"/>
      <c r="VU21" s="9"/>
      <c r="VV21" s="9"/>
      <c r="VW21" s="9"/>
      <c r="VX21" s="9"/>
      <c r="VY21" s="9"/>
      <c r="VZ21" s="9"/>
      <c r="WA21" s="9"/>
      <c r="WB21" s="9"/>
      <c r="WC21" s="9"/>
      <c r="WD21" s="9"/>
      <c r="WE21" s="9"/>
      <c r="WF21" s="9"/>
      <c r="WG21" s="9"/>
      <c r="WH21" s="9"/>
      <c r="WI21" s="9"/>
      <c r="WJ21" s="9"/>
      <c r="WK21" s="9"/>
      <c r="WL21" s="9"/>
      <c r="WM21" s="9"/>
      <c r="WN21" s="9"/>
      <c r="WO21" s="9"/>
      <c r="WP21" s="9"/>
      <c r="WQ21" s="9"/>
      <c r="WR21" s="9"/>
      <c r="WS21" s="9"/>
      <c r="WT21" s="9"/>
      <c r="WU21" s="9"/>
      <c r="WV21" s="9"/>
      <c r="WW21" s="9"/>
      <c r="WX21" s="9"/>
      <c r="WY21" s="9"/>
      <c r="WZ21" s="9"/>
      <c r="XA21" s="9"/>
      <c r="XB21" s="9"/>
      <c r="XC21" s="9"/>
      <c r="XD21" s="9"/>
      <c r="XE21" s="9"/>
      <c r="XF21" s="9"/>
      <c r="XG21" s="9"/>
      <c r="XH21" s="9"/>
      <c r="XI21" s="9"/>
      <c r="XJ21" s="9"/>
      <c r="XK21" s="9"/>
      <c r="XL21" s="9"/>
      <c r="XM21" s="9"/>
      <c r="XN21" s="9"/>
      <c r="XO21" s="9"/>
      <c r="XP21" s="9"/>
      <c r="XQ21" s="9"/>
      <c r="XR21" s="9"/>
      <c r="XS21" s="9"/>
      <c r="XT21" s="9"/>
      <c r="XU21" s="9"/>
      <c r="XV21" s="9"/>
      <c r="XW21" s="9"/>
      <c r="XX21" s="9"/>
      <c r="XY21" s="9"/>
      <c r="XZ21" s="9"/>
      <c r="YA21" s="9"/>
      <c r="YB21" s="9"/>
      <c r="YC21" s="9"/>
      <c r="YD21" s="9"/>
      <c r="YE21" s="9"/>
      <c r="YF21" s="9"/>
      <c r="YG21" s="9"/>
      <c r="YH21" s="9"/>
      <c r="YI21" s="9"/>
      <c r="YJ21" s="9"/>
      <c r="YK21" s="9"/>
      <c r="YL21" s="9"/>
      <c r="YM21" s="9"/>
      <c r="YN21" s="9"/>
      <c r="YO21" s="9"/>
      <c r="YP21" s="9"/>
      <c r="YQ21" s="9"/>
      <c r="YR21" s="9"/>
      <c r="YS21" s="9"/>
      <c r="YT21" s="9"/>
      <c r="YU21" s="9"/>
      <c r="YV21" s="9"/>
      <c r="YW21" s="9"/>
      <c r="YX21" s="9"/>
      <c r="YY21" s="9"/>
      <c r="YZ21" s="9"/>
      <c r="ZA21" s="9"/>
      <c r="ZB21" s="9"/>
      <c r="ZC21" s="9"/>
      <c r="ZD21" s="9"/>
      <c r="ZE21" s="9"/>
      <c r="ZF21" s="9"/>
      <c r="ZG21" s="9"/>
      <c r="ZH21" s="9"/>
      <c r="ZI21" s="9"/>
      <c r="ZJ21" s="9"/>
      <c r="ZK21" s="9"/>
      <c r="ZL21" s="9"/>
      <c r="ZM21" s="9"/>
      <c r="ZN21" s="9"/>
      <c r="ZO21" s="9"/>
      <c r="ZP21" s="9"/>
      <c r="ZQ21" s="9"/>
      <c r="ZR21" s="9"/>
      <c r="ZS21" s="9"/>
      <c r="ZT21" s="9"/>
      <c r="ZU21" s="9"/>
      <c r="ZV21" s="9"/>
      <c r="ZW21" s="9"/>
      <c r="ZX21" s="9"/>
      <c r="ZY21" s="9"/>
      <c r="ZZ21" s="9"/>
      <c r="AAA21" s="9"/>
      <c r="AAB21" s="9"/>
      <c r="AAC21" s="9"/>
      <c r="AAD21" s="9"/>
      <c r="AAE21" s="9"/>
      <c r="AAF21" s="9"/>
      <c r="AAG21" s="9"/>
      <c r="AAH21" s="9"/>
      <c r="AAI21" s="9"/>
      <c r="AAJ21" s="9"/>
      <c r="AAK21" s="9"/>
      <c r="AAL21" s="9"/>
      <c r="AAM21" s="9"/>
      <c r="AAN21" s="9"/>
      <c r="AAO21" s="9"/>
      <c r="AAP21" s="9"/>
      <c r="AAQ21" s="9"/>
      <c r="AAR21" s="9"/>
      <c r="AAS21" s="9"/>
      <c r="AAT21" s="9"/>
      <c r="AAU21" s="9"/>
      <c r="AAV21" s="9"/>
      <c r="AAW21" s="9"/>
      <c r="AAX21" s="9"/>
      <c r="AAY21" s="9"/>
      <c r="AAZ21" s="9"/>
      <c r="ABA21" s="9"/>
      <c r="ABB21" s="9"/>
      <c r="ABC21" s="9"/>
      <c r="ABD21" s="9"/>
      <c r="ABE21" s="9"/>
      <c r="ABF21" s="9"/>
      <c r="ABG21" s="9"/>
      <c r="ABH21" s="9"/>
      <c r="ABI21" s="9"/>
      <c r="ABJ21" s="9"/>
      <c r="ABK21" s="9"/>
      <c r="ABL21" s="9"/>
      <c r="ABM21" s="9"/>
      <c r="ABN21" s="9"/>
      <c r="ABO21" s="9"/>
      <c r="ABP21" s="9"/>
      <c r="ABQ21" s="9"/>
      <c r="ABR21" s="9"/>
      <c r="ABS21" s="9"/>
      <c r="ABT21" s="9"/>
      <c r="ABU21" s="9"/>
      <c r="ABV21" s="9"/>
      <c r="ABW21" s="9"/>
      <c r="ABX21" s="9"/>
      <c r="ABY21" s="9"/>
      <c r="ABZ21" s="9"/>
      <c r="ACA21" s="9"/>
      <c r="ACB21" s="9"/>
      <c r="ACC21" s="9"/>
      <c r="ACD21" s="9"/>
      <c r="ACE21" s="9"/>
      <c r="ACF21" s="9"/>
      <c r="ACG21" s="9"/>
      <c r="ACH21" s="9"/>
      <c r="ACI21" s="9"/>
      <c r="ACJ21" s="9"/>
      <c r="ACK21" s="9"/>
      <c r="ACL21" s="9"/>
      <c r="ACM21" s="9"/>
      <c r="ACN21" s="9"/>
      <c r="ACO21" s="9"/>
      <c r="ACP21" s="9"/>
      <c r="ACQ21" s="9"/>
      <c r="ACR21" s="9"/>
      <c r="ACS21" s="9"/>
      <c r="ACT21" s="9"/>
      <c r="ACU21" s="9"/>
      <c r="ACV21" s="9"/>
      <c r="ACW21" s="9"/>
      <c r="ACX21" s="9"/>
      <c r="ACY21" s="9"/>
      <c r="ACZ21" s="9"/>
      <c r="ADA21" s="9"/>
      <c r="ADB21" s="9"/>
      <c r="ADC21" s="9"/>
      <c r="ADD21" s="9"/>
      <c r="ADE21" s="9"/>
      <c r="ADF21" s="9"/>
      <c r="ADG21" s="9"/>
      <c r="ADH21" s="9"/>
      <c r="ADI21" s="9"/>
      <c r="ADJ21" s="9"/>
      <c r="ADK21" s="9"/>
      <c r="ADL21" s="9"/>
      <c r="ADM21" s="9"/>
      <c r="ADN21" s="9"/>
      <c r="ADO21" s="9"/>
      <c r="ADP21" s="9"/>
      <c r="ADQ21" s="9"/>
      <c r="ADR21" s="9"/>
      <c r="ADS21" s="9"/>
      <c r="ADT21" s="9"/>
      <c r="ADU21" s="9"/>
      <c r="ADV21" s="9"/>
      <c r="ADW21" s="9"/>
      <c r="ADX21" s="9"/>
      <c r="ADY21" s="9"/>
      <c r="ADZ21" s="9"/>
      <c r="AEA21" s="9"/>
      <c r="AEB21" s="9"/>
      <c r="AEC21" s="9"/>
      <c r="AED21" s="9"/>
      <c r="AEE21" s="9"/>
      <c r="AEF21" s="9"/>
      <c r="AEG21" s="9"/>
      <c r="AEH21" s="9"/>
      <c r="AEI21" s="9"/>
      <c r="AEJ21" s="9"/>
      <c r="AEK21" s="9"/>
      <c r="AEL21" s="9"/>
      <c r="AEM21" s="9"/>
      <c r="AEN21" s="9"/>
      <c r="AEO21" s="9"/>
      <c r="AEP21" s="9"/>
      <c r="AEQ21" s="9"/>
      <c r="AER21" s="9"/>
      <c r="AES21" s="9"/>
      <c r="AET21" s="9"/>
      <c r="AEU21" s="9"/>
      <c r="AEV21" s="9"/>
      <c r="AEW21" s="9"/>
      <c r="AEX21" s="9"/>
      <c r="AEY21" s="9"/>
      <c r="AEZ21" s="9"/>
      <c r="AFA21" s="9"/>
      <c r="AFB21" s="9"/>
      <c r="AFC21" s="9"/>
      <c r="AFD21" s="9"/>
      <c r="AFE21" s="9"/>
      <c r="AFF21" s="9"/>
      <c r="AFG21" s="9"/>
      <c r="AFH21" s="9"/>
      <c r="AFI21" s="9"/>
      <c r="AFJ21" s="9"/>
      <c r="AFK21" s="9"/>
      <c r="AFL21" s="9"/>
      <c r="AFM21" s="9"/>
      <c r="AFN21" s="9"/>
      <c r="AFO21" s="9"/>
      <c r="AFP21" s="9"/>
      <c r="AFQ21" s="9"/>
      <c r="AFR21" s="9"/>
      <c r="AFS21" s="9"/>
      <c r="AFT21" s="9"/>
      <c r="AFU21" s="9"/>
      <c r="AFV21" s="9"/>
      <c r="AFW21" s="9"/>
      <c r="AFX21" s="9"/>
      <c r="AFY21" s="9"/>
      <c r="AFZ21" s="9"/>
      <c r="AGA21" s="9"/>
      <c r="AGB21" s="9"/>
      <c r="AGC21" s="9"/>
      <c r="AGD21" s="9"/>
      <c r="AGE21" s="9"/>
      <c r="AGF21" s="9"/>
      <c r="AGG21" s="9"/>
      <c r="AGH21" s="9"/>
      <c r="AGI21" s="9"/>
      <c r="AGJ21" s="9"/>
      <c r="AGK21" s="9"/>
      <c r="AGL21" s="9"/>
      <c r="AGM21" s="9"/>
      <c r="AGN21" s="9"/>
      <c r="AGO21" s="9"/>
      <c r="AGP21" s="9"/>
      <c r="AGQ21" s="9"/>
      <c r="AGR21" s="9"/>
      <c r="AGS21" s="9"/>
      <c r="AGT21" s="9"/>
      <c r="AGU21" s="9"/>
      <c r="AGV21" s="9"/>
      <c r="AGW21" s="9"/>
      <c r="AGX21" s="9"/>
      <c r="AGY21" s="9"/>
      <c r="AGZ21" s="9"/>
      <c r="AHA21" s="9"/>
      <c r="AHB21" s="9"/>
      <c r="AHC21" s="9"/>
      <c r="AHD21" s="9"/>
      <c r="AHE21" s="9"/>
      <c r="AHF21" s="9"/>
      <c r="AHG21" s="9"/>
      <c r="AHH21" s="9"/>
      <c r="AHI21" s="9"/>
      <c r="AHJ21" s="9"/>
      <c r="AHK21" s="9"/>
      <c r="AHL21" s="9"/>
      <c r="AHM21" s="9"/>
      <c r="AHN21" s="9"/>
      <c r="AHO21" s="9"/>
      <c r="AHP21" s="9"/>
      <c r="AHQ21" s="9"/>
      <c r="AHR21" s="9"/>
      <c r="AHS21" s="9"/>
    </row>
    <row r="22" spans="1:903" s="8" customFormat="1">
      <c r="A22" s="63">
        <v>16</v>
      </c>
      <c r="B22" s="8" t="s">
        <v>48</v>
      </c>
      <c r="C22" s="8" t="s">
        <v>16</v>
      </c>
      <c r="D22" s="8" t="s">
        <v>21</v>
      </c>
      <c r="E22" s="8" t="s">
        <v>50</v>
      </c>
      <c r="F22" s="43">
        <v>40323</v>
      </c>
      <c r="G22" s="44">
        <v>9.3423610000000004</v>
      </c>
      <c r="H22" s="45">
        <v>-83.593778</v>
      </c>
      <c r="I22" s="8">
        <v>34</v>
      </c>
      <c r="J22" s="8" t="s">
        <v>227</v>
      </c>
      <c r="K22" s="46"/>
      <c r="L22" s="46"/>
      <c r="M22" s="47"/>
      <c r="N22" s="46">
        <v>8</v>
      </c>
      <c r="O22" s="46"/>
      <c r="P22" s="47"/>
      <c r="Q22" s="44"/>
      <c r="R22" s="44"/>
      <c r="S22" s="44"/>
      <c r="T22" s="44"/>
      <c r="U22" s="44"/>
      <c r="V22" s="44"/>
      <c r="W22" s="44"/>
      <c r="X22" s="49">
        <v>2.2400000000000002</v>
      </c>
      <c r="Y22" s="49">
        <v>4.9947434462644553E-2</v>
      </c>
      <c r="Z22" s="50">
        <v>119</v>
      </c>
      <c r="AA22" s="50">
        <v>133.84126984126985</v>
      </c>
      <c r="AB22" s="50">
        <v>527</v>
      </c>
      <c r="AC22" s="49">
        <v>2.2423574144486693</v>
      </c>
      <c r="AD22" s="49">
        <v>0.05</v>
      </c>
      <c r="AE22" s="51">
        <v>5000000</v>
      </c>
      <c r="AF22" s="49">
        <v>-10.52</v>
      </c>
      <c r="AG22" s="66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  <c r="BM22" s="9"/>
      <c r="BN22" s="9"/>
      <c r="BO22" s="9"/>
      <c r="BP22" s="9"/>
      <c r="BQ22" s="9"/>
      <c r="BR22" s="9"/>
      <c r="BS22" s="9"/>
      <c r="BT22" s="9"/>
      <c r="BU22" s="9"/>
      <c r="BV22" s="9"/>
      <c r="BW22" s="9"/>
      <c r="BX22" s="9"/>
      <c r="BY22" s="9"/>
      <c r="BZ22" s="9"/>
      <c r="CA22" s="9"/>
      <c r="CB22" s="9"/>
      <c r="CC22" s="9"/>
      <c r="CD22" s="9"/>
      <c r="CE22" s="9"/>
      <c r="CF22" s="9"/>
      <c r="CG22" s="9"/>
      <c r="CH22" s="9"/>
      <c r="CI22" s="9"/>
      <c r="CJ22" s="9"/>
      <c r="CK22" s="9"/>
      <c r="CL22" s="9"/>
      <c r="CM22" s="9"/>
      <c r="CN22" s="9"/>
      <c r="CO22" s="9"/>
      <c r="CP22" s="9"/>
      <c r="CQ22" s="9"/>
      <c r="CR22" s="9"/>
      <c r="CS22" s="9"/>
      <c r="CT22" s="9"/>
      <c r="CU22" s="9"/>
      <c r="CV22" s="9"/>
      <c r="CW22" s="9"/>
      <c r="CX22" s="9"/>
      <c r="CY22" s="9"/>
      <c r="CZ22" s="9"/>
      <c r="DA22" s="9"/>
      <c r="DB22" s="9"/>
      <c r="DC22" s="9"/>
      <c r="DD22" s="9"/>
      <c r="DE22" s="9"/>
      <c r="DF22" s="9"/>
      <c r="DG22" s="9"/>
      <c r="DH22" s="9"/>
      <c r="DI22" s="9"/>
      <c r="DJ22" s="9"/>
      <c r="DK22" s="9"/>
      <c r="DL22" s="9"/>
      <c r="DM22" s="9"/>
      <c r="DN22" s="9"/>
      <c r="DO22" s="9"/>
      <c r="DP22" s="9"/>
      <c r="DQ22" s="9"/>
      <c r="DR22" s="9"/>
      <c r="DS22" s="9"/>
      <c r="DT22" s="9"/>
      <c r="DU22" s="9"/>
      <c r="DV22" s="9"/>
      <c r="DW22" s="9"/>
      <c r="DX22" s="9"/>
      <c r="DY22" s="9"/>
      <c r="DZ22" s="9"/>
      <c r="EA22" s="9"/>
      <c r="EB22" s="9"/>
      <c r="EC22" s="9"/>
      <c r="ED22" s="9"/>
      <c r="EE22" s="9"/>
      <c r="EF22" s="9"/>
      <c r="EG22" s="9"/>
      <c r="EH22" s="9"/>
      <c r="EI22" s="9"/>
      <c r="EJ22" s="9"/>
      <c r="EK22" s="9"/>
      <c r="EL22" s="9"/>
      <c r="EM22" s="9"/>
      <c r="EN22" s="9"/>
      <c r="EO22" s="9"/>
      <c r="EP22" s="9"/>
      <c r="EQ22" s="9"/>
      <c r="ER22" s="9"/>
      <c r="ES22" s="9"/>
      <c r="ET22" s="9"/>
      <c r="EU22" s="9"/>
      <c r="EV22" s="9"/>
      <c r="EW22" s="9"/>
      <c r="EX22" s="9"/>
      <c r="EY22" s="9"/>
      <c r="EZ22" s="9"/>
      <c r="FA22" s="9"/>
      <c r="FB22" s="9"/>
      <c r="FC22" s="9"/>
      <c r="FD22" s="9"/>
      <c r="FE22" s="9"/>
      <c r="FF22" s="9"/>
      <c r="FG22" s="9"/>
      <c r="FH22" s="9"/>
      <c r="FI22" s="9"/>
      <c r="FJ22" s="9"/>
      <c r="FK22" s="9"/>
      <c r="FL22" s="9"/>
      <c r="FM22" s="9"/>
      <c r="FN22" s="9"/>
      <c r="FO22" s="9"/>
      <c r="FP22" s="9"/>
      <c r="FQ22" s="9"/>
      <c r="FR22" s="9"/>
      <c r="FS22" s="9"/>
      <c r="FT22" s="9"/>
      <c r="FU22" s="9"/>
      <c r="FV22" s="9"/>
      <c r="FW22" s="9"/>
      <c r="FX22" s="9"/>
      <c r="FY22" s="9"/>
      <c r="FZ22" s="9"/>
      <c r="GA22" s="9"/>
      <c r="GB22" s="9"/>
      <c r="GC22" s="9"/>
      <c r="GD22" s="9"/>
      <c r="GE22" s="9"/>
      <c r="GF22" s="9"/>
      <c r="GG22" s="9"/>
      <c r="GH22" s="9"/>
      <c r="GI22" s="9"/>
      <c r="GJ22" s="9"/>
      <c r="GK22" s="9"/>
      <c r="GL22" s="9"/>
      <c r="GM22" s="9"/>
      <c r="GN22" s="9"/>
      <c r="GO22" s="9"/>
      <c r="GP22" s="9"/>
      <c r="GQ22" s="9"/>
      <c r="GR22" s="9"/>
      <c r="GS22" s="9"/>
      <c r="GT22" s="9"/>
      <c r="GU22" s="9"/>
      <c r="GV22" s="9"/>
      <c r="GW22" s="9"/>
      <c r="GX22" s="9"/>
      <c r="GY22" s="9"/>
      <c r="GZ22" s="9"/>
      <c r="HA22" s="9"/>
      <c r="HB22" s="9"/>
      <c r="HC22" s="9"/>
      <c r="HD22" s="9"/>
      <c r="HE22" s="9"/>
      <c r="HF22" s="9"/>
      <c r="HG22" s="9"/>
      <c r="HH22" s="9"/>
      <c r="HI22" s="9"/>
      <c r="HJ22" s="9"/>
      <c r="HK22" s="9"/>
      <c r="HL22" s="9"/>
      <c r="HM22" s="9"/>
      <c r="HN22" s="9"/>
      <c r="HO22" s="9"/>
      <c r="HP22" s="9"/>
      <c r="HQ22" s="9"/>
      <c r="HR22" s="9"/>
      <c r="HS22" s="9"/>
      <c r="HT22" s="9"/>
      <c r="HU22" s="9"/>
      <c r="HV22" s="9"/>
      <c r="HW22" s="9"/>
      <c r="HX22" s="9"/>
      <c r="HY22" s="9"/>
      <c r="HZ22" s="9"/>
      <c r="IA22" s="9"/>
      <c r="IB22" s="9"/>
      <c r="IC22" s="9"/>
      <c r="ID22" s="9"/>
      <c r="IE22" s="9"/>
      <c r="IF22" s="9"/>
      <c r="IG22" s="9"/>
      <c r="IH22" s="9"/>
      <c r="II22" s="9"/>
      <c r="IJ22" s="9"/>
      <c r="IK22" s="9"/>
      <c r="IL22" s="9"/>
      <c r="IM22" s="9"/>
      <c r="IN22" s="9"/>
      <c r="IO22" s="9"/>
      <c r="IP22" s="9"/>
      <c r="IQ22" s="9"/>
      <c r="IR22" s="9"/>
      <c r="IS22" s="9"/>
      <c r="IT22" s="9"/>
      <c r="IU22" s="9"/>
      <c r="IV22" s="9"/>
      <c r="IW22" s="9"/>
      <c r="IX22" s="9"/>
      <c r="IY22" s="9"/>
      <c r="IZ22" s="9"/>
      <c r="JA22" s="9"/>
      <c r="JB22" s="9"/>
      <c r="JC22" s="9"/>
      <c r="JD22" s="9"/>
      <c r="JE22" s="9"/>
      <c r="JF22" s="9"/>
      <c r="JG22" s="9"/>
      <c r="JH22" s="9"/>
      <c r="JI22" s="9"/>
      <c r="JJ22" s="9"/>
      <c r="JK22" s="9"/>
      <c r="JL22" s="9"/>
      <c r="JM22" s="9"/>
      <c r="JN22" s="9"/>
      <c r="JO22" s="9"/>
      <c r="JP22" s="9"/>
      <c r="JQ22" s="9"/>
      <c r="JR22" s="9"/>
      <c r="JS22" s="9"/>
      <c r="JT22" s="9"/>
      <c r="JU22" s="9"/>
      <c r="JV22" s="9"/>
      <c r="JW22" s="9"/>
      <c r="JX22" s="9"/>
      <c r="JY22" s="9"/>
      <c r="JZ22" s="9"/>
      <c r="KA22" s="9"/>
      <c r="KB22" s="9"/>
      <c r="KC22" s="9"/>
      <c r="KD22" s="9"/>
      <c r="KE22" s="9"/>
      <c r="KF22" s="9"/>
      <c r="KG22" s="9"/>
      <c r="KH22" s="9"/>
      <c r="KI22" s="9"/>
      <c r="KJ22" s="9"/>
      <c r="KK22" s="9"/>
      <c r="KL22" s="9"/>
      <c r="KM22" s="9"/>
      <c r="KN22" s="9"/>
      <c r="KO22" s="9"/>
      <c r="KP22" s="9"/>
      <c r="KQ22" s="9"/>
      <c r="KR22" s="9"/>
      <c r="KS22" s="9"/>
      <c r="KT22" s="9"/>
      <c r="KU22" s="9"/>
      <c r="KV22" s="9"/>
      <c r="KW22" s="9"/>
      <c r="KX22" s="9"/>
      <c r="KY22" s="9"/>
      <c r="KZ22" s="9"/>
      <c r="LA22" s="9"/>
      <c r="LB22" s="9"/>
      <c r="LC22" s="9"/>
      <c r="LD22" s="9"/>
      <c r="LE22" s="9"/>
      <c r="LF22" s="9"/>
      <c r="LG22" s="9"/>
      <c r="LH22" s="9"/>
      <c r="LI22" s="9"/>
      <c r="LJ22" s="9"/>
      <c r="LK22" s="9"/>
      <c r="LL22" s="9"/>
      <c r="LM22" s="9"/>
      <c r="LN22" s="9"/>
      <c r="LO22" s="9"/>
      <c r="LP22" s="9"/>
      <c r="LQ22" s="9"/>
      <c r="LR22" s="9"/>
      <c r="LS22" s="9"/>
      <c r="LT22" s="9"/>
      <c r="LU22" s="9"/>
      <c r="LV22" s="9"/>
      <c r="LW22" s="9"/>
      <c r="LX22" s="9"/>
      <c r="LY22" s="9"/>
      <c r="LZ22" s="9"/>
      <c r="MA22" s="9"/>
      <c r="MB22" s="9"/>
      <c r="MC22" s="9"/>
      <c r="MD22" s="9"/>
      <c r="ME22" s="9"/>
      <c r="MF22" s="9"/>
      <c r="MG22" s="9"/>
      <c r="MH22" s="9"/>
      <c r="MI22" s="9"/>
      <c r="MJ22" s="9"/>
      <c r="MK22" s="9"/>
      <c r="ML22" s="9"/>
      <c r="MM22" s="9"/>
      <c r="MN22" s="9"/>
      <c r="MO22" s="9"/>
      <c r="MP22" s="9"/>
      <c r="MQ22" s="9"/>
      <c r="MR22" s="9"/>
      <c r="MS22" s="9"/>
      <c r="MT22" s="9"/>
      <c r="MU22" s="9"/>
      <c r="MV22" s="9"/>
      <c r="MW22" s="9"/>
      <c r="MX22" s="9"/>
      <c r="MY22" s="9"/>
      <c r="MZ22" s="9"/>
      <c r="NA22" s="9"/>
      <c r="NB22" s="9"/>
      <c r="NC22" s="9"/>
      <c r="ND22" s="9"/>
      <c r="NE22" s="9"/>
      <c r="NF22" s="9"/>
      <c r="NG22" s="9"/>
      <c r="NH22" s="9"/>
      <c r="NI22" s="9"/>
      <c r="NJ22" s="9"/>
      <c r="NK22" s="9"/>
      <c r="NL22" s="9"/>
      <c r="NM22" s="9"/>
      <c r="NN22" s="9"/>
      <c r="NO22" s="9"/>
      <c r="NP22" s="9"/>
      <c r="NQ22" s="9"/>
      <c r="NR22" s="9"/>
      <c r="NS22" s="9"/>
      <c r="NT22" s="9"/>
      <c r="NU22" s="9"/>
      <c r="NV22" s="9"/>
      <c r="NW22" s="9"/>
      <c r="NX22" s="9"/>
      <c r="NY22" s="9"/>
      <c r="NZ22" s="9"/>
      <c r="OA22" s="9"/>
      <c r="OB22" s="9"/>
      <c r="OC22" s="9"/>
      <c r="OD22" s="9"/>
      <c r="OE22" s="9"/>
      <c r="OF22" s="9"/>
      <c r="OG22" s="9"/>
      <c r="OH22" s="9"/>
      <c r="OI22" s="9"/>
      <c r="OJ22" s="9"/>
      <c r="OK22" s="9"/>
      <c r="OL22" s="9"/>
      <c r="OM22" s="9"/>
      <c r="ON22" s="9"/>
      <c r="OO22" s="9"/>
      <c r="OP22" s="9"/>
      <c r="OQ22" s="9"/>
      <c r="OR22" s="9"/>
      <c r="OS22" s="9"/>
      <c r="OT22" s="9"/>
      <c r="OU22" s="9"/>
      <c r="OV22" s="9"/>
      <c r="OW22" s="9"/>
      <c r="OX22" s="9"/>
      <c r="OY22" s="9"/>
      <c r="OZ22" s="9"/>
      <c r="PA22" s="9"/>
      <c r="PB22" s="9"/>
      <c r="PC22" s="9"/>
      <c r="PD22" s="9"/>
      <c r="PE22" s="9"/>
      <c r="PF22" s="9"/>
      <c r="PG22" s="9"/>
      <c r="PH22" s="9"/>
      <c r="PI22" s="9"/>
      <c r="PJ22" s="9"/>
      <c r="PK22" s="9"/>
      <c r="PL22" s="9"/>
      <c r="PM22" s="9"/>
      <c r="PN22" s="9"/>
      <c r="PO22" s="9"/>
      <c r="PP22" s="9"/>
      <c r="PQ22" s="9"/>
      <c r="PR22" s="9"/>
      <c r="PS22" s="9"/>
      <c r="PT22" s="9"/>
      <c r="PU22" s="9"/>
      <c r="PV22" s="9"/>
      <c r="PW22" s="9"/>
      <c r="PX22" s="9"/>
      <c r="PY22" s="9"/>
      <c r="PZ22" s="9"/>
      <c r="QA22" s="9"/>
      <c r="QB22" s="9"/>
      <c r="QC22" s="9"/>
      <c r="QD22" s="9"/>
      <c r="QE22" s="9"/>
      <c r="QF22" s="9"/>
      <c r="QG22" s="9"/>
      <c r="QH22" s="9"/>
      <c r="QI22" s="9"/>
      <c r="QJ22" s="9"/>
      <c r="QK22" s="9"/>
      <c r="QL22" s="9"/>
      <c r="QM22" s="9"/>
      <c r="QN22" s="9"/>
      <c r="QO22" s="9"/>
      <c r="QP22" s="9"/>
      <c r="QQ22" s="9"/>
      <c r="QR22" s="9"/>
      <c r="QS22" s="9"/>
      <c r="QT22" s="9"/>
      <c r="QU22" s="9"/>
      <c r="QV22" s="9"/>
      <c r="QW22" s="9"/>
      <c r="QX22" s="9"/>
      <c r="QY22" s="9"/>
      <c r="QZ22" s="9"/>
      <c r="RA22" s="9"/>
      <c r="RB22" s="9"/>
      <c r="RC22" s="9"/>
      <c r="RD22" s="9"/>
      <c r="RE22" s="9"/>
      <c r="RF22" s="9"/>
      <c r="RG22" s="9"/>
      <c r="RH22" s="9"/>
      <c r="RI22" s="9"/>
      <c r="RJ22" s="9"/>
      <c r="RK22" s="9"/>
      <c r="RL22" s="9"/>
      <c r="RM22" s="9"/>
      <c r="RN22" s="9"/>
      <c r="RO22" s="9"/>
      <c r="RP22" s="9"/>
      <c r="RQ22" s="9"/>
      <c r="RR22" s="9"/>
      <c r="RS22" s="9"/>
      <c r="RT22" s="9"/>
      <c r="RU22" s="9"/>
      <c r="RV22" s="9"/>
      <c r="RW22" s="9"/>
      <c r="RX22" s="9"/>
      <c r="RY22" s="9"/>
      <c r="RZ22" s="9"/>
      <c r="SA22" s="9"/>
      <c r="SB22" s="9"/>
      <c r="SC22" s="9"/>
      <c r="SD22" s="9"/>
      <c r="SE22" s="9"/>
      <c r="SF22" s="9"/>
      <c r="SG22" s="9"/>
      <c r="SH22" s="9"/>
      <c r="SI22" s="9"/>
      <c r="SJ22" s="9"/>
      <c r="SK22" s="9"/>
      <c r="SL22" s="9"/>
      <c r="SM22" s="9"/>
      <c r="SN22" s="9"/>
      <c r="SO22" s="9"/>
      <c r="SP22" s="9"/>
      <c r="SQ22" s="9"/>
      <c r="SR22" s="9"/>
      <c r="SS22" s="9"/>
      <c r="ST22" s="9"/>
      <c r="SU22" s="9"/>
      <c r="SV22" s="9"/>
      <c r="SW22" s="9"/>
      <c r="SX22" s="9"/>
      <c r="SY22" s="9"/>
      <c r="SZ22" s="9"/>
      <c r="TA22" s="9"/>
      <c r="TB22" s="9"/>
      <c r="TC22" s="9"/>
      <c r="TD22" s="9"/>
      <c r="TE22" s="9"/>
      <c r="TF22" s="9"/>
      <c r="TG22" s="9"/>
      <c r="TH22" s="9"/>
      <c r="TI22" s="9"/>
      <c r="TJ22" s="9"/>
      <c r="TK22" s="9"/>
      <c r="TL22" s="9"/>
      <c r="TM22" s="9"/>
      <c r="TN22" s="9"/>
      <c r="TO22" s="9"/>
      <c r="TP22" s="9"/>
      <c r="TQ22" s="9"/>
      <c r="TR22" s="9"/>
      <c r="TS22" s="9"/>
      <c r="TT22" s="9"/>
      <c r="TU22" s="9"/>
      <c r="TV22" s="9"/>
      <c r="TW22" s="9"/>
      <c r="TX22" s="9"/>
      <c r="TY22" s="9"/>
      <c r="TZ22" s="9"/>
      <c r="UA22" s="9"/>
      <c r="UB22" s="9"/>
      <c r="UC22" s="9"/>
      <c r="UD22" s="9"/>
      <c r="UE22" s="9"/>
      <c r="UF22" s="9"/>
      <c r="UG22" s="9"/>
      <c r="UH22" s="9"/>
      <c r="UI22" s="9"/>
      <c r="UJ22" s="9"/>
      <c r="UK22" s="9"/>
      <c r="UL22" s="9"/>
      <c r="UM22" s="9"/>
      <c r="UN22" s="9"/>
      <c r="UO22" s="9"/>
      <c r="UP22" s="9"/>
      <c r="UQ22" s="9"/>
      <c r="UR22" s="9"/>
      <c r="US22" s="9"/>
      <c r="UT22" s="9"/>
      <c r="UU22" s="9"/>
      <c r="UV22" s="9"/>
      <c r="UW22" s="9"/>
      <c r="UX22" s="9"/>
      <c r="UY22" s="9"/>
      <c r="UZ22" s="9"/>
      <c r="VA22" s="9"/>
      <c r="VB22" s="9"/>
      <c r="VC22" s="9"/>
      <c r="VD22" s="9"/>
      <c r="VE22" s="9"/>
      <c r="VF22" s="9"/>
      <c r="VG22" s="9"/>
      <c r="VH22" s="9"/>
      <c r="VI22" s="9"/>
      <c r="VJ22" s="9"/>
      <c r="VK22" s="9"/>
      <c r="VL22" s="9"/>
      <c r="VM22" s="9"/>
      <c r="VN22" s="9"/>
      <c r="VO22" s="9"/>
      <c r="VP22" s="9"/>
      <c r="VQ22" s="9"/>
      <c r="VR22" s="9"/>
      <c r="VS22" s="9"/>
      <c r="VT22" s="9"/>
      <c r="VU22" s="9"/>
      <c r="VV22" s="9"/>
      <c r="VW22" s="9"/>
      <c r="VX22" s="9"/>
      <c r="VY22" s="9"/>
      <c r="VZ22" s="9"/>
      <c r="WA22" s="9"/>
      <c r="WB22" s="9"/>
      <c r="WC22" s="9"/>
      <c r="WD22" s="9"/>
      <c r="WE22" s="9"/>
      <c r="WF22" s="9"/>
      <c r="WG22" s="9"/>
      <c r="WH22" s="9"/>
      <c r="WI22" s="9"/>
      <c r="WJ22" s="9"/>
      <c r="WK22" s="9"/>
      <c r="WL22" s="9"/>
      <c r="WM22" s="9"/>
      <c r="WN22" s="9"/>
      <c r="WO22" s="9"/>
      <c r="WP22" s="9"/>
      <c r="WQ22" s="9"/>
      <c r="WR22" s="9"/>
      <c r="WS22" s="9"/>
      <c r="WT22" s="9"/>
      <c r="WU22" s="9"/>
      <c r="WV22" s="9"/>
      <c r="WW22" s="9"/>
      <c r="WX22" s="9"/>
      <c r="WY22" s="9"/>
      <c r="WZ22" s="9"/>
      <c r="XA22" s="9"/>
      <c r="XB22" s="9"/>
      <c r="XC22" s="9"/>
      <c r="XD22" s="9"/>
      <c r="XE22" s="9"/>
      <c r="XF22" s="9"/>
      <c r="XG22" s="9"/>
      <c r="XH22" s="9"/>
      <c r="XI22" s="9"/>
      <c r="XJ22" s="9"/>
      <c r="XK22" s="9"/>
      <c r="XL22" s="9"/>
      <c r="XM22" s="9"/>
      <c r="XN22" s="9"/>
      <c r="XO22" s="9"/>
      <c r="XP22" s="9"/>
      <c r="XQ22" s="9"/>
      <c r="XR22" s="9"/>
      <c r="XS22" s="9"/>
      <c r="XT22" s="9"/>
      <c r="XU22" s="9"/>
      <c r="XV22" s="9"/>
      <c r="XW22" s="9"/>
      <c r="XX22" s="9"/>
      <c r="XY22" s="9"/>
      <c r="XZ22" s="9"/>
      <c r="YA22" s="9"/>
      <c r="YB22" s="9"/>
      <c r="YC22" s="9"/>
      <c r="YD22" s="9"/>
      <c r="YE22" s="9"/>
      <c r="YF22" s="9"/>
      <c r="YG22" s="9"/>
      <c r="YH22" s="9"/>
      <c r="YI22" s="9"/>
      <c r="YJ22" s="9"/>
      <c r="YK22" s="9"/>
      <c r="YL22" s="9"/>
      <c r="YM22" s="9"/>
      <c r="YN22" s="9"/>
      <c r="YO22" s="9"/>
      <c r="YP22" s="9"/>
      <c r="YQ22" s="9"/>
      <c r="YR22" s="9"/>
      <c r="YS22" s="9"/>
      <c r="YT22" s="9"/>
      <c r="YU22" s="9"/>
      <c r="YV22" s="9"/>
      <c r="YW22" s="9"/>
      <c r="YX22" s="9"/>
      <c r="YY22" s="9"/>
      <c r="YZ22" s="9"/>
      <c r="ZA22" s="9"/>
      <c r="ZB22" s="9"/>
      <c r="ZC22" s="9"/>
      <c r="ZD22" s="9"/>
      <c r="ZE22" s="9"/>
      <c r="ZF22" s="9"/>
      <c r="ZG22" s="9"/>
      <c r="ZH22" s="9"/>
      <c r="ZI22" s="9"/>
      <c r="ZJ22" s="9"/>
      <c r="ZK22" s="9"/>
      <c r="ZL22" s="9"/>
      <c r="ZM22" s="9"/>
      <c r="ZN22" s="9"/>
      <c r="ZO22" s="9"/>
      <c r="ZP22" s="9"/>
      <c r="ZQ22" s="9"/>
      <c r="ZR22" s="9"/>
      <c r="ZS22" s="9"/>
      <c r="ZT22" s="9"/>
      <c r="ZU22" s="9"/>
      <c r="ZV22" s="9"/>
      <c r="ZW22" s="9"/>
      <c r="ZX22" s="9"/>
      <c r="ZY22" s="9"/>
      <c r="ZZ22" s="9"/>
      <c r="AAA22" s="9"/>
      <c r="AAB22" s="9"/>
      <c r="AAC22" s="9"/>
      <c r="AAD22" s="9"/>
      <c r="AAE22" s="9"/>
      <c r="AAF22" s="9"/>
      <c r="AAG22" s="9"/>
      <c r="AAH22" s="9"/>
      <c r="AAI22" s="9"/>
      <c r="AAJ22" s="9"/>
      <c r="AAK22" s="9"/>
      <c r="AAL22" s="9"/>
      <c r="AAM22" s="9"/>
      <c r="AAN22" s="9"/>
      <c r="AAO22" s="9"/>
      <c r="AAP22" s="9"/>
      <c r="AAQ22" s="9"/>
      <c r="AAR22" s="9"/>
      <c r="AAS22" s="9"/>
      <c r="AAT22" s="9"/>
      <c r="AAU22" s="9"/>
      <c r="AAV22" s="9"/>
      <c r="AAW22" s="9"/>
      <c r="AAX22" s="9"/>
      <c r="AAY22" s="9"/>
      <c r="AAZ22" s="9"/>
      <c r="ABA22" s="9"/>
      <c r="ABB22" s="9"/>
      <c r="ABC22" s="9"/>
      <c r="ABD22" s="9"/>
      <c r="ABE22" s="9"/>
      <c r="ABF22" s="9"/>
      <c r="ABG22" s="9"/>
      <c r="ABH22" s="9"/>
      <c r="ABI22" s="9"/>
      <c r="ABJ22" s="9"/>
      <c r="ABK22" s="9"/>
      <c r="ABL22" s="9"/>
      <c r="ABM22" s="9"/>
      <c r="ABN22" s="9"/>
      <c r="ABO22" s="9"/>
      <c r="ABP22" s="9"/>
      <c r="ABQ22" s="9"/>
      <c r="ABR22" s="9"/>
      <c r="ABS22" s="9"/>
      <c r="ABT22" s="9"/>
      <c r="ABU22" s="9"/>
      <c r="ABV22" s="9"/>
      <c r="ABW22" s="9"/>
      <c r="ABX22" s="9"/>
      <c r="ABY22" s="9"/>
      <c r="ABZ22" s="9"/>
      <c r="ACA22" s="9"/>
      <c r="ACB22" s="9"/>
      <c r="ACC22" s="9"/>
      <c r="ACD22" s="9"/>
      <c r="ACE22" s="9"/>
      <c r="ACF22" s="9"/>
      <c r="ACG22" s="9"/>
      <c r="ACH22" s="9"/>
      <c r="ACI22" s="9"/>
      <c r="ACJ22" s="9"/>
      <c r="ACK22" s="9"/>
      <c r="ACL22" s="9"/>
      <c r="ACM22" s="9"/>
      <c r="ACN22" s="9"/>
      <c r="ACO22" s="9"/>
      <c r="ACP22" s="9"/>
      <c r="ACQ22" s="9"/>
      <c r="ACR22" s="9"/>
      <c r="ACS22" s="9"/>
      <c r="ACT22" s="9"/>
      <c r="ACU22" s="9"/>
      <c r="ACV22" s="9"/>
      <c r="ACW22" s="9"/>
      <c r="ACX22" s="9"/>
      <c r="ACY22" s="9"/>
      <c r="ACZ22" s="9"/>
      <c r="ADA22" s="9"/>
      <c r="ADB22" s="9"/>
      <c r="ADC22" s="9"/>
      <c r="ADD22" s="9"/>
      <c r="ADE22" s="9"/>
      <c r="ADF22" s="9"/>
      <c r="ADG22" s="9"/>
      <c r="ADH22" s="9"/>
      <c r="ADI22" s="9"/>
      <c r="ADJ22" s="9"/>
      <c r="ADK22" s="9"/>
      <c r="ADL22" s="9"/>
      <c r="ADM22" s="9"/>
      <c r="ADN22" s="9"/>
      <c r="ADO22" s="9"/>
      <c r="ADP22" s="9"/>
      <c r="ADQ22" s="9"/>
      <c r="ADR22" s="9"/>
      <c r="ADS22" s="9"/>
      <c r="ADT22" s="9"/>
      <c r="ADU22" s="9"/>
      <c r="ADV22" s="9"/>
      <c r="ADW22" s="9"/>
      <c r="ADX22" s="9"/>
      <c r="ADY22" s="9"/>
      <c r="ADZ22" s="9"/>
      <c r="AEA22" s="9"/>
      <c r="AEB22" s="9"/>
      <c r="AEC22" s="9"/>
      <c r="AED22" s="9"/>
      <c r="AEE22" s="9"/>
      <c r="AEF22" s="9"/>
      <c r="AEG22" s="9"/>
      <c r="AEH22" s="9"/>
      <c r="AEI22" s="9"/>
      <c r="AEJ22" s="9"/>
      <c r="AEK22" s="9"/>
      <c r="AEL22" s="9"/>
      <c r="AEM22" s="9"/>
      <c r="AEN22" s="9"/>
      <c r="AEO22" s="9"/>
      <c r="AEP22" s="9"/>
      <c r="AEQ22" s="9"/>
      <c r="AER22" s="9"/>
      <c r="AES22" s="9"/>
      <c r="AET22" s="9"/>
      <c r="AEU22" s="9"/>
      <c r="AEV22" s="9"/>
      <c r="AEW22" s="9"/>
      <c r="AEX22" s="9"/>
      <c r="AEY22" s="9"/>
      <c r="AEZ22" s="9"/>
      <c r="AFA22" s="9"/>
      <c r="AFB22" s="9"/>
      <c r="AFC22" s="9"/>
      <c r="AFD22" s="9"/>
      <c r="AFE22" s="9"/>
      <c r="AFF22" s="9"/>
      <c r="AFG22" s="9"/>
      <c r="AFH22" s="9"/>
      <c r="AFI22" s="9"/>
      <c r="AFJ22" s="9"/>
      <c r="AFK22" s="9"/>
      <c r="AFL22" s="9"/>
      <c r="AFM22" s="9"/>
      <c r="AFN22" s="9"/>
      <c r="AFO22" s="9"/>
      <c r="AFP22" s="9"/>
      <c r="AFQ22" s="9"/>
      <c r="AFR22" s="9"/>
      <c r="AFS22" s="9"/>
      <c r="AFT22" s="9"/>
      <c r="AFU22" s="9"/>
      <c r="AFV22" s="9"/>
      <c r="AFW22" s="9"/>
      <c r="AFX22" s="9"/>
      <c r="AFY22" s="9"/>
      <c r="AFZ22" s="9"/>
      <c r="AGA22" s="9"/>
      <c r="AGB22" s="9"/>
      <c r="AGC22" s="9"/>
      <c r="AGD22" s="9"/>
      <c r="AGE22" s="9"/>
      <c r="AGF22" s="9"/>
      <c r="AGG22" s="9"/>
      <c r="AGH22" s="9"/>
      <c r="AGI22" s="9"/>
      <c r="AGJ22" s="9"/>
      <c r="AGK22" s="9"/>
      <c r="AGL22" s="9"/>
      <c r="AGM22" s="9"/>
      <c r="AGN22" s="9"/>
      <c r="AGO22" s="9"/>
      <c r="AGP22" s="9"/>
      <c r="AGQ22" s="9"/>
      <c r="AGR22" s="9"/>
      <c r="AGS22" s="9"/>
      <c r="AGT22" s="9"/>
      <c r="AGU22" s="9"/>
      <c r="AGV22" s="9"/>
      <c r="AGW22" s="9"/>
      <c r="AGX22" s="9"/>
      <c r="AGY22" s="9"/>
      <c r="AGZ22" s="9"/>
      <c r="AHA22" s="9"/>
      <c r="AHB22" s="9"/>
      <c r="AHC22" s="9"/>
      <c r="AHD22" s="9"/>
      <c r="AHE22" s="9"/>
      <c r="AHF22" s="9"/>
      <c r="AHG22" s="9"/>
      <c r="AHH22" s="9"/>
      <c r="AHI22" s="9"/>
      <c r="AHJ22" s="9"/>
      <c r="AHK22" s="9"/>
      <c r="AHL22" s="9"/>
      <c r="AHM22" s="9"/>
      <c r="AHN22" s="9"/>
      <c r="AHO22" s="9"/>
      <c r="AHP22" s="9"/>
      <c r="AHQ22" s="9"/>
      <c r="AHR22" s="9"/>
      <c r="AHS22" s="9"/>
    </row>
    <row r="23" spans="1:903">
      <c r="A23" s="63">
        <v>17</v>
      </c>
      <c r="B23" s="9" t="s">
        <v>51</v>
      </c>
      <c r="C23" s="9" t="s">
        <v>25</v>
      </c>
      <c r="D23" s="9" t="s">
        <v>17</v>
      </c>
      <c r="E23" s="9" t="s">
        <v>52</v>
      </c>
      <c r="F23" s="52">
        <v>43195</v>
      </c>
      <c r="G23" s="53">
        <v>8.5755400000000002</v>
      </c>
      <c r="H23" s="45">
        <v>-83.364159999999998</v>
      </c>
      <c r="I23" s="9">
        <v>33</v>
      </c>
      <c r="J23" s="9" t="s">
        <v>226</v>
      </c>
      <c r="K23" s="54">
        <v>758</v>
      </c>
      <c r="L23" s="54">
        <v>122</v>
      </c>
      <c r="M23" s="55">
        <v>49159</v>
      </c>
      <c r="N23" s="54">
        <v>8.1999999999999993</v>
      </c>
      <c r="O23" s="54">
        <v>11</v>
      </c>
      <c r="P23" s="55">
        <v>81.607560000000007</v>
      </c>
      <c r="Q23" s="53">
        <v>1.9E-3</v>
      </c>
      <c r="R23" s="53">
        <v>1.5082999999999999E-2</v>
      </c>
      <c r="S23" s="53">
        <v>2.7704089999999999</v>
      </c>
      <c r="T23" s="53">
        <v>1.074265</v>
      </c>
      <c r="U23" s="53">
        <v>50.332279999999997</v>
      </c>
      <c r="V23" s="53">
        <v>864.19849999999997</v>
      </c>
      <c r="W23" s="53" t="s">
        <v>32</v>
      </c>
      <c r="X23" s="56">
        <v>1.55</v>
      </c>
      <c r="Y23" s="56">
        <v>7.7500000000000013E-2</v>
      </c>
      <c r="Z23" s="10"/>
      <c r="AA23" s="10">
        <v>0.42330743712000002</v>
      </c>
      <c r="AB23" s="10">
        <v>1.322835741</v>
      </c>
      <c r="AC23" s="56">
        <v>3.2536527563408786</v>
      </c>
      <c r="AD23" s="56">
        <v>0.16268263781704395</v>
      </c>
      <c r="AE23" s="57">
        <v>2250321062234.7681</v>
      </c>
      <c r="AF23" s="56"/>
      <c r="AG23" s="65">
        <v>306.68111900000002</v>
      </c>
    </row>
    <row r="24" spans="1:903">
      <c r="A24" s="63">
        <v>18</v>
      </c>
      <c r="B24" s="9" t="s">
        <v>51</v>
      </c>
      <c r="C24" s="9" t="s">
        <v>25</v>
      </c>
      <c r="D24" s="9" t="s">
        <v>21</v>
      </c>
      <c r="E24" s="9" t="s">
        <v>53</v>
      </c>
      <c r="F24" s="52">
        <v>40320</v>
      </c>
      <c r="G24" s="53">
        <v>8.5751109999999997</v>
      </c>
      <c r="H24" s="45">
        <v>-83.364056000000005</v>
      </c>
      <c r="I24" s="9">
        <v>29.5</v>
      </c>
      <c r="J24" s="9" t="s">
        <v>227</v>
      </c>
      <c r="K24" s="54"/>
      <c r="L24" s="54"/>
      <c r="M24" s="55"/>
      <c r="N24" s="54">
        <v>8.4</v>
      </c>
      <c r="O24" s="54"/>
      <c r="P24" s="55"/>
      <c r="Q24" s="53"/>
      <c r="R24" s="53"/>
      <c r="S24" s="53"/>
      <c r="T24" s="53"/>
      <c r="U24" s="53"/>
      <c r="V24" s="53"/>
      <c r="W24" s="53"/>
      <c r="X24" s="56">
        <v>1.82</v>
      </c>
      <c r="Y24" s="56">
        <v>6.0176615553121593E-2</v>
      </c>
      <c r="Z24" s="10"/>
      <c r="AA24" s="10">
        <v>1.2032</v>
      </c>
      <c r="AB24" s="10">
        <v>3.76</v>
      </c>
      <c r="AC24" s="56">
        <v>2.1171014492753621</v>
      </c>
      <c r="AD24" s="56">
        <v>7.0000000000000007E-2</v>
      </c>
      <c r="AE24" s="57">
        <v>13000000000</v>
      </c>
      <c r="AF24" s="56">
        <v>1</v>
      </c>
      <c r="AG24" s="65"/>
    </row>
    <row r="25" spans="1:903">
      <c r="A25" s="63">
        <v>19</v>
      </c>
      <c r="B25" s="9" t="s">
        <v>51</v>
      </c>
      <c r="C25" s="9" t="s">
        <v>25</v>
      </c>
      <c r="D25" s="9" t="s">
        <v>21</v>
      </c>
      <c r="E25" s="9" t="s">
        <v>54</v>
      </c>
      <c r="F25" s="52">
        <v>40320</v>
      </c>
      <c r="G25" s="53">
        <v>8.5751109999999997</v>
      </c>
      <c r="H25" s="45">
        <v>-83.364056000000005</v>
      </c>
      <c r="I25" s="9">
        <v>29.5</v>
      </c>
      <c r="J25" s="9" t="s">
        <v>227</v>
      </c>
      <c r="K25" s="54"/>
      <c r="L25" s="54"/>
      <c r="M25" s="55"/>
      <c r="N25" s="54">
        <v>8.4</v>
      </c>
      <c r="O25" s="54"/>
      <c r="P25" s="55"/>
      <c r="Q25" s="53"/>
      <c r="R25" s="53"/>
      <c r="S25" s="53"/>
      <c r="T25" s="53"/>
      <c r="U25" s="53"/>
      <c r="V25" s="53"/>
      <c r="W25" s="53"/>
      <c r="X25" s="56">
        <v>1.78</v>
      </c>
      <c r="Y25" s="56">
        <v>6.7691822162609966E-2</v>
      </c>
      <c r="Z25" s="10"/>
      <c r="AA25" s="10">
        <v>1.0912000000000002</v>
      </c>
      <c r="AB25" s="10">
        <v>3.41</v>
      </c>
      <c r="AC25" s="56">
        <v>2.1036514522821577</v>
      </c>
      <c r="AD25" s="56">
        <v>0.08</v>
      </c>
      <c r="AE25" s="57">
        <v>14000000000</v>
      </c>
      <c r="AF25" s="56">
        <v>1</v>
      </c>
      <c r="AG25" s="65"/>
    </row>
    <row r="26" spans="1:903" s="8" customFormat="1">
      <c r="A26" s="63">
        <v>20</v>
      </c>
      <c r="B26" s="8" t="s">
        <v>55</v>
      </c>
      <c r="C26" s="8" t="s">
        <v>16</v>
      </c>
      <c r="D26" s="8" t="s">
        <v>21</v>
      </c>
      <c r="E26" s="8" t="s">
        <v>56</v>
      </c>
      <c r="F26" s="43">
        <v>40965</v>
      </c>
      <c r="G26" s="44">
        <v>9.3028890000000004</v>
      </c>
      <c r="H26" s="45">
        <v>-83.297888999999998</v>
      </c>
      <c r="I26" s="8">
        <v>62.8</v>
      </c>
      <c r="J26" s="8" t="s">
        <v>227</v>
      </c>
      <c r="K26" s="46"/>
      <c r="L26" s="46"/>
      <c r="M26" s="47"/>
      <c r="N26" s="46">
        <v>6</v>
      </c>
      <c r="O26" s="46"/>
      <c r="P26" s="47"/>
      <c r="Q26" s="44"/>
      <c r="R26" s="44"/>
      <c r="S26" s="44"/>
      <c r="T26" s="44"/>
      <c r="U26" s="44"/>
      <c r="V26" s="44"/>
      <c r="W26" s="44"/>
      <c r="X26" s="49">
        <v>0.99</v>
      </c>
      <c r="Y26" s="49">
        <v>2.0049515981282962E-2</v>
      </c>
      <c r="Z26" s="50">
        <v>124.8</v>
      </c>
      <c r="AA26" s="50">
        <v>1.2926984126984127</v>
      </c>
      <c r="AB26" s="50">
        <v>5.09</v>
      </c>
      <c r="AC26" s="49">
        <v>0.9875550122249388</v>
      </c>
      <c r="AD26" s="49">
        <v>0.02</v>
      </c>
      <c r="AE26" s="51">
        <v>53000000</v>
      </c>
      <c r="AF26" s="49">
        <v>-10.64</v>
      </c>
      <c r="AG26" s="66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9"/>
      <c r="BL26" s="9"/>
      <c r="BM26" s="9"/>
      <c r="BN26" s="9"/>
      <c r="BO26" s="9"/>
      <c r="BP26" s="9"/>
      <c r="BQ26" s="9"/>
      <c r="BR26" s="9"/>
      <c r="BS26" s="9"/>
      <c r="BT26" s="9"/>
      <c r="BU26" s="9"/>
      <c r="BV26" s="9"/>
      <c r="BW26" s="9"/>
      <c r="BX26" s="9"/>
      <c r="BY26" s="9"/>
      <c r="BZ26" s="9"/>
      <c r="CA26" s="9"/>
      <c r="CB26" s="9"/>
      <c r="CC26" s="9"/>
      <c r="CD26" s="9"/>
      <c r="CE26" s="9"/>
      <c r="CF26" s="9"/>
      <c r="CG26" s="9"/>
      <c r="CH26" s="9"/>
      <c r="CI26" s="9"/>
      <c r="CJ26" s="9"/>
      <c r="CK26" s="9"/>
      <c r="CL26" s="9"/>
      <c r="CM26" s="9"/>
      <c r="CN26" s="9"/>
      <c r="CO26" s="9"/>
      <c r="CP26" s="9"/>
      <c r="CQ26" s="9"/>
      <c r="CR26" s="9"/>
      <c r="CS26" s="9"/>
      <c r="CT26" s="9"/>
      <c r="CU26" s="9"/>
      <c r="CV26" s="9"/>
      <c r="CW26" s="9"/>
      <c r="CX26" s="9"/>
      <c r="CY26" s="9"/>
      <c r="CZ26" s="9"/>
      <c r="DA26" s="9"/>
      <c r="DB26" s="9"/>
      <c r="DC26" s="9"/>
      <c r="DD26" s="9"/>
      <c r="DE26" s="9"/>
      <c r="DF26" s="9"/>
      <c r="DG26" s="9"/>
      <c r="DH26" s="9"/>
      <c r="DI26" s="9"/>
      <c r="DJ26" s="9"/>
      <c r="DK26" s="9"/>
      <c r="DL26" s="9"/>
      <c r="DM26" s="9"/>
      <c r="DN26" s="9"/>
      <c r="DO26" s="9"/>
      <c r="DP26" s="9"/>
      <c r="DQ26" s="9"/>
      <c r="DR26" s="9"/>
      <c r="DS26" s="9"/>
      <c r="DT26" s="9"/>
      <c r="DU26" s="9"/>
      <c r="DV26" s="9"/>
      <c r="DW26" s="9"/>
      <c r="DX26" s="9"/>
      <c r="DY26" s="9"/>
      <c r="DZ26" s="9"/>
      <c r="EA26" s="9"/>
      <c r="EB26" s="9"/>
      <c r="EC26" s="9"/>
      <c r="ED26" s="9"/>
      <c r="EE26" s="9"/>
      <c r="EF26" s="9"/>
      <c r="EG26" s="9"/>
      <c r="EH26" s="9"/>
      <c r="EI26" s="9"/>
      <c r="EJ26" s="9"/>
      <c r="EK26" s="9"/>
      <c r="EL26" s="9"/>
      <c r="EM26" s="9"/>
      <c r="EN26" s="9"/>
      <c r="EO26" s="9"/>
      <c r="EP26" s="9"/>
      <c r="EQ26" s="9"/>
      <c r="ER26" s="9"/>
      <c r="ES26" s="9"/>
      <c r="ET26" s="9"/>
      <c r="EU26" s="9"/>
      <c r="EV26" s="9"/>
      <c r="EW26" s="9"/>
      <c r="EX26" s="9"/>
      <c r="EY26" s="9"/>
      <c r="EZ26" s="9"/>
      <c r="FA26" s="9"/>
      <c r="FB26" s="9"/>
      <c r="FC26" s="9"/>
      <c r="FD26" s="9"/>
      <c r="FE26" s="9"/>
      <c r="FF26" s="9"/>
      <c r="FG26" s="9"/>
      <c r="FH26" s="9"/>
      <c r="FI26" s="9"/>
      <c r="FJ26" s="9"/>
      <c r="FK26" s="9"/>
      <c r="FL26" s="9"/>
      <c r="FM26" s="9"/>
      <c r="FN26" s="9"/>
      <c r="FO26" s="9"/>
      <c r="FP26" s="9"/>
      <c r="FQ26" s="9"/>
      <c r="FR26" s="9"/>
      <c r="FS26" s="9"/>
      <c r="FT26" s="9"/>
      <c r="FU26" s="9"/>
      <c r="FV26" s="9"/>
      <c r="FW26" s="9"/>
      <c r="FX26" s="9"/>
      <c r="FY26" s="9"/>
      <c r="FZ26" s="9"/>
      <c r="GA26" s="9"/>
      <c r="GB26" s="9"/>
      <c r="GC26" s="9"/>
      <c r="GD26" s="9"/>
      <c r="GE26" s="9"/>
      <c r="GF26" s="9"/>
      <c r="GG26" s="9"/>
      <c r="GH26" s="9"/>
      <c r="GI26" s="9"/>
      <c r="GJ26" s="9"/>
      <c r="GK26" s="9"/>
      <c r="GL26" s="9"/>
      <c r="GM26" s="9"/>
      <c r="GN26" s="9"/>
      <c r="GO26" s="9"/>
      <c r="GP26" s="9"/>
      <c r="GQ26" s="9"/>
      <c r="GR26" s="9"/>
      <c r="GS26" s="9"/>
      <c r="GT26" s="9"/>
      <c r="GU26" s="9"/>
      <c r="GV26" s="9"/>
      <c r="GW26" s="9"/>
      <c r="GX26" s="9"/>
      <c r="GY26" s="9"/>
      <c r="GZ26" s="9"/>
      <c r="HA26" s="9"/>
      <c r="HB26" s="9"/>
      <c r="HC26" s="9"/>
      <c r="HD26" s="9"/>
      <c r="HE26" s="9"/>
      <c r="HF26" s="9"/>
      <c r="HG26" s="9"/>
      <c r="HH26" s="9"/>
      <c r="HI26" s="9"/>
      <c r="HJ26" s="9"/>
      <c r="HK26" s="9"/>
      <c r="HL26" s="9"/>
      <c r="HM26" s="9"/>
      <c r="HN26" s="9"/>
      <c r="HO26" s="9"/>
      <c r="HP26" s="9"/>
      <c r="HQ26" s="9"/>
      <c r="HR26" s="9"/>
      <c r="HS26" s="9"/>
      <c r="HT26" s="9"/>
      <c r="HU26" s="9"/>
      <c r="HV26" s="9"/>
      <c r="HW26" s="9"/>
      <c r="HX26" s="9"/>
      <c r="HY26" s="9"/>
      <c r="HZ26" s="9"/>
      <c r="IA26" s="9"/>
      <c r="IB26" s="9"/>
      <c r="IC26" s="9"/>
      <c r="ID26" s="9"/>
      <c r="IE26" s="9"/>
      <c r="IF26" s="9"/>
      <c r="IG26" s="9"/>
      <c r="IH26" s="9"/>
      <c r="II26" s="9"/>
      <c r="IJ26" s="9"/>
      <c r="IK26" s="9"/>
      <c r="IL26" s="9"/>
      <c r="IM26" s="9"/>
      <c r="IN26" s="9"/>
      <c r="IO26" s="9"/>
      <c r="IP26" s="9"/>
      <c r="IQ26" s="9"/>
      <c r="IR26" s="9"/>
      <c r="IS26" s="9"/>
      <c r="IT26" s="9"/>
      <c r="IU26" s="9"/>
      <c r="IV26" s="9"/>
      <c r="IW26" s="9"/>
      <c r="IX26" s="9"/>
      <c r="IY26" s="9"/>
      <c r="IZ26" s="9"/>
      <c r="JA26" s="9"/>
      <c r="JB26" s="9"/>
      <c r="JC26" s="9"/>
      <c r="JD26" s="9"/>
      <c r="JE26" s="9"/>
      <c r="JF26" s="9"/>
      <c r="JG26" s="9"/>
      <c r="JH26" s="9"/>
      <c r="JI26" s="9"/>
      <c r="JJ26" s="9"/>
      <c r="JK26" s="9"/>
      <c r="JL26" s="9"/>
      <c r="JM26" s="9"/>
      <c r="JN26" s="9"/>
      <c r="JO26" s="9"/>
      <c r="JP26" s="9"/>
      <c r="JQ26" s="9"/>
      <c r="JR26" s="9"/>
      <c r="JS26" s="9"/>
      <c r="JT26" s="9"/>
      <c r="JU26" s="9"/>
      <c r="JV26" s="9"/>
      <c r="JW26" s="9"/>
      <c r="JX26" s="9"/>
      <c r="JY26" s="9"/>
      <c r="JZ26" s="9"/>
      <c r="KA26" s="9"/>
      <c r="KB26" s="9"/>
      <c r="KC26" s="9"/>
      <c r="KD26" s="9"/>
      <c r="KE26" s="9"/>
      <c r="KF26" s="9"/>
      <c r="KG26" s="9"/>
      <c r="KH26" s="9"/>
      <c r="KI26" s="9"/>
      <c r="KJ26" s="9"/>
      <c r="KK26" s="9"/>
      <c r="KL26" s="9"/>
      <c r="KM26" s="9"/>
      <c r="KN26" s="9"/>
      <c r="KO26" s="9"/>
      <c r="KP26" s="9"/>
      <c r="KQ26" s="9"/>
      <c r="KR26" s="9"/>
      <c r="KS26" s="9"/>
      <c r="KT26" s="9"/>
      <c r="KU26" s="9"/>
      <c r="KV26" s="9"/>
      <c r="KW26" s="9"/>
      <c r="KX26" s="9"/>
      <c r="KY26" s="9"/>
      <c r="KZ26" s="9"/>
      <c r="LA26" s="9"/>
      <c r="LB26" s="9"/>
      <c r="LC26" s="9"/>
      <c r="LD26" s="9"/>
      <c r="LE26" s="9"/>
      <c r="LF26" s="9"/>
      <c r="LG26" s="9"/>
      <c r="LH26" s="9"/>
      <c r="LI26" s="9"/>
      <c r="LJ26" s="9"/>
      <c r="LK26" s="9"/>
      <c r="LL26" s="9"/>
      <c r="LM26" s="9"/>
      <c r="LN26" s="9"/>
      <c r="LO26" s="9"/>
      <c r="LP26" s="9"/>
      <c r="LQ26" s="9"/>
      <c r="LR26" s="9"/>
      <c r="LS26" s="9"/>
      <c r="LT26" s="9"/>
      <c r="LU26" s="9"/>
      <c r="LV26" s="9"/>
      <c r="LW26" s="9"/>
      <c r="LX26" s="9"/>
      <c r="LY26" s="9"/>
      <c r="LZ26" s="9"/>
      <c r="MA26" s="9"/>
      <c r="MB26" s="9"/>
      <c r="MC26" s="9"/>
      <c r="MD26" s="9"/>
      <c r="ME26" s="9"/>
      <c r="MF26" s="9"/>
      <c r="MG26" s="9"/>
      <c r="MH26" s="9"/>
      <c r="MI26" s="9"/>
      <c r="MJ26" s="9"/>
      <c r="MK26" s="9"/>
      <c r="ML26" s="9"/>
      <c r="MM26" s="9"/>
      <c r="MN26" s="9"/>
      <c r="MO26" s="9"/>
      <c r="MP26" s="9"/>
      <c r="MQ26" s="9"/>
      <c r="MR26" s="9"/>
      <c r="MS26" s="9"/>
      <c r="MT26" s="9"/>
      <c r="MU26" s="9"/>
      <c r="MV26" s="9"/>
      <c r="MW26" s="9"/>
      <c r="MX26" s="9"/>
      <c r="MY26" s="9"/>
      <c r="MZ26" s="9"/>
      <c r="NA26" s="9"/>
      <c r="NB26" s="9"/>
      <c r="NC26" s="9"/>
      <c r="ND26" s="9"/>
      <c r="NE26" s="9"/>
      <c r="NF26" s="9"/>
      <c r="NG26" s="9"/>
      <c r="NH26" s="9"/>
      <c r="NI26" s="9"/>
      <c r="NJ26" s="9"/>
      <c r="NK26" s="9"/>
      <c r="NL26" s="9"/>
      <c r="NM26" s="9"/>
      <c r="NN26" s="9"/>
      <c r="NO26" s="9"/>
      <c r="NP26" s="9"/>
      <c r="NQ26" s="9"/>
      <c r="NR26" s="9"/>
      <c r="NS26" s="9"/>
      <c r="NT26" s="9"/>
      <c r="NU26" s="9"/>
      <c r="NV26" s="9"/>
      <c r="NW26" s="9"/>
      <c r="NX26" s="9"/>
      <c r="NY26" s="9"/>
      <c r="NZ26" s="9"/>
      <c r="OA26" s="9"/>
      <c r="OB26" s="9"/>
      <c r="OC26" s="9"/>
      <c r="OD26" s="9"/>
      <c r="OE26" s="9"/>
      <c r="OF26" s="9"/>
      <c r="OG26" s="9"/>
      <c r="OH26" s="9"/>
      <c r="OI26" s="9"/>
      <c r="OJ26" s="9"/>
      <c r="OK26" s="9"/>
      <c r="OL26" s="9"/>
      <c r="OM26" s="9"/>
      <c r="ON26" s="9"/>
      <c r="OO26" s="9"/>
      <c r="OP26" s="9"/>
      <c r="OQ26" s="9"/>
      <c r="OR26" s="9"/>
      <c r="OS26" s="9"/>
      <c r="OT26" s="9"/>
      <c r="OU26" s="9"/>
      <c r="OV26" s="9"/>
      <c r="OW26" s="9"/>
      <c r="OX26" s="9"/>
      <c r="OY26" s="9"/>
      <c r="OZ26" s="9"/>
      <c r="PA26" s="9"/>
      <c r="PB26" s="9"/>
      <c r="PC26" s="9"/>
      <c r="PD26" s="9"/>
      <c r="PE26" s="9"/>
      <c r="PF26" s="9"/>
      <c r="PG26" s="9"/>
      <c r="PH26" s="9"/>
      <c r="PI26" s="9"/>
      <c r="PJ26" s="9"/>
      <c r="PK26" s="9"/>
      <c r="PL26" s="9"/>
      <c r="PM26" s="9"/>
      <c r="PN26" s="9"/>
      <c r="PO26" s="9"/>
      <c r="PP26" s="9"/>
      <c r="PQ26" s="9"/>
      <c r="PR26" s="9"/>
      <c r="PS26" s="9"/>
      <c r="PT26" s="9"/>
      <c r="PU26" s="9"/>
      <c r="PV26" s="9"/>
      <c r="PW26" s="9"/>
      <c r="PX26" s="9"/>
      <c r="PY26" s="9"/>
      <c r="PZ26" s="9"/>
      <c r="QA26" s="9"/>
      <c r="QB26" s="9"/>
      <c r="QC26" s="9"/>
      <c r="QD26" s="9"/>
      <c r="QE26" s="9"/>
      <c r="QF26" s="9"/>
      <c r="QG26" s="9"/>
      <c r="QH26" s="9"/>
      <c r="QI26" s="9"/>
      <c r="QJ26" s="9"/>
      <c r="QK26" s="9"/>
      <c r="QL26" s="9"/>
      <c r="QM26" s="9"/>
      <c r="QN26" s="9"/>
      <c r="QO26" s="9"/>
      <c r="QP26" s="9"/>
      <c r="QQ26" s="9"/>
      <c r="QR26" s="9"/>
      <c r="QS26" s="9"/>
      <c r="QT26" s="9"/>
      <c r="QU26" s="9"/>
      <c r="QV26" s="9"/>
      <c r="QW26" s="9"/>
      <c r="QX26" s="9"/>
      <c r="QY26" s="9"/>
      <c r="QZ26" s="9"/>
      <c r="RA26" s="9"/>
      <c r="RB26" s="9"/>
      <c r="RC26" s="9"/>
      <c r="RD26" s="9"/>
      <c r="RE26" s="9"/>
      <c r="RF26" s="9"/>
      <c r="RG26" s="9"/>
      <c r="RH26" s="9"/>
      <c r="RI26" s="9"/>
      <c r="RJ26" s="9"/>
      <c r="RK26" s="9"/>
      <c r="RL26" s="9"/>
      <c r="RM26" s="9"/>
      <c r="RN26" s="9"/>
      <c r="RO26" s="9"/>
      <c r="RP26" s="9"/>
      <c r="RQ26" s="9"/>
      <c r="RR26" s="9"/>
      <c r="RS26" s="9"/>
      <c r="RT26" s="9"/>
      <c r="RU26" s="9"/>
      <c r="RV26" s="9"/>
      <c r="RW26" s="9"/>
      <c r="RX26" s="9"/>
      <c r="RY26" s="9"/>
      <c r="RZ26" s="9"/>
      <c r="SA26" s="9"/>
      <c r="SB26" s="9"/>
      <c r="SC26" s="9"/>
      <c r="SD26" s="9"/>
      <c r="SE26" s="9"/>
      <c r="SF26" s="9"/>
      <c r="SG26" s="9"/>
      <c r="SH26" s="9"/>
      <c r="SI26" s="9"/>
      <c r="SJ26" s="9"/>
      <c r="SK26" s="9"/>
      <c r="SL26" s="9"/>
      <c r="SM26" s="9"/>
      <c r="SN26" s="9"/>
      <c r="SO26" s="9"/>
      <c r="SP26" s="9"/>
      <c r="SQ26" s="9"/>
      <c r="SR26" s="9"/>
      <c r="SS26" s="9"/>
      <c r="ST26" s="9"/>
      <c r="SU26" s="9"/>
      <c r="SV26" s="9"/>
      <c r="SW26" s="9"/>
      <c r="SX26" s="9"/>
      <c r="SY26" s="9"/>
      <c r="SZ26" s="9"/>
      <c r="TA26" s="9"/>
      <c r="TB26" s="9"/>
      <c r="TC26" s="9"/>
      <c r="TD26" s="9"/>
      <c r="TE26" s="9"/>
      <c r="TF26" s="9"/>
      <c r="TG26" s="9"/>
      <c r="TH26" s="9"/>
      <c r="TI26" s="9"/>
      <c r="TJ26" s="9"/>
      <c r="TK26" s="9"/>
      <c r="TL26" s="9"/>
      <c r="TM26" s="9"/>
      <c r="TN26" s="9"/>
      <c r="TO26" s="9"/>
      <c r="TP26" s="9"/>
      <c r="TQ26" s="9"/>
      <c r="TR26" s="9"/>
      <c r="TS26" s="9"/>
      <c r="TT26" s="9"/>
      <c r="TU26" s="9"/>
      <c r="TV26" s="9"/>
      <c r="TW26" s="9"/>
      <c r="TX26" s="9"/>
      <c r="TY26" s="9"/>
      <c r="TZ26" s="9"/>
      <c r="UA26" s="9"/>
      <c r="UB26" s="9"/>
      <c r="UC26" s="9"/>
      <c r="UD26" s="9"/>
      <c r="UE26" s="9"/>
      <c r="UF26" s="9"/>
      <c r="UG26" s="9"/>
      <c r="UH26" s="9"/>
      <c r="UI26" s="9"/>
      <c r="UJ26" s="9"/>
      <c r="UK26" s="9"/>
      <c r="UL26" s="9"/>
      <c r="UM26" s="9"/>
      <c r="UN26" s="9"/>
      <c r="UO26" s="9"/>
      <c r="UP26" s="9"/>
      <c r="UQ26" s="9"/>
      <c r="UR26" s="9"/>
      <c r="US26" s="9"/>
      <c r="UT26" s="9"/>
      <c r="UU26" s="9"/>
      <c r="UV26" s="9"/>
      <c r="UW26" s="9"/>
      <c r="UX26" s="9"/>
      <c r="UY26" s="9"/>
      <c r="UZ26" s="9"/>
      <c r="VA26" s="9"/>
      <c r="VB26" s="9"/>
      <c r="VC26" s="9"/>
      <c r="VD26" s="9"/>
      <c r="VE26" s="9"/>
      <c r="VF26" s="9"/>
      <c r="VG26" s="9"/>
      <c r="VH26" s="9"/>
      <c r="VI26" s="9"/>
      <c r="VJ26" s="9"/>
      <c r="VK26" s="9"/>
      <c r="VL26" s="9"/>
      <c r="VM26" s="9"/>
      <c r="VN26" s="9"/>
      <c r="VO26" s="9"/>
      <c r="VP26" s="9"/>
      <c r="VQ26" s="9"/>
      <c r="VR26" s="9"/>
      <c r="VS26" s="9"/>
      <c r="VT26" s="9"/>
      <c r="VU26" s="9"/>
      <c r="VV26" s="9"/>
      <c r="VW26" s="9"/>
      <c r="VX26" s="9"/>
      <c r="VY26" s="9"/>
      <c r="VZ26" s="9"/>
      <c r="WA26" s="9"/>
      <c r="WB26" s="9"/>
      <c r="WC26" s="9"/>
      <c r="WD26" s="9"/>
      <c r="WE26" s="9"/>
      <c r="WF26" s="9"/>
      <c r="WG26" s="9"/>
      <c r="WH26" s="9"/>
      <c r="WI26" s="9"/>
      <c r="WJ26" s="9"/>
      <c r="WK26" s="9"/>
      <c r="WL26" s="9"/>
      <c r="WM26" s="9"/>
      <c r="WN26" s="9"/>
      <c r="WO26" s="9"/>
      <c r="WP26" s="9"/>
      <c r="WQ26" s="9"/>
      <c r="WR26" s="9"/>
      <c r="WS26" s="9"/>
      <c r="WT26" s="9"/>
      <c r="WU26" s="9"/>
      <c r="WV26" s="9"/>
      <c r="WW26" s="9"/>
      <c r="WX26" s="9"/>
      <c r="WY26" s="9"/>
      <c r="WZ26" s="9"/>
      <c r="XA26" s="9"/>
      <c r="XB26" s="9"/>
      <c r="XC26" s="9"/>
      <c r="XD26" s="9"/>
      <c r="XE26" s="9"/>
      <c r="XF26" s="9"/>
      <c r="XG26" s="9"/>
      <c r="XH26" s="9"/>
      <c r="XI26" s="9"/>
      <c r="XJ26" s="9"/>
      <c r="XK26" s="9"/>
      <c r="XL26" s="9"/>
      <c r="XM26" s="9"/>
      <c r="XN26" s="9"/>
      <c r="XO26" s="9"/>
      <c r="XP26" s="9"/>
      <c r="XQ26" s="9"/>
      <c r="XR26" s="9"/>
      <c r="XS26" s="9"/>
      <c r="XT26" s="9"/>
      <c r="XU26" s="9"/>
      <c r="XV26" s="9"/>
      <c r="XW26" s="9"/>
      <c r="XX26" s="9"/>
      <c r="XY26" s="9"/>
      <c r="XZ26" s="9"/>
      <c r="YA26" s="9"/>
      <c r="YB26" s="9"/>
      <c r="YC26" s="9"/>
      <c r="YD26" s="9"/>
      <c r="YE26" s="9"/>
      <c r="YF26" s="9"/>
      <c r="YG26" s="9"/>
      <c r="YH26" s="9"/>
      <c r="YI26" s="9"/>
      <c r="YJ26" s="9"/>
      <c r="YK26" s="9"/>
      <c r="YL26" s="9"/>
      <c r="YM26" s="9"/>
      <c r="YN26" s="9"/>
      <c r="YO26" s="9"/>
      <c r="YP26" s="9"/>
      <c r="YQ26" s="9"/>
      <c r="YR26" s="9"/>
      <c r="YS26" s="9"/>
      <c r="YT26" s="9"/>
      <c r="YU26" s="9"/>
      <c r="YV26" s="9"/>
      <c r="YW26" s="9"/>
      <c r="YX26" s="9"/>
      <c r="YY26" s="9"/>
      <c r="YZ26" s="9"/>
      <c r="ZA26" s="9"/>
      <c r="ZB26" s="9"/>
      <c r="ZC26" s="9"/>
      <c r="ZD26" s="9"/>
      <c r="ZE26" s="9"/>
      <c r="ZF26" s="9"/>
      <c r="ZG26" s="9"/>
      <c r="ZH26" s="9"/>
      <c r="ZI26" s="9"/>
      <c r="ZJ26" s="9"/>
      <c r="ZK26" s="9"/>
      <c r="ZL26" s="9"/>
      <c r="ZM26" s="9"/>
      <c r="ZN26" s="9"/>
      <c r="ZO26" s="9"/>
      <c r="ZP26" s="9"/>
      <c r="ZQ26" s="9"/>
      <c r="ZR26" s="9"/>
      <c r="ZS26" s="9"/>
      <c r="ZT26" s="9"/>
      <c r="ZU26" s="9"/>
      <c r="ZV26" s="9"/>
      <c r="ZW26" s="9"/>
      <c r="ZX26" s="9"/>
      <c r="ZY26" s="9"/>
      <c r="ZZ26" s="9"/>
      <c r="AAA26" s="9"/>
      <c r="AAB26" s="9"/>
      <c r="AAC26" s="9"/>
      <c r="AAD26" s="9"/>
      <c r="AAE26" s="9"/>
      <c r="AAF26" s="9"/>
      <c r="AAG26" s="9"/>
      <c r="AAH26" s="9"/>
      <c r="AAI26" s="9"/>
      <c r="AAJ26" s="9"/>
      <c r="AAK26" s="9"/>
      <c r="AAL26" s="9"/>
      <c r="AAM26" s="9"/>
      <c r="AAN26" s="9"/>
      <c r="AAO26" s="9"/>
      <c r="AAP26" s="9"/>
      <c r="AAQ26" s="9"/>
      <c r="AAR26" s="9"/>
      <c r="AAS26" s="9"/>
      <c r="AAT26" s="9"/>
      <c r="AAU26" s="9"/>
      <c r="AAV26" s="9"/>
      <c r="AAW26" s="9"/>
      <c r="AAX26" s="9"/>
      <c r="AAY26" s="9"/>
      <c r="AAZ26" s="9"/>
      <c r="ABA26" s="9"/>
      <c r="ABB26" s="9"/>
      <c r="ABC26" s="9"/>
      <c r="ABD26" s="9"/>
      <c r="ABE26" s="9"/>
      <c r="ABF26" s="9"/>
      <c r="ABG26" s="9"/>
      <c r="ABH26" s="9"/>
      <c r="ABI26" s="9"/>
      <c r="ABJ26" s="9"/>
      <c r="ABK26" s="9"/>
      <c r="ABL26" s="9"/>
      <c r="ABM26" s="9"/>
      <c r="ABN26" s="9"/>
      <c r="ABO26" s="9"/>
      <c r="ABP26" s="9"/>
      <c r="ABQ26" s="9"/>
      <c r="ABR26" s="9"/>
      <c r="ABS26" s="9"/>
      <c r="ABT26" s="9"/>
      <c r="ABU26" s="9"/>
      <c r="ABV26" s="9"/>
      <c r="ABW26" s="9"/>
      <c r="ABX26" s="9"/>
      <c r="ABY26" s="9"/>
      <c r="ABZ26" s="9"/>
      <c r="ACA26" s="9"/>
      <c r="ACB26" s="9"/>
      <c r="ACC26" s="9"/>
      <c r="ACD26" s="9"/>
      <c r="ACE26" s="9"/>
      <c r="ACF26" s="9"/>
      <c r="ACG26" s="9"/>
      <c r="ACH26" s="9"/>
      <c r="ACI26" s="9"/>
      <c r="ACJ26" s="9"/>
      <c r="ACK26" s="9"/>
      <c r="ACL26" s="9"/>
      <c r="ACM26" s="9"/>
      <c r="ACN26" s="9"/>
      <c r="ACO26" s="9"/>
      <c r="ACP26" s="9"/>
      <c r="ACQ26" s="9"/>
      <c r="ACR26" s="9"/>
      <c r="ACS26" s="9"/>
      <c r="ACT26" s="9"/>
      <c r="ACU26" s="9"/>
      <c r="ACV26" s="9"/>
      <c r="ACW26" s="9"/>
      <c r="ACX26" s="9"/>
      <c r="ACY26" s="9"/>
      <c r="ACZ26" s="9"/>
      <c r="ADA26" s="9"/>
      <c r="ADB26" s="9"/>
      <c r="ADC26" s="9"/>
      <c r="ADD26" s="9"/>
      <c r="ADE26" s="9"/>
      <c r="ADF26" s="9"/>
      <c r="ADG26" s="9"/>
      <c r="ADH26" s="9"/>
      <c r="ADI26" s="9"/>
      <c r="ADJ26" s="9"/>
      <c r="ADK26" s="9"/>
      <c r="ADL26" s="9"/>
      <c r="ADM26" s="9"/>
      <c r="ADN26" s="9"/>
      <c r="ADO26" s="9"/>
      <c r="ADP26" s="9"/>
      <c r="ADQ26" s="9"/>
      <c r="ADR26" s="9"/>
      <c r="ADS26" s="9"/>
      <c r="ADT26" s="9"/>
      <c r="ADU26" s="9"/>
      <c r="ADV26" s="9"/>
      <c r="ADW26" s="9"/>
      <c r="ADX26" s="9"/>
      <c r="ADY26" s="9"/>
      <c r="ADZ26" s="9"/>
      <c r="AEA26" s="9"/>
      <c r="AEB26" s="9"/>
      <c r="AEC26" s="9"/>
      <c r="AED26" s="9"/>
      <c r="AEE26" s="9"/>
      <c r="AEF26" s="9"/>
      <c r="AEG26" s="9"/>
      <c r="AEH26" s="9"/>
      <c r="AEI26" s="9"/>
      <c r="AEJ26" s="9"/>
      <c r="AEK26" s="9"/>
      <c r="AEL26" s="9"/>
      <c r="AEM26" s="9"/>
      <c r="AEN26" s="9"/>
      <c r="AEO26" s="9"/>
      <c r="AEP26" s="9"/>
      <c r="AEQ26" s="9"/>
      <c r="AER26" s="9"/>
      <c r="AES26" s="9"/>
      <c r="AET26" s="9"/>
      <c r="AEU26" s="9"/>
      <c r="AEV26" s="9"/>
      <c r="AEW26" s="9"/>
      <c r="AEX26" s="9"/>
      <c r="AEY26" s="9"/>
      <c r="AEZ26" s="9"/>
      <c r="AFA26" s="9"/>
      <c r="AFB26" s="9"/>
      <c r="AFC26" s="9"/>
      <c r="AFD26" s="9"/>
      <c r="AFE26" s="9"/>
      <c r="AFF26" s="9"/>
      <c r="AFG26" s="9"/>
      <c r="AFH26" s="9"/>
      <c r="AFI26" s="9"/>
      <c r="AFJ26" s="9"/>
      <c r="AFK26" s="9"/>
      <c r="AFL26" s="9"/>
      <c r="AFM26" s="9"/>
      <c r="AFN26" s="9"/>
      <c r="AFO26" s="9"/>
      <c r="AFP26" s="9"/>
      <c r="AFQ26" s="9"/>
      <c r="AFR26" s="9"/>
      <c r="AFS26" s="9"/>
      <c r="AFT26" s="9"/>
      <c r="AFU26" s="9"/>
      <c r="AFV26" s="9"/>
      <c r="AFW26" s="9"/>
      <c r="AFX26" s="9"/>
      <c r="AFY26" s="9"/>
      <c r="AFZ26" s="9"/>
      <c r="AGA26" s="9"/>
      <c r="AGB26" s="9"/>
      <c r="AGC26" s="9"/>
      <c r="AGD26" s="9"/>
      <c r="AGE26" s="9"/>
      <c r="AGF26" s="9"/>
      <c r="AGG26" s="9"/>
      <c r="AGH26" s="9"/>
      <c r="AGI26" s="9"/>
      <c r="AGJ26" s="9"/>
      <c r="AGK26" s="9"/>
      <c r="AGL26" s="9"/>
      <c r="AGM26" s="9"/>
      <c r="AGN26" s="9"/>
      <c r="AGO26" s="9"/>
      <c r="AGP26" s="9"/>
      <c r="AGQ26" s="9"/>
      <c r="AGR26" s="9"/>
      <c r="AGS26" s="9"/>
      <c r="AGT26" s="9"/>
      <c r="AGU26" s="9"/>
      <c r="AGV26" s="9"/>
      <c r="AGW26" s="9"/>
      <c r="AGX26" s="9"/>
      <c r="AGY26" s="9"/>
      <c r="AGZ26" s="9"/>
      <c r="AHA26" s="9"/>
      <c r="AHB26" s="9"/>
      <c r="AHC26" s="9"/>
      <c r="AHD26" s="9"/>
      <c r="AHE26" s="9"/>
      <c r="AHF26" s="9"/>
      <c r="AHG26" s="9"/>
      <c r="AHH26" s="9"/>
      <c r="AHI26" s="9"/>
      <c r="AHJ26" s="9"/>
      <c r="AHK26" s="9"/>
      <c r="AHL26" s="9"/>
      <c r="AHM26" s="9"/>
      <c r="AHN26" s="9"/>
      <c r="AHO26" s="9"/>
      <c r="AHP26" s="9"/>
      <c r="AHQ26" s="9"/>
      <c r="AHR26" s="9"/>
      <c r="AHS26" s="9"/>
    </row>
    <row r="27" spans="1:903" s="8" customFormat="1">
      <c r="A27" s="63">
        <v>21</v>
      </c>
      <c r="B27" s="8" t="s">
        <v>55</v>
      </c>
      <c r="C27" s="8" t="s">
        <v>16</v>
      </c>
      <c r="D27" s="8" t="s">
        <v>17</v>
      </c>
      <c r="E27" s="8" t="s">
        <v>57</v>
      </c>
      <c r="F27" s="43">
        <v>43194</v>
      </c>
      <c r="G27" s="44">
        <v>9.3028300000000002</v>
      </c>
      <c r="H27" s="45">
        <v>-83.297820000000002</v>
      </c>
      <c r="I27" s="8">
        <v>60</v>
      </c>
      <c r="J27" s="8" t="s">
        <v>226</v>
      </c>
      <c r="K27" s="46">
        <v>680</v>
      </c>
      <c r="L27" s="46">
        <v>45</v>
      </c>
      <c r="M27" s="47">
        <v>2600</v>
      </c>
      <c r="N27" s="46">
        <v>7.7</v>
      </c>
      <c r="O27" s="46">
        <v>5.9</v>
      </c>
      <c r="P27" s="47">
        <v>777.62689999999998</v>
      </c>
      <c r="Q27" s="44">
        <v>3.8082999999999999E-2</v>
      </c>
      <c r="R27" s="44">
        <v>2.4659999999999999E-3</v>
      </c>
      <c r="S27" s="44">
        <v>0.13098299999999999</v>
      </c>
      <c r="T27" s="44">
        <v>2.9862139999999999</v>
      </c>
      <c r="U27" s="44">
        <v>214.8475</v>
      </c>
      <c r="V27" s="44">
        <v>4.367896</v>
      </c>
      <c r="W27" s="44" t="s">
        <v>32</v>
      </c>
      <c r="X27" s="49"/>
      <c r="Y27" s="49"/>
      <c r="Z27" s="50"/>
      <c r="AA27" s="50"/>
      <c r="AB27" s="50"/>
      <c r="AC27" s="49"/>
      <c r="AD27" s="49"/>
      <c r="AE27" s="51"/>
      <c r="AF27" s="49">
        <v>-13.229799999999999</v>
      </c>
      <c r="AG27" s="66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9"/>
      <c r="BJ27" s="9"/>
      <c r="BK27" s="9"/>
      <c r="BL27" s="9"/>
      <c r="BM27" s="9"/>
      <c r="BN27" s="9"/>
      <c r="BO27" s="9"/>
      <c r="BP27" s="9"/>
      <c r="BQ27" s="9"/>
      <c r="BR27" s="9"/>
      <c r="BS27" s="9"/>
      <c r="BT27" s="9"/>
      <c r="BU27" s="9"/>
      <c r="BV27" s="9"/>
      <c r="BW27" s="9"/>
      <c r="BX27" s="9"/>
      <c r="BY27" s="9"/>
      <c r="BZ27" s="9"/>
      <c r="CA27" s="9"/>
      <c r="CB27" s="9"/>
      <c r="CC27" s="9"/>
      <c r="CD27" s="9"/>
      <c r="CE27" s="9"/>
      <c r="CF27" s="9"/>
      <c r="CG27" s="9"/>
      <c r="CH27" s="9"/>
      <c r="CI27" s="9"/>
      <c r="CJ27" s="9"/>
      <c r="CK27" s="9"/>
      <c r="CL27" s="9"/>
      <c r="CM27" s="9"/>
      <c r="CN27" s="9"/>
      <c r="CO27" s="9"/>
      <c r="CP27" s="9"/>
      <c r="CQ27" s="9"/>
      <c r="CR27" s="9"/>
      <c r="CS27" s="9"/>
      <c r="CT27" s="9"/>
      <c r="CU27" s="9"/>
      <c r="CV27" s="9"/>
      <c r="CW27" s="9"/>
      <c r="CX27" s="9"/>
      <c r="CY27" s="9"/>
      <c r="CZ27" s="9"/>
      <c r="DA27" s="9"/>
      <c r="DB27" s="9"/>
      <c r="DC27" s="9"/>
      <c r="DD27" s="9"/>
      <c r="DE27" s="9"/>
      <c r="DF27" s="9"/>
      <c r="DG27" s="9"/>
      <c r="DH27" s="9"/>
      <c r="DI27" s="9"/>
      <c r="DJ27" s="9"/>
      <c r="DK27" s="9"/>
      <c r="DL27" s="9"/>
      <c r="DM27" s="9"/>
      <c r="DN27" s="9"/>
      <c r="DO27" s="9"/>
      <c r="DP27" s="9"/>
      <c r="DQ27" s="9"/>
      <c r="DR27" s="9"/>
      <c r="DS27" s="9"/>
      <c r="DT27" s="9"/>
      <c r="DU27" s="9"/>
      <c r="DV27" s="9"/>
      <c r="DW27" s="9"/>
      <c r="DX27" s="9"/>
      <c r="DY27" s="9"/>
      <c r="DZ27" s="9"/>
      <c r="EA27" s="9"/>
      <c r="EB27" s="9"/>
      <c r="EC27" s="9"/>
      <c r="ED27" s="9"/>
      <c r="EE27" s="9"/>
      <c r="EF27" s="9"/>
      <c r="EG27" s="9"/>
      <c r="EH27" s="9"/>
      <c r="EI27" s="9"/>
      <c r="EJ27" s="9"/>
      <c r="EK27" s="9"/>
      <c r="EL27" s="9"/>
      <c r="EM27" s="9"/>
      <c r="EN27" s="9"/>
      <c r="EO27" s="9"/>
      <c r="EP27" s="9"/>
      <c r="EQ27" s="9"/>
      <c r="ER27" s="9"/>
      <c r="ES27" s="9"/>
      <c r="ET27" s="9"/>
      <c r="EU27" s="9"/>
      <c r="EV27" s="9"/>
      <c r="EW27" s="9"/>
      <c r="EX27" s="9"/>
      <c r="EY27" s="9"/>
      <c r="EZ27" s="9"/>
      <c r="FA27" s="9"/>
      <c r="FB27" s="9"/>
      <c r="FC27" s="9"/>
      <c r="FD27" s="9"/>
      <c r="FE27" s="9"/>
      <c r="FF27" s="9"/>
      <c r="FG27" s="9"/>
      <c r="FH27" s="9"/>
      <c r="FI27" s="9"/>
      <c r="FJ27" s="9"/>
      <c r="FK27" s="9"/>
      <c r="FL27" s="9"/>
      <c r="FM27" s="9"/>
      <c r="FN27" s="9"/>
      <c r="FO27" s="9"/>
      <c r="FP27" s="9"/>
      <c r="FQ27" s="9"/>
      <c r="FR27" s="9"/>
      <c r="FS27" s="9"/>
      <c r="FT27" s="9"/>
      <c r="FU27" s="9"/>
      <c r="FV27" s="9"/>
      <c r="FW27" s="9"/>
      <c r="FX27" s="9"/>
      <c r="FY27" s="9"/>
      <c r="FZ27" s="9"/>
      <c r="GA27" s="9"/>
      <c r="GB27" s="9"/>
      <c r="GC27" s="9"/>
      <c r="GD27" s="9"/>
      <c r="GE27" s="9"/>
      <c r="GF27" s="9"/>
      <c r="GG27" s="9"/>
      <c r="GH27" s="9"/>
      <c r="GI27" s="9"/>
      <c r="GJ27" s="9"/>
      <c r="GK27" s="9"/>
      <c r="GL27" s="9"/>
      <c r="GM27" s="9"/>
      <c r="GN27" s="9"/>
      <c r="GO27" s="9"/>
      <c r="GP27" s="9"/>
      <c r="GQ27" s="9"/>
      <c r="GR27" s="9"/>
      <c r="GS27" s="9"/>
      <c r="GT27" s="9"/>
      <c r="GU27" s="9"/>
      <c r="GV27" s="9"/>
      <c r="GW27" s="9"/>
      <c r="GX27" s="9"/>
      <c r="GY27" s="9"/>
      <c r="GZ27" s="9"/>
      <c r="HA27" s="9"/>
      <c r="HB27" s="9"/>
      <c r="HC27" s="9"/>
      <c r="HD27" s="9"/>
      <c r="HE27" s="9"/>
      <c r="HF27" s="9"/>
      <c r="HG27" s="9"/>
      <c r="HH27" s="9"/>
      <c r="HI27" s="9"/>
      <c r="HJ27" s="9"/>
      <c r="HK27" s="9"/>
      <c r="HL27" s="9"/>
      <c r="HM27" s="9"/>
      <c r="HN27" s="9"/>
      <c r="HO27" s="9"/>
      <c r="HP27" s="9"/>
      <c r="HQ27" s="9"/>
      <c r="HR27" s="9"/>
      <c r="HS27" s="9"/>
      <c r="HT27" s="9"/>
      <c r="HU27" s="9"/>
      <c r="HV27" s="9"/>
      <c r="HW27" s="9"/>
      <c r="HX27" s="9"/>
      <c r="HY27" s="9"/>
      <c r="HZ27" s="9"/>
      <c r="IA27" s="9"/>
      <c r="IB27" s="9"/>
      <c r="IC27" s="9"/>
      <c r="ID27" s="9"/>
      <c r="IE27" s="9"/>
      <c r="IF27" s="9"/>
      <c r="IG27" s="9"/>
      <c r="IH27" s="9"/>
      <c r="II27" s="9"/>
      <c r="IJ27" s="9"/>
      <c r="IK27" s="9"/>
      <c r="IL27" s="9"/>
      <c r="IM27" s="9"/>
      <c r="IN27" s="9"/>
      <c r="IO27" s="9"/>
      <c r="IP27" s="9"/>
      <c r="IQ27" s="9"/>
      <c r="IR27" s="9"/>
      <c r="IS27" s="9"/>
      <c r="IT27" s="9"/>
      <c r="IU27" s="9"/>
      <c r="IV27" s="9"/>
      <c r="IW27" s="9"/>
      <c r="IX27" s="9"/>
      <c r="IY27" s="9"/>
      <c r="IZ27" s="9"/>
      <c r="JA27" s="9"/>
      <c r="JB27" s="9"/>
      <c r="JC27" s="9"/>
      <c r="JD27" s="9"/>
      <c r="JE27" s="9"/>
      <c r="JF27" s="9"/>
      <c r="JG27" s="9"/>
      <c r="JH27" s="9"/>
      <c r="JI27" s="9"/>
      <c r="JJ27" s="9"/>
      <c r="JK27" s="9"/>
      <c r="JL27" s="9"/>
      <c r="JM27" s="9"/>
      <c r="JN27" s="9"/>
      <c r="JO27" s="9"/>
      <c r="JP27" s="9"/>
      <c r="JQ27" s="9"/>
      <c r="JR27" s="9"/>
      <c r="JS27" s="9"/>
      <c r="JT27" s="9"/>
      <c r="JU27" s="9"/>
      <c r="JV27" s="9"/>
      <c r="JW27" s="9"/>
      <c r="JX27" s="9"/>
      <c r="JY27" s="9"/>
      <c r="JZ27" s="9"/>
      <c r="KA27" s="9"/>
      <c r="KB27" s="9"/>
      <c r="KC27" s="9"/>
      <c r="KD27" s="9"/>
      <c r="KE27" s="9"/>
      <c r="KF27" s="9"/>
      <c r="KG27" s="9"/>
      <c r="KH27" s="9"/>
      <c r="KI27" s="9"/>
      <c r="KJ27" s="9"/>
      <c r="KK27" s="9"/>
      <c r="KL27" s="9"/>
      <c r="KM27" s="9"/>
      <c r="KN27" s="9"/>
      <c r="KO27" s="9"/>
      <c r="KP27" s="9"/>
      <c r="KQ27" s="9"/>
      <c r="KR27" s="9"/>
      <c r="KS27" s="9"/>
      <c r="KT27" s="9"/>
      <c r="KU27" s="9"/>
      <c r="KV27" s="9"/>
      <c r="KW27" s="9"/>
      <c r="KX27" s="9"/>
      <c r="KY27" s="9"/>
      <c r="KZ27" s="9"/>
      <c r="LA27" s="9"/>
      <c r="LB27" s="9"/>
      <c r="LC27" s="9"/>
      <c r="LD27" s="9"/>
      <c r="LE27" s="9"/>
      <c r="LF27" s="9"/>
      <c r="LG27" s="9"/>
      <c r="LH27" s="9"/>
      <c r="LI27" s="9"/>
      <c r="LJ27" s="9"/>
      <c r="LK27" s="9"/>
      <c r="LL27" s="9"/>
      <c r="LM27" s="9"/>
      <c r="LN27" s="9"/>
      <c r="LO27" s="9"/>
      <c r="LP27" s="9"/>
      <c r="LQ27" s="9"/>
      <c r="LR27" s="9"/>
      <c r="LS27" s="9"/>
      <c r="LT27" s="9"/>
      <c r="LU27" s="9"/>
      <c r="LV27" s="9"/>
      <c r="LW27" s="9"/>
      <c r="LX27" s="9"/>
      <c r="LY27" s="9"/>
      <c r="LZ27" s="9"/>
      <c r="MA27" s="9"/>
      <c r="MB27" s="9"/>
      <c r="MC27" s="9"/>
      <c r="MD27" s="9"/>
      <c r="ME27" s="9"/>
      <c r="MF27" s="9"/>
      <c r="MG27" s="9"/>
      <c r="MH27" s="9"/>
      <c r="MI27" s="9"/>
      <c r="MJ27" s="9"/>
      <c r="MK27" s="9"/>
      <c r="ML27" s="9"/>
      <c r="MM27" s="9"/>
      <c r="MN27" s="9"/>
      <c r="MO27" s="9"/>
      <c r="MP27" s="9"/>
      <c r="MQ27" s="9"/>
      <c r="MR27" s="9"/>
      <c r="MS27" s="9"/>
      <c r="MT27" s="9"/>
      <c r="MU27" s="9"/>
      <c r="MV27" s="9"/>
      <c r="MW27" s="9"/>
      <c r="MX27" s="9"/>
      <c r="MY27" s="9"/>
      <c r="MZ27" s="9"/>
      <c r="NA27" s="9"/>
      <c r="NB27" s="9"/>
      <c r="NC27" s="9"/>
      <c r="ND27" s="9"/>
      <c r="NE27" s="9"/>
      <c r="NF27" s="9"/>
      <c r="NG27" s="9"/>
      <c r="NH27" s="9"/>
      <c r="NI27" s="9"/>
      <c r="NJ27" s="9"/>
      <c r="NK27" s="9"/>
      <c r="NL27" s="9"/>
      <c r="NM27" s="9"/>
      <c r="NN27" s="9"/>
      <c r="NO27" s="9"/>
      <c r="NP27" s="9"/>
      <c r="NQ27" s="9"/>
      <c r="NR27" s="9"/>
      <c r="NS27" s="9"/>
      <c r="NT27" s="9"/>
      <c r="NU27" s="9"/>
      <c r="NV27" s="9"/>
      <c r="NW27" s="9"/>
      <c r="NX27" s="9"/>
      <c r="NY27" s="9"/>
      <c r="NZ27" s="9"/>
      <c r="OA27" s="9"/>
      <c r="OB27" s="9"/>
      <c r="OC27" s="9"/>
      <c r="OD27" s="9"/>
      <c r="OE27" s="9"/>
      <c r="OF27" s="9"/>
      <c r="OG27" s="9"/>
      <c r="OH27" s="9"/>
      <c r="OI27" s="9"/>
      <c r="OJ27" s="9"/>
      <c r="OK27" s="9"/>
      <c r="OL27" s="9"/>
      <c r="OM27" s="9"/>
      <c r="ON27" s="9"/>
      <c r="OO27" s="9"/>
      <c r="OP27" s="9"/>
      <c r="OQ27" s="9"/>
      <c r="OR27" s="9"/>
      <c r="OS27" s="9"/>
      <c r="OT27" s="9"/>
      <c r="OU27" s="9"/>
      <c r="OV27" s="9"/>
      <c r="OW27" s="9"/>
      <c r="OX27" s="9"/>
      <c r="OY27" s="9"/>
      <c r="OZ27" s="9"/>
      <c r="PA27" s="9"/>
      <c r="PB27" s="9"/>
      <c r="PC27" s="9"/>
      <c r="PD27" s="9"/>
      <c r="PE27" s="9"/>
      <c r="PF27" s="9"/>
      <c r="PG27" s="9"/>
      <c r="PH27" s="9"/>
      <c r="PI27" s="9"/>
      <c r="PJ27" s="9"/>
      <c r="PK27" s="9"/>
      <c r="PL27" s="9"/>
      <c r="PM27" s="9"/>
      <c r="PN27" s="9"/>
      <c r="PO27" s="9"/>
      <c r="PP27" s="9"/>
      <c r="PQ27" s="9"/>
      <c r="PR27" s="9"/>
      <c r="PS27" s="9"/>
      <c r="PT27" s="9"/>
      <c r="PU27" s="9"/>
      <c r="PV27" s="9"/>
      <c r="PW27" s="9"/>
      <c r="PX27" s="9"/>
      <c r="PY27" s="9"/>
      <c r="PZ27" s="9"/>
      <c r="QA27" s="9"/>
      <c r="QB27" s="9"/>
      <c r="QC27" s="9"/>
      <c r="QD27" s="9"/>
      <c r="QE27" s="9"/>
      <c r="QF27" s="9"/>
      <c r="QG27" s="9"/>
      <c r="QH27" s="9"/>
      <c r="QI27" s="9"/>
      <c r="QJ27" s="9"/>
      <c r="QK27" s="9"/>
      <c r="QL27" s="9"/>
      <c r="QM27" s="9"/>
      <c r="QN27" s="9"/>
      <c r="QO27" s="9"/>
      <c r="QP27" s="9"/>
      <c r="QQ27" s="9"/>
      <c r="QR27" s="9"/>
      <c r="QS27" s="9"/>
      <c r="QT27" s="9"/>
      <c r="QU27" s="9"/>
      <c r="QV27" s="9"/>
      <c r="QW27" s="9"/>
      <c r="QX27" s="9"/>
      <c r="QY27" s="9"/>
      <c r="QZ27" s="9"/>
      <c r="RA27" s="9"/>
      <c r="RB27" s="9"/>
      <c r="RC27" s="9"/>
      <c r="RD27" s="9"/>
      <c r="RE27" s="9"/>
      <c r="RF27" s="9"/>
      <c r="RG27" s="9"/>
      <c r="RH27" s="9"/>
      <c r="RI27" s="9"/>
      <c r="RJ27" s="9"/>
      <c r="RK27" s="9"/>
      <c r="RL27" s="9"/>
      <c r="RM27" s="9"/>
      <c r="RN27" s="9"/>
      <c r="RO27" s="9"/>
      <c r="RP27" s="9"/>
      <c r="RQ27" s="9"/>
      <c r="RR27" s="9"/>
      <c r="RS27" s="9"/>
      <c r="RT27" s="9"/>
      <c r="RU27" s="9"/>
      <c r="RV27" s="9"/>
      <c r="RW27" s="9"/>
      <c r="RX27" s="9"/>
      <c r="RY27" s="9"/>
      <c r="RZ27" s="9"/>
      <c r="SA27" s="9"/>
      <c r="SB27" s="9"/>
      <c r="SC27" s="9"/>
      <c r="SD27" s="9"/>
      <c r="SE27" s="9"/>
      <c r="SF27" s="9"/>
      <c r="SG27" s="9"/>
      <c r="SH27" s="9"/>
      <c r="SI27" s="9"/>
      <c r="SJ27" s="9"/>
      <c r="SK27" s="9"/>
      <c r="SL27" s="9"/>
      <c r="SM27" s="9"/>
      <c r="SN27" s="9"/>
      <c r="SO27" s="9"/>
      <c r="SP27" s="9"/>
      <c r="SQ27" s="9"/>
      <c r="SR27" s="9"/>
      <c r="SS27" s="9"/>
      <c r="ST27" s="9"/>
      <c r="SU27" s="9"/>
      <c r="SV27" s="9"/>
      <c r="SW27" s="9"/>
      <c r="SX27" s="9"/>
      <c r="SY27" s="9"/>
      <c r="SZ27" s="9"/>
      <c r="TA27" s="9"/>
      <c r="TB27" s="9"/>
      <c r="TC27" s="9"/>
      <c r="TD27" s="9"/>
      <c r="TE27" s="9"/>
      <c r="TF27" s="9"/>
      <c r="TG27" s="9"/>
      <c r="TH27" s="9"/>
      <c r="TI27" s="9"/>
      <c r="TJ27" s="9"/>
      <c r="TK27" s="9"/>
      <c r="TL27" s="9"/>
      <c r="TM27" s="9"/>
      <c r="TN27" s="9"/>
      <c r="TO27" s="9"/>
      <c r="TP27" s="9"/>
      <c r="TQ27" s="9"/>
      <c r="TR27" s="9"/>
      <c r="TS27" s="9"/>
      <c r="TT27" s="9"/>
      <c r="TU27" s="9"/>
      <c r="TV27" s="9"/>
      <c r="TW27" s="9"/>
      <c r="TX27" s="9"/>
      <c r="TY27" s="9"/>
      <c r="TZ27" s="9"/>
      <c r="UA27" s="9"/>
      <c r="UB27" s="9"/>
      <c r="UC27" s="9"/>
      <c r="UD27" s="9"/>
      <c r="UE27" s="9"/>
      <c r="UF27" s="9"/>
      <c r="UG27" s="9"/>
      <c r="UH27" s="9"/>
      <c r="UI27" s="9"/>
      <c r="UJ27" s="9"/>
      <c r="UK27" s="9"/>
      <c r="UL27" s="9"/>
      <c r="UM27" s="9"/>
      <c r="UN27" s="9"/>
      <c r="UO27" s="9"/>
      <c r="UP27" s="9"/>
      <c r="UQ27" s="9"/>
      <c r="UR27" s="9"/>
      <c r="US27" s="9"/>
      <c r="UT27" s="9"/>
      <c r="UU27" s="9"/>
      <c r="UV27" s="9"/>
      <c r="UW27" s="9"/>
      <c r="UX27" s="9"/>
      <c r="UY27" s="9"/>
      <c r="UZ27" s="9"/>
      <c r="VA27" s="9"/>
      <c r="VB27" s="9"/>
      <c r="VC27" s="9"/>
      <c r="VD27" s="9"/>
      <c r="VE27" s="9"/>
      <c r="VF27" s="9"/>
      <c r="VG27" s="9"/>
      <c r="VH27" s="9"/>
      <c r="VI27" s="9"/>
      <c r="VJ27" s="9"/>
      <c r="VK27" s="9"/>
      <c r="VL27" s="9"/>
      <c r="VM27" s="9"/>
      <c r="VN27" s="9"/>
      <c r="VO27" s="9"/>
      <c r="VP27" s="9"/>
      <c r="VQ27" s="9"/>
      <c r="VR27" s="9"/>
      <c r="VS27" s="9"/>
      <c r="VT27" s="9"/>
      <c r="VU27" s="9"/>
      <c r="VV27" s="9"/>
      <c r="VW27" s="9"/>
      <c r="VX27" s="9"/>
      <c r="VY27" s="9"/>
      <c r="VZ27" s="9"/>
      <c r="WA27" s="9"/>
      <c r="WB27" s="9"/>
      <c r="WC27" s="9"/>
      <c r="WD27" s="9"/>
      <c r="WE27" s="9"/>
      <c r="WF27" s="9"/>
      <c r="WG27" s="9"/>
      <c r="WH27" s="9"/>
      <c r="WI27" s="9"/>
      <c r="WJ27" s="9"/>
      <c r="WK27" s="9"/>
      <c r="WL27" s="9"/>
      <c r="WM27" s="9"/>
      <c r="WN27" s="9"/>
      <c r="WO27" s="9"/>
      <c r="WP27" s="9"/>
      <c r="WQ27" s="9"/>
      <c r="WR27" s="9"/>
      <c r="WS27" s="9"/>
      <c r="WT27" s="9"/>
      <c r="WU27" s="9"/>
      <c r="WV27" s="9"/>
      <c r="WW27" s="9"/>
      <c r="WX27" s="9"/>
      <c r="WY27" s="9"/>
      <c r="WZ27" s="9"/>
      <c r="XA27" s="9"/>
      <c r="XB27" s="9"/>
      <c r="XC27" s="9"/>
      <c r="XD27" s="9"/>
      <c r="XE27" s="9"/>
      <c r="XF27" s="9"/>
      <c r="XG27" s="9"/>
      <c r="XH27" s="9"/>
      <c r="XI27" s="9"/>
      <c r="XJ27" s="9"/>
      <c r="XK27" s="9"/>
      <c r="XL27" s="9"/>
      <c r="XM27" s="9"/>
      <c r="XN27" s="9"/>
      <c r="XO27" s="9"/>
      <c r="XP27" s="9"/>
      <c r="XQ27" s="9"/>
      <c r="XR27" s="9"/>
      <c r="XS27" s="9"/>
      <c r="XT27" s="9"/>
      <c r="XU27" s="9"/>
      <c r="XV27" s="9"/>
      <c r="XW27" s="9"/>
      <c r="XX27" s="9"/>
      <c r="XY27" s="9"/>
      <c r="XZ27" s="9"/>
      <c r="YA27" s="9"/>
      <c r="YB27" s="9"/>
      <c r="YC27" s="9"/>
      <c r="YD27" s="9"/>
      <c r="YE27" s="9"/>
      <c r="YF27" s="9"/>
      <c r="YG27" s="9"/>
      <c r="YH27" s="9"/>
      <c r="YI27" s="9"/>
      <c r="YJ27" s="9"/>
      <c r="YK27" s="9"/>
      <c r="YL27" s="9"/>
      <c r="YM27" s="9"/>
      <c r="YN27" s="9"/>
      <c r="YO27" s="9"/>
      <c r="YP27" s="9"/>
      <c r="YQ27" s="9"/>
      <c r="YR27" s="9"/>
      <c r="YS27" s="9"/>
      <c r="YT27" s="9"/>
      <c r="YU27" s="9"/>
      <c r="YV27" s="9"/>
      <c r="YW27" s="9"/>
      <c r="YX27" s="9"/>
      <c r="YY27" s="9"/>
      <c r="YZ27" s="9"/>
      <c r="ZA27" s="9"/>
      <c r="ZB27" s="9"/>
      <c r="ZC27" s="9"/>
      <c r="ZD27" s="9"/>
      <c r="ZE27" s="9"/>
      <c r="ZF27" s="9"/>
      <c r="ZG27" s="9"/>
      <c r="ZH27" s="9"/>
      <c r="ZI27" s="9"/>
      <c r="ZJ27" s="9"/>
      <c r="ZK27" s="9"/>
      <c r="ZL27" s="9"/>
      <c r="ZM27" s="9"/>
      <c r="ZN27" s="9"/>
      <c r="ZO27" s="9"/>
      <c r="ZP27" s="9"/>
      <c r="ZQ27" s="9"/>
      <c r="ZR27" s="9"/>
      <c r="ZS27" s="9"/>
      <c r="ZT27" s="9"/>
      <c r="ZU27" s="9"/>
      <c r="ZV27" s="9"/>
      <c r="ZW27" s="9"/>
      <c r="ZX27" s="9"/>
      <c r="ZY27" s="9"/>
      <c r="ZZ27" s="9"/>
      <c r="AAA27" s="9"/>
      <c r="AAB27" s="9"/>
      <c r="AAC27" s="9"/>
      <c r="AAD27" s="9"/>
      <c r="AAE27" s="9"/>
      <c r="AAF27" s="9"/>
      <c r="AAG27" s="9"/>
      <c r="AAH27" s="9"/>
      <c r="AAI27" s="9"/>
      <c r="AAJ27" s="9"/>
      <c r="AAK27" s="9"/>
      <c r="AAL27" s="9"/>
      <c r="AAM27" s="9"/>
      <c r="AAN27" s="9"/>
      <c r="AAO27" s="9"/>
      <c r="AAP27" s="9"/>
      <c r="AAQ27" s="9"/>
      <c r="AAR27" s="9"/>
      <c r="AAS27" s="9"/>
      <c r="AAT27" s="9"/>
      <c r="AAU27" s="9"/>
      <c r="AAV27" s="9"/>
      <c r="AAW27" s="9"/>
      <c r="AAX27" s="9"/>
      <c r="AAY27" s="9"/>
      <c r="AAZ27" s="9"/>
      <c r="ABA27" s="9"/>
      <c r="ABB27" s="9"/>
      <c r="ABC27" s="9"/>
      <c r="ABD27" s="9"/>
      <c r="ABE27" s="9"/>
      <c r="ABF27" s="9"/>
      <c r="ABG27" s="9"/>
      <c r="ABH27" s="9"/>
      <c r="ABI27" s="9"/>
      <c r="ABJ27" s="9"/>
      <c r="ABK27" s="9"/>
      <c r="ABL27" s="9"/>
      <c r="ABM27" s="9"/>
      <c r="ABN27" s="9"/>
      <c r="ABO27" s="9"/>
      <c r="ABP27" s="9"/>
      <c r="ABQ27" s="9"/>
      <c r="ABR27" s="9"/>
      <c r="ABS27" s="9"/>
      <c r="ABT27" s="9"/>
      <c r="ABU27" s="9"/>
      <c r="ABV27" s="9"/>
      <c r="ABW27" s="9"/>
      <c r="ABX27" s="9"/>
      <c r="ABY27" s="9"/>
      <c r="ABZ27" s="9"/>
      <c r="ACA27" s="9"/>
      <c r="ACB27" s="9"/>
      <c r="ACC27" s="9"/>
      <c r="ACD27" s="9"/>
      <c r="ACE27" s="9"/>
      <c r="ACF27" s="9"/>
      <c r="ACG27" s="9"/>
      <c r="ACH27" s="9"/>
      <c r="ACI27" s="9"/>
      <c r="ACJ27" s="9"/>
      <c r="ACK27" s="9"/>
      <c r="ACL27" s="9"/>
      <c r="ACM27" s="9"/>
      <c r="ACN27" s="9"/>
      <c r="ACO27" s="9"/>
      <c r="ACP27" s="9"/>
      <c r="ACQ27" s="9"/>
      <c r="ACR27" s="9"/>
      <c r="ACS27" s="9"/>
      <c r="ACT27" s="9"/>
      <c r="ACU27" s="9"/>
      <c r="ACV27" s="9"/>
      <c r="ACW27" s="9"/>
      <c r="ACX27" s="9"/>
      <c r="ACY27" s="9"/>
      <c r="ACZ27" s="9"/>
      <c r="ADA27" s="9"/>
      <c r="ADB27" s="9"/>
      <c r="ADC27" s="9"/>
      <c r="ADD27" s="9"/>
      <c r="ADE27" s="9"/>
      <c r="ADF27" s="9"/>
      <c r="ADG27" s="9"/>
      <c r="ADH27" s="9"/>
      <c r="ADI27" s="9"/>
      <c r="ADJ27" s="9"/>
      <c r="ADK27" s="9"/>
      <c r="ADL27" s="9"/>
      <c r="ADM27" s="9"/>
      <c r="ADN27" s="9"/>
      <c r="ADO27" s="9"/>
      <c r="ADP27" s="9"/>
      <c r="ADQ27" s="9"/>
      <c r="ADR27" s="9"/>
      <c r="ADS27" s="9"/>
      <c r="ADT27" s="9"/>
      <c r="ADU27" s="9"/>
      <c r="ADV27" s="9"/>
      <c r="ADW27" s="9"/>
      <c r="ADX27" s="9"/>
      <c r="ADY27" s="9"/>
      <c r="ADZ27" s="9"/>
      <c r="AEA27" s="9"/>
      <c r="AEB27" s="9"/>
      <c r="AEC27" s="9"/>
      <c r="AED27" s="9"/>
      <c r="AEE27" s="9"/>
      <c r="AEF27" s="9"/>
      <c r="AEG27" s="9"/>
      <c r="AEH27" s="9"/>
      <c r="AEI27" s="9"/>
      <c r="AEJ27" s="9"/>
      <c r="AEK27" s="9"/>
      <c r="AEL27" s="9"/>
      <c r="AEM27" s="9"/>
      <c r="AEN27" s="9"/>
      <c r="AEO27" s="9"/>
      <c r="AEP27" s="9"/>
      <c r="AEQ27" s="9"/>
      <c r="AER27" s="9"/>
      <c r="AES27" s="9"/>
      <c r="AET27" s="9"/>
      <c r="AEU27" s="9"/>
      <c r="AEV27" s="9"/>
      <c r="AEW27" s="9"/>
      <c r="AEX27" s="9"/>
      <c r="AEY27" s="9"/>
      <c r="AEZ27" s="9"/>
      <c r="AFA27" s="9"/>
      <c r="AFB27" s="9"/>
      <c r="AFC27" s="9"/>
      <c r="AFD27" s="9"/>
      <c r="AFE27" s="9"/>
      <c r="AFF27" s="9"/>
      <c r="AFG27" s="9"/>
      <c r="AFH27" s="9"/>
      <c r="AFI27" s="9"/>
      <c r="AFJ27" s="9"/>
      <c r="AFK27" s="9"/>
      <c r="AFL27" s="9"/>
      <c r="AFM27" s="9"/>
      <c r="AFN27" s="9"/>
      <c r="AFO27" s="9"/>
      <c r="AFP27" s="9"/>
      <c r="AFQ27" s="9"/>
      <c r="AFR27" s="9"/>
      <c r="AFS27" s="9"/>
      <c r="AFT27" s="9"/>
      <c r="AFU27" s="9"/>
      <c r="AFV27" s="9"/>
      <c r="AFW27" s="9"/>
      <c r="AFX27" s="9"/>
      <c r="AFY27" s="9"/>
      <c r="AFZ27" s="9"/>
      <c r="AGA27" s="9"/>
      <c r="AGB27" s="9"/>
      <c r="AGC27" s="9"/>
      <c r="AGD27" s="9"/>
      <c r="AGE27" s="9"/>
      <c r="AGF27" s="9"/>
      <c r="AGG27" s="9"/>
      <c r="AGH27" s="9"/>
      <c r="AGI27" s="9"/>
      <c r="AGJ27" s="9"/>
      <c r="AGK27" s="9"/>
      <c r="AGL27" s="9"/>
      <c r="AGM27" s="9"/>
      <c r="AGN27" s="9"/>
      <c r="AGO27" s="9"/>
      <c r="AGP27" s="9"/>
      <c r="AGQ27" s="9"/>
      <c r="AGR27" s="9"/>
      <c r="AGS27" s="9"/>
      <c r="AGT27" s="9"/>
      <c r="AGU27" s="9"/>
      <c r="AGV27" s="9"/>
      <c r="AGW27" s="9"/>
      <c r="AGX27" s="9"/>
      <c r="AGY27" s="9"/>
      <c r="AGZ27" s="9"/>
      <c r="AHA27" s="9"/>
      <c r="AHB27" s="9"/>
      <c r="AHC27" s="9"/>
      <c r="AHD27" s="9"/>
      <c r="AHE27" s="9"/>
      <c r="AHF27" s="9"/>
      <c r="AHG27" s="9"/>
      <c r="AHH27" s="9"/>
      <c r="AHI27" s="9"/>
      <c r="AHJ27" s="9"/>
      <c r="AHK27" s="9"/>
      <c r="AHL27" s="9"/>
      <c r="AHM27" s="9"/>
      <c r="AHN27" s="9"/>
      <c r="AHO27" s="9"/>
      <c r="AHP27" s="9"/>
      <c r="AHQ27" s="9"/>
      <c r="AHR27" s="9"/>
      <c r="AHS27" s="9"/>
    </row>
    <row r="28" spans="1:903" s="8" customFormat="1">
      <c r="A28" s="63">
        <v>22</v>
      </c>
      <c r="B28" s="8" t="s">
        <v>55</v>
      </c>
      <c r="C28" s="8" t="s">
        <v>16</v>
      </c>
      <c r="D28" s="8" t="s">
        <v>21</v>
      </c>
      <c r="E28" s="8" t="s">
        <v>58</v>
      </c>
      <c r="F28" s="43">
        <v>40322</v>
      </c>
      <c r="G28" s="44">
        <v>9.3029170000000008</v>
      </c>
      <c r="H28" s="45">
        <v>-83.297667000000004</v>
      </c>
      <c r="I28" s="8">
        <v>61.7</v>
      </c>
      <c r="J28" s="8" t="s">
        <v>227</v>
      </c>
      <c r="K28" s="46"/>
      <c r="L28" s="46"/>
      <c r="M28" s="47"/>
      <c r="N28" s="46">
        <v>7.5</v>
      </c>
      <c r="O28" s="46"/>
      <c r="P28" s="47"/>
      <c r="Q28" s="44"/>
      <c r="R28" s="44"/>
      <c r="S28" s="44"/>
      <c r="T28" s="44"/>
      <c r="U28" s="44"/>
      <c r="V28" s="44"/>
      <c r="W28" s="44"/>
      <c r="X28" s="49">
        <v>4.45</v>
      </c>
      <c r="Y28" s="49">
        <v>0.10965856950067475</v>
      </c>
      <c r="Z28" s="50">
        <v>4.75</v>
      </c>
      <c r="AA28" s="50">
        <v>63.492063492063494</v>
      </c>
      <c r="AB28" s="50">
        <v>250</v>
      </c>
      <c r="AC28" s="49">
        <v>4.4638554216867474</v>
      </c>
      <c r="AD28" s="49">
        <v>0.11</v>
      </c>
      <c r="AE28" s="51">
        <v>140000000</v>
      </c>
      <c r="AF28" s="49">
        <v>-7.2</v>
      </c>
      <c r="AG28" s="66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  <c r="CH28" s="9"/>
      <c r="CI28" s="9"/>
      <c r="CJ28" s="9"/>
      <c r="CK28" s="9"/>
      <c r="CL28" s="9"/>
      <c r="CM28" s="9"/>
      <c r="CN28" s="9"/>
      <c r="CO28" s="9"/>
      <c r="CP28" s="9"/>
      <c r="CQ28" s="9"/>
      <c r="CR28" s="9"/>
      <c r="CS28" s="9"/>
      <c r="CT28" s="9"/>
      <c r="CU28" s="9"/>
      <c r="CV28" s="9"/>
      <c r="CW28" s="9"/>
      <c r="CX28" s="9"/>
      <c r="CY28" s="9"/>
      <c r="CZ28" s="9"/>
      <c r="DA28" s="9"/>
      <c r="DB28" s="9"/>
      <c r="DC28" s="9"/>
      <c r="DD28" s="9"/>
      <c r="DE28" s="9"/>
      <c r="DF28" s="9"/>
      <c r="DG28" s="9"/>
      <c r="DH28" s="9"/>
      <c r="DI28" s="9"/>
      <c r="DJ28" s="9"/>
      <c r="DK28" s="9"/>
      <c r="DL28" s="9"/>
      <c r="DM28" s="9"/>
      <c r="DN28" s="9"/>
      <c r="DO28" s="9"/>
      <c r="DP28" s="9"/>
      <c r="DQ28" s="9"/>
      <c r="DR28" s="9"/>
      <c r="DS28" s="9"/>
      <c r="DT28" s="9"/>
      <c r="DU28" s="9"/>
      <c r="DV28" s="9"/>
      <c r="DW28" s="9"/>
      <c r="DX28" s="9"/>
      <c r="DY28" s="9"/>
      <c r="DZ28" s="9"/>
      <c r="EA28" s="9"/>
      <c r="EB28" s="9"/>
      <c r="EC28" s="9"/>
      <c r="ED28" s="9"/>
      <c r="EE28" s="9"/>
      <c r="EF28" s="9"/>
      <c r="EG28" s="9"/>
      <c r="EH28" s="9"/>
      <c r="EI28" s="9"/>
      <c r="EJ28" s="9"/>
      <c r="EK28" s="9"/>
      <c r="EL28" s="9"/>
      <c r="EM28" s="9"/>
      <c r="EN28" s="9"/>
      <c r="EO28" s="9"/>
      <c r="EP28" s="9"/>
      <c r="EQ28" s="9"/>
      <c r="ER28" s="9"/>
      <c r="ES28" s="9"/>
      <c r="ET28" s="9"/>
      <c r="EU28" s="9"/>
      <c r="EV28" s="9"/>
      <c r="EW28" s="9"/>
      <c r="EX28" s="9"/>
      <c r="EY28" s="9"/>
      <c r="EZ28" s="9"/>
      <c r="FA28" s="9"/>
      <c r="FB28" s="9"/>
      <c r="FC28" s="9"/>
      <c r="FD28" s="9"/>
      <c r="FE28" s="9"/>
      <c r="FF28" s="9"/>
      <c r="FG28" s="9"/>
      <c r="FH28" s="9"/>
      <c r="FI28" s="9"/>
      <c r="FJ28" s="9"/>
      <c r="FK28" s="9"/>
      <c r="FL28" s="9"/>
      <c r="FM28" s="9"/>
      <c r="FN28" s="9"/>
      <c r="FO28" s="9"/>
      <c r="FP28" s="9"/>
      <c r="FQ28" s="9"/>
      <c r="FR28" s="9"/>
      <c r="FS28" s="9"/>
      <c r="FT28" s="9"/>
      <c r="FU28" s="9"/>
      <c r="FV28" s="9"/>
      <c r="FW28" s="9"/>
      <c r="FX28" s="9"/>
      <c r="FY28" s="9"/>
      <c r="FZ28" s="9"/>
      <c r="GA28" s="9"/>
      <c r="GB28" s="9"/>
      <c r="GC28" s="9"/>
      <c r="GD28" s="9"/>
      <c r="GE28" s="9"/>
      <c r="GF28" s="9"/>
      <c r="GG28" s="9"/>
      <c r="GH28" s="9"/>
      <c r="GI28" s="9"/>
      <c r="GJ28" s="9"/>
      <c r="GK28" s="9"/>
      <c r="GL28" s="9"/>
      <c r="GM28" s="9"/>
      <c r="GN28" s="9"/>
      <c r="GO28" s="9"/>
      <c r="GP28" s="9"/>
      <c r="GQ28" s="9"/>
      <c r="GR28" s="9"/>
      <c r="GS28" s="9"/>
      <c r="GT28" s="9"/>
      <c r="GU28" s="9"/>
      <c r="GV28" s="9"/>
      <c r="GW28" s="9"/>
      <c r="GX28" s="9"/>
      <c r="GY28" s="9"/>
      <c r="GZ28" s="9"/>
      <c r="HA28" s="9"/>
      <c r="HB28" s="9"/>
      <c r="HC28" s="9"/>
      <c r="HD28" s="9"/>
      <c r="HE28" s="9"/>
      <c r="HF28" s="9"/>
      <c r="HG28" s="9"/>
      <c r="HH28" s="9"/>
      <c r="HI28" s="9"/>
      <c r="HJ28" s="9"/>
      <c r="HK28" s="9"/>
      <c r="HL28" s="9"/>
      <c r="HM28" s="9"/>
      <c r="HN28" s="9"/>
      <c r="HO28" s="9"/>
      <c r="HP28" s="9"/>
      <c r="HQ28" s="9"/>
      <c r="HR28" s="9"/>
      <c r="HS28" s="9"/>
      <c r="HT28" s="9"/>
      <c r="HU28" s="9"/>
      <c r="HV28" s="9"/>
      <c r="HW28" s="9"/>
      <c r="HX28" s="9"/>
      <c r="HY28" s="9"/>
      <c r="HZ28" s="9"/>
      <c r="IA28" s="9"/>
      <c r="IB28" s="9"/>
      <c r="IC28" s="9"/>
      <c r="ID28" s="9"/>
      <c r="IE28" s="9"/>
      <c r="IF28" s="9"/>
      <c r="IG28" s="9"/>
      <c r="IH28" s="9"/>
      <c r="II28" s="9"/>
      <c r="IJ28" s="9"/>
      <c r="IK28" s="9"/>
      <c r="IL28" s="9"/>
      <c r="IM28" s="9"/>
      <c r="IN28" s="9"/>
      <c r="IO28" s="9"/>
      <c r="IP28" s="9"/>
      <c r="IQ28" s="9"/>
      <c r="IR28" s="9"/>
      <c r="IS28" s="9"/>
      <c r="IT28" s="9"/>
      <c r="IU28" s="9"/>
      <c r="IV28" s="9"/>
      <c r="IW28" s="9"/>
      <c r="IX28" s="9"/>
      <c r="IY28" s="9"/>
      <c r="IZ28" s="9"/>
      <c r="JA28" s="9"/>
      <c r="JB28" s="9"/>
      <c r="JC28" s="9"/>
      <c r="JD28" s="9"/>
      <c r="JE28" s="9"/>
      <c r="JF28" s="9"/>
      <c r="JG28" s="9"/>
      <c r="JH28" s="9"/>
      <c r="JI28" s="9"/>
      <c r="JJ28" s="9"/>
      <c r="JK28" s="9"/>
      <c r="JL28" s="9"/>
      <c r="JM28" s="9"/>
      <c r="JN28" s="9"/>
      <c r="JO28" s="9"/>
      <c r="JP28" s="9"/>
      <c r="JQ28" s="9"/>
      <c r="JR28" s="9"/>
      <c r="JS28" s="9"/>
      <c r="JT28" s="9"/>
      <c r="JU28" s="9"/>
      <c r="JV28" s="9"/>
      <c r="JW28" s="9"/>
      <c r="JX28" s="9"/>
      <c r="JY28" s="9"/>
      <c r="JZ28" s="9"/>
      <c r="KA28" s="9"/>
      <c r="KB28" s="9"/>
      <c r="KC28" s="9"/>
      <c r="KD28" s="9"/>
      <c r="KE28" s="9"/>
      <c r="KF28" s="9"/>
      <c r="KG28" s="9"/>
      <c r="KH28" s="9"/>
      <c r="KI28" s="9"/>
      <c r="KJ28" s="9"/>
      <c r="KK28" s="9"/>
      <c r="KL28" s="9"/>
      <c r="KM28" s="9"/>
      <c r="KN28" s="9"/>
      <c r="KO28" s="9"/>
      <c r="KP28" s="9"/>
      <c r="KQ28" s="9"/>
      <c r="KR28" s="9"/>
      <c r="KS28" s="9"/>
      <c r="KT28" s="9"/>
      <c r="KU28" s="9"/>
      <c r="KV28" s="9"/>
      <c r="KW28" s="9"/>
      <c r="KX28" s="9"/>
      <c r="KY28" s="9"/>
      <c r="KZ28" s="9"/>
      <c r="LA28" s="9"/>
      <c r="LB28" s="9"/>
      <c r="LC28" s="9"/>
      <c r="LD28" s="9"/>
      <c r="LE28" s="9"/>
      <c r="LF28" s="9"/>
      <c r="LG28" s="9"/>
      <c r="LH28" s="9"/>
      <c r="LI28" s="9"/>
      <c r="LJ28" s="9"/>
      <c r="LK28" s="9"/>
      <c r="LL28" s="9"/>
      <c r="LM28" s="9"/>
      <c r="LN28" s="9"/>
      <c r="LO28" s="9"/>
      <c r="LP28" s="9"/>
      <c r="LQ28" s="9"/>
      <c r="LR28" s="9"/>
      <c r="LS28" s="9"/>
      <c r="LT28" s="9"/>
      <c r="LU28" s="9"/>
      <c r="LV28" s="9"/>
      <c r="LW28" s="9"/>
      <c r="LX28" s="9"/>
      <c r="LY28" s="9"/>
      <c r="LZ28" s="9"/>
      <c r="MA28" s="9"/>
      <c r="MB28" s="9"/>
      <c r="MC28" s="9"/>
      <c r="MD28" s="9"/>
      <c r="ME28" s="9"/>
      <c r="MF28" s="9"/>
      <c r="MG28" s="9"/>
      <c r="MH28" s="9"/>
      <c r="MI28" s="9"/>
      <c r="MJ28" s="9"/>
      <c r="MK28" s="9"/>
      <c r="ML28" s="9"/>
      <c r="MM28" s="9"/>
      <c r="MN28" s="9"/>
      <c r="MO28" s="9"/>
      <c r="MP28" s="9"/>
      <c r="MQ28" s="9"/>
      <c r="MR28" s="9"/>
      <c r="MS28" s="9"/>
      <c r="MT28" s="9"/>
      <c r="MU28" s="9"/>
      <c r="MV28" s="9"/>
      <c r="MW28" s="9"/>
      <c r="MX28" s="9"/>
      <c r="MY28" s="9"/>
      <c r="MZ28" s="9"/>
      <c r="NA28" s="9"/>
      <c r="NB28" s="9"/>
      <c r="NC28" s="9"/>
      <c r="ND28" s="9"/>
      <c r="NE28" s="9"/>
      <c r="NF28" s="9"/>
      <c r="NG28" s="9"/>
      <c r="NH28" s="9"/>
      <c r="NI28" s="9"/>
      <c r="NJ28" s="9"/>
      <c r="NK28" s="9"/>
      <c r="NL28" s="9"/>
      <c r="NM28" s="9"/>
      <c r="NN28" s="9"/>
      <c r="NO28" s="9"/>
      <c r="NP28" s="9"/>
      <c r="NQ28" s="9"/>
      <c r="NR28" s="9"/>
      <c r="NS28" s="9"/>
      <c r="NT28" s="9"/>
      <c r="NU28" s="9"/>
      <c r="NV28" s="9"/>
      <c r="NW28" s="9"/>
      <c r="NX28" s="9"/>
      <c r="NY28" s="9"/>
      <c r="NZ28" s="9"/>
      <c r="OA28" s="9"/>
      <c r="OB28" s="9"/>
      <c r="OC28" s="9"/>
      <c r="OD28" s="9"/>
      <c r="OE28" s="9"/>
      <c r="OF28" s="9"/>
      <c r="OG28" s="9"/>
      <c r="OH28" s="9"/>
      <c r="OI28" s="9"/>
      <c r="OJ28" s="9"/>
      <c r="OK28" s="9"/>
      <c r="OL28" s="9"/>
      <c r="OM28" s="9"/>
      <c r="ON28" s="9"/>
      <c r="OO28" s="9"/>
      <c r="OP28" s="9"/>
      <c r="OQ28" s="9"/>
      <c r="OR28" s="9"/>
      <c r="OS28" s="9"/>
      <c r="OT28" s="9"/>
      <c r="OU28" s="9"/>
      <c r="OV28" s="9"/>
      <c r="OW28" s="9"/>
      <c r="OX28" s="9"/>
      <c r="OY28" s="9"/>
      <c r="OZ28" s="9"/>
      <c r="PA28" s="9"/>
      <c r="PB28" s="9"/>
      <c r="PC28" s="9"/>
      <c r="PD28" s="9"/>
      <c r="PE28" s="9"/>
      <c r="PF28" s="9"/>
      <c r="PG28" s="9"/>
      <c r="PH28" s="9"/>
      <c r="PI28" s="9"/>
      <c r="PJ28" s="9"/>
      <c r="PK28" s="9"/>
      <c r="PL28" s="9"/>
      <c r="PM28" s="9"/>
      <c r="PN28" s="9"/>
      <c r="PO28" s="9"/>
      <c r="PP28" s="9"/>
      <c r="PQ28" s="9"/>
      <c r="PR28" s="9"/>
      <c r="PS28" s="9"/>
      <c r="PT28" s="9"/>
      <c r="PU28" s="9"/>
      <c r="PV28" s="9"/>
      <c r="PW28" s="9"/>
      <c r="PX28" s="9"/>
      <c r="PY28" s="9"/>
      <c r="PZ28" s="9"/>
      <c r="QA28" s="9"/>
      <c r="QB28" s="9"/>
      <c r="QC28" s="9"/>
      <c r="QD28" s="9"/>
      <c r="QE28" s="9"/>
      <c r="QF28" s="9"/>
      <c r="QG28" s="9"/>
      <c r="QH28" s="9"/>
      <c r="QI28" s="9"/>
      <c r="QJ28" s="9"/>
      <c r="QK28" s="9"/>
      <c r="QL28" s="9"/>
      <c r="QM28" s="9"/>
      <c r="QN28" s="9"/>
      <c r="QO28" s="9"/>
      <c r="QP28" s="9"/>
      <c r="QQ28" s="9"/>
      <c r="QR28" s="9"/>
      <c r="QS28" s="9"/>
      <c r="QT28" s="9"/>
      <c r="QU28" s="9"/>
      <c r="QV28" s="9"/>
      <c r="QW28" s="9"/>
      <c r="QX28" s="9"/>
      <c r="QY28" s="9"/>
      <c r="QZ28" s="9"/>
      <c r="RA28" s="9"/>
      <c r="RB28" s="9"/>
      <c r="RC28" s="9"/>
      <c r="RD28" s="9"/>
      <c r="RE28" s="9"/>
      <c r="RF28" s="9"/>
      <c r="RG28" s="9"/>
      <c r="RH28" s="9"/>
      <c r="RI28" s="9"/>
      <c r="RJ28" s="9"/>
      <c r="RK28" s="9"/>
      <c r="RL28" s="9"/>
      <c r="RM28" s="9"/>
      <c r="RN28" s="9"/>
      <c r="RO28" s="9"/>
      <c r="RP28" s="9"/>
      <c r="RQ28" s="9"/>
      <c r="RR28" s="9"/>
      <c r="RS28" s="9"/>
      <c r="RT28" s="9"/>
      <c r="RU28" s="9"/>
      <c r="RV28" s="9"/>
      <c r="RW28" s="9"/>
      <c r="RX28" s="9"/>
      <c r="RY28" s="9"/>
      <c r="RZ28" s="9"/>
      <c r="SA28" s="9"/>
      <c r="SB28" s="9"/>
      <c r="SC28" s="9"/>
      <c r="SD28" s="9"/>
      <c r="SE28" s="9"/>
      <c r="SF28" s="9"/>
      <c r="SG28" s="9"/>
      <c r="SH28" s="9"/>
      <c r="SI28" s="9"/>
      <c r="SJ28" s="9"/>
      <c r="SK28" s="9"/>
      <c r="SL28" s="9"/>
      <c r="SM28" s="9"/>
      <c r="SN28" s="9"/>
      <c r="SO28" s="9"/>
      <c r="SP28" s="9"/>
      <c r="SQ28" s="9"/>
      <c r="SR28" s="9"/>
      <c r="SS28" s="9"/>
      <c r="ST28" s="9"/>
      <c r="SU28" s="9"/>
      <c r="SV28" s="9"/>
      <c r="SW28" s="9"/>
      <c r="SX28" s="9"/>
      <c r="SY28" s="9"/>
      <c r="SZ28" s="9"/>
      <c r="TA28" s="9"/>
      <c r="TB28" s="9"/>
      <c r="TC28" s="9"/>
      <c r="TD28" s="9"/>
      <c r="TE28" s="9"/>
      <c r="TF28" s="9"/>
      <c r="TG28" s="9"/>
      <c r="TH28" s="9"/>
      <c r="TI28" s="9"/>
      <c r="TJ28" s="9"/>
      <c r="TK28" s="9"/>
      <c r="TL28" s="9"/>
      <c r="TM28" s="9"/>
      <c r="TN28" s="9"/>
      <c r="TO28" s="9"/>
      <c r="TP28" s="9"/>
      <c r="TQ28" s="9"/>
      <c r="TR28" s="9"/>
      <c r="TS28" s="9"/>
      <c r="TT28" s="9"/>
      <c r="TU28" s="9"/>
      <c r="TV28" s="9"/>
      <c r="TW28" s="9"/>
      <c r="TX28" s="9"/>
      <c r="TY28" s="9"/>
      <c r="TZ28" s="9"/>
      <c r="UA28" s="9"/>
      <c r="UB28" s="9"/>
      <c r="UC28" s="9"/>
      <c r="UD28" s="9"/>
      <c r="UE28" s="9"/>
      <c r="UF28" s="9"/>
      <c r="UG28" s="9"/>
      <c r="UH28" s="9"/>
      <c r="UI28" s="9"/>
      <c r="UJ28" s="9"/>
      <c r="UK28" s="9"/>
      <c r="UL28" s="9"/>
      <c r="UM28" s="9"/>
      <c r="UN28" s="9"/>
      <c r="UO28" s="9"/>
      <c r="UP28" s="9"/>
      <c r="UQ28" s="9"/>
      <c r="UR28" s="9"/>
      <c r="US28" s="9"/>
      <c r="UT28" s="9"/>
      <c r="UU28" s="9"/>
      <c r="UV28" s="9"/>
      <c r="UW28" s="9"/>
      <c r="UX28" s="9"/>
      <c r="UY28" s="9"/>
      <c r="UZ28" s="9"/>
      <c r="VA28" s="9"/>
      <c r="VB28" s="9"/>
      <c r="VC28" s="9"/>
      <c r="VD28" s="9"/>
      <c r="VE28" s="9"/>
      <c r="VF28" s="9"/>
      <c r="VG28" s="9"/>
      <c r="VH28" s="9"/>
      <c r="VI28" s="9"/>
      <c r="VJ28" s="9"/>
      <c r="VK28" s="9"/>
      <c r="VL28" s="9"/>
      <c r="VM28" s="9"/>
      <c r="VN28" s="9"/>
      <c r="VO28" s="9"/>
      <c r="VP28" s="9"/>
      <c r="VQ28" s="9"/>
      <c r="VR28" s="9"/>
      <c r="VS28" s="9"/>
      <c r="VT28" s="9"/>
      <c r="VU28" s="9"/>
      <c r="VV28" s="9"/>
      <c r="VW28" s="9"/>
      <c r="VX28" s="9"/>
      <c r="VY28" s="9"/>
      <c r="VZ28" s="9"/>
      <c r="WA28" s="9"/>
      <c r="WB28" s="9"/>
      <c r="WC28" s="9"/>
      <c r="WD28" s="9"/>
      <c r="WE28" s="9"/>
      <c r="WF28" s="9"/>
      <c r="WG28" s="9"/>
      <c r="WH28" s="9"/>
      <c r="WI28" s="9"/>
      <c r="WJ28" s="9"/>
      <c r="WK28" s="9"/>
      <c r="WL28" s="9"/>
      <c r="WM28" s="9"/>
      <c r="WN28" s="9"/>
      <c r="WO28" s="9"/>
      <c r="WP28" s="9"/>
      <c r="WQ28" s="9"/>
      <c r="WR28" s="9"/>
      <c r="WS28" s="9"/>
      <c r="WT28" s="9"/>
      <c r="WU28" s="9"/>
      <c r="WV28" s="9"/>
      <c r="WW28" s="9"/>
      <c r="WX28" s="9"/>
      <c r="WY28" s="9"/>
      <c r="WZ28" s="9"/>
      <c r="XA28" s="9"/>
      <c r="XB28" s="9"/>
      <c r="XC28" s="9"/>
      <c r="XD28" s="9"/>
      <c r="XE28" s="9"/>
      <c r="XF28" s="9"/>
      <c r="XG28" s="9"/>
      <c r="XH28" s="9"/>
      <c r="XI28" s="9"/>
      <c r="XJ28" s="9"/>
      <c r="XK28" s="9"/>
      <c r="XL28" s="9"/>
      <c r="XM28" s="9"/>
      <c r="XN28" s="9"/>
      <c r="XO28" s="9"/>
      <c r="XP28" s="9"/>
      <c r="XQ28" s="9"/>
      <c r="XR28" s="9"/>
      <c r="XS28" s="9"/>
      <c r="XT28" s="9"/>
      <c r="XU28" s="9"/>
      <c r="XV28" s="9"/>
      <c r="XW28" s="9"/>
      <c r="XX28" s="9"/>
      <c r="XY28" s="9"/>
      <c r="XZ28" s="9"/>
      <c r="YA28" s="9"/>
      <c r="YB28" s="9"/>
      <c r="YC28" s="9"/>
      <c r="YD28" s="9"/>
      <c r="YE28" s="9"/>
      <c r="YF28" s="9"/>
      <c r="YG28" s="9"/>
      <c r="YH28" s="9"/>
      <c r="YI28" s="9"/>
      <c r="YJ28" s="9"/>
      <c r="YK28" s="9"/>
      <c r="YL28" s="9"/>
      <c r="YM28" s="9"/>
      <c r="YN28" s="9"/>
      <c r="YO28" s="9"/>
      <c r="YP28" s="9"/>
      <c r="YQ28" s="9"/>
      <c r="YR28" s="9"/>
      <c r="YS28" s="9"/>
      <c r="YT28" s="9"/>
      <c r="YU28" s="9"/>
      <c r="YV28" s="9"/>
      <c r="YW28" s="9"/>
      <c r="YX28" s="9"/>
      <c r="YY28" s="9"/>
      <c r="YZ28" s="9"/>
      <c r="ZA28" s="9"/>
      <c r="ZB28" s="9"/>
      <c r="ZC28" s="9"/>
      <c r="ZD28" s="9"/>
      <c r="ZE28" s="9"/>
      <c r="ZF28" s="9"/>
      <c r="ZG28" s="9"/>
      <c r="ZH28" s="9"/>
      <c r="ZI28" s="9"/>
      <c r="ZJ28" s="9"/>
      <c r="ZK28" s="9"/>
      <c r="ZL28" s="9"/>
      <c r="ZM28" s="9"/>
      <c r="ZN28" s="9"/>
      <c r="ZO28" s="9"/>
      <c r="ZP28" s="9"/>
      <c r="ZQ28" s="9"/>
      <c r="ZR28" s="9"/>
      <c r="ZS28" s="9"/>
      <c r="ZT28" s="9"/>
      <c r="ZU28" s="9"/>
      <c r="ZV28" s="9"/>
      <c r="ZW28" s="9"/>
      <c r="ZX28" s="9"/>
      <c r="ZY28" s="9"/>
      <c r="ZZ28" s="9"/>
      <c r="AAA28" s="9"/>
      <c r="AAB28" s="9"/>
      <c r="AAC28" s="9"/>
      <c r="AAD28" s="9"/>
      <c r="AAE28" s="9"/>
      <c r="AAF28" s="9"/>
      <c r="AAG28" s="9"/>
      <c r="AAH28" s="9"/>
      <c r="AAI28" s="9"/>
      <c r="AAJ28" s="9"/>
      <c r="AAK28" s="9"/>
      <c r="AAL28" s="9"/>
      <c r="AAM28" s="9"/>
      <c r="AAN28" s="9"/>
      <c r="AAO28" s="9"/>
      <c r="AAP28" s="9"/>
      <c r="AAQ28" s="9"/>
      <c r="AAR28" s="9"/>
      <c r="AAS28" s="9"/>
      <c r="AAT28" s="9"/>
      <c r="AAU28" s="9"/>
      <c r="AAV28" s="9"/>
      <c r="AAW28" s="9"/>
      <c r="AAX28" s="9"/>
      <c r="AAY28" s="9"/>
      <c r="AAZ28" s="9"/>
      <c r="ABA28" s="9"/>
      <c r="ABB28" s="9"/>
      <c r="ABC28" s="9"/>
      <c r="ABD28" s="9"/>
      <c r="ABE28" s="9"/>
      <c r="ABF28" s="9"/>
      <c r="ABG28" s="9"/>
      <c r="ABH28" s="9"/>
      <c r="ABI28" s="9"/>
      <c r="ABJ28" s="9"/>
      <c r="ABK28" s="9"/>
      <c r="ABL28" s="9"/>
      <c r="ABM28" s="9"/>
      <c r="ABN28" s="9"/>
      <c r="ABO28" s="9"/>
      <c r="ABP28" s="9"/>
      <c r="ABQ28" s="9"/>
      <c r="ABR28" s="9"/>
      <c r="ABS28" s="9"/>
      <c r="ABT28" s="9"/>
      <c r="ABU28" s="9"/>
      <c r="ABV28" s="9"/>
      <c r="ABW28" s="9"/>
      <c r="ABX28" s="9"/>
      <c r="ABY28" s="9"/>
      <c r="ABZ28" s="9"/>
      <c r="ACA28" s="9"/>
      <c r="ACB28" s="9"/>
      <c r="ACC28" s="9"/>
      <c r="ACD28" s="9"/>
      <c r="ACE28" s="9"/>
      <c r="ACF28" s="9"/>
      <c r="ACG28" s="9"/>
      <c r="ACH28" s="9"/>
      <c r="ACI28" s="9"/>
      <c r="ACJ28" s="9"/>
      <c r="ACK28" s="9"/>
      <c r="ACL28" s="9"/>
      <c r="ACM28" s="9"/>
      <c r="ACN28" s="9"/>
      <c r="ACO28" s="9"/>
      <c r="ACP28" s="9"/>
      <c r="ACQ28" s="9"/>
      <c r="ACR28" s="9"/>
      <c r="ACS28" s="9"/>
      <c r="ACT28" s="9"/>
      <c r="ACU28" s="9"/>
      <c r="ACV28" s="9"/>
      <c r="ACW28" s="9"/>
      <c r="ACX28" s="9"/>
      <c r="ACY28" s="9"/>
      <c r="ACZ28" s="9"/>
      <c r="ADA28" s="9"/>
      <c r="ADB28" s="9"/>
      <c r="ADC28" s="9"/>
      <c r="ADD28" s="9"/>
      <c r="ADE28" s="9"/>
      <c r="ADF28" s="9"/>
      <c r="ADG28" s="9"/>
      <c r="ADH28" s="9"/>
      <c r="ADI28" s="9"/>
      <c r="ADJ28" s="9"/>
      <c r="ADK28" s="9"/>
      <c r="ADL28" s="9"/>
      <c r="ADM28" s="9"/>
      <c r="ADN28" s="9"/>
      <c r="ADO28" s="9"/>
      <c r="ADP28" s="9"/>
      <c r="ADQ28" s="9"/>
      <c r="ADR28" s="9"/>
      <c r="ADS28" s="9"/>
      <c r="ADT28" s="9"/>
      <c r="ADU28" s="9"/>
      <c r="ADV28" s="9"/>
      <c r="ADW28" s="9"/>
      <c r="ADX28" s="9"/>
      <c r="ADY28" s="9"/>
      <c r="ADZ28" s="9"/>
      <c r="AEA28" s="9"/>
      <c r="AEB28" s="9"/>
      <c r="AEC28" s="9"/>
      <c r="AED28" s="9"/>
      <c r="AEE28" s="9"/>
      <c r="AEF28" s="9"/>
      <c r="AEG28" s="9"/>
      <c r="AEH28" s="9"/>
      <c r="AEI28" s="9"/>
      <c r="AEJ28" s="9"/>
      <c r="AEK28" s="9"/>
      <c r="AEL28" s="9"/>
      <c r="AEM28" s="9"/>
      <c r="AEN28" s="9"/>
      <c r="AEO28" s="9"/>
      <c r="AEP28" s="9"/>
      <c r="AEQ28" s="9"/>
      <c r="AER28" s="9"/>
      <c r="AES28" s="9"/>
      <c r="AET28" s="9"/>
      <c r="AEU28" s="9"/>
      <c r="AEV28" s="9"/>
      <c r="AEW28" s="9"/>
      <c r="AEX28" s="9"/>
      <c r="AEY28" s="9"/>
      <c r="AEZ28" s="9"/>
      <c r="AFA28" s="9"/>
      <c r="AFB28" s="9"/>
      <c r="AFC28" s="9"/>
      <c r="AFD28" s="9"/>
      <c r="AFE28" s="9"/>
      <c r="AFF28" s="9"/>
      <c r="AFG28" s="9"/>
      <c r="AFH28" s="9"/>
      <c r="AFI28" s="9"/>
      <c r="AFJ28" s="9"/>
      <c r="AFK28" s="9"/>
      <c r="AFL28" s="9"/>
      <c r="AFM28" s="9"/>
      <c r="AFN28" s="9"/>
      <c r="AFO28" s="9"/>
      <c r="AFP28" s="9"/>
      <c r="AFQ28" s="9"/>
      <c r="AFR28" s="9"/>
      <c r="AFS28" s="9"/>
      <c r="AFT28" s="9"/>
      <c r="AFU28" s="9"/>
      <c r="AFV28" s="9"/>
      <c r="AFW28" s="9"/>
      <c r="AFX28" s="9"/>
      <c r="AFY28" s="9"/>
      <c r="AFZ28" s="9"/>
      <c r="AGA28" s="9"/>
      <c r="AGB28" s="9"/>
      <c r="AGC28" s="9"/>
      <c r="AGD28" s="9"/>
      <c r="AGE28" s="9"/>
      <c r="AGF28" s="9"/>
      <c r="AGG28" s="9"/>
      <c r="AGH28" s="9"/>
      <c r="AGI28" s="9"/>
      <c r="AGJ28" s="9"/>
      <c r="AGK28" s="9"/>
      <c r="AGL28" s="9"/>
      <c r="AGM28" s="9"/>
      <c r="AGN28" s="9"/>
      <c r="AGO28" s="9"/>
      <c r="AGP28" s="9"/>
      <c r="AGQ28" s="9"/>
      <c r="AGR28" s="9"/>
      <c r="AGS28" s="9"/>
      <c r="AGT28" s="9"/>
      <c r="AGU28" s="9"/>
      <c r="AGV28" s="9"/>
      <c r="AGW28" s="9"/>
      <c r="AGX28" s="9"/>
      <c r="AGY28" s="9"/>
      <c r="AGZ28" s="9"/>
      <c r="AHA28" s="9"/>
      <c r="AHB28" s="9"/>
      <c r="AHC28" s="9"/>
      <c r="AHD28" s="9"/>
      <c r="AHE28" s="9"/>
      <c r="AHF28" s="9"/>
      <c r="AHG28" s="9"/>
      <c r="AHH28" s="9"/>
      <c r="AHI28" s="9"/>
      <c r="AHJ28" s="9"/>
      <c r="AHK28" s="9"/>
      <c r="AHL28" s="9"/>
      <c r="AHM28" s="9"/>
      <c r="AHN28" s="9"/>
      <c r="AHO28" s="9"/>
      <c r="AHP28" s="9"/>
      <c r="AHQ28" s="9"/>
      <c r="AHR28" s="9"/>
      <c r="AHS28" s="9"/>
    </row>
    <row r="29" spans="1:903" s="8" customFormat="1">
      <c r="A29" s="63">
        <v>23</v>
      </c>
      <c r="B29" s="8" t="s">
        <v>55</v>
      </c>
      <c r="C29" s="8" t="s">
        <v>16</v>
      </c>
      <c r="D29" s="8" t="s">
        <v>21</v>
      </c>
      <c r="E29" s="8" t="s">
        <v>59</v>
      </c>
      <c r="F29" s="43">
        <v>40322</v>
      </c>
      <c r="G29" s="44">
        <v>9.3029170000000008</v>
      </c>
      <c r="H29" s="45">
        <v>-83.297667000000004</v>
      </c>
      <c r="I29" s="8">
        <v>61.7</v>
      </c>
      <c r="J29" s="8" t="s">
        <v>227</v>
      </c>
      <c r="K29" s="46"/>
      <c r="L29" s="46"/>
      <c r="M29" s="47"/>
      <c r="N29" s="46">
        <v>7.5</v>
      </c>
      <c r="O29" s="46"/>
      <c r="P29" s="47"/>
      <c r="Q29" s="44"/>
      <c r="R29" s="44"/>
      <c r="S29" s="44"/>
      <c r="T29" s="44"/>
      <c r="U29" s="44"/>
      <c r="V29" s="44"/>
      <c r="W29" s="44"/>
      <c r="X29" s="49">
        <v>2.0299999999999998</v>
      </c>
      <c r="Y29" s="49">
        <v>4.4656124185448051E-2</v>
      </c>
      <c r="Z29" s="50">
        <v>12.5</v>
      </c>
      <c r="AA29" s="50">
        <v>1.3307936507936509</v>
      </c>
      <c r="AB29" s="50">
        <v>5.24</v>
      </c>
      <c r="AC29" s="49">
        <v>2.2729245283018868</v>
      </c>
      <c r="AD29" s="49">
        <v>0.05</v>
      </c>
      <c r="AE29" s="51">
        <v>2530000000</v>
      </c>
      <c r="AF29" s="49">
        <v>-29.74</v>
      </c>
      <c r="AG29" s="66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  <c r="CH29" s="9"/>
      <c r="CI29" s="9"/>
      <c r="CJ29" s="9"/>
      <c r="CK29" s="9"/>
      <c r="CL29" s="9"/>
      <c r="CM29" s="9"/>
      <c r="CN29" s="9"/>
      <c r="CO29" s="9"/>
      <c r="CP29" s="9"/>
      <c r="CQ29" s="9"/>
      <c r="CR29" s="9"/>
      <c r="CS29" s="9"/>
      <c r="CT29" s="9"/>
      <c r="CU29" s="9"/>
      <c r="CV29" s="9"/>
      <c r="CW29" s="9"/>
      <c r="CX29" s="9"/>
      <c r="CY29" s="9"/>
      <c r="CZ29" s="9"/>
      <c r="DA29" s="9"/>
      <c r="DB29" s="9"/>
      <c r="DC29" s="9"/>
      <c r="DD29" s="9"/>
      <c r="DE29" s="9"/>
      <c r="DF29" s="9"/>
      <c r="DG29" s="9"/>
      <c r="DH29" s="9"/>
      <c r="DI29" s="9"/>
      <c r="DJ29" s="9"/>
      <c r="DK29" s="9"/>
      <c r="DL29" s="9"/>
      <c r="DM29" s="9"/>
      <c r="DN29" s="9"/>
      <c r="DO29" s="9"/>
      <c r="DP29" s="9"/>
      <c r="DQ29" s="9"/>
      <c r="DR29" s="9"/>
      <c r="DS29" s="9"/>
      <c r="DT29" s="9"/>
      <c r="DU29" s="9"/>
      <c r="DV29" s="9"/>
      <c r="DW29" s="9"/>
      <c r="DX29" s="9"/>
      <c r="DY29" s="9"/>
      <c r="DZ29" s="9"/>
      <c r="EA29" s="9"/>
      <c r="EB29" s="9"/>
      <c r="EC29" s="9"/>
      <c r="ED29" s="9"/>
      <c r="EE29" s="9"/>
      <c r="EF29" s="9"/>
      <c r="EG29" s="9"/>
      <c r="EH29" s="9"/>
      <c r="EI29" s="9"/>
      <c r="EJ29" s="9"/>
      <c r="EK29" s="9"/>
      <c r="EL29" s="9"/>
      <c r="EM29" s="9"/>
      <c r="EN29" s="9"/>
      <c r="EO29" s="9"/>
      <c r="EP29" s="9"/>
      <c r="EQ29" s="9"/>
      <c r="ER29" s="9"/>
      <c r="ES29" s="9"/>
      <c r="ET29" s="9"/>
      <c r="EU29" s="9"/>
      <c r="EV29" s="9"/>
      <c r="EW29" s="9"/>
      <c r="EX29" s="9"/>
      <c r="EY29" s="9"/>
      <c r="EZ29" s="9"/>
      <c r="FA29" s="9"/>
      <c r="FB29" s="9"/>
      <c r="FC29" s="9"/>
      <c r="FD29" s="9"/>
      <c r="FE29" s="9"/>
      <c r="FF29" s="9"/>
      <c r="FG29" s="9"/>
      <c r="FH29" s="9"/>
      <c r="FI29" s="9"/>
      <c r="FJ29" s="9"/>
      <c r="FK29" s="9"/>
      <c r="FL29" s="9"/>
      <c r="FM29" s="9"/>
      <c r="FN29" s="9"/>
      <c r="FO29" s="9"/>
      <c r="FP29" s="9"/>
      <c r="FQ29" s="9"/>
      <c r="FR29" s="9"/>
      <c r="FS29" s="9"/>
      <c r="FT29" s="9"/>
      <c r="FU29" s="9"/>
      <c r="FV29" s="9"/>
      <c r="FW29" s="9"/>
      <c r="FX29" s="9"/>
      <c r="FY29" s="9"/>
      <c r="FZ29" s="9"/>
      <c r="GA29" s="9"/>
      <c r="GB29" s="9"/>
      <c r="GC29" s="9"/>
      <c r="GD29" s="9"/>
      <c r="GE29" s="9"/>
      <c r="GF29" s="9"/>
      <c r="GG29" s="9"/>
      <c r="GH29" s="9"/>
      <c r="GI29" s="9"/>
      <c r="GJ29" s="9"/>
      <c r="GK29" s="9"/>
      <c r="GL29" s="9"/>
      <c r="GM29" s="9"/>
      <c r="GN29" s="9"/>
      <c r="GO29" s="9"/>
      <c r="GP29" s="9"/>
      <c r="GQ29" s="9"/>
      <c r="GR29" s="9"/>
      <c r="GS29" s="9"/>
      <c r="GT29" s="9"/>
      <c r="GU29" s="9"/>
      <c r="GV29" s="9"/>
      <c r="GW29" s="9"/>
      <c r="GX29" s="9"/>
      <c r="GY29" s="9"/>
      <c r="GZ29" s="9"/>
      <c r="HA29" s="9"/>
      <c r="HB29" s="9"/>
      <c r="HC29" s="9"/>
      <c r="HD29" s="9"/>
      <c r="HE29" s="9"/>
      <c r="HF29" s="9"/>
      <c r="HG29" s="9"/>
      <c r="HH29" s="9"/>
      <c r="HI29" s="9"/>
      <c r="HJ29" s="9"/>
      <c r="HK29" s="9"/>
      <c r="HL29" s="9"/>
      <c r="HM29" s="9"/>
      <c r="HN29" s="9"/>
      <c r="HO29" s="9"/>
      <c r="HP29" s="9"/>
      <c r="HQ29" s="9"/>
      <c r="HR29" s="9"/>
      <c r="HS29" s="9"/>
      <c r="HT29" s="9"/>
      <c r="HU29" s="9"/>
      <c r="HV29" s="9"/>
      <c r="HW29" s="9"/>
      <c r="HX29" s="9"/>
      <c r="HY29" s="9"/>
      <c r="HZ29" s="9"/>
      <c r="IA29" s="9"/>
      <c r="IB29" s="9"/>
      <c r="IC29" s="9"/>
      <c r="ID29" s="9"/>
      <c r="IE29" s="9"/>
      <c r="IF29" s="9"/>
      <c r="IG29" s="9"/>
      <c r="IH29" s="9"/>
      <c r="II29" s="9"/>
      <c r="IJ29" s="9"/>
      <c r="IK29" s="9"/>
      <c r="IL29" s="9"/>
      <c r="IM29" s="9"/>
      <c r="IN29" s="9"/>
      <c r="IO29" s="9"/>
      <c r="IP29" s="9"/>
      <c r="IQ29" s="9"/>
      <c r="IR29" s="9"/>
      <c r="IS29" s="9"/>
      <c r="IT29" s="9"/>
      <c r="IU29" s="9"/>
      <c r="IV29" s="9"/>
      <c r="IW29" s="9"/>
      <c r="IX29" s="9"/>
      <c r="IY29" s="9"/>
      <c r="IZ29" s="9"/>
      <c r="JA29" s="9"/>
      <c r="JB29" s="9"/>
      <c r="JC29" s="9"/>
      <c r="JD29" s="9"/>
      <c r="JE29" s="9"/>
      <c r="JF29" s="9"/>
      <c r="JG29" s="9"/>
      <c r="JH29" s="9"/>
      <c r="JI29" s="9"/>
      <c r="JJ29" s="9"/>
      <c r="JK29" s="9"/>
      <c r="JL29" s="9"/>
      <c r="JM29" s="9"/>
      <c r="JN29" s="9"/>
      <c r="JO29" s="9"/>
      <c r="JP29" s="9"/>
      <c r="JQ29" s="9"/>
      <c r="JR29" s="9"/>
      <c r="JS29" s="9"/>
      <c r="JT29" s="9"/>
      <c r="JU29" s="9"/>
      <c r="JV29" s="9"/>
      <c r="JW29" s="9"/>
      <c r="JX29" s="9"/>
      <c r="JY29" s="9"/>
      <c r="JZ29" s="9"/>
      <c r="KA29" s="9"/>
      <c r="KB29" s="9"/>
      <c r="KC29" s="9"/>
      <c r="KD29" s="9"/>
      <c r="KE29" s="9"/>
      <c r="KF29" s="9"/>
      <c r="KG29" s="9"/>
      <c r="KH29" s="9"/>
      <c r="KI29" s="9"/>
      <c r="KJ29" s="9"/>
      <c r="KK29" s="9"/>
      <c r="KL29" s="9"/>
      <c r="KM29" s="9"/>
      <c r="KN29" s="9"/>
      <c r="KO29" s="9"/>
      <c r="KP29" s="9"/>
      <c r="KQ29" s="9"/>
      <c r="KR29" s="9"/>
      <c r="KS29" s="9"/>
      <c r="KT29" s="9"/>
      <c r="KU29" s="9"/>
      <c r="KV29" s="9"/>
      <c r="KW29" s="9"/>
      <c r="KX29" s="9"/>
      <c r="KY29" s="9"/>
      <c r="KZ29" s="9"/>
      <c r="LA29" s="9"/>
      <c r="LB29" s="9"/>
      <c r="LC29" s="9"/>
      <c r="LD29" s="9"/>
      <c r="LE29" s="9"/>
      <c r="LF29" s="9"/>
      <c r="LG29" s="9"/>
      <c r="LH29" s="9"/>
      <c r="LI29" s="9"/>
      <c r="LJ29" s="9"/>
      <c r="LK29" s="9"/>
      <c r="LL29" s="9"/>
      <c r="LM29" s="9"/>
      <c r="LN29" s="9"/>
      <c r="LO29" s="9"/>
      <c r="LP29" s="9"/>
      <c r="LQ29" s="9"/>
      <c r="LR29" s="9"/>
      <c r="LS29" s="9"/>
      <c r="LT29" s="9"/>
      <c r="LU29" s="9"/>
      <c r="LV29" s="9"/>
      <c r="LW29" s="9"/>
      <c r="LX29" s="9"/>
      <c r="LY29" s="9"/>
      <c r="LZ29" s="9"/>
      <c r="MA29" s="9"/>
      <c r="MB29" s="9"/>
      <c r="MC29" s="9"/>
      <c r="MD29" s="9"/>
      <c r="ME29" s="9"/>
      <c r="MF29" s="9"/>
      <c r="MG29" s="9"/>
      <c r="MH29" s="9"/>
      <c r="MI29" s="9"/>
      <c r="MJ29" s="9"/>
      <c r="MK29" s="9"/>
      <c r="ML29" s="9"/>
      <c r="MM29" s="9"/>
      <c r="MN29" s="9"/>
      <c r="MO29" s="9"/>
      <c r="MP29" s="9"/>
      <c r="MQ29" s="9"/>
      <c r="MR29" s="9"/>
      <c r="MS29" s="9"/>
      <c r="MT29" s="9"/>
      <c r="MU29" s="9"/>
      <c r="MV29" s="9"/>
      <c r="MW29" s="9"/>
      <c r="MX29" s="9"/>
      <c r="MY29" s="9"/>
      <c r="MZ29" s="9"/>
      <c r="NA29" s="9"/>
      <c r="NB29" s="9"/>
      <c r="NC29" s="9"/>
      <c r="ND29" s="9"/>
      <c r="NE29" s="9"/>
      <c r="NF29" s="9"/>
      <c r="NG29" s="9"/>
      <c r="NH29" s="9"/>
      <c r="NI29" s="9"/>
      <c r="NJ29" s="9"/>
      <c r="NK29" s="9"/>
      <c r="NL29" s="9"/>
      <c r="NM29" s="9"/>
      <c r="NN29" s="9"/>
      <c r="NO29" s="9"/>
      <c r="NP29" s="9"/>
      <c r="NQ29" s="9"/>
      <c r="NR29" s="9"/>
      <c r="NS29" s="9"/>
      <c r="NT29" s="9"/>
      <c r="NU29" s="9"/>
      <c r="NV29" s="9"/>
      <c r="NW29" s="9"/>
      <c r="NX29" s="9"/>
      <c r="NY29" s="9"/>
      <c r="NZ29" s="9"/>
      <c r="OA29" s="9"/>
      <c r="OB29" s="9"/>
      <c r="OC29" s="9"/>
      <c r="OD29" s="9"/>
      <c r="OE29" s="9"/>
      <c r="OF29" s="9"/>
      <c r="OG29" s="9"/>
      <c r="OH29" s="9"/>
      <c r="OI29" s="9"/>
      <c r="OJ29" s="9"/>
      <c r="OK29" s="9"/>
      <c r="OL29" s="9"/>
      <c r="OM29" s="9"/>
      <c r="ON29" s="9"/>
      <c r="OO29" s="9"/>
      <c r="OP29" s="9"/>
      <c r="OQ29" s="9"/>
      <c r="OR29" s="9"/>
      <c r="OS29" s="9"/>
      <c r="OT29" s="9"/>
      <c r="OU29" s="9"/>
      <c r="OV29" s="9"/>
      <c r="OW29" s="9"/>
      <c r="OX29" s="9"/>
      <c r="OY29" s="9"/>
      <c r="OZ29" s="9"/>
      <c r="PA29" s="9"/>
      <c r="PB29" s="9"/>
      <c r="PC29" s="9"/>
      <c r="PD29" s="9"/>
      <c r="PE29" s="9"/>
      <c r="PF29" s="9"/>
      <c r="PG29" s="9"/>
      <c r="PH29" s="9"/>
      <c r="PI29" s="9"/>
      <c r="PJ29" s="9"/>
      <c r="PK29" s="9"/>
      <c r="PL29" s="9"/>
      <c r="PM29" s="9"/>
      <c r="PN29" s="9"/>
      <c r="PO29" s="9"/>
      <c r="PP29" s="9"/>
      <c r="PQ29" s="9"/>
      <c r="PR29" s="9"/>
      <c r="PS29" s="9"/>
      <c r="PT29" s="9"/>
      <c r="PU29" s="9"/>
      <c r="PV29" s="9"/>
      <c r="PW29" s="9"/>
      <c r="PX29" s="9"/>
      <c r="PY29" s="9"/>
      <c r="PZ29" s="9"/>
      <c r="QA29" s="9"/>
      <c r="QB29" s="9"/>
      <c r="QC29" s="9"/>
      <c r="QD29" s="9"/>
      <c r="QE29" s="9"/>
      <c r="QF29" s="9"/>
      <c r="QG29" s="9"/>
      <c r="QH29" s="9"/>
      <c r="QI29" s="9"/>
      <c r="QJ29" s="9"/>
      <c r="QK29" s="9"/>
      <c r="QL29" s="9"/>
      <c r="QM29" s="9"/>
      <c r="QN29" s="9"/>
      <c r="QO29" s="9"/>
      <c r="QP29" s="9"/>
      <c r="QQ29" s="9"/>
      <c r="QR29" s="9"/>
      <c r="QS29" s="9"/>
      <c r="QT29" s="9"/>
      <c r="QU29" s="9"/>
      <c r="QV29" s="9"/>
      <c r="QW29" s="9"/>
      <c r="QX29" s="9"/>
      <c r="QY29" s="9"/>
      <c r="QZ29" s="9"/>
      <c r="RA29" s="9"/>
      <c r="RB29" s="9"/>
      <c r="RC29" s="9"/>
      <c r="RD29" s="9"/>
      <c r="RE29" s="9"/>
      <c r="RF29" s="9"/>
      <c r="RG29" s="9"/>
      <c r="RH29" s="9"/>
      <c r="RI29" s="9"/>
      <c r="RJ29" s="9"/>
      <c r="RK29" s="9"/>
      <c r="RL29" s="9"/>
      <c r="RM29" s="9"/>
      <c r="RN29" s="9"/>
      <c r="RO29" s="9"/>
      <c r="RP29" s="9"/>
      <c r="RQ29" s="9"/>
      <c r="RR29" s="9"/>
      <c r="RS29" s="9"/>
      <c r="RT29" s="9"/>
      <c r="RU29" s="9"/>
      <c r="RV29" s="9"/>
      <c r="RW29" s="9"/>
      <c r="RX29" s="9"/>
      <c r="RY29" s="9"/>
      <c r="RZ29" s="9"/>
      <c r="SA29" s="9"/>
      <c r="SB29" s="9"/>
      <c r="SC29" s="9"/>
      <c r="SD29" s="9"/>
      <c r="SE29" s="9"/>
      <c r="SF29" s="9"/>
      <c r="SG29" s="9"/>
      <c r="SH29" s="9"/>
      <c r="SI29" s="9"/>
      <c r="SJ29" s="9"/>
      <c r="SK29" s="9"/>
      <c r="SL29" s="9"/>
      <c r="SM29" s="9"/>
      <c r="SN29" s="9"/>
      <c r="SO29" s="9"/>
      <c r="SP29" s="9"/>
      <c r="SQ29" s="9"/>
      <c r="SR29" s="9"/>
      <c r="SS29" s="9"/>
      <c r="ST29" s="9"/>
      <c r="SU29" s="9"/>
      <c r="SV29" s="9"/>
      <c r="SW29" s="9"/>
      <c r="SX29" s="9"/>
      <c r="SY29" s="9"/>
      <c r="SZ29" s="9"/>
      <c r="TA29" s="9"/>
      <c r="TB29" s="9"/>
      <c r="TC29" s="9"/>
      <c r="TD29" s="9"/>
      <c r="TE29" s="9"/>
      <c r="TF29" s="9"/>
      <c r="TG29" s="9"/>
      <c r="TH29" s="9"/>
      <c r="TI29" s="9"/>
      <c r="TJ29" s="9"/>
      <c r="TK29" s="9"/>
      <c r="TL29" s="9"/>
      <c r="TM29" s="9"/>
      <c r="TN29" s="9"/>
      <c r="TO29" s="9"/>
      <c r="TP29" s="9"/>
      <c r="TQ29" s="9"/>
      <c r="TR29" s="9"/>
      <c r="TS29" s="9"/>
      <c r="TT29" s="9"/>
      <c r="TU29" s="9"/>
      <c r="TV29" s="9"/>
      <c r="TW29" s="9"/>
      <c r="TX29" s="9"/>
      <c r="TY29" s="9"/>
      <c r="TZ29" s="9"/>
      <c r="UA29" s="9"/>
      <c r="UB29" s="9"/>
      <c r="UC29" s="9"/>
      <c r="UD29" s="9"/>
      <c r="UE29" s="9"/>
      <c r="UF29" s="9"/>
      <c r="UG29" s="9"/>
      <c r="UH29" s="9"/>
      <c r="UI29" s="9"/>
      <c r="UJ29" s="9"/>
      <c r="UK29" s="9"/>
      <c r="UL29" s="9"/>
      <c r="UM29" s="9"/>
      <c r="UN29" s="9"/>
      <c r="UO29" s="9"/>
      <c r="UP29" s="9"/>
      <c r="UQ29" s="9"/>
      <c r="UR29" s="9"/>
      <c r="US29" s="9"/>
      <c r="UT29" s="9"/>
      <c r="UU29" s="9"/>
      <c r="UV29" s="9"/>
      <c r="UW29" s="9"/>
      <c r="UX29" s="9"/>
      <c r="UY29" s="9"/>
      <c r="UZ29" s="9"/>
      <c r="VA29" s="9"/>
      <c r="VB29" s="9"/>
      <c r="VC29" s="9"/>
      <c r="VD29" s="9"/>
      <c r="VE29" s="9"/>
      <c r="VF29" s="9"/>
      <c r="VG29" s="9"/>
      <c r="VH29" s="9"/>
      <c r="VI29" s="9"/>
      <c r="VJ29" s="9"/>
      <c r="VK29" s="9"/>
      <c r="VL29" s="9"/>
      <c r="VM29" s="9"/>
      <c r="VN29" s="9"/>
      <c r="VO29" s="9"/>
      <c r="VP29" s="9"/>
      <c r="VQ29" s="9"/>
      <c r="VR29" s="9"/>
      <c r="VS29" s="9"/>
      <c r="VT29" s="9"/>
      <c r="VU29" s="9"/>
      <c r="VV29" s="9"/>
      <c r="VW29" s="9"/>
      <c r="VX29" s="9"/>
      <c r="VY29" s="9"/>
      <c r="VZ29" s="9"/>
      <c r="WA29" s="9"/>
      <c r="WB29" s="9"/>
      <c r="WC29" s="9"/>
      <c r="WD29" s="9"/>
      <c r="WE29" s="9"/>
      <c r="WF29" s="9"/>
      <c r="WG29" s="9"/>
      <c r="WH29" s="9"/>
      <c r="WI29" s="9"/>
      <c r="WJ29" s="9"/>
      <c r="WK29" s="9"/>
      <c r="WL29" s="9"/>
      <c r="WM29" s="9"/>
      <c r="WN29" s="9"/>
      <c r="WO29" s="9"/>
      <c r="WP29" s="9"/>
      <c r="WQ29" s="9"/>
      <c r="WR29" s="9"/>
      <c r="WS29" s="9"/>
      <c r="WT29" s="9"/>
      <c r="WU29" s="9"/>
      <c r="WV29" s="9"/>
      <c r="WW29" s="9"/>
      <c r="WX29" s="9"/>
      <c r="WY29" s="9"/>
      <c r="WZ29" s="9"/>
      <c r="XA29" s="9"/>
      <c r="XB29" s="9"/>
      <c r="XC29" s="9"/>
      <c r="XD29" s="9"/>
      <c r="XE29" s="9"/>
      <c r="XF29" s="9"/>
      <c r="XG29" s="9"/>
      <c r="XH29" s="9"/>
      <c r="XI29" s="9"/>
      <c r="XJ29" s="9"/>
      <c r="XK29" s="9"/>
      <c r="XL29" s="9"/>
      <c r="XM29" s="9"/>
      <c r="XN29" s="9"/>
      <c r="XO29" s="9"/>
      <c r="XP29" s="9"/>
      <c r="XQ29" s="9"/>
      <c r="XR29" s="9"/>
      <c r="XS29" s="9"/>
      <c r="XT29" s="9"/>
      <c r="XU29" s="9"/>
      <c r="XV29" s="9"/>
      <c r="XW29" s="9"/>
      <c r="XX29" s="9"/>
      <c r="XY29" s="9"/>
      <c r="XZ29" s="9"/>
      <c r="YA29" s="9"/>
      <c r="YB29" s="9"/>
      <c r="YC29" s="9"/>
      <c r="YD29" s="9"/>
      <c r="YE29" s="9"/>
      <c r="YF29" s="9"/>
      <c r="YG29" s="9"/>
      <c r="YH29" s="9"/>
      <c r="YI29" s="9"/>
      <c r="YJ29" s="9"/>
      <c r="YK29" s="9"/>
      <c r="YL29" s="9"/>
      <c r="YM29" s="9"/>
      <c r="YN29" s="9"/>
      <c r="YO29" s="9"/>
      <c r="YP29" s="9"/>
      <c r="YQ29" s="9"/>
      <c r="YR29" s="9"/>
      <c r="YS29" s="9"/>
      <c r="YT29" s="9"/>
      <c r="YU29" s="9"/>
      <c r="YV29" s="9"/>
      <c r="YW29" s="9"/>
      <c r="YX29" s="9"/>
      <c r="YY29" s="9"/>
      <c r="YZ29" s="9"/>
      <c r="ZA29" s="9"/>
      <c r="ZB29" s="9"/>
      <c r="ZC29" s="9"/>
      <c r="ZD29" s="9"/>
      <c r="ZE29" s="9"/>
      <c r="ZF29" s="9"/>
      <c r="ZG29" s="9"/>
      <c r="ZH29" s="9"/>
      <c r="ZI29" s="9"/>
      <c r="ZJ29" s="9"/>
      <c r="ZK29" s="9"/>
      <c r="ZL29" s="9"/>
      <c r="ZM29" s="9"/>
      <c r="ZN29" s="9"/>
      <c r="ZO29" s="9"/>
      <c r="ZP29" s="9"/>
      <c r="ZQ29" s="9"/>
      <c r="ZR29" s="9"/>
      <c r="ZS29" s="9"/>
      <c r="ZT29" s="9"/>
      <c r="ZU29" s="9"/>
      <c r="ZV29" s="9"/>
      <c r="ZW29" s="9"/>
      <c r="ZX29" s="9"/>
      <c r="ZY29" s="9"/>
      <c r="ZZ29" s="9"/>
      <c r="AAA29" s="9"/>
      <c r="AAB29" s="9"/>
      <c r="AAC29" s="9"/>
      <c r="AAD29" s="9"/>
      <c r="AAE29" s="9"/>
      <c r="AAF29" s="9"/>
      <c r="AAG29" s="9"/>
      <c r="AAH29" s="9"/>
      <c r="AAI29" s="9"/>
      <c r="AAJ29" s="9"/>
      <c r="AAK29" s="9"/>
      <c r="AAL29" s="9"/>
      <c r="AAM29" s="9"/>
      <c r="AAN29" s="9"/>
      <c r="AAO29" s="9"/>
      <c r="AAP29" s="9"/>
      <c r="AAQ29" s="9"/>
      <c r="AAR29" s="9"/>
      <c r="AAS29" s="9"/>
      <c r="AAT29" s="9"/>
      <c r="AAU29" s="9"/>
      <c r="AAV29" s="9"/>
      <c r="AAW29" s="9"/>
      <c r="AAX29" s="9"/>
      <c r="AAY29" s="9"/>
      <c r="AAZ29" s="9"/>
      <c r="ABA29" s="9"/>
      <c r="ABB29" s="9"/>
      <c r="ABC29" s="9"/>
      <c r="ABD29" s="9"/>
      <c r="ABE29" s="9"/>
      <c r="ABF29" s="9"/>
      <c r="ABG29" s="9"/>
      <c r="ABH29" s="9"/>
      <c r="ABI29" s="9"/>
      <c r="ABJ29" s="9"/>
      <c r="ABK29" s="9"/>
      <c r="ABL29" s="9"/>
      <c r="ABM29" s="9"/>
      <c r="ABN29" s="9"/>
      <c r="ABO29" s="9"/>
      <c r="ABP29" s="9"/>
      <c r="ABQ29" s="9"/>
      <c r="ABR29" s="9"/>
      <c r="ABS29" s="9"/>
      <c r="ABT29" s="9"/>
      <c r="ABU29" s="9"/>
      <c r="ABV29" s="9"/>
      <c r="ABW29" s="9"/>
      <c r="ABX29" s="9"/>
      <c r="ABY29" s="9"/>
      <c r="ABZ29" s="9"/>
      <c r="ACA29" s="9"/>
      <c r="ACB29" s="9"/>
      <c r="ACC29" s="9"/>
      <c r="ACD29" s="9"/>
      <c r="ACE29" s="9"/>
      <c r="ACF29" s="9"/>
      <c r="ACG29" s="9"/>
      <c r="ACH29" s="9"/>
      <c r="ACI29" s="9"/>
      <c r="ACJ29" s="9"/>
      <c r="ACK29" s="9"/>
      <c r="ACL29" s="9"/>
      <c r="ACM29" s="9"/>
      <c r="ACN29" s="9"/>
      <c r="ACO29" s="9"/>
      <c r="ACP29" s="9"/>
      <c r="ACQ29" s="9"/>
      <c r="ACR29" s="9"/>
      <c r="ACS29" s="9"/>
      <c r="ACT29" s="9"/>
      <c r="ACU29" s="9"/>
      <c r="ACV29" s="9"/>
      <c r="ACW29" s="9"/>
      <c r="ACX29" s="9"/>
      <c r="ACY29" s="9"/>
      <c r="ACZ29" s="9"/>
      <c r="ADA29" s="9"/>
      <c r="ADB29" s="9"/>
      <c r="ADC29" s="9"/>
      <c r="ADD29" s="9"/>
      <c r="ADE29" s="9"/>
      <c r="ADF29" s="9"/>
      <c r="ADG29" s="9"/>
      <c r="ADH29" s="9"/>
      <c r="ADI29" s="9"/>
      <c r="ADJ29" s="9"/>
      <c r="ADK29" s="9"/>
      <c r="ADL29" s="9"/>
      <c r="ADM29" s="9"/>
      <c r="ADN29" s="9"/>
      <c r="ADO29" s="9"/>
      <c r="ADP29" s="9"/>
      <c r="ADQ29" s="9"/>
      <c r="ADR29" s="9"/>
      <c r="ADS29" s="9"/>
      <c r="ADT29" s="9"/>
      <c r="ADU29" s="9"/>
      <c r="ADV29" s="9"/>
      <c r="ADW29" s="9"/>
      <c r="ADX29" s="9"/>
      <c r="ADY29" s="9"/>
      <c r="ADZ29" s="9"/>
      <c r="AEA29" s="9"/>
      <c r="AEB29" s="9"/>
      <c r="AEC29" s="9"/>
      <c r="AED29" s="9"/>
      <c r="AEE29" s="9"/>
      <c r="AEF29" s="9"/>
      <c r="AEG29" s="9"/>
      <c r="AEH29" s="9"/>
      <c r="AEI29" s="9"/>
      <c r="AEJ29" s="9"/>
      <c r="AEK29" s="9"/>
      <c r="AEL29" s="9"/>
      <c r="AEM29" s="9"/>
      <c r="AEN29" s="9"/>
      <c r="AEO29" s="9"/>
      <c r="AEP29" s="9"/>
      <c r="AEQ29" s="9"/>
      <c r="AER29" s="9"/>
      <c r="AES29" s="9"/>
      <c r="AET29" s="9"/>
      <c r="AEU29" s="9"/>
      <c r="AEV29" s="9"/>
      <c r="AEW29" s="9"/>
      <c r="AEX29" s="9"/>
      <c r="AEY29" s="9"/>
      <c r="AEZ29" s="9"/>
      <c r="AFA29" s="9"/>
      <c r="AFB29" s="9"/>
      <c r="AFC29" s="9"/>
      <c r="AFD29" s="9"/>
      <c r="AFE29" s="9"/>
      <c r="AFF29" s="9"/>
      <c r="AFG29" s="9"/>
      <c r="AFH29" s="9"/>
      <c r="AFI29" s="9"/>
      <c r="AFJ29" s="9"/>
      <c r="AFK29" s="9"/>
      <c r="AFL29" s="9"/>
      <c r="AFM29" s="9"/>
      <c r="AFN29" s="9"/>
      <c r="AFO29" s="9"/>
      <c r="AFP29" s="9"/>
      <c r="AFQ29" s="9"/>
      <c r="AFR29" s="9"/>
      <c r="AFS29" s="9"/>
      <c r="AFT29" s="9"/>
      <c r="AFU29" s="9"/>
      <c r="AFV29" s="9"/>
      <c r="AFW29" s="9"/>
      <c r="AFX29" s="9"/>
      <c r="AFY29" s="9"/>
      <c r="AFZ29" s="9"/>
      <c r="AGA29" s="9"/>
      <c r="AGB29" s="9"/>
      <c r="AGC29" s="9"/>
      <c r="AGD29" s="9"/>
      <c r="AGE29" s="9"/>
      <c r="AGF29" s="9"/>
      <c r="AGG29" s="9"/>
      <c r="AGH29" s="9"/>
      <c r="AGI29" s="9"/>
      <c r="AGJ29" s="9"/>
      <c r="AGK29" s="9"/>
      <c r="AGL29" s="9"/>
      <c r="AGM29" s="9"/>
      <c r="AGN29" s="9"/>
      <c r="AGO29" s="9"/>
      <c r="AGP29" s="9"/>
      <c r="AGQ29" s="9"/>
      <c r="AGR29" s="9"/>
      <c r="AGS29" s="9"/>
      <c r="AGT29" s="9"/>
      <c r="AGU29" s="9"/>
      <c r="AGV29" s="9"/>
      <c r="AGW29" s="9"/>
      <c r="AGX29" s="9"/>
      <c r="AGY29" s="9"/>
      <c r="AGZ29" s="9"/>
      <c r="AHA29" s="9"/>
      <c r="AHB29" s="9"/>
      <c r="AHC29" s="9"/>
      <c r="AHD29" s="9"/>
      <c r="AHE29" s="9"/>
      <c r="AHF29" s="9"/>
      <c r="AHG29" s="9"/>
      <c r="AHH29" s="9"/>
      <c r="AHI29" s="9"/>
      <c r="AHJ29" s="9"/>
      <c r="AHK29" s="9"/>
      <c r="AHL29" s="9"/>
      <c r="AHM29" s="9"/>
      <c r="AHN29" s="9"/>
      <c r="AHO29" s="9"/>
      <c r="AHP29" s="9"/>
      <c r="AHQ29" s="9"/>
      <c r="AHR29" s="9"/>
      <c r="AHS29" s="9"/>
    </row>
    <row r="30" spans="1:903" s="8" customFormat="1">
      <c r="A30" s="63">
        <v>24</v>
      </c>
      <c r="B30" s="8" t="s">
        <v>60</v>
      </c>
      <c r="C30" s="8" t="s">
        <v>16</v>
      </c>
      <c r="D30" s="8" t="s">
        <v>21</v>
      </c>
      <c r="E30" s="8" t="s">
        <v>61</v>
      </c>
      <c r="F30" s="43">
        <v>40322</v>
      </c>
      <c r="G30" s="44">
        <v>9.1946940000000001</v>
      </c>
      <c r="H30" s="45">
        <v>-83.280917000000002</v>
      </c>
      <c r="I30" s="8">
        <v>26.2</v>
      </c>
      <c r="J30" s="8" t="s">
        <v>227</v>
      </c>
      <c r="K30" s="46"/>
      <c r="L30" s="46"/>
      <c r="M30" s="47"/>
      <c r="N30" s="46">
        <v>6.5</v>
      </c>
      <c r="O30" s="46"/>
      <c r="P30" s="47"/>
      <c r="Q30" s="44"/>
      <c r="R30" s="44"/>
      <c r="S30" s="44"/>
      <c r="T30" s="44"/>
      <c r="U30" s="44"/>
      <c r="V30" s="44"/>
      <c r="W30" s="44"/>
      <c r="X30" s="49">
        <v>2.87</v>
      </c>
      <c r="Y30" s="49">
        <v>6.9927563499529638E-2</v>
      </c>
      <c r="Z30" s="50">
        <v>17.399999999999999</v>
      </c>
      <c r="AA30" s="50">
        <v>160</v>
      </c>
      <c r="AB30" s="50">
        <v>630</v>
      </c>
      <c r="AC30" s="49">
        <v>2.8729729729729732</v>
      </c>
      <c r="AD30" s="49">
        <v>7.0000000000000007E-2</v>
      </c>
      <c r="AE30" s="51">
        <v>74000000</v>
      </c>
      <c r="AF30" s="49">
        <v>-10.74</v>
      </c>
      <c r="AG30" s="66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9"/>
      <c r="BJ30" s="9"/>
      <c r="BK30" s="9"/>
      <c r="BL30" s="9"/>
      <c r="BM30" s="9"/>
      <c r="BN30" s="9"/>
      <c r="BO30" s="9"/>
      <c r="BP30" s="9"/>
      <c r="BQ30" s="9"/>
      <c r="BR30" s="9"/>
      <c r="BS30" s="9"/>
      <c r="BT30" s="9"/>
      <c r="BU30" s="9"/>
      <c r="BV30" s="9"/>
      <c r="BW30" s="9"/>
      <c r="BX30" s="9"/>
      <c r="BY30" s="9"/>
      <c r="BZ30" s="9"/>
      <c r="CA30" s="9"/>
      <c r="CB30" s="9"/>
      <c r="CC30" s="9"/>
      <c r="CD30" s="9"/>
      <c r="CE30" s="9"/>
      <c r="CF30" s="9"/>
      <c r="CG30" s="9"/>
      <c r="CH30" s="9"/>
      <c r="CI30" s="9"/>
      <c r="CJ30" s="9"/>
      <c r="CK30" s="9"/>
      <c r="CL30" s="9"/>
      <c r="CM30" s="9"/>
      <c r="CN30" s="9"/>
      <c r="CO30" s="9"/>
      <c r="CP30" s="9"/>
      <c r="CQ30" s="9"/>
      <c r="CR30" s="9"/>
      <c r="CS30" s="9"/>
      <c r="CT30" s="9"/>
      <c r="CU30" s="9"/>
      <c r="CV30" s="9"/>
      <c r="CW30" s="9"/>
      <c r="CX30" s="9"/>
      <c r="CY30" s="9"/>
      <c r="CZ30" s="9"/>
      <c r="DA30" s="9"/>
      <c r="DB30" s="9"/>
      <c r="DC30" s="9"/>
      <c r="DD30" s="9"/>
      <c r="DE30" s="9"/>
      <c r="DF30" s="9"/>
      <c r="DG30" s="9"/>
      <c r="DH30" s="9"/>
      <c r="DI30" s="9"/>
      <c r="DJ30" s="9"/>
      <c r="DK30" s="9"/>
      <c r="DL30" s="9"/>
      <c r="DM30" s="9"/>
      <c r="DN30" s="9"/>
      <c r="DO30" s="9"/>
      <c r="DP30" s="9"/>
      <c r="DQ30" s="9"/>
      <c r="DR30" s="9"/>
      <c r="DS30" s="9"/>
      <c r="DT30" s="9"/>
      <c r="DU30" s="9"/>
      <c r="DV30" s="9"/>
      <c r="DW30" s="9"/>
      <c r="DX30" s="9"/>
      <c r="DY30" s="9"/>
      <c r="DZ30" s="9"/>
      <c r="EA30" s="9"/>
      <c r="EB30" s="9"/>
      <c r="EC30" s="9"/>
      <c r="ED30" s="9"/>
      <c r="EE30" s="9"/>
      <c r="EF30" s="9"/>
      <c r="EG30" s="9"/>
      <c r="EH30" s="9"/>
      <c r="EI30" s="9"/>
      <c r="EJ30" s="9"/>
      <c r="EK30" s="9"/>
      <c r="EL30" s="9"/>
      <c r="EM30" s="9"/>
      <c r="EN30" s="9"/>
      <c r="EO30" s="9"/>
      <c r="EP30" s="9"/>
      <c r="EQ30" s="9"/>
      <c r="ER30" s="9"/>
      <c r="ES30" s="9"/>
      <c r="ET30" s="9"/>
      <c r="EU30" s="9"/>
      <c r="EV30" s="9"/>
      <c r="EW30" s="9"/>
      <c r="EX30" s="9"/>
      <c r="EY30" s="9"/>
      <c r="EZ30" s="9"/>
      <c r="FA30" s="9"/>
      <c r="FB30" s="9"/>
      <c r="FC30" s="9"/>
      <c r="FD30" s="9"/>
      <c r="FE30" s="9"/>
      <c r="FF30" s="9"/>
      <c r="FG30" s="9"/>
      <c r="FH30" s="9"/>
      <c r="FI30" s="9"/>
      <c r="FJ30" s="9"/>
      <c r="FK30" s="9"/>
      <c r="FL30" s="9"/>
      <c r="FM30" s="9"/>
      <c r="FN30" s="9"/>
      <c r="FO30" s="9"/>
      <c r="FP30" s="9"/>
      <c r="FQ30" s="9"/>
      <c r="FR30" s="9"/>
      <c r="FS30" s="9"/>
      <c r="FT30" s="9"/>
      <c r="FU30" s="9"/>
      <c r="FV30" s="9"/>
      <c r="FW30" s="9"/>
      <c r="FX30" s="9"/>
      <c r="FY30" s="9"/>
      <c r="FZ30" s="9"/>
      <c r="GA30" s="9"/>
      <c r="GB30" s="9"/>
      <c r="GC30" s="9"/>
      <c r="GD30" s="9"/>
      <c r="GE30" s="9"/>
      <c r="GF30" s="9"/>
      <c r="GG30" s="9"/>
      <c r="GH30" s="9"/>
      <c r="GI30" s="9"/>
      <c r="GJ30" s="9"/>
      <c r="GK30" s="9"/>
      <c r="GL30" s="9"/>
      <c r="GM30" s="9"/>
      <c r="GN30" s="9"/>
      <c r="GO30" s="9"/>
      <c r="GP30" s="9"/>
      <c r="GQ30" s="9"/>
      <c r="GR30" s="9"/>
      <c r="GS30" s="9"/>
      <c r="GT30" s="9"/>
      <c r="GU30" s="9"/>
      <c r="GV30" s="9"/>
      <c r="GW30" s="9"/>
      <c r="GX30" s="9"/>
      <c r="GY30" s="9"/>
      <c r="GZ30" s="9"/>
      <c r="HA30" s="9"/>
      <c r="HB30" s="9"/>
      <c r="HC30" s="9"/>
      <c r="HD30" s="9"/>
      <c r="HE30" s="9"/>
      <c r="HF30" s="9"/>
      <c r="HG30" s="9"/>
      <c r="HH30" s="9"/>
      <c r="HI30" s="9"/>
      <c r="HJ30" s="9"/>
      <c r="HK30" s="9"/>
      <c r="HL30" s="9"/>
      <c r="HM30" s="9"/>
      <c r="HN30" s="9"/>
      <c r="HO30" s="9"/>
      <c r="HP30" s="9"/>
      <c r="HQ30" s="9"/>
      <c r="HR30" s="9"/>
      <c r="HS30" s="9"/>
      <c r="HT30" s="9"/>
      <c r="HU30" s="9"/>
      <c r="HV30" s="9"/>
      <c r="HW30" s="9"/>
      <c r="HX30" s="9"/>
      <c r="HY30" s="9"/>
      <c r="HZ30" s="9"/>
      <c r="IA30" s="9"/>
      <c r="IB30" s="9"/>
      <c r="IC30" s="9"/>
      <c r="ID30" s="9"/>
      <c r="IE30" s="9"/>
      <c r="IF30" s="9"/>
      <c r="IG30" s="9"/>
      <c r="IH30" s="9"/>
      <c r="II30" s="9"/>
      <c r="IJ30" s="9"/>
      <c r="IK30" s="9"/>
      <c r="IL30" s="9"/>
      <c r="IM30" s="9"/>
      <c r="IN30" s="9"/>
      <c r="IO30" s="9"/>
      <c r="IP30" s="9"/>
      <c r="IQ30" s="9"/>
      <c r="IR30" s="9"/>
      <c r="IS30" s="9"/>
      <c r="IT30" s="9"/>
      <c r="IU30" s="9"/>
      <c r="IV30" s="9"/>
      <c r="IW30" s="9"/>
      <c r="IX30" s="9"/>
      <c r="IY30" s="9"/>
      <c r="IZ30" s="9"/>
      <c r="JA30" s="9"/>
      <c r="JB30" s="9"/>
      <c r="JC30" s="9"/>
      <c r="JD30" s="9"/>
      <c r="JE30" s="9"/>
      <c r="JF30" s="9"/>
      <c r="JG30" s="9"/>
      <c r="JH30" s="9"/>
      <c r="JI30" s="9"/>
      <c r="JJ30" s="9"/>
      <c r="JK30" s="9"/>
      <c r="JL30" s="9"/>
      <c r="JM30" s="9"/>
      <c r="JN30" s="9"/>
      <c r="JO30" s="9"/>
      <c r="JP30" s="9"/>
      <c r="JQ30" s="9"/>
      <c r="JR30" s="9"/>
      <c r="JS30" s="9"/>
      <c r="JT30" s="9"/>
      <c r="JU30" s="9"/>
      <c r="JV30" s="9"/>
      <c r="JW30" s="9"/>
      <c r="JX30" s="9"/>
      <c r="JY30" s="9"/>
      <c r="JZ30" s="9"/>
      <c r="KA30" s="9"/>
      <c r="KB30" s="9"/>
      <c r="KC30" s="9"/>
      <c r="KD30" s="9"/>
      <c r="KE30" s="9"/>
      <c r="KF30" s="9"/>
      <c r="KG30" s="9"/>
      <c r="KH30" s="9"/>
      <c r="KI30" s="9"/>
      <c r="KJ30" s="9"/>
      <c r="KK30" s="9"/>
      <c r="KL30" s="9"/>
      <c r="KM30" s="9"/>
      <c r="KN30" s="9"/>
      <c r="KO30" s="9"/>
      <c r="KP30" s="9"/>
      <c r="KQ30" s="9"/>
      <c r="KR30" s="9"/>
      <c r="KS30" s="9"/>
      <c r="KT30" s="9"/>
      <c r="KU30" s="9"/>
      <c r="KV30" s="9"/>
      <c r="KW30" s="9"/>
      <c r="KX30" s="9"/>
      <c r="KY30" s="9"/>
      <c r="KZ30" s="9"/>
      <c r="LA30" s="9"/>
      <c r="LB30" s="9"/>
      <c r="LC30" s="9"/>
      <c r="LD30" s="9"/>
      <c r="LE30" s="9"/>
      <c r="LF30" s="9"/>
      <c r="LG30" s="9"/>
      <c r="LH30" s="9"/>
      <c r="LI30" s="9"/>
      <c r="LJ30" s="9"/>
      <c r="LK30" s="9"/>
      <c r="LL30" s="9"/>
      <c r="LM30" s="9"/>
      <c r="LN30" s="9"/>
      <c r="LO30" s="9"/>
      <c r="LP30" s="9"/>
      <c r="LQ30" s="9"/>
      <c r="LR30" s="9"/>
      <c r="LS30" s="9"/>
      <c r="LT30" s="9"/>
      <c r="LU30" s="9"/>
      <c r="LV30" s="9"/>
      <c r="LW30" s="9"/>
      <c r="LX30" s="9"/>
      <c r="LY30" s="9"/>
      <c r="LZ30" s="9"/>
      <c r="MA30" s="9"/>
      <c r="MB30" s="9"/>
      <c r="MC30" s="9"/>
      <c r="MD30" s="9"/>
      <c r="ME30" s="9"/>
      <c r="MF30" s="9"/>
      <c r="MG30" s="9"/>
      <c r="MH30" s="9"/>
      <c r="MI30" s="9"/>
      <c r="MJ30" s="9"/>
      <c r="MK30" s="9"/>
      <c r="ML30" s="9"/>
      <c r="MM30" s="9"/>
      <c r="MN30" s="9"/>
      <c r="MO30" s="9"/>
      <c r="MP30" s="9"/>
      <c r="MQ30" s="9"/>
      <c r="MR30" s="9"/>
      <c r="MS30" s="9"/>
      <c r="MT30" s="9"/>
      <c r="MU30" s="9"/>
      <c r="MV30" s="9"/>
      <c r="MW30" s="9"/>
      <c r="MX30" s="9"/>
      <c r="MY30" s="9"/>
      <c r="MZ30" s="9"/>
      <c r="NA30" s="9"/>
      <c r="NB30" s="9"/>
      <c r="NC30" s="9"/>
      <c r="ND30" s="9"/>
      <c r="NE30" s="9"/>
      <c r="NF30" s="9"/>
      <c r="NG30" s="9"/>
      <c r="NH30" s="9"/>
      <c r="NI30" s="9"/>
      <c r="NJ30" s="9"/>
      <c r="NK30" s="9"/>
      <c r="NL30" s="9"/>
      <c r="NM30" s="9"/>
      <c r="NN30" s="9"/>
      <c r="NO30" s="9"/>
      <c r="NP30" s="9"/>
      <c r="NQ30" s="9"/>
      <c r="NR30" s="9"/>
      <c r="NS30" s="9"/>
      <c r="NT30" s="9"/>
      <c r="NU30" s="9"/>
      <c r="NV30" s="9"/>
      <c r="NW30" s="9"/>
      <c r="NX30" s="9"/>
      <c r="NY30" s="9"/>
      <c r="NZ30" s="9"/>
      <c r="OA30" s="9"/>
      <c r="OB30" s="9"/>
      <c r="OC30" s="9"/>
      <c r="OD30" s="9"/>
      <c r="OE30" s="9"/>
      <c r="OF30" s="9"/>
      <c r="OG30" s="9"/>
      <c r="OH30" s="9"/>
      <c r="OI30" s="9"/>
      <c r="OJ30" s="9"/>
      <c r="OK30" s="9"/>
      <c r="OL30" s="9"/>
      <c r="OM30" s="9"/>
      <c r="ON30" s="9"/>
      <c r="OO30" s="9"/>
      <c r="OP30" s="9"/>
      <c r="OQ30" s="9"/>
      <c r="OR30" s="9"/>
      <c r="OS30" s="9"/>
      <c r="OT30" s="9"/>
      <c r="OU30" s="9"/>
      <c r="OV30" s="9"/>
      <c r="OW30" s="9"/>
      <c r="OX30" s="9"/>
      <c r="OY30" s="9"/>
      <c r="OZ30" s="9"/>
      <c r="PA30" s="9"/>
      <c r="PB30" s="9"/>
      <c r="PC30" s="9"/>
      <c r="PD30" s="9"/>
      <c r="PE30" s="9"/>
      <c r="PF30" s="9"/>
      <c r="PG30" s="9"/>
      <c r="PH30" s="9"/>
      <c r="PI30" s="9"/>
      <c r="PJ30" s="9"/>
      <c r="PK30" s="9"/>
      <c r="PL30" s="9"/>
      <c r="PM30" s="9"/>
      <c r="PN30" s="9"/>
      <c r="PO30" s="9"/>
      <c r="PP30" s="9"/>
      <c r="PQ30" s="9"/>
      <c r="PR30" s="9"/>
      <c r="PS30" s="9"/>
      <c r="PT30" s="9"/>
      <c r="PU30" s="9"/>
      <c r="PV30" s="9"/>
      <c r="PW30" s="9"/>
      <c r="PX30" s="9"/>
      <c r="PY30" s="9"/>
      <c r="PZ30" s="9"/>
      <c r="QA30" s="9"/>
      <c r="QB30" s="9"/>
      <c r="QC30" s="9"/>
      <c r="QD30" s="9"/>
      <c r="QE30" s="9"/>
      <c r="QF30" s="9"/>
      <c r="QG30" s="9"/>
      <c r="QH30" s="9"/>
      <c r="QI30" s="9"/>
      <c r="QJ30" s="9"/>
      <c r="QK30" s="9"/>
      <c r="QL30" s="9"/>
      <c r="QM30" s="9"/>
      <c r="QN30" s="9"/>
      <c r="QO30" s="9"/>
      <c r="QP30" s="9"/>
      <c r="QQ30" s="9"/>
      <c r="QR30" s="9"/>
      <c r="QS30" s="9"/>
      <c r="QT30" s="9"/>
      <c r="QU30" s="9"/>
      <c r="QV30" s="9"/>
      <c r="QW30" s="9"/>
      <c r="QX30" s="9"/>
      <c r="QY30" s="9"/>
      <c r="QZ30" s="9"/>
      <c r="RA30" s="9"/>
      <c r="RB30" s="9"/>
      <c r="RC30" s="9"/>
      <c r="RD30" s="9"/>
      <c r="RE30" s="9"/>
      <c r="RF30" s="9"/>
      <c r="RG30" s="9"/>
      <c r="RH30" s="9"/>
      <c r="RI30" s="9"/>
      <c r="RJ30" s="9"/>
      <c r="RK30" s="9"/>
      <c r="RL30" s="9"/>
      <c r="RM30" s="9"/>
      <c r="RN30" s="9"/>
      <c r="RO30" s="9"/>
      <c r="RP30" s="9"/>
      <c r="RQ30" s="9"/>
      <c r="RR30" s="9"/>
      <c r="RS30" s="9"/>
      <c r="RT30" s="9"/>
      <c r="RU30" s="9"/>
      <c r="RV30" s="9"/>
      <c r="RW30" s="9"/>
      <c r="RX30" s="9"/>
      <c r="RY30" s="9"/>
      <c r="RZ30" s="9"/>
      <c r="SA30" s="9"/>
      <c r="SB30" s="9"/>
      <c r="SC30" s="9"/>
      <c r="SD30" s="9"/>
      <c r="SE30" s="9"/>
      <c r="SF30" s="9"/>
      <c r="SG30" s="9"/>
      <c r="SH30" s="9"/>
      <c r="SI30" s="9"/>
      <c r="SJ30" s="9"/>
      <c r="SK30" s="9"/>
      <c r="SL30" s="9"/>
      <c r="SM30" s="9"/>
      <c r="SN30" s="9"/>
      <c r="SO30" s="9"/>
      <c r="SP30" s="9"/>
      <c r="SQ30" s="9"/>
      <c r="SR30" s="9"/>
      <c r="SS30" s="9"/>
      <c r="ST30" s="9"/>
      <c r="SU30" s="9"/>
      <c r="SV30" s="9"/>
      <c r="SW30" s="9"/>
      <c r="SX30" s="9"/>
      <c r="SY30" s="9"/>
      <c r="SZ30" s="9"/>
      <c r="TA30" s="9"/>
      <c r="TB30" s="9"/>
      <c r="TC30" s="9"/>
      <c r="TD30" s="9"/>
      <c r="TE30" s="9"/>
      <c r="TF30" s="9"/>
      <c r="TG30" s="9"/>
      <c r="TH30" s="9"/>
      <c r="TI30" s="9"/>
      <c r="TJ30" s="9"/>
      <c r="TK30" s="9"/>
      <c r="TL30" s="9"/>
      <c r="TM30" s="9"/>
      <c r="TN30" s="9"/>
      <c r="TO30" s="9"/>
      <c r="TP30" s="9"/>
      <c r="TQ30" s="9"/>
      <c r="TR30" s="9"/>
      <c r="TS30" s="9"/>
      <c r="TT30" s="9"/>
      <c r="TU30" s="9"/>
      <c r="TV30" s="9"/>
      <c r="TW30" s="9"/>
      <c r="TX30" s="9"/>
      <c r="TY30" s="9"/>
      <c r="TZ30" s="9"/>
      <c r="UA30" s="9"/>
      <c r="UB30" s="9"/>
      <c r="UC30" s="9"/>
      <c r="UD30" s="9"/>
      <c r="UE30" s="9"/>
      <c r="UF30" s="9"/>
      <c r="UG30" s="9"/>
      <c r="UH30" s="9"/>
      <c r="UI30" s="9"/>
      <c r="UJ30" s="9"/>
      <c r="UK30" s="9"/>
      <c r="UL30" s="9"/>
      <c r="UM30" s="9"/>
      <c r="UN30" s="9"/>
      <c r="UO30" s="9"/>
      <c r="UP30" s="9"/>
      <c r="UQ30" s="9"/>
      <c r="UR30" s="9"/>
      <c r="US30" s="9"/>
      <c r="UT30" s="9"/>
      <c r="UU30" s="9"/>
      <c r="UV30" s="9"/>
      <c r="UW30" s="9"/>
      <c r="UX30" s="9"/>
      <c r="UY30" s="9"/>
      <c r="UZ30" s="9"/>
      <c r="VA30" s="9"/>
      <c r="VB30" s="9"/>
      <c r="VC30" s="9"/>
      <c r="VD30" s="9"/>
      <c r="VE30" s="9"/>
      <c r="VF30" s="9"/>
      <c r="VG30" s="9"/>
      <c r="VH30" s="9"/>
      <c r="VI30" s="9"/>
      <c r="VJ30" s="9"/>
      <c r="VK30" s="9"/>
      <c r="VL30" s="9"/>
      <c r="VM30" s="9"/>
      <c r="VN30" s="9"/>
      <c r="VO30" s="9"/>
      <c r="VP30" s="9"/>
      <c r="VQ30" s="9"/>
      <c r="VR30" s="9"/>
      <c r="VS30" s="9"/>
      <c r="VT30" s="9"/>
      <c r="VU30" s="9"/>
      <c r="VV30" s="9"/>
      <c r="VW30" s="9"/>
      <c r="VX30" s="9"/>
      <c r="VY30" s="9"/>
      <c r="VZ30" s="9"/>
      <c r="WA30" s="9"/>
      <c r="WB30" s="9"/>
      <c r="WC30" s="9"/>
      <c r="WD30" s="9"/>
      <c r="WE30" s="9"/>
      <c r="WF30" s="9"/>
      <c r="WG30" s="9"/>
      <c r="WH30" s="9"/>
      <c r="WI30" s="9"/>
      <c r="WJ30" s="9"/>
      <c r="WK30" s="9"/>
      <c r="WL30" s="9"/>
      <c r="WM30" s="9"/>
      <c r="WN30" s="9"/>
      <c r="WO30" s="9"/>
      <c r="WP30" s="9"/>
      <c r="WQ30" s="9"/>
      <c r="WR30" s="9"/>
      <c r="WS30" s="9"/>
      <c r="WT30" s="9"/>
      <c r="WU30" s="9"/>
      <c r="WV30" s="9"/>
      <c r="WW30" s="9"/>
      <c r="WX30" s="9"/>
      <c r="WY30" s="9"/>
      <c r="WZ30" s="9"/>
      <c r="XA30" s="9"/>
      <c r="XB30" s="9"/>
      <c r="XC30" s="9"/>
      <c r="XD30" s="9"/>
      <c r="XE30" s="9"/>
      <c r="XF30" s="9"/>
      <c r="XG30" s="9"/>
      <c r="XH30" s="9"/>
      <c r="XI30" s="9"/>
      <c r="XJ30" s="9"/>
      <c r="XK30" s="9"/>
      <c r="XL30" s="9"/>
      <c r="XM30" s="9"/>
      <c r="XN30" s="9"/>
      <c r="XO30" s="9"/>
      <c r="XP30" s="9"/>
      <c r="XQ30" s="9"/>
      <c r="XR30" s="9"/>
      <c r="XS30" s="9"/>
      <c r="XT30" s="9"/>
      <c r="XU30" s="9"/>
      <c r="XV30" s="9"/>
      <c r="XW30" s="9"/>
      <c r="XX30" s="9"/>
      <c r="XY30" s="9"/>
      <c r="XZ30" s="9"/>
      <c r="YA30" s="9"/>
      <c r="YB30" s="9"/>
      <c r="YC30" s="9"/>
      <c r="YD30" s="9"/>
      <c r="YE30" s="9"/>
      <c r="YF30" s="9"/>
      <c r="YG30" s="9"/>
      <c r="YH30" s="9"/>
      <c r="YI30" s="9"/>
      <c r="YJ30" s="9"/>
      <c r="YK30" s="9"/>
      <c r="YL30" s="9"/>
      <c r="YM30" s="9"/>
      <c r="YN30" s="9"/>
      <c r="YO30" s="9"/>
      <c r="YP30" s="9"/>
      <c r="YQ30" s="9"/>
      <c r="YR30" s="9"/>
      <c r="YS30" s="9"/>
      <c r="YT30" s="9"/>
      <c r="YU30" s="9"/>
      <c r="YV30" s="9"/>
      <c r="YW30" s="9"/>
      <c r="YX30" s="9"/>
      <c r="YY30" s="9"/>
      <c r="YZ30" s="9"/>
      <c r="ZA30" s="9"/>
      <c r="ZB30" s="9"/>
      <c r="ZC30" s="9"/>
      <c r="ZD30" s="9"/>
      <c r="ZE30" s="9"/>
      <c r="ZF30" s="9"/>
      <c r="ZG30" s="9"/>
      <c r="ZH30" s="9"/>
      <c r="ZI30" s="9"/>
      <c r="ZJ30" s="9"/>
      <c r="ZK30" s="9"/>
      <c r="ZL30" s="9"/>
      <c r="ZM30" s="9"/>
      <c r="ZN30" s="9"/>
      <c r="ZO30" s="9"/>
      <c r="ZP30" s="9"/>
      <c r="ZQ30" s="9"/>
      <c r="ZR30" s="9"/>
      <c r="ZS30" s="9"/>
      <c r="ZT30" s="9"/>
      <c r="ZU30" s="9"/>
      <c r="ZV30" s="9"/>
      <c r="ZW30" s="9"/>
      <c r="ZX30" s="9"/>
      <c r="ZY30" s="9"/>
      <c r="ZZ30" s="9"/>
      <c r="AAA30" s="9"/>
      <c r="AAB30" s="9"/>
      <c r="AAC30" s="9"/>
      <c r="AAD30" s="9"/>
      <c r="AAE30" s="9"/>
      <c r="AAF30" s="9"/>
      <c r="AAG30" s="9"/>
      <c r="AAH30" s="9"/>
      <c r="AAI30" s="9"/>
      <c r="AAJ30" s="9"/>
      <c r="AAK30" s="9"/>
      <c r="AAL30" s="9"/>
      <c r="AAM30" s="9"/>
      <c r="AAN30" s="9"/>
      <c r="AAO30" s="9"/>
      <c r="AAP30" s="9"/>
      <c r="AAQ30" s="9"/>
      <c r="AAR30" s="9"/>
      <c r="AAS30" s="9"/>
      <c r="AAT30" s="9"/>
      <c r="AAU30" s="9"/>
      <c r="AAV30" s="9"/>
      <c r="AAW30" s="9"/>
      <c r="AAX30" s="9"/>
      <c r="AAY30" s="9"/>
      <c r="AAZ30" s="9"/>
      <c r="ABA30" s="9"/>
      <c r="ABB30" s="9"/>
      <c r="ABC30" s="9"/>
      <c r="ABD30" s="9"/>
      <c r="ABE30" s="9"/>
      <c r="ABF30" s="9"/>
      <c r="ABG30" s="9"/>
      <c r="ABH30" s="9"/>
      <c r="ABI30" s="9"/>
      <c r="ABJ30" s="9"/>
      <c r="ABK30" s="9"/>
      <c r="ABL30" s="9"/>
      <c r="ABM30" s="9"/>
      <c r="ABN30" s="9"/>
      <c r="ABO30" s="9"/>
      <c r="ABP30" s="9"/>
      <c r="ABQ30" s="9"/>
      <c r="ABR30" s="9"/>
      <c r="ABS30" s="9"/>
      <c r="ABT30" s="9"/>
      <c r="ABU30" s="9"/>
      <c r="ABV30" s="9"/>
      <c r="ABW30" s="9"/>
      <c r="ABX30" s="9"/>
      <c r="ABY30" s="9"/>
      <c r="ABZ30" s="9"/>
      <c r="ACA30" s="9"/>
      <c r="ACB30" s="9"/>
      <c r="ACC30" s="9"/>
      <c r="ACD30" s="9"/>
      <c r="ACE30" s="9"/>
      <c r="ACF30" s="9"/>
      <c r="ACG30" s="9"/>
      <c r="ACH30" s="9"/>
      <c r="ACI30" s="9"/>
      <c r="ACJ30" s="9"/>
      <c r="ACK30" s="9"/>
      <c r="ACL30" s="9"/>
      <c r="ACM30" s="9"/>
      <c r="ACN30" s="9"/>
      <c r="ACO30" s="9"/>
      <c r="ACP30" s="9"/>
      <c r="ACQ30" s="9"/>
      <c r="ACR30" s="9"/>
      <c r="ACS30" s="9"/>
      <c r="ACT30" s="9"/>
      <c r="ACU30" s="9"/>
      <c r="ACV30" s="9"/>
      <c r="ACW30" s="9"/>
      <c r="ACX30" s="9"/>
      <c r="ACY30" s="9"/>
      <c r="ACZ30" s="9"/>
      <c r="ADA30" s="9"/>
      <c r="ADB30" s="9"/>
      <c r="ADC30" s="9"/>
      <c r="ADD30" s="9"/>
      <c r="ADE30" s="9"/>
      <c r="ADF30" s="9"/>
      <c r="ADG30" s="9"/>
      <c r="ADH30" s="9"/>
      <c r="ADI30" s="9"/>
      <c r="ADJ30" s="9"/>
      <c r="ADK30" s="9"/>
      <c r="ADL30" s="9"/>
      <c r="ADM30" s="9"/>
      <c r="ADN30" s="9"/>
      <c r="ADO30" s="9"/>
      <c r="ADP30" s="9"/>
      <c r="ADQ30" s="9"/>
      <c r="ADR30" s="9"/>
      <c r="ADS30" s="9"/>
      <c r="ADT30" s="9"/>
      <c r="ADU30" s="9"/>
      <c r="ADV30" s="9"/>
      <c r="ADW30" s="9"/>
      <c r="ADX30" s="9"/>
      <c r="ADY30" s="9"/>
      <c r="ADZ30" s="9"/>
      <c r="AEA30" s="9"/>
      <c r="AEB30" s="9"/>
      <c r="AEC30" s="9"/>
      <c r="AED30" s="9"/>
      <c r="AEE30" s="9"/>
      <c r="AEF30" s="9"/>
      <c r="AEG30" s="9"/>
      <c r="AEH30" s="9"/>
      <c r="AEI30" s="9"/>
      <c r="AEJ30" s="9"/>
      <c r="AEK30" s="9"/>
      <c r="AEL30" s="9"/>
      <c r="AEM30" s="9"/>
      <c r="AEN30" s="9"/>
      <c r="AEO30" s="9"/>
      <c r="AEP30" s="9"/>
      <c r="AEQ30" s="9"/>
      <c r="AER30" s="9"/>
      <c r="AES30" s="9"/>
      <c r="AET30" s="9"/>
      <c r="AEU30" s="9"/>
      <c r="AEV30" s="9"/>
      <c r="AEW30" s="9"/>
      <c r="AEX30" s="9"/>
      <c r="AEY30" s="9"/>
      <c r="AEZ30" s="9"/>
      <c r="AFA30" s="9"/>
      <c r="AFB30" s="9"/>
      <c r="AFC30" s="9"/>
      <c r="AFD30" s="9"/>
      <c r="AFE30" s="9"/>
      <c r="AFF30" s="9"/>
      <c r="AFG30" s="9"/>
      <c r="AFH30" s="9"/>
      <c r="AFI30" s="9"/>
      <c r="AFJ30" s="9"/>
      <c r="AFK30" s="9"/>
      <c r="AFL30" s="9"/>
      <c r="AFM30" s="9"/>
      <c r="AFN30" s="9"/>
      <c r="AFO30" s="9"/>
      <c r="AFP30" s="9"/>
      <c r="AFQ30" s="9"/>
      <c r="AFR30" s="9"/>
      <c r="AFS30" s="9"/>
      <c r="AFT30" s="9"/>
      <c r="AFU30" s="9"/>
      <c r="AFV30" s="9"/>
      <c r="AFW30" s="9"/>
      <c r="AFX30" s="9"/>
      <c r="AFY30" s="9"/>
      <c r="AFZ30" s="9"/>
      <c r="AGA30" s="9"/>
      <c r="AGB30" s="9"/>
      <c r="AGC30" s="9"/>
      <c r="AGD30" s="9"/>
      <c r="AGE30" s="9"/>
      <c r="AGF30" s="9"/>
      <c r="AGG30" s="9"/>
      <c r="AGH30" s="9"/>
      <c r="AGI30" s="9"/>
      <c r="AGJ30" s="9"/>
      <c r="AGK30" s="9"/>
      <c r="AGL30" s="9"/>
      <c r="AGM30" s="9"/>
      <c r="AGN30" s="9"/>
      <c r="AGO30" s="9"/>
      <c r="AGP30" s="9"/>
      <c r="AGQ30" s="9"/>
      <c r="AGR30" s="9"/>
      <c r="AGS30" s="9"/>
      <c r="AGT30" s="9"/>
      <c r="AGU30" s="9"/>
      <c r="AGV30" s="9"/>
      <c r="AGW30" s="9"/>
      <c r="AGX30" s="9"/>
      <c r="AGY30" s="9"/>
      <c r="AGZ30" s="9"/>
      <c r="AHA30" s="9"/>
      <c r="AHB30" s="9"/>
      <c r="AHC30" s="9"/>
      <c r="AHD30" s="9"/>
      <c r="AHE30" s="9"/>
      <c r="AHF30" s="9"/>
      <c r="AHG30" s="9"/>
      <c r="AHH30" s="9"/>
      <c r="AHI30" s="9"/>
      <c r="AHJ30" s="9"/>
      <c r="AHK30" s="9"/>
      <c r="AHL30" s="9"/>
      <c r="AHM30" s="9"/>
      <c r="AHN30" s="9"/>
      <c r="AHO30" s="9"/>
      <c r="AHP30" s="9"/>
      <c r="AHQ30" s="9"/>
      <c r="AHR30" s="9"/>
      <c r="AHS30" s="9"/>
    </row>
    <row r="31" spans="1:903" s="8" customFormat="1">
      <c r="A31" s="63">
        <v>25</v>
      </c>
      <c r="B31" s="8" t="s">
        <v>60</v>
      </c>
      <c r="C31" s="8" t="s">
        <v>16</v>
      </c>
      <c r="D31" s="8" t="s">
        <v>21</v>
      </c>
      <c r="E31" s="8" t="s">
        <v>62</v>
      </c>
      <c r="F31" s="43">
        <v>40965</v>
      </c>
      <c r="G31" s="44">
        <v>9.1948329999999991</v>
      </c>
      <c r="H31" s="45">
        <v>-83.280805999999998</v>
      </c>
      <c r="I31" s="8">
        <v>26.1</v>
      </c>
      <c r="J31" s="8" t="s">
        <v>227</v>
      </c>
      <c r="K31" s="46"/>
      <c r="L31" s="46"/>
      <c r="M31" s="47"/>
      <c r="N31" s="46">
        <v>6</v>
      </c>
      <c r="O31" s="46"/>
      <c r="P31" s="47"/>
      <c r="Q31" s="44"/>
      <c r="R31" s="44"/>
      <c r="S31" s="44"/>
      <c r="T31" s="44"/>
      <c r="U31" s="44"/>
      <c r="V31" s="44"/>
      <c r="W31" s="44"/>
      <c r="X31" s="49">
        <v>1.77</v>
      </c>
      <c r="Y31" s="49">
        <v>5.616997993799016E-2</v>
      </c>
      <c r="Z31" s="50">
        <v>14.83</v>
      </c>
      <c r="AA31" s="50">
        <v>1.8742857142857143</v>
      </c>
      <c r="AB31" s="50">
        <v>7.38</v>
      </c>
      <c r="AC31" s="49">
        <v>1.8906896551724137</v>
      </c>
      <c r="AD31" s="49">
        <v>0.06</v>
      </c>
      <c r="AE31" s="51">
        <v>890000000</v>
      </c>
      <c r="AF31" s="49">
        <v>4.46</v>
      </c>
      <c r="AG31" s="66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9"/>
      <c r="BJ31" s="9"/>
      <c r="BK31" s="9"/>
      <c r="BL31" s="9"/>
      <c r="BM31" s="9"/>
      <c r="BN31" s="9"/>
      <c r="BO31" s="9"/>
      <c r="BP31" s="9"/>
      <c r="BQ31" s="9"/>
      <c r="BR31" s="9"/>
      <c r="BS31" s="9"/>
      <c r="BT31" s="9"/>
      <c r="BU31" s="9"/>
      <c r="BV31" s="9"/>
      <c r="BW31" s="9"/>
      <c r="BX31" s="9"/>
      <c r="BY31" s="9"/>
      <c r="BZ31" s="9"/>
      <c r="CA31" s="9"/>
      <c r="CB31" s="9"/>
      <c r="CC31" s="9"/>
      <c r="CD31" s="9"/>
      <c r="CE31" s="9"/>
      <c r="CF31" s="9"/>
      <c r="CG31" s="9"/>
      <c r="CH31" s="9"/>
      <c r="CI31" s="9"/>
      <c r="CJ31" s="9"/>
      <c r="CK31" s="9"/>
      <c r="CL31" s="9"/>
      <c r="CM31" s="9"/>
      <c r="CN31" s="9"/>
      <c r="CO31" s="9"/>
      <c r="CP31" s="9"/>
      <c r="CQ31" s="9"/>
      <c r="CR31" s="9"/>
      <c r="CS31" s="9"/>
      <c r="CT31" s="9"/>
      <c r="CU31" s="9"/>
      <c r="CV31" s="9"/>
      <c r="CW31" s="9"/>
      <c r="CX31" s="9"/>
      <c r="CY31" s="9"/>
      <c r="CZ31" s="9"/>
      <c r="DA31" s="9"/>
      <c r="DB31" s="9"/>
      <c r="DC31" s="9"/>
      <c r="DD31" s="9"/>
      <c r="DE31" s="9"/>
      <c r="DF31" s="9"/>
      <c r="DG31" s="9"/>
      <c r="DH31" s="9"/>
      <c r="DI31" s="9"/>
      <c r="DJ31" s="9"/>
      <c r="DK31" s="9"/>
      <c r="DL31" s="9"/>
      <c r="DM31" s="9"/>
      <c r="DN31" s="9"/>
      <c r="DO31" s="9"/>
      <c r="DP31" s="9"/>
      <c r="DQ31" s="9"/>
      <c r="DR31" s="9"/>
      <c r="DS31" s="9"/>
      <c r="DT31" s="9"/>
      <c r="DU31" s="9"/>
      <c r="DV31" s="9"/>
      <c r="DW31" s="9"/>
      <c r="DX31" s="9"/>
      <c r="DY31" s="9"/>
      <c r="DZ31" s="9"/>
      <c r="EA31" s="9"/>
      <c r="EB31" s="9"/>
      <c r="EC31" s="9"/>
      <c r="ED31" s="9"/>
      <c r="EE31" s="9"/>
      <c r="EF31" s="9"/>
      <c r="EG31" s="9"/>
      <c r="EH31" s="9"/>
      <c r="EI31" s="9"/>
      <c r="EJ31" s="9"/>
      <c r="EK31" s="9"/>
      <c r="EL31" s="9"/>
      <c r="EM31" s="9"/>
      <c r="EN31" s="9"/>
      <c r="EO31" s="9"/>
      <c r="EP31" s="9"/>
      <c r="EQ31" s="9"/>
      <c r="ER31" s="9"/>
      <c r="ES31" s="9"/>
      <c r="ET31" s="9"/>
      <c r="EU31" s="9"/>
      <c r="EV31" s="9"/>
      <c r="EW31" s="9"/>
      <c r="EX31" s="9"/>
      <c r="EY31" s="9"/>
      <c r="EZ31" s="9"/>
      <c r="FA31" s="9"/>
      <c r="FB31" s="9"/>
      <c r="FC31" s="9"/>
      <c r="FD31" s="9"/>
      <c r="FE31" s="9"/>
      <c r="FF31" s="9"/>
      <c r="FG31" s="9"/>
      <c r="FH31" s="9"/>
      <c r="FI31" s="9"/>
      <c r="FJ31" s="9"/>
      <c r="FK31" s="9"/>
      <c r="FL31" s="9"/>
      <c r="FM31" s="9"/>
      <c r="FN31" s="9"/>
      <c r="FO31" s="9"/>
      <c r="FP31" s="9"/>
      <c r="FQ31" s="9"/>
      <c r="FR31" s="9"/>
      <c r="FS31" s="9"/>
      <c r="FT31" s="9"/>
      <c r="FU31" s="9"/>
      <c r="FV31" s="9"/>
      <c r="FW31" s="9"/>
      <c r="FX31" s="9"/>
      <c r="FY31" s="9"/>
      <c r="FZ31" s="9"/>
      <c r="GA31" s="9"/>
      <c r="GB31" s="9"/>
      <c r="GC31" s="9"/>
      <c r="GD31" s="9"/>
      <c r="GE31" s="9"/>
      <c r="GF31" s="9"/>
      <c r="GG31" s="9"/>
      <c r="GH31" s="9"/>
      <c r="GI31" s="9"/>
      <c r="GJ31" s="9"/>
      <c r="GK31" s="9"/>
      <c r="GL31" s="9"/>
      <c r="GM31" s="9"/>
      <c r="GN31" s="9"/>
      <c r="GO31" s="9"/>
      <c r="GP31" s="9"/>
      <c r="GQ31" s="9"/>
      <c r="GR31" s="9"/>
      <c r="GS31" s="9"/>
      <c r="GT31" s="9"/>
      <c r="GU31" s="9"/>
      <c r="GV31" s="9"/>
      <c r="GW31" s="9"/>
      <c r="GX31" s="9"/>
      <c r="GY31" s="9"/>
      <c r="GZ31" s="9"/>
      <c r="HA31" s="9"/>
      <c r="HB31" s="9"/>
      <c r="HC31" s="9"/>
      <c r="HD31" s="9"/>
      <c r="HE31" s="9"/>
      <c r="HF31" s="9"/>
      <c r="HG31" s="9"/>
      <c r="HH31" s="9"/>
      <c r="HI31" s="9"/>
      <c r="HJ31" s="9"/>
      <c r="HK31" s="9"/>
      <c r="HL31" s="9"/>
      <c r="HM31" s="9"/>
      <c r="HN31" s="9"/>
      <c r="HO31" s="9"/>
      <c r="HP31" s="9"/>
      <c r="HQ31" s="9"/>
      <c r="HR31" s="9"/>
      <c r="HS31" s="9"/>
      <c r="HT31" s="9"/>
      <c r="HU31" s="9"/>
      <c r="HV31" s="9"/>
      <c r="HW31" s="9"/>
      <c r="HX31" s="9"/>
      <c r="HY31" s="9"/>
      <c r="HZ31" s="9"/>
      <c r="IA31" s="9"/>
      <c r="IB31" s="9"/>
      <c r="IC31" s="9"/>
      <c r="ID31" s="9"/>
      <c r="IE31" s="9"/>
      <c r="IF31" s="9"/>
      <c r="IG31" s="9"/>
      <c r="IH31" s="9"/>
      <c r="II31" s="9"/>
      <c r="IJ31" s="9"/>
      <c r="IK31" s="9"/>
      <c r="IL31" s="9"/>
      <c r="IM31" s="9"/>
      <c r="IN31" s="9"/>
      <c r="IO31" s="9"/>
      <c r="IP31" s="9"/>
      <c r="IQ31" s="9"/>
      <c r="IR31" s="9"/>
      <c r="IS31" s="9"/>
      <c r="IT31" s="9"/>
      <c r="IU31" s="9"/>
      <c r="IV31" s="9"/>
      <c r="IW31" s="9"/>
      <c r="IX31" s="9"/>
      <c r="IY31" s="9"/>
      <c r="IZ31" s="9"/>
      <c r="JA31" s="9"/>
      <c r="JB31" s="9"/>
      <c r="JC31" s="9"/>
      <c r="JD31" s="9"/>
      <c r="JE31" s="9"/>
      <c r="JF31" s="9"/>
      <c r="JG31" s="9"/>
      <c r="JH31" s="9"/>
      <c r="JI31" s="9"/>
      <c r="JJ31" s="9"/>
      <c r="JK31" s="9"/>
      <c r="JL31" s="9"/>
      <c r="JM31" s="9"/>
      <c r="JN31" s="9"/>
      <c r="JO31" s="9"/>
      <c r="JP31" s="9"/>
      <c r="JQ31" s="9"/>
      <c r="JR31" s="9"/>
      <c r="JS31" s="9"/>
      <c r="JT31" s="9"/>
      <c r="JU31" s="9"/>
      <c r="JV31" s="9"/>
      <c r="JW31" s="9"/>
      <c r="JX31" s="9"/>
      <c r="JY31" s="9"/>
      <c r="JZ31" s="9"/>
      <c r="KA31" s="9"/>
      <c r="KB31" s="9"/>
      <c r="KC31" s="9"/>
      <c r="KD31" s="9"/>
      <c r="KE31" s="9"/>
      <c r="KF31" s="9"/>
      <c r="KG31" s="9"/>
      <c r="KH31" s="9"/>
      <c r="KI31" s="9"/>
      <c r="KJ31" s="9"/>
      <c r="KK31" s="9"/>
      <c r="KL31" s="9"/>
      <c r="KM31" s="9"/>
      <c r="KN31" s="9"/>
      <c r="KO31" s="9"/>
      <c r="KP31" s="9"/>
      <c r="KQ31" s="9"/>
      <c r="KR31" s="9"/>
      <c r="KS31" s="9"/>
      <c r="KT31" s="9"/>
      <c r="KU31" s="9"/>
      <c r="KV31" s="9"/>
      <c r="KW31" s="9"/>
      <c r="KX31" s="9"/>
      <c r="KY31" s="9"/>
      <c r="KZ31" s="9"/>
      <c r="LA31" s="9"/>
      <c r="LB31" s="9"/>
      <c r="LC31" s="9"/>
      <c r="LD31" s="9"/>
      <c r="LE31" s="9"/>
      <c r="LF31" s="9"/>
      <c r="LG31" s="9"/>
      <c r="LH31" s="9"/>
      <c r="LI31" s="9"/>
      <c r="LJ31" s="9"/>
      <c r="LK31" s="9"/>
      <c r="LL31" s="9"/>
      <c r="LM31" s="9"/>
      <c r="LN31" s="9"/>
      <c r="LO31" s="9"/>
      <c r="LP31" s="9"/>
      <c r="LQ31" s="9"/>
      <c r="LR31" s="9"/>
      <c r="LS31" s="9"/>
      <c r="LT31" s="9"/>
      <c r="LU31" s="9"/>
      <c r="LV31" s="9"/>
      <c r="LW31" s="9"/>
      <c r="LX31" s="9"/>
      <c r="LY31" s="9"/>
      <c r="LZ31" s="9"/>
      <c r="MA31" s="9"/>
      <c r="MB31" s="9"/>
      <c r="MC31" s="9"/>
      <c r="MD31" s="9"/>
      <c r="ME31" s="9"/>
      <c r="MF31" s="9"/>
      <c r="MG31" s="9"/>
      <c r="MH31" s="9"/>
      <c r="MI31" s="9"/>
      <c r="MJ31" s="9"/>
      <c r="MK31" s="9"/>
      <c r="ML31" s="9"/>
      <c r="MM31" s="9"/>
      <c r="MN31" s="9"/>
      <c r="MO31" s="9"/>
      <c r="MP31" s="9"/>
      <c r="MQ31" s="9"/>
      <c r="MR31" s="9"/>
      <c r="MS31" s="9"/>
      <c r="MT31" s="9"/>
      <c r="MU31" s="9"/>
      <c r="MV31" s="9"/>
      <c r="MW31" s="9"/>
      <c r="MX31" s="9"/>
      <c r="MY31" s="9"/>
      <c r="MZ31" s="9"/>
      <c r="NA31" s="9"/>
      <c r="NB31" s="9"/>
      <c r="NC31" s="9"/>
      <c r="ND31" s="9"/>
      <c r="NE31" s="9"/>
      <c r="NF31" s="9"/>
      <c r="NG31" s="9"/>
      <c r="NH31" s="9"/>
      <c r="NI31" s="9"/>
      <c r="NJ31" s="9"/>
      <c r="NK31" s="9"/>
      <c r="NL31" s="9"/>
      <c r="NM31" s="9"/>
      <c r="NN31" s="9"/>
      <c r="NO31" s="9"/>
      <c r="NP31" s="9"/>
      <c r="NQ31" s="9"/>
      <c r="NR31" s="9"/>
      <c r="NS31" s="9"/>
      <c r="NT31" s="9"/>
      <c r="NU31" s="9"/>
      <c r="NV31" s="9"/>
      <c r="NW31" s="9"/>
      <c r="NX31" s="9"/>
      <c r="NY31" s="9"/>
      <c r="NZ31" s="9"/>
      <c r="OA31" s="9"/>
      <c r="OB31" s="9"/>
      <c r="OC31" s="9"/>
      <c r="OD31" s="9"/>
      <c r="OE31" s="9"/>
      <c r="OF31" s="9"/>
      <c r="OG31" s="9"/>
      <c r="OH31" s="9"/>
      <c r="OI31" s="9"/>
      <c r="OJ31" s="9"/>
      <c r="OK31" s="9"/>
      <c r="OL31" s="9"/>
      <c r="OM31" s="9"/>
      <c r="ON31" s="9"/>
      <c r="OO31" s="9"/>
      <c r="OP31" s="9"/>
      <c r="OQ31" s="9"/>
      <c r="OR31" s="9"/>
      <c r="OS31" s="9"/>
      <c r="OT31" s="9"/>
      <c r="OU31" s="9"/>
      <c r="OV31" s="9"/>
      <c r="OW31" s="9"/>
      <c r="OX31" s="9"/>
      <c r="OY31" s="9"/>
      <c r="OZ31" s="9"/>
      <c r="PA31" s="9"/>
      <c r="PB31" s="9"/>
      <c r="PC31" s="9"/>
      <c r="PD31" s="9"/>
      <c r="PE31" s="9"/>
      <c r="PF31" s="9"/>
      <c r="PG31" s="9"/>
      <c r="PH31" s="9"/>
      <c r="PI31" s="9"/>
      <c r="PJ31" s="9"/>
      <c r="PK31" s="9"/>
      <c r="PL31" s="9"/>
      <c r="PM31" s="9"/>
      <c r="PN31" s="9"/>
      <c r="PO31" s="9"/>
      <c r="PP31" s="9"/>
      <c r="PQ31" s="9"/>
      <c r="PR31" s="9"/>
      <c r="PS31" s="9"/>
      <c r="PT31" s="9"/>
      <c r="PU31" s="9"/>
      <c r="PV31" s="9"/>
      <c r="PW31" s="9"/>
      <c r="PX31" s="9"/>
      <c r="PY31" s="9"/>
      <c r="PZ31" s="9"/>
      <c r="QA31" s="9"/>
      <c r="QB31" s="9"/>
      <c r="QC31" s="9"/>
      <c r="QD31" s="9"/>
      <c r="QE31" s="9"/>
      <c r="QF31" s="9"/>
      <c r="QG31" s="9"/>
      <c r="QH31" s="9"/>
      <c r="QI31" s="9"/>
      <c r="QJ31" s="9"/>
      <c r="QK31" s="9"/>
      <c r="QL31" s="9"/>
      <c r="QM31" s="9"/>
      <c r="QN31" s="9"/>
      <c r="QO31" s="9"/>
      <c r="QP31" s="9"/>
      <c r="QQ31" s="9"/>
      <c r="QR31" s="9"/>
      <c r="QS31" s="9"/>
      <c r="QT31" s="9"/>
      <c r="QU31" s="9"/>
      <c r="QV31" s="9"/>
      <c r="QW31" s="9"/>
      <c r="QX31" s="9"/>
      <c r="QY31" s="9"/>
      <c r="QZ31" s="9"/>
      <c r="RA31" s="9"/>
      <c r="RB31" s="9"/>
      <c r="RC31" s="9"/>
      <c r="RD31" s="9"/>
      <c r="RE31" s="9"/>
      <c r="RF31" s="9"/>
      <c r="RG31" s="9"/>
      <c r="RH31" s="9"/>
      <c r="RI31" s="9"/>
      <c r="RJ31" s="9"/>
      <c r="RK31" s="9"/>
      <c r="RL31" s="9"/>
      <c r="RM31" s="9"/>
      <c r="RN31" s="9"/>
      <c r="RO31" s="9"/>
      <c r="RP31" s="9"/>
      <c r="RQ31" s="9"/>
      <c r="RR31" s="9"/>
      <c r="RS31" s="9"/>
      <c r="RT31" s="9"/>
      <c r="RU31" s="9"/>
      <c r="RV31" s="9"/>
      <c r="RW31" s="9"/>
      <c r="RX31" s="9"/>
      <c r="RY31" s="9"/>
      <c r="RZ31" s="9"/>
      <c r="SA31" s="9"/>
      <c r="SB31" s="9"/>
      <c r="SC31" s="9"/>
      <c r="SD31" s="9"/>
      <c r="SE31" s="9"/>
      <c r="SF31" s="9"/>
      <c r="SG31" s="9"/>
      <c r="SH31" s="9"/>
      <c r="SI31" s="9"/>
      <c r="SJ31" s="9"/>
      <c r="SK31" s="9"/>
      <c r="SL31" s="9"/>
      <c r="SM31" s="9"/>
      <c r="SN31" s="9"/>
      <c r="SO31" s="9"/>
      <c r="SP31" s="9"/>
      <c r="SQ31" s="9"/>
      <c r="SR31" s="9"/>
      <c r="SS31" s="9"/>
      <c r="ST31" s="9"/>
      <c r="SU31" s="9"/>
      <c r="SV31" s="9"/>
      <c r="SW31" s="9"/>
      <c r="SX31" s="9"/>
      <c r="SY31" s="9"/>
      <c r="SZ31" s="9"/>
      <c r="TA31" s="9"/>
      <c r="TB31" s="9"/>
      <c r="TC31" s="9"/>
      <c r="TD31" s="9"/>
      <c r="TE31" s="9"/>
      <c r="TF31" s="9"/>
      <c r="TG31" s="9"/>
      <c r="TH31" s="9"/>
      <c r="TI31" s="9"/>
      <c r="TJ31" s="9"/>
      <c r="TK31" s="9"/>
      <c r="TL31" s="9"/>
      <c r="TM31" s="9"/>
      <c r="TN31" s="9"/>
      <c r="TO31" s="9"/>
      <c r="TP31" s="9"/>
      <c r="TQ31" s="9"/>
      <c r="TR31" s="9"/>
      <c r="TS31" s="9"/>
      <c r="TT31" s="9"/>
      <c r="TU31" s="9"/>
      <c r="TV31" s="9"/>
      <c r="TW31" s="9"/>
      <c r="TX31" s="9"/>
      <c r="TY31" s="9"/>
      <c r="TZ31" s="9"/>
      <c r="UA31" s="9"/>
      <c r="UB31" s="9"/>
      <c r="UC31" s="9"/>
      <c r="UD31" s="9"/>
      <c r="UE31" s="9"/>
      <c r="UF31" s="9"/>
      <c r="UG31" s="9"/>
      <c r="UH31" s="9"/>
      <c r="UI31" s="9"/>
      <c r="UJ31" s="9"/>
      <c r="UK31" s="9"/>
      <c r="UL31" s="9"/>
      <c r="UM31" s="9"/>
      <c r="UN31" s="9"/>
      <c r="UO31" s="9"/>
      <c r="UP31" s="9"/>
      <c r="UQ31" s="9"/>
      <c r="UR31" s="9"/>
      <c r="US31" s="9"/>
      <c r="UT31" s="9"/>
      <c r="UU31" s="9"/>
      <c r="UV31" s="9"/>
      <c r="UW31" s="9"/>
      <c r="UX31" s="9"/>
      <c r="UY31" s="9"/>
      <c r="UZ31" s="9"/>
      <c r="VA31" s="9"/>
      <c r="VB31" s="9"/>
      <c r="VC31" s="9"/>
      <c r="VD31" s="9"/>
      <c r="VE31" s="9"/>
      <c r="VF31" s="9"/>
      <c r="VG31" s="9"/>
      <c r="VH31" s="9"/>
      <c r="VI31" s="9"/>
      <c r="VJ31" s="9"/>
      <c r="VK31" s="9"/>
      <c r="VL31" s="9"/>
      <c r="VM31" s="9"/>
      <c r="VN31" s="9"/>
      <c r="VO31" s="9"/>
      <c r="VP31" s="9"/>
      <c r="VQ31" s="9"/>
      <c r="VR31" s="9"/>
      <c r="VS31" s="9"/>
      <c r="VT31" s="9"/>
      <c r="VU31" s="9"/>
      <c r="VV31" s="9"/>
      <c r="VW31" s="9"/>
      <c r="VX31" s="9"/>
      <c r="VY31" s="9"/>
      <c r="VZ31" s="9"/>
      <c r="WA31" s="9"/>
      <c r="WB31" s="9"/>
      <c r="WC31" s="9"/>
      <c r="WD31" s="9"/>
      <c r="WE31" s="9"/>
      <c r="WF31" s="9"/>
      <c r="WG31" s="9"/>
      <c r="WH31" s="9"/>
      <c r="WI31" s="9"/>
      <c r="WJ31" s="9"/>
      <c r="WK31" s="9"/>
      <c r="WL31" s="9"/>
      <c r="WM31" s="9"/>
      <c r="WN31" s="9"/>
      <c r="WO31" s="9"/>
      <c r="WP31" s="9"/>
      <c r="WQ31" s="9"/>
      <c r="WR31" s="9"/>
      <c r="WS31" s="9"/>
      <c r="WT31" s="9"/>
      <c r="WU31" s="9"/>
      <c r="WV31" s="9"/>
      <c r="WW31" s="9"/>
      <c r="WX31" s="9"/>
      <c r="WY31" s="9"/>
      <c r="WZ31" s="9"/>
      <c r="XA31" s="9"/>
      <c r="XB31" s="9"/>
      <c r="XC31" s="9"/>
      <c r="XD31" s="9"/>
      <c r="XE31" s="9"/>
      <c r="XF31" s="9"/>
      <c r="XG31" s="9"/>
      <c r="XH31" s="9"/>
      <c r="XI31" s="9"/>
      <c r="XJ31" s="9"/>
      <c r="XK31" s="9"/>
      <c r="XL31" s="9"/>
      <c r="XM31" s="9"/>
      <c r="XN31" s="9"/>
      <c r="XO31" s="9"/>
      <c r="XP31" s="9"/>
      <c r="XQ31" s="9"/>
      <c r="XR31" s="9"/>
      <c r="XS31" s="9"/>
      <c r="XT31" s="9"/>
      <c r="XU31" s="9"/>
      <c r="XV31" s="9"/>
      <c r="XW31" s="9"/>
      <c r="XX31" s="9"/>
      <c r="XY31" s="9"/>
      <c r="XZ31" s="9"/>
      <c r="YA31" s="9"/>
      <c r="YB31" s="9"/>
      <c r="YC31" s="9"/>
      <c r="YD31" s="9"/>
      <c r="YE31" s="9"/>
      <c r="YF31" s="9"/>
      <c r="YG31" s="9"/>
      <c r="YH31" s="9"/>
      <c r="YI31" s="9"/>
      <c r="YJ31" s="9"/>
      <c r="YK31" s="9"/>
      <c r="YL31" s="9"/>
      <c r="YM31" s="9"/>
      <c r="YN31" s="9"/>
      <c r="YO31" s="9"/>
      <c r="YP31" s="9"/>
      <c r="YQ31" s="9"/>
      <c r="YR31" s="9"/>
      <c r="YS31" s="9"/>
      <c r="YT31" s="9"/>
      <c r="YU31" s="9"/>
      <c r="YV31" s="9"/>
      <c r="YW31" s="9"/>
      <c r="YX31" s="9"/>
      <c r="YY31" s="9"/>
      <c r="YZ31" s="9"/>
      <c r="ZA31" s="9"/>
      <c r="ZB31" s="9"/>
      <c r="ZC31" s="9"/>
      <c r="ZD31" s="9"/>
      <c r="ZE31" s="9"/>
      <c r="ZF31" s="9"/>
      <c r="ZG31" s="9"/>
      <c r="ZH31" s="9"/>
      <c r="ZI31" s="9"/>
      <c r="ZJ31" s="9"/>
      <c r="ZK31" s="9"/>
      <c r="ZL31" s="9"/>
      <c r="ZM31" s="9"/>
      <c r="ZN31" s="9"/>
      <c r="ZO31" s="9"/>
      <c r="ZP31" s="9"/>
      <c r="ZQ31" s="9"/>
      <c r="ZR31" s="9"/>
      <c r="ZS31" s="9"/>
      <c r="ZT31" s="9"/>
      <c r="ZU31" s="9"/>
      <c r="ZV31" s="9"/>
      <c r="ZW31" s="9"/>
      <c r="ZX31" s="9"/>
      <c r="ZY31" s="9"/>
      <c r="ZZ31" s="9"/>
      <c r="AAA31" s="9"/>
      <c r="AAB31" s="9"/>
      <c r="AAC31" s="9"/>
      <c r="AAD31" s="9"/>
      <c r="AAE31" s="9"/>
      <c r="AAF31" s="9"/>
      <c r="AAG31" s="9"/>
      <c r="AAH31" s="9"/>
      <c r="AAI31" s="9"/>
      <c r="AAJ31" s="9"/>
      <c r="AAK31" s="9"/>
      <c r="AAL31" s="9"/>
      <c r="AAM31" s="9"/>
      <c r="AAN31" s="9"/>
      <c r="AAO31" s="9"/>
      <c r="AAP31" s="9"/>
      <c r="AAQ31" s="9"/>
      <c r="AAR31" s="9"/>
      <c r="AAS31" s="9"/>
      <c r="AAT31" s="9"/>
      <c r="AAU31" s="9"/>
      <c r="AAV31" s="9"/>
      <c r="AAW31" s="9"/>
      <c r="AAX31" s="9"/>
      <c r="AAY31" s="9"/>
      <c r="AAZ31" s="9"/>
      <c r="ABA31" s="9"/>
      <c r="ABB31" s="9"/>
      <c r="ABC31" s="9"/>
      <c r="ABD31" s="9"/>
      <c r="ABE31" s="9"/>
      <c r="ABF31" s="9"/>
      <c r="ABG31" s="9"/>
      <c r="ABH31" s="9"/>
      <c r="ABI31" s="9"/>
      <c r="ABJ31" s="9"/>
      <c r="ABK31" s="9"/>
      <c r="ABL31" s="9"/>
      <c r="ABM31" s="9"/>
      <c r="ABN31" s="9"/>
      <c r="ABO31" s="9"/>
      <c r="ABP31" s="9"/>
      <c r="ABQ31" s="9"/>
      <c r="ABR31" s="9"/>
      <c r="ABS31" s="9"/>
      <c r="ABT31" s="9"/>
      <c r="ABU31" s="9"/>
      <c r="ABV31" s="9"/>
      <c r="ABW31" s="9"/>
      <c r="ABX31" s="9"/>
      <c r="ABY31" s="9"/>
      <c r="ABZ31" s="9"/>
      <c r="ACA31" s="9"/>
      <c r="ACB31" s="9"/>
      <c r="ACC31" s="9"/>
      <c r="ACD31" s="9"/>
      <c r="ACE31" s="9"/>
      <c r="ACF31" s="9"/>
      <c r="ACG31" s="9"/>
      <c r="ACH31" s="9"/>
      <c r="ACI31" s="9"/>
      <c r="ACJ31" s="9"/>
      <c r="ACK31" s="9"/>
      <c r="ACL31" s="9"/>
      <c r="ACM31" s="9"/>
      <c r="ACN31" s="9"/>
      <c r="ACO31" s="9"/>
      <c r="ACP31" s="9"/>
      <c r="ACQ31" s="9"/>
      <c r="ACR31" s="9"/>
      <c r="ACS31" s="9"/>
      <c r="ACT31" s="9"/>
      <c r="ACU31" s="9"/>
      <c r="ACV31" s="9"/>
      <c r="ACW31" s="9"/>
      <c r="ACX31" s="9"/>
      <c r="ACY31" s="9"/>
      <c r="ACZ31" s="9"/>
      <c r="ADA31" s="9"/>
      <c r="ADB31" s="9"/>
      <c r="ADC31" s="9"/>
      <c r="ADD31" s="9"/>
      <c r="ADE31" s="9"/>
      <c r="ADF31" s="9"/>
      <c r="ADG31" s="9"/>
      <c r="ADH31" s="9"/>
      <c r="ADI31" s="9"/>
      <c r="ADJ31" s="9"/>
      <c r="ADK31" s="9"/>
      <c r="ADL31" s="9"/>
      <c r="ADM31" s="9"/>
      <c r="ADN31" s="9"/>
      <c r="ADO31" s="9"/>
      <c r="ADP31" s="9"/>
      <c r="ADQ31" s="9"/>
      <c r="ADR31" s="9"/>
      <c r="ADS31" s="9"/>
      <c r="ADT31" s="9"/>
      <c r="ADU31" s="9"/>
      <c r="ADV31" s="9"/>
      <c r="ADW31" s="9"/>
      <c r="ADX31" s="9"/>
      <c r="ADY31" s="9"/>
      <c r="ADZ31" s="9"/>
      <c r="AEA31" s="9"/>
      <c r="AEB31" s="9"/>
      <c r="AEC31" s="9"/>
      <c r="AED31" s="9"/>
      <c r="AEE31" s="9"/>
      <c r="AEF31" s="9"/>
      <c r="AEG31" s="9"/>
      <c r="AEH31" s="9"/>
      <c r="AEI31" s="9"/>
      <c r="AEJ31" s="9"/>
      <c r="AEK31" s="9"/>
      <c r="AEL31" s="9"/>
      <c r="AEM31" s="9"/>
      <c r="AEN31" s="9"/>
      <c r="AEO31" s="9"/>
      <c r="AEP31" s="9"/>
      <c r="AEQ31" s="9"/>
      <c r="AER31" s="9"/>
      <c r="AES31" s="9"/>
      <c r="AET31" s="9"/>
      <c r="AEU31" s="9"/>
      <c r="AEV31" s="9"/>
      <c r="AEW31" s="9"/>
      <c r="AEX31" s="9"/>
      <c r="AEY31" s="9"/>
      <c r="AEZ31" s="9"/>
      <c r="AFA31" s="9"/>
      <c r="AFB31" s="9"/>
      <c r="AFC31" s="9"/>
      <c r="AFD31" s="9"/>
      <c r="AFE31" s="9"/>
      <c r="AFF31" s="9"/>
      <c r="AFG31" s="9"/>
      <c r="AFH31" s="9"/>
      <c r="AFI31" s="9"/>
      <c r="AFJ31" s="9"/>
      <c r="AFK31" s="9"/>
      <c r="AFL31" s="9"/>
      <c r="AFM31" s="9"/>
      <c r="AFN31" s="9"/>
      <c r="AFO31" s="9"/>
      <c r="AFP31" s="9"/>
      <c r="AFQ31" s="9"/>
      <c r="AFR31" s="9"/>
      <c r="AFS31" s="9"/>
      <c r="AFT31" s="9"/>
      <c r="AFU31" s="9"/>
      <c r="AFV31" s="9"/>
      <c r="AFW31" s="9"/>
      <c r="AFX31" s="9"/>
      <c r="AFY31" s="9"/>
      <c r="AFZ31" s="9"/>
      <c r="AGA31" s="9"/>
      <c r="AGB31" s="9"/>
      <c r="AGC31" s="9"/>
      <c r="AGD31" s="9"/>
      <c r="AGE31" s="9"/>
      <c r="AGF31" s="9"/>
      <c r="AGG31" s="9"/>
      <c r="AGH31" s="9"/>
      <c r="AGI31" s="9"/>
      <c r="AGJ31" s="9"/>
      <c r="AGK31" s="9"/>
      <c r="AGL31" s="9"/>
      <c r="AGM31" s="9"/>
      <c r="AGN31" s="9"/>
      <c r="AGO31" s="9"/>
      <c r="AGP31" s="9"/>
      <c r="AGQ31" s="9"/>
      <c r="AGR31" s="9"/>
      <c r="AGS31" s="9"/>
      <c r="AGT31" s="9"/>
      <c r="AGU31" s="9"/>
      <c r="AGV31" s="9"/>
      <c r="AGW31" s="9"/>
      <c r="AGX31" s="9"/>
      <c r="AGY31" s="9"/>
      <c r="AGZ31" s="9"/>
      <c r="AHA31" s="9"/>
      <c r="AHB31" s="9"/>
      <c r="AHC31" s="9"/>
      <c r="AHD31" s="9"/>
      <c r="AHE31" s="9"/>
      <c r="AHF31" s="9"/>
      <c r="AHG31" s="9"/>
      <c r="AHH31" s="9"/>
      <c r="AHI31" s="9"/>
      <c r="AHJ31" s="9"/>
      <c r="AHK31" s="9"/>
      <c r="AHL31" s="9"/>
      <c r="AHM31" s="9"/>
      <c r="AHN31" s="9"/>
      <c r="AHO31" s="9"/>
      <c r="AHP31" s="9"/>
      <c r="AHQ31" s="9"/>
      <c r="AHR31" s="9"/>
      <c r="AHS31" s="9"/>
    </row>
    <row r="32" spans="1:903" s="8" customFormat="1">
      <c r="A32" s="63">
        <v>26</v>
      </c>
      <c r="B32" s="8" t="s">
        <v>60</v>
      </c>
      <c r="C32" s="8" t="s">
        <v>16</v>
      </c>
      <c r="D32" s="8" t="s">
        <v>17</v>
      </c>
      <c r="E32" s="8" t="s">
        <v>63</v>
      </c>
      <c r="F32" s="43">
        <v>43194</v>
      </c>
      <c r="G32" s="44">
        <v>9.1949199999999998</v>
      </c>
      <c r="H32" s="45">
        <v>-83.280590000000004</v>
      </c>
      <c r="I32" s="8">
        <v>26</v>
      </c>
      <c r="J32" s="8" t="s">
        <v>226</v>
      </c>
      <c r="K32" s="46">
        <v>718</v>
      </c>
      <c r="L32" s="46">
        <v>10</v>
      </c>
      <c r="M32" s="47">
        <v>4060</v>
      </c>
      <c r="N32" s="46">
        <v>8.9</v>
      </c>
      <c r="O32" s="46">
        <v>6.5</v>
      </c>
      <c r="P32" s="47" t="s">
        <v>19</v>
      </c>
      <c r="Q32" s="44" t="s">
        <v>19</v>
      </c>
      <c r="R32" s="44" t="s">
        <v>19</v>
      </c>
      <c r="S32" s="44" t="s">
        <v>19</v>
      </c>
      <c r="T32" s="44" t="s">
        <v>19</v>
      </c>
      <c r="U32" s="44" t="s">
        <v>19</v>
      </c>
      <c r="V32" s="44" t="s">
        <v>19</v>
      </c>
      <c r="W32" s="44" t="s">
        <v>19</v>
      </c>
      <c r="X32" s="49"/>
      <c r="Y32" s="49"/>
      <c r="Z32" s="50"/>
      <c r="AA32" s="50"/>
      <c r="AB32" s="50"/>
      <c r="AC32" s="49"/>
      <c r="AD32" s="49"/>
      <c r="AE32" s="51"/>
      <c r="AF32" s="49">
        <v>-19.344002499999998</v>
      </c>
      <c r="AG32" s="66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9"/>
      <c r="BJ32" s="9"/>
      <c r="BK32" s="9"/>
      <c r="BL32" s="9"/>
      <c r="BM32" s="9"/>
      <c r="BN32" s="9"/>
      <c r="BO32" s="9"/>
      <c r="BP32" s="9"/>
      <c r="BQ32" s="9"/>
      <c r="BR32" s="9"/>
      <c r="BS32" s="9"/>
      <c r="BT32" s="9"/>
      <c r="BU32" s="9"/>
      <c r="BV32" s="9"/>
      <c r="BW32" s="9"/>
      <c r="BX32" s="9"/>
      <c r="BY32" s="9"/>
      <c r="BZ32" s="9"/>
      <c r="CA32" s="9"/>
      <c r="CB32" s="9"/>
      <c r="CC32" s="9"/>
      <c r="CD32" s="9"/>
      <c r="CE32" s="9"/>
      <c r="CF32" s="9"/>
      <c r="CG32" s="9"/>
      <c r="CH32" s="9"/>
      <c r="CI32" s="9"/>
      <c r="CJ32" s="9"/>
      <c r="CK32" s="9"/>
      <c r="CL32" s="9"/>
      <c r="CM32" s="9"/>
      <c r="CN32" s="9"/>
      <c r="CO32" s="9"/>
      <c r="CP32" s="9"/>
      <c r="CQ32" s="9"/>
      <c r="CR32" s="9"/>
      <c r="CS32" s="9"/>
      <c r="CT32" s="9"/>
      <c r="CU32" s="9"/>
      <c r="CV32" s="9"/>
      <c r="CW32" s="9"/>
      <c r="CX32" s="9"/>
      <c r="CY32" s="9"/>
      <c r="CZ32" s="9"/>
      <c r="DA32" s="9"/>
      <c r="DB32" s="9"/>
      <c r="DC32" s="9"/>
      <c r="DD32" s="9"/>
      <c r="DE32" s="9"/>
      <c r="DF32" s="9"/>
      <c r="DG32" s="9"/>
      <c r="DH32" s="9"/>
      <c r="DI32" s="9"/>
      <c r="DJ32" s="9"/>
      <c r="DK32" s="9"/>
      <c r="DL32" s="9"/>
      <c r="DM32" s="9"/>
      <c r="DN32" s="9"/>
      <c r="DO32" s="9"/>
      <c r="DP32" s="9"/>
      <c r="DQ32" s="9"/>
      <c r="DR32" s="9"/>
      <c r="DS32" s="9"/>
      <c r="DT32" s="9"/>
      <c r="DU32" s="9"/>
      <c r="DV32" s="9"/>
      <c r="DW32" s="9"/>
      <c r="DX32" s="9"/>
      <c r="DY32" s="9"/>
      <c r="DZ32" s="9"/>
      <c r="EA32" s="9"/>
      <c r="EB32" s="9"/>
      <c r="EC32" s="9"/>
      <c r="ED32" s="9"/>
      <c r="EE32" s="9"/>
      <c r="EF32" s="9"/>
      <c r="EG32" s="9"/>
      <c r="EH32" s="9"/>
      <c r="EI32" s="9"/>
      <c r="EJ32" s="9"/>
      <c r="EK32" s="9"/>
      <c r="EL32" s="9"/>
      <c r="EM32" s="9"/>
      <c r="EN32" s="9"/>
      <c r="EO32" s="9"/>
      <c r="EP32" s="9"/>
      <c r="EQ32" s="9"/>
      <c r="ER32" s="9"/>
      <c r="ES32" s="9"/>
      <c r="ET32" s="9"/>
      <c r="EU32" s="9"/>
      <c r="EV32" s="9"/>
      <c r="EW32" s="9"/>
      <c r="EX32" s="9"/>
      <c r="EY32" s="9"/>
      <c r="EZ32" s="9"/>
      <c r="FA32" s="9"/>
      <c r="FB32" s="9"/>
      <c r="FC32" s="9"/>
      <c r="FD32" s="9"/>
      <c r="FE32" s="9"/>
      <c r="FF32" s="9"/>
      <c r="FG32" s="9"/>
      <c r="FH32" s="9"/>
      <c r="FI32" s="9"/>
      <c r="FJ32" s="9"/>
      <c r="FK32" s="9"/>
      <c r="FL32" s="9"/>
      <c r="FM32" s="9"/>
      <c r="FN32" s="9"/>
      <c r="FO32" s="9"/>
      <c r="FP32" s="9"/>
      <c r="FQ32" s="9"/>
      <c r="FR32" s="9"/>
      <c r="FS32" s="9"/>
      <c r="FT32" s="9"/>
      <c r="FU32" s="9"/>
      <c r="FV32" s="9"/>
      <c r="FW32" s="9"/>
      <c r="FX32" s="9"/>
      <c r="FY32" s="9"/>
      <c r="FZ32" s="9"/>
      <c r="GA32" s="9"/>
      <c r="GB32" s="9"/>
      <c r="GC32" s="9"/>
      <c r="GD32" s="9"/>
      <c r="GE32" s="9"/>
      <c r="GF32" s="9"/>
      <c r="GG32" s="9"/>
      <c r="GH32" s="9"/>
      <c r="GI32" s="9"/>
      <c r="GJ32" s="9"/>
      <c r="GK32" s="9"/>
      <c r="GL32" s="9"/>
      <c r="GM32" s="9"/>
      <c r="GN32" s="9"/>
      <c r="GO32" s="9"/>
      <c r="GP32" s="9"/>
      <c r="GQ32" s="9"/>
      <c r="GR32" s="9"/>
      <c r="GS32" s="9"/>
      <c r="GT32" s="9"/>
      <c r="GU32" s="9"/>
      <c r="GV32" s="9"/>
      <c r="GW32" s="9"/>
      <c r="GX32" s="9"/>
      <c r="GY32" s="9"/>
      <c r="GZ32" s="9"/>
      <c r="HA32" s="9"/>
      <c r="HB32" s="9"/>
      <c r="HC32" s="9"/>
      <c r="HD32" s="9"/>
      <c r="HE32" s="9"/>
      <c r="HF32" s="9"/>
      <c r="HG32" s="9"/>
      <c r="HH32" s="9"/>
      <c r="HI32" s="9"/>
      <c r="HJ32" s="9"/>
      <c r="HK32" s="9"/>
      <c r="HL32" s="9"/>
      <c r="HM32" s="9"/>
      <c r="HN32" s="9"/>
      <c r="HO32" s="9"/>
      <c r="HP32" s="9"/>
      <c r="HQ32" s="9"/>
      <c r="HR32" s="9"/>
      <c r="HS32" s="9"/>
      <c r="HT32" s="9"/>
      <c r="HU32" s="9"/>
      <c r="HV32" s="9"/>
      <c r="HW32" s="9"/>
      <c r="HX32" s="9"/>
      <c r="HY32" s="9"/>
      <c r="HZ32" s="9"/>
      <c r="IA32" s="9"/>
      <c r="IB32" s="9"/>
      <c r="IC32" s="9"/>
      <c r="ID32" s="9"/>
      <c r="IE32" s="9"/>
      <c r="IF32" s="9"/>
      <c r="IG32" s="9"/>
      <c r="IH32" s="9"/>
      <c r="II32" s="9"/>
      <c r="IJ32" s="9"/>
      <c r="IK32" s="9"/>
      <c r="IL32" s="9"/>
      <c r="IM32" s="9"/>
      <c r="IN32" s="9"/>
      <c r="IO32" s="9"/>
      <c r="IP32" s="9"/>
      <c r="IQ32" s="9"/>
      <c r="IR32" s="9"/>
      <c r="IS32" s="9"/>
      <c r="IT32" s="9"/>
      <c r="IU32" s="9"/>
      <c r="IV32" s="9"/>
      <c r="IW32" s="9"/>
      <c r="IX32" s="9"/>
      <c r="IY32" s="9"/>
      <c r="IZ32" s="9"/>
      <c r="JA32" s="9"/>
      <c r="JB32" s="9"/>
      <c r="JC32" s="9"/>
      <c r="JD32" s="9"/>
      <c r="JE32" s="9"/>
      <c r="JF32" s="9"/>
      <c r="JG32" s="9"/>
      <c r="JH32" s="9"/>
      <c r="JI32" s="9"/>
      <c r="JJ32" s="9"/>
      <c r="JK32" s="9"/>
      <c r="JL32" s="9"/>
      <c r="JM32" s="9"/>
      <c r="JN32" s="9"/>
      <c r="JO32" s="9"/>
      <c r="JP32" s="9"/>
      <c r="JQ32" s="9"/>
      <c r="JR32" s="9"/>
      <c r="JS32" s="9"/>
      <c r="JT32" s="9"/>
      <c r="JU32" s="9"/>
      <c r="JV32" s="9"/>
      <c r="JW32" s="9"/>
      <c r="JX32" s="9"/>
      <c r="JY32" s="9"/>
      <c r="JZ32" s="9"/>
      <c r="KA32" s="9"/>
      <c r="KB32" s="9"/>
      <c r="KC32" s="9"/>
      <c r="KD32" s="9"/>
      <c r="KE32" s="9"/>
      <c r="KF32" s="9"/>
      <c r="KG32" s="9"/>
      <c r="KH32" s="9"/>
      <c r="KI32" s="9"/>
      <c r="KJ32" s="9"/>
      <c r="KK32" s="9"/>
      <c r="KL32" s="9"/>
      <c r="KM32" s="9"/>
      <c r="KN32" s="9"/>
      <c r="KO32" s="9"/>
      <c r="KP32" s="9"/>
      <c r="KQ32" s="9"/>
      <c r="KR32" s="9"/>
      <c r="KS32" s="9"/>
      <c r="KT32" s="9"/>
      <c r="KU32" s="9"/>
      <c r="KV32" s="9"/>
      <c r="KW32" s="9"/>
      <c r="KX32" s="9"/>
      <c r="KY32" s="9"/>
      <c r="KZ32" s="9"/>
      <c r="LA32" s="9"/>
      <c r="LB32" s="9"/>
      <c r="LC32" s="9"/>
      <c r="LD32" s="9"/>
      <c r="LE32" s="9"/>
      <c r="LF32" s="9"/>
      <c r="LG32" s="9"/>
      <c r="LH32" s="9"/>
      <c r="LI32" s="9"/>
      <c r="LJ32" s="9"/>
      <c r="LK32" s="9"/>
      <c r="LL32" s="9"/>
      <c r="LM32" s="9"/>
      <c r="LN32" s="9"/>
      <c r="LO32" s="9"/>
      <c r="LP32" s="9"/>
      <c r="LQ32" s="9"/>
      <c r="LR32" s="9"/>
      <c r="LS32" s="9"/>
      <c r="LT32" s="9"/>
      <c r="LU32" s="9"/>
      <c r="LV32" s="9"/>
      <c r="LW32" s="9"/>
      <c r="LX32" s="9"/>
      <c r="LY32" s="9"/>
      <c r="LZ32" s="9"/>
      <c r="MA32" s="9"/>
      <c r="MB32" s="9"/>
      <c r="MC32" s="9"/>
      <c r="MD32" s="9"/>
      <c r="ME32" s="9"/>
      <c r="MF32" s="9"/>
      <c r="MG32" s="9"/>
      <c r="MH32" s="9"/>
      <c r="MI32" s="9"/>
      <c r="MJ32" s="9"/>
      <c r="MK32" s="9"/>
      <c r="ML32" s="9"/>
      <c r="MM32" s="9"/>
      <c r="MN32" s="9"/>
      <c r="MO32" s="9"/>
      <c r="MP32" s="9"/>
      <c r="MQ32" s="9"/>
      <c r="MR32" s="9"/>
      <c r="MS32" s="9"/>
      <c r="MT32" s="9"/>
      <c r="MU32" s="9"/>
      <c r="MV32" s="9"/>
      <c r="MW32" s="9"/>
      <c r="MX32" s="9"/>
      <c r="MY32" s="9"/>
      <c r="MZ32" s="9"/>
      <c r="NA32" s="9"/>
      <c r="NB32" s="9"/>
      <c r="NC32" s="9"/>
      <c r="ND32" s="9"/>
      <c r="NE32" s="9"/>
      <c r="NF32" s="9"/>
      <c r="NG32" s="9"/>
      <c r="NH32" s="9"/>
      <c r="NI32" s="9"/>
      <c r="NJ32" s="9"/>
      <c r="NK32" s="9"/>
      <c r="NL32" s="9"/>
      <c r="NM32" s="9"/>
      <c r="NN32" s="9"/>
      <c r="NO32" s="9"/>
      <c r="NP32" s="9"/>
      <c r="NQ32" s="9"/>
      <c r="NR32" s="9"/>
      <c r="NS32" s="9"/>
      <c r="NT32" s="9"/>
      <c r="NU32" s="9"/>
      <c r="NV32" s="9"/>
      <c r="NW32" s="9"/>
      <c r="NX32" s="9"/>
      <c r="NY32" s="9"/>
      <c r="NZ32" s="9"/>
      <c r="OA32" s="9"/>
      <c r="OB32" s="9"/>
      <c r="OC32" s="9"/>
      <c r="OD32" s="9"/>
      <c r="OE32" s="9"/>
      <c r="OF32" s="9"/>
      <c r="OG32" s="9"/>
      <c r="OH32" s="9"/>
      <c r="OI32" s="9"/>
      <c r="OJ32" s="9"/>
      <c r="OK32" s="9"/>
      <c r="OL32" s="9"/>
      <c r="OM32" s="9"/>
      <c r="ON32" s="9"/>
      <c r="OO32" s="9"/>
      <c r="OP32" s="9"/>
      <c r="OQ32" s="9"/>
      <c r="OR32" s="9"/>
      <c r="OS32" s="9"/>
      <c r="OT32" s="9"/>
      <c r="OU32" s="9"/>
      <c r="OV32" s="9"/>
      <c r="OW32" s="9"/>
      <c r="OX32" s="9"/>
      <c r="OY32" s="9"/>
      <c r="OZ32" s="9"/>
      <c r="PA32" s="9"/>
      <c r="PB32" s="9"/>
      <c r="PC32" s="9"/>
      <c r="PD32" s="9"/>
      <c r="PE32" s="9"/>
      <c r="PF32" s="9"/>
      <c r="PG32" s="9"/>
      <c r="PH32" s="9"/>
      <c r="PI32" s="9"/>
      <c r="PJ32" s="9"/>
      <c r="PK32" s="9"/>
      <c r="PL32" s="9"/>
      <c r="PM32" s="9"/>
      <c r="PN32" s="9"/>
      <c r="PO32" s="9"/>
      <c r="PP32" s="9"/>
      <c r="PQ32" s="9"/>
      <c r="PR32" s="9"/>
      <c r="PS32" s="9"/>
      <c r="PT32" s="9"/>
      <c r="PU32" s="9"/>
      <c r="PV32" s="9"/>
      <c r="PW32" s="9"/>
      <c r="PX32" s="9"/>
      <c r="PY32" s="9"/>
      <c r="PZ32" s="9"/>
      <c r="QA32" s="9"/>
      <c r="QB32" s="9"/>
      <c r="QC32" s="9"/>
      <c r="QD32" s="9"/>
      <c r="QE32" s="9"/>
      <c r="QF32" s="9"/>
      <c r="QG32" s="9"/>
      <c r="QH32" s="9"/>
      <c r="QI32" s="9"/>
      <c r="QJ32" s="9"/>
      <c r="QK32" s="9"/>
      <c r="QL32" s="9"/>
      <c r="QM32" s="9"/>
      <c r="QN32" s="9"/>
      <c r="QO32" s="9"/>
      <c r="QP32" s="9"/>
      <c r="QQ32" s="9"/>
      <c r="QR32" s="9"/>
      <c r="QS32" s="9"/>
      <c r="QT32" s="9"/>
      <c r="QU32" s="9"/>
      <c r="QV32" s="9"/>
      <c r="QW32" s="9"/>
      <c r="QX32" s="9"/>
      <c r="QY32" s="9"/>
      <c r="QZ32" s="9"/>
      <c r="RA32" s="9"/>
      <c r="RB32" s="9"/>
      <c r="RC32" s="9"/>
      <c r="RD32" s="9"/>
      <c r="RE32" s="9"/>
      <c r="RF32" s="9"/>
      <c r="RG32" s="9"/>
      <c r="RH32" s="9"/>
      <c r="RI32" s="9"/>
      <c r="RJ32" s="9"/>
      <c r="RK32" s="9"/>
      <c r="RL32" s="9"/>
      <c r="RM32" s="9"/>
      <c r="RN32" s="9"/>
      <c r="RO32" s="9"/>
      <c r="RP32" s="9"/>
      <c r="RQ32" s="9"/>
      <c r="RR32" s="9"/>
      <c r="RS32" s="9"/>
      <c r="RT32" s="9"/>
      <c r="RU32" s="9"/>
      <c r="RV32" s="9"/>
      <c r="RW32" s="9"/>
      <c r="RX32" s="9"/>
      <c r="RY32" s="9"/>
      <c r="RZ32" s="9"/>
      <c r="SA32" s="9"/>
      <c r="SB32" s="9"/>
      <c r="SC32" s="9"/>
      <c r="SD32" s="9"/>
      <c r="SE32" s="9"/>
      <c r="SF32" s="9"/>
      <c r="SG32" s="9"/>
      <c r="SH32" s="9"/>
      <c r="SI32" s="9"/>
      <c r="SJ32" s="9"/>
      <c r="SK32" s="9"/>
      <c r="SL32" s="9"/>
      <c r="SM32" s="9"/>
      <c r="SN32" s="9"/>
      <c r="SO32" s="9"/>
      <c r="SP32" s="9"/>
      <c r="SQ32" s="9"/>
      <c r="SR32" s="9"/>
      <c r="SS32" s="9"/>
      <c r="ST32" s="9"/>
      <c r="SU32" s="9"/>
      <c r="SV32" s="9"/>
      <c r="SW32" s="9"/>
      <c r="SX32" s="9"/>
      <c r="SY32" s="9"/>
      <c r="SZ32" s="9"/>
      <c r="TA32" s="9"/>
      <c r="TB32" s="9"/>
      <c r="TC32" s="9"/>
      <c r="TD32" s="9"/>
      <c r="TE32" s="9"/>
      <c r="TF32" s="9"/>
      <c r="TG32" s="9"/>
      <c r="TH32" s="9"/>
      <c r="TI32" s="9"/>
      <c r="TJ32" s="9"/>
      <c r="TK32" s="9"/>
      <c r="TL32" s="9"/>
      <c r="TM32" s="9"/>
      <c r="TN32" s="9"/>
      <c r="TO32" s="9"/>
      <c r="TP32" s="9"/>
      <c r="TQ32" s="9"/>
      <c r="TR32" s="9"/>
      <c r="TS32" s="9"/>
      <c r="TT32" s="9"/>
      <c r="TU32" s="9"/>
      <c r="TV32" s="9"/>
      <c r="TW32" s="9"/>
      <c r="TX32" s="9"/>
      <c r="TY32" s="9"/>
      <c r="TZ32" s="9"/>
      <c r="UA32" s="9"/>
      <c r="UB32" s="9"/>
      <c r="UC32" s="9"/>
      <c r="UD32" s="9"/>
      <c r="UE32" s="9"/>
      <c r="UF32" s="9"/>
      <c r="UG32" s="9"/>
      <c r="UH32" s="9"/>
      <c r="UI32" s="9"/>
      <c r="UJ32" s="9"/>
      <c r="UK32" s="9"/>
      <c r="UL32" s="9"/>
      <c r="UM32" s="9"/>
      <c r="UN32" s="9"/>
      <c r="UO32" s="9"/>
      <c r="UP32" s="9"/>
      <c r="UQ32" s="9"/>
      <c r="UR32" s="9"/>
      <c r="US32" s="9"/>
      <c r="UT32" s="9"/>
      <c r="UU32" s="9"/>
      <c r="UV32" s="9"/>
      <c r="UW32" s="9"/>
      <c r="UX32" s="9"/>
      <c r="UY32" s="9"/>
      <c r="UZ32" s="9"/>
      <c r="VA32" s="9"/>
      <c r="VB32" s="9"/>
      <c r="VC32" s="9"/>
      <c r="VD32" s="9"/>
      <c r="VE32" s="9"/>
      <c r="VF32" s="9"/>
      <c r="VG32" s="9"/>
      <c r="VH32" s="9"/>
      <c r="VI32" s="9"/>
      <c r="VJ32" s="9"/>
      <c r="VK32" s="9"/>
      <c r="VL32" s="9"/>
      <c r="VM32" s="9"/>
      <c r="VN32" s="9"/>
      <c r="VO32" s="9"/>
      <c r="VP32" s="9"/>
      <c r="VQ32" s="9"/>
      <c r="VR32" s="9"/>
      <c r="VS32" s="9"/>
      <c r="VT32" s="9"/>
      <c r="VU32" s="9"/>
      <c r="VV32" s="9"/>
      <c r="VW32" s="9"/>
      <c r="VX32" s="9"/>
      <c r="VY32" s="9"/>
      <c r="VZ32" s="9"/>
      <c r="WA32" s="9"/>
      <c r="WB32" s="9"/>
      <c r="WC32" s="9"/>
      <c r="WD32" s="9"/>
      <c r="WE32" s="9"/>
      <c r="WF32" s="9"/>
      <c r="WG32" s="9"/>
      <c r="WH32" s="9"/>
      <c r="WI32" s="9"/>
      <c r="WJ32" s="9"/>
      <c r="WK32" s="9"/>
      <c r="WL32" s="9"/>
      <c r="WM32" s="9"/>
      <c r="WN32" s="9"/>
      <c r="WO32" s="9"/>
      <c r="WP32" s="9"/>
      <c r="WQ32" s="9"/>
      <c r="WR32" s="9"/>
      <c r="WS32" s="9"/>
      <c r="WT32" s="9"/>
      <c r="WU32" s="9"/>
      <c r="WV32" s="9"/>
      <c r="WW32" s="9"/>
      <c r="WX32" s="9"/>
      <c r="WY32" s="9"/>
      <c r="WZ32" s="9"/>
      <c r="XA32" s="9"/>
      <c r="XB32" s="9"/>
      <c r="XC32" s="9"/>
      <c r="XD32" s="9"/>
      <c r="XE32" s="9"/>
      <c r="XF32" s="9"/>
      <c r="XG32" s="9"/>
      <c r="XH32" s="9"/>
      <c r="XI32" s="9"/>
      <c r="XJ32" s="9"/>
      <c r="XK32" s="9"/>
      <c r="XL32" s="9"/>
      <c r="XM32" s="9"/>
      <c r="XN32" s="9"/>
      <c r="XO32" s="9"/>
      <c r="XP32" s="9"/>
      <c r="XQ32" s="9"/>
      <c r="XR32" s="9"/>
      <c r="XS32" s="9"/>
      <c r="XT32" s="9"/>
      <c r="XU32" s="9"/>
      <c r="XV32" s="9"/>
      <c r="XW32" s="9"/>
      <c r="XX32" s="9"/>
      <c r="XY32" s="9"/>
      <c r="XZ32" s="9"/>
      <c r="YA32" s="9"/>
      <c r="YB32" s="9"/>
      <c r="YC32" s="9"/>
      <c r="YD32" s="9"/>
      <c r="YE32" s="9"/>
      <c r="YF32" s="9"/>
      <c r="YG32" s="9"/>
      <c r="YH32" s="9"/>
      <c r="YI32" s="9"/>
      <c r="YJ32" s="9"/>
      <c r="YK32" s="9"/>
      <c r="YL32" s="9"/>
      <c r="YM32" s="9"/>
      <c r="YN32" s="9"/>
      <c r="YO32" s="9"/>
      <c r="YP32" s="9"/>
      <c r="YQ32" s="9"/>
      <c r="YR32" s="9"/>
      <c r="YS32" s="9"/>
      <c r="YT32" s="9"/>
      <c r="YU32" s="9"/>
      <c r="YV32" s="9"/>
      <c r="YW32" s="9"/>
      <c r="YX32" s="9"/>
      <c r="YY32" s="9"/>
      <c r="YZ32" s="9"/>
      <c r="ZA32" s="9"/>
      <c r="ZB32" s="9"/>
      <c r="ZC32" s="9"/>
      <c r="ZD32" s="9"/>
      <c r="ZE32" s="9"/>
      <c r="ZF32" s="9"/>
      <c r="ZG32" s="9"/>
      <c r="ZH32" s="9"/>
      <c r="ZI32" s="9"/>
      <c r="ZJ32" s="9"/>
      <c r="ZK32" s="9"/>
      <c r="ZL32" s="9"/>
      <c r="ZM32" s="9"/>
      <c r="ZN32" s="9"/>
      <c r="ZO32" s="9"/>
      <c r="ZP32" s="9"/>
      <c r="ZQ32" s="9"/>
      <c r="ZR32" s="9"/>
      <c r="ZS32" s="9"/>
      <c r="ZT32" s="9"/>
      <c r="ZU32" s="9"/>
      <c r="ZV32" s="9"/>
      <c r="ZW32" s="9"/>
      <c r="ZX32" s="9"/>
      <c r="ZY32" s="9"/>
      <c r="ZZ32" s="9"/>
      <c r="AAA32" s="9"/>
      <c r="AAB32" s="9"/>
      <c r="AAC32" s="9"/>
      <c r="AAD32" s="9"/>
      <c r="AAE32" s="9"/>
      <c r="AAF32" s="9"/>
      <c r="AAG32" s="9"/>
      <c r="AAH32" s="9"/>
      <c r="AAI32" s="9"/>
      <c r="AAJ32" s="9"/>
      <c r="AAK32" s="9"/>
      <c r="AAL32" s="9"/>
      <c r="AAM32" s="9"/>
      <c r="AAN32" s="9"/>
      <c r="AAO32" s="9"/>
      <c r="AAP32" s="9"/>
      <c r="AAQ32" s="9"/>
      <c r="AAR32" s="9"/>
      <c r="AAS32" s="9"/>
      <c r="AAT32" s="9"/>
      <c r="AAU32" s="9"/>
      <c r="AAV32" s="9"/>
      <c r="AAW32" s="9"/>
      <c r="AAX32" s="9"/>
      <c r="AAY32" s="9"/>
      <c r="AAZ32" s="9"/>
      <c r="ABA32" s="9"/>
      <c r="ABB32" s="9"/>
      <c r="ABC32" s="9"/>
      <c r="ABD32" s="9"/>
      <c r="ABE32" s="9"/>
      <c r="ABF32" s="9"/>
      <c r="ABG32" s="9"/>
      <c r="ABH32" s="9"/>
      <c r="ABI32" s="9"/>
      <c r="ABJ32" s="9"/>
      <c r="ABK32" s="9"/>
      <c r="ABL32" s="9"/>
      <c r="ABM32" s="9"/>
      <c r="ABN32" s="9"/>
      <c r="ABO32" s="9"/>
      <c r="ABP32" s="9"/>
      <c r="ABQ32" s="9"/>
      <c r="ABR32" s="9"/>
      <c r="ABS32" s="9"/>
      <c r="ABT32" s="9"/>
      <c r="ABU32" s="9"/>
      <c r="ABV32" s="9"/>
      <c r="ABW32" s="9"/>
      <c r="ABX32" s="9"/>
      <c r="ABY32" s="9"/>
      <c r="ABZ32" s="9"/>
      <c r="ACA32" s="9"/>
      <c r="ACB32" s="9"/>
      <c r="ACC32" s="9"/>
      <c r="ACD32" s="9"/>
      <c r="ACE32" s="9"/>
      <c r="ACF32" s="9"/>
      <c r="ACG32" s="9"/>
      <c r="ACH32" s="9"/>
      <c r="ACI32" s="9"/>
      <c r="ACJ32" s="9"/>
      <c r="ACK32" s="9"/>
      <c r="ACL32" s="9"/>
      <c r="ACM32" s="9"/>
      <c r="ACN32" s="9"/>
      <c r="ACO32" s="9"/>
      <c r="ACP32" s="9"/>
      <c r="ACQ32" s="9"/>
      <c r="ACR32" s="9"/>
      <c r="ACS32" s="9"/>
      <c r="ACT32" s="9"/>
      <c r="ACU32" s="9"/>
      <c r="ACV32" s="9"/>
      <c r="ACW32" s="9"/>
      <c r="ACX32" s="9"/>
      <c r="ACY32" s="9"/>
      <c r="ACZ32" s="9"/>
      <c r="ADA32" s="9"/>
      <c r="ADB32" s="9"/>
      <c r="ADC32" s="9"/>
      <c r="ADD32" s="9"/>
      <c r="ADE32" s="9"/>
      <c r="ADF32" s="9"/>
      <c r="ADG32" s="9"/>
      <c r="ADH32" s="9"/>
      <c r="ADI32" s="9"/>
      <c r="ADJ32" s="9"/>
      <c r="ADK32" s="9"/>
      <c r="ADL32" s="9"/>
      <c r="ADM32" s="9"/>
      <c r="ADN32" s="9"/>
      <c r="ADO32" s="9"/>
      <c r="ADP32" s="9"/>
      <c r="ADQ32" s="9"/>
      <c r="ADR32" s="9"/>
      <c r="ADS32" s="9"/>
      <c r="ADT32" s="9"/>
      <c r="ADU32" s="9"/>
      <c r="ADV32" s="9"/>
      <c r="ADW32" s="9"/>
      <c r="ADX32" s="9"/>
      <c r="ADY32" s="9"/>
      <c r="ADZ32" s="9"/>
      <c r="AEA32" s="9"/>
      <c r="AEB32" s="9"/>
      <c r="AEC32" s="9"/>
      <c r="AED32" s="9"/>
      <c r="AEE32" s="9"/>
      <c r="AEF32" s="9"/>
      <c r="AEG32" s="9"/>
      <c r="AEH32" s="9"/>
      <c r="AEI32" s="9"/>
      <c r="AEJ32" s="9"/>
      <c r="AEK32" s="9"/>
      <c r="AEL32" s="9"/>
      <c r="AEM32" s="9"/>
      <c r="AEN32" s="9"/>
      <c r="AEO32" s="9"/>
      <c r="AEP32" s="9"/>
      <c r="AEQ32" s="9"/>
      <c r="AER32" s="9"/>
      <c r="AES32" s="9"/>
      <c r="AET32" s="9"/>
      <c r="AEU32" s="9"/>
      <c r="AEV32" s="9"/>
      <c r="AEW32" s="9"/>
      <c r="AEX32" s="9"/>
      <c r="AEY32" s="9"/>
      <c r="AEZ32" s="9"/>
      <c r="AFA32" s="9"/>
      <c r="AFB32" s="9"/>
      <c r="AFC32" s="9"/>
      <c r="AFD32" s="9"/>
      <c r="AFE32" s="9"/>
      <c r="AFF32" s="9"/>
      <c r="AFG32" s="9"/>
      <c r="AFH32" s="9"/>
      <c r="AFI32" s="9"/>
      <c r="AFJ32" s="9"/>
      <c r="AFK32" s="9"/>
      <c r="AFL32" s="9"/>
      <c r="AFM32" s="9"/>
      <c r="AFN32" s="9"/>
      <c r="AFO32" s="9"/>
      <c r="AFP32" s="9"/>
      <c r="AFQ32" s="9"/>
      <c r="AFR32" s="9"/>
      <c r="AFS32" s="9"/>
      <c r="AFT32" s="9"/>
      <c r="AFU32" s="9"/>
      <c r="AFV32" s="9"/>
      <c r="AFW32" s="9"/>
      <c r="AFX32" s="9"/>
      <c r="AFY32" s="9"/>
      <c r="AFZ32" s="9"/>
      <c r="AGA32" s="9"/>
      <c r="AGB32" s="9"/>
      <c r="AGC32" s="9"/>
      <c r="AGD32" s="9"/>
      <c r="AGE32" s="9"/>
      <c r="AGF32" s="9"/>
      <c r="AGG32" s="9"/>
      <c r="AGH32" s="9"/>
      <c r="AGI32" s="9"/>
      <c r="AGJ32" s="9"/>
      <c r="AGK32" s="9"/>
      <c r="AGL32" s="9"/>
      <c r="AGM32" s="9"/>
      <c r="AGN32" s="9"/>
      <c r="AGO32" s="9"/>
      <c r="AGP32" s="9"/>
      <c r="AGQ32" s="9"/>
      <c r="AGR32" s="9"/>
      <c r="AGS32" s="9"/>
      <c r="AGT32" s="9"/>
      <c r="AGU32" s="9"/>
      <c r="AGV32" s="9"/>
      <c r="AGW32" s="9"/>
      <c r="AGX32" s="9"/>
      <c r="AGY32" s="9"/>
      <c r="AGZ32" s="9"/>
      <c r="AHA32" s="9"/>
      <c r="AHB32" s="9"/>
      <c r="AHC32" s="9"/>
      <c r="AHD32" s="9"/>
      <c r="AHE32" s="9"/>
      <c r="AHF32" s="9"/>
      <c r="AHG32" s="9"/>
      <c r="AHH32" s="9"/>
      <c r="AHI32" s="9"/>
      <c r="AHJ32" s="9"/>
      <c r="AHK32" s="9"/>
      <c r="AHL32" s="9"/>
      <c r="AHM32" s="9"/>
      <c r="AHN32" s="9"/>
      <c r="AHO32" s="9"/>
      <c r="AHP32" s="9"/>
      <c r="AHQ32" s="9"/>
      <c r="AHR32" s="9"/>
      <c r="AHS32" s="9"/>
    </row>
    <row r="33" spans="1:903" s="8" customFormat="1">
      <c r="A33" s="63">
        <v>27</v>
      </c>
      <c r="B33" s="8" t="s">
        <v>64</v>
      </c>
      <c r="C33" s="8" t="s">
        <v>16</v>
      </c>
      <c r="D33" s="8" t="s">
        <v>17</v>
      </c>
      <c r="E33" s="8" t="s">
        <v>65</v>
      </c>
      <c r="F33" s="43">
        <v>43205</v>
      </c>
      <c r="G33" s="44">
        <v>9.9382230000000007</v>
      </c>
      <c r="H33" s="45">
        <v>-83.161331000000004</v>
      </c>
      <c r="I33" s="8">
        <v>35</v>
      </c>
      <c r="J33" s="8" t="s">
        <v>226</v>
      </c>
      <c r="K33" s="46">
        <v>749.9</v>
      </c>
      <c r="L33" s="46">
        <v>53.9</v>
      </c>
      <c r="M33" s="47">
        <v>1770</v>
      </c>
      <c r="N33" s="46">
        <v>3</v>
      </c>
      <c r="O33" s="46">
        <v>9.1</v>
      </c>
      <c r="P33" s="47" t="s">
        <v>32</v>
      </c>
      <c r="Q33" s="44">
        <v>0.4128</v>
      </c>
      <c r="R33" s="44">
        <v>8.1044000000000005E-2</v>
      </c>
      <c r="S33" s="44">
        <v>215.42850000000001</v>
      </c>
      <c r="T33" s="44">
        <v>9.7909249999999997</v>
      </c>
      <c r="U33" s="44">
        <v>774.02809999999999</v>
      </c>
      <c r="V33" s="44">
        <v>0.258579</v>
      </c>
      <c r="W33" s="44" t="s">
        <v>32</v>
      </c>
      <c r="X33" s="49">
        <v>6.5</v>
      </c>
      <c r="Y33" s="49">
        <v>0.32500000000000001</v>
      </c>
      <c r="Z33" s="50">
        <v>47</v>
      </c>
      <c r="AA33" s="50">
        <v>289.41917460317461</v>
      </c>
      <c r="AB33" s="50">
        <v>1139.588</v>
      </c>
      <c r="AC33" s="49">
        <v>6.5048305444989758</v>
      </c>
      <c r="AD33" s="49">
        <v>0.32524152722494881</v>
      </c>
      <c r="AE33" s="51"/>
      <c r="AF33" s="49"/>
      <c r="AG33" s="66">
        <v>326.585443</v>
      </c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9"/>
      <c r="BJ33" s="9"/>
      <c r="BK33" s="9"/>
      <c r="BL33" s="9"/>
      <c r="BM33" s="9"/>
      <c r="BN33" s="9"/>
      <c r="BO33" s="9"/>
      <c r="BP33" s="9"/>
      <c r="BQ33" s="9"/>
      <c r="BR33" s="9"/>
      <c r="BS33" s="9"/>
      <c r="BT33" s="9"/>
      <c r="BU33" s="9"/>
      <c r="BV33" s="9"/>
      <c r="BW33" s="9"/>
      <c r="BX33" s="9"/>
      <c r="BY33" s="9"/>
      <c r="BZ33" s="9"/>
      <c r="CA33" s="9"/>
      <c r="CB33" s="9"/>
      <c r="CC33" s="9"/>
      <c r="CD33" s="9"/>
      <c r="CE33" s="9"/>
      <c r="CF33" s="9"/>
      <c r="CG33" s="9"/>
      <c r="CH33" s="9"/>
      <c r="CI33" s="9"/>
      <c r="CJ33" s="9"/>
      <c r="CK33" s="9"/>
      <c r="CL33" s="9"/>
      <c r="CM33" s="9"/>
      <c r="CN33" s="9"/>
      <c r="CO33" s="9"/>
      <c r="CP33" s="9"/>
      <c r="CQ33" s="9"/>
      <c r="CR33" s="9"/>
      <c r="CS33" s="9"/>
      <c r="CT33" s="9"/>
      <c r="CU33" s="9"/>
      <c r="CV33" s="9"/>
      <c r="CW33" s="9"/>
      <c r="CX33" s="9"/>
      <c r="CY33" s="9"/>
      <c r="CZ33" s="9"/>
      <c r="DA33" s="9"/>
      <c r="DB33" s="9"/>
      <c r="DC33" s="9"/>
      <c r="DD33" s="9"/>
      <c r="DE33" s="9"/>
      <c r="DF33" s="9"/>
      <c r="DG33" s="9"/>
      <c r="DH33" s="9"/>
      <c r="DI33" s="9"/>
      <c r="DJ33" s="9"/>
      <c r="DK33" s="9"/>
      <c r="DL33" s="9"/>
      <c r="DM33" s="9"/>
      <c r="DN33" s="9"/>
      <c r="DO33" s="9"/>
      <c r="DP33" s="9"/>
      <c r="DQ33" s="9"/>
      <c r="DR33" s="9"/>
      <c r="DS33" s="9"/>
      <c r="DT33" s="9"/>
      <c r="DU33" s="9"/>
      <c r="DV33" s="9"/>
      <c r="DW33" s="9"/>
      <c r="DX33" s="9"/>
      <c r="DY33" s="9"/>
      <c r="DZ33" s="9"/>
      <c r="EA33" s="9"/>
      <c r="EB33" s="9"/>
      <c r="EC33" s="9"/>
      <c r="ED33" s="9"/>
      <c r="EE33" s="9"/>
      <c r="EF33" s="9"/>
      <c r="EG33" s="9"/>
      <c r="EH33" s="9"/>
      <c r="EI33" s="9"/>
      <c r="EJ33" s="9"/>
      <c r="EK33" s="9"/>
      <c r="EL33" s="9"/>
      <c r="EM33" s="9"/>
      <c r="EN33" s="9"/>
      <c r="EO33" s="9"/>
      <c r="EP33" s="9"/>
      <c r="EQ33" s="9"/>
      <c r="ER33" s="9"/>
      <c r="ES33" s="9"/>
      <c r="ET33" s="9"/>
      <c r="EU33" s="9"/>
      <c r="EV33" s="9"/>
      <c r="EW33" s="9"/>
      <c r="EX33" s="9"/>
      <c r="EY33" s="9"/>
      <c r="EZ33" s="9"/>
      <c r="FA33" s="9"/>
      <c r="FB33" s="9"/>
      <c r="FC33" s="9"/>
      <c r="FD33" s="9"/>
      <c r="FE33" s="9"/>
      <c r="FF33" s="9"/>
      <c r="FG33" s="9"/>
      <c r="FH33" s="9"/>
      <c r="FI33" s="9"/>
      <c r="FJ33" s="9"/>
      <c r="FK33" s="9"/>
      <c r="FL33" s="9"/>
      <c r="FM33" s="9"/>
      <c r="FN33" s="9"/>
      <c r="FO33" s="9"/>
      <c r="FP33" s="9"/>
      <c r="FQ33" s="9"/>
      <c r="FR33" s="9"/>
      <c r="FS33" s="9"/>
      <c r="FT33" s="9"/>
      <c r="FU33" s="9"/>
      <c r="FV33" s="9"/>
      <c r="FW33" s="9"/>
      <c r="FX33" s="9"/>
      <c r="FY33" s="9"/>
      <c r="FZ33" s="9"/>
      <c r="GA33" s="9"/>
      <c r="GB33" s="9"/>
      <c r="GC33" s="9"/>
      <c r="GD33" s="9"/>
      <c r="GE33" s="9"/>
      <c r="GF33" s="9"/>
      <c r="GG33" s="9"/>
      <c r="GH33" s="9"/>
      <c r="GI33" s="9"/>
      <c r="GJ33" s="9"/>
      <c r="GK33" s="9"/>
      <c r="GL33" s="9"/>
      <c r="GM33" s="9"/>
      <c r="GN33" s="9"/>
      <c r="GO33" s="9"/>
      <c r="GP33" s="9"/>
      <c r="GQ33" s="9"/>
      <c r="GR33" s="9"/>
      <c r="GS33" s="9"/>
      <c r="GT33" s="9"/>
      <c r="GU33" s="9"/>
      <c r="GV33" s="9"/>
      <c r="GW33" s="9"/>
      <c r="GX33" s="9"/>
      <c r="GY33" s="9"/>
      <c r="GZ33" s="9"/>
      <c r="HA33" s="9"/>
      <c r="HB33" s="9"/>
      <c r="HC33" s="9"/>
      <c r="HD33" s="9"/>
      <c r="HE33" s="9"/>
      <c r="HF33" s="9"/>
      <c r="HG33" s="9"/>
      <c r="HH33" s="9"/>
      <c r="HI33" s="9"/>
      <c r="HJ33" s="9"/>
      <c r="HK33" s="9"/>
      <c r="HL33" s="9"/>
      <c r="HM33" s="9"/>
      <c r="HN33" s="9"/>
      <c r="HO33" s="9"/>
      <c r="HP33" s="9"/>
      <c r="HQ33" s="9"/>
      <c r="HR33" s="9"/>
      <c r="HS33" s="9"/>
      <c r="HT33" s="9"/>
      <c r="HU33" s="9"/>
      <c r="HV33" s="9"/>
      <c r="HW33" s="9"/>
      <c r="HX33" s="9"/>
      <c r="HY33" s="9"/>
      <c r="HZ33" s="9"/>
      <c r="IA33" s="9"/>
      <c r="IB33" s="9"/>
      <c r="IC33" s="9"/>
      <c r="ID33" s="9"/>
      <c r="IE33" s="9"/>
      <c r="IF33" s="9"/>
      <c r="IG33" s="9"/>
      <c r="IH33" s="9"/>
      <c r="II33" s="9"/>
      <c r="IJ33" s="9"/>
      <c r="IK33" s="9"/>
      <c r="IL33" s="9"/>
      <c r="IM33" s="9"/>
      <c r="IN33" s="9"/>
      <c r="IO33" s="9"/>
      <c r="IP33" s="9"/>
      <c r="IQ33" s="9"/>
      <c r="IR33" s="9"/>
      <c r="IS33" s="9"/>
      <c r="IT33" s="9"/>
      <c r="IU33" s="9"/>
      <c r="IV33" s="9"/>
      <c r="IW33" s="9"/>
      <c r="IX33" s="9"/>
      <c r="IY33" s="9"/>
      <c r="IZ33" s="9"/>
      <c r="JA33" s="9"/>
      <c r="JB33" s="9"/>
      <c r="JC33" s="9"/>
      <c r="JD33" s="9"/>
      <c r="JE33" s="9"/>
      <c r="JF33" s="9"/>
      <c r="JG33" s="9"/>
      <c r="JH33" s="9"/>
      <c r="JI33" s="9"/>
      <c r="JJ33" s="9"/>
      <c r="JK33" s="9"/>
      <c r="JL33" s="9"/>
      <c r="JM33" s="9"/>
      <c r="JN33" s="9"/>
      <c r="JO33" s="9"/>
      <c r="JP33" s="9"/>
      <c r="JQ33" s="9"/>
      <c r="JR33" s="9"/>
      <c r="JS33" s="9"/>
      <c r="JT33" s="9"/>
      <c r="JU33" s="9"/>
      <c r="JV33" s="9"/>
      <c r="JW33" s="9"/>
      <c r="JX33" s="9"/>
      <c r="JY33" s="9"/>
      <c r="JZ33" s="9"/>
      <c r="KA33" s="9"/>
      <c r="KB33" s="9"/>
      <c r="KC33" s="9"/>
      <c r="KD33" s="9"/>
      <c r="KE33" s="9"/>
      <c r="KF33" s="9"/>
      <c r="KG33" s="9"/>
      <c r="KH33" s="9"/>
      <c r="KI33" s="9"/>
      <c r="KJ33" s="9"/>
      <c r="KK33" s="9"/>
      <c r="KL33" s="9"/>
      <c r="KM33" s="9"/>
      <c r="KN33" s="9"/>
      <c r="KO33" s="9"/>
      <c r="KP33" s="9"/>
      <c r="KQ33" s="9"/>
      <c r="KR33" s="9"/>
      <c r="KS33" s="9"/>
      <c r="KT33" s="9"/>
      <c r="KU33" s="9"/>
      <c r="KV33" s="9"/>
      <c r="KW33" s="9"/>
      <c r="KX33" s="9"/>
      <c r="KY33" s="9"/>
      <c r="KZ33" s="9"/>
      <c r="LA33" s="9"/>
      <c r="LB33" s="9"/>
      <c r="LC33" s="9"/>
      <c r="LD33" s="9"/>
      <c r="LE33" s="9"/>
      <c r="LF33" s="9"/>
      <c r="LG33" s="9"/>
      <c r="LH33" s="9"/>
      <c r="LI33" s="9"/>
      <c r="LJ33" s="9"/>
      <c r="LK33" s="9"/>
      <c r="LL33" s="9"/>
      <c r="LM33" s="9"/>
      <c r="LN33" s="9"/>
      <c r="LO33" s="9"/>
      <c r="LP33" s="9"/>
      <c r="LQ33" s="9"/>
      <c r="LR33" s="9"/>
      <c r="LS33" s="9"/>
      <c r="LT33" s="9"/>
      <c r="LU33" s="9"/>
      <c r="LV33" s="9"/>
      <c r="LW33" s="9"/>
      <c r="LX33" s="9"/>
      <c r="LY33" s="9"/>
      <c r="LZ33" s="9"/>
      <c r="MA33" s="9"/>
      <c r="MB33" s="9"/>
      <c r="MC33" s="9"/>
      <c r="MD33" s="9"/>
      <c r="ME33" s="9"/>
      <c r="MF33" s="9"/>
      <c r="MG33" s="9"/>
      <c r="MH33" s="9"/>
      <c r="MI33" s="9"/>
      <c r="MJ33" s="9"/>
      <c r="MK33" s="9"/>
      <c r="ML33" s="9"/>
      <c r="MM33" s="9"/>
      <c r="MN33" s="9"/>
      <c r="MO33" s="9"/>
      <c r="MP33" s="9"/>
      <c r="MQ33" s="9"/>
      <c r="MR33" s="9"/>
      <c r="MS33" s="9"/>
      <c r="MT33" s="9"/>
      <c r="MU33" s="9"/>
      <c r="MV33" s="9"/>
      <c r="MW33" s="9"/>
      <c r="MX33" s="9"/>
      <c r="MY33" s="9"/>
      <c r="MZ33" s="9"/>
      <c r="NA33" s="9"/>
      <c r="NB33" s="9"/>
      <c r="NC33" s="9"/>
      <c r="ND33" s="9"/>
      <c r="NE33" s="9"/>
      <c r="NF33" s="9"/>
      <c r="NG33" s="9"/>
      <c r="NH33" s="9"/>
      <c r="NI33" s="9"/>
      <c r="NJ33" s="9"/>
      <c r="NK33" s="9"/>
      <c r="NL33" s="9"/>
      <c r="NM33" s="9"/>
      <c r="NN33" s="9"/>
      <c r="NO33" s="9"/>
      <c r="NP33" s="9"/>
      <c r="NQ33" s="9"/>
      <c r="NR33" s="9"/>
      <c r="NS33" s="9"/>
      <c r="NT33" s="9"/>
      <c r="NU33" s="9"/>
      <c r="NV33" s="9"/>
      <c r="NW33" s="9"/>
      <c r="NX33" s="9"/>
      <c r="NY33" s="9"/>
      <c r="NZ33" s="9"/>
      <c r="OA33" s="9"/>
      <c r="OB33" s="9"/>
      <c r="OC33" s="9"/>
      <c r="OD33" s="9"/>
      <c r="OE33" s="9"/>
      <c r="OF33" s="9"/>
      <c r="OG33" s="9"/>
      <c r="OH33" s="9"/>
      <c r="OI33" s="9"/>
      <c r="OJ33" s="9"/>
      <c r="OK33" s="9"/>
      <c r="OL33" s="9"/>
      <c r="OM33" s="9"/>
      <c r="ON33" s="9"/>
      <c r="OO33" s="9"/>
      <c r="OP33" s="9"/>
      <c r="OQ33" s="9"/>
      <c r="OR33" s="9"/>
      <c r="OS33" s="9"/>
      <c r="OT33" s="9"/>
      <c r="OU33" s="9"/>
      <c r="OV33" s="9"/>
      <c r="OW33" s="9"/>
      <c r="OX33" s="9"/>
      <c r="OY33" s="9"/>
      <c r="OZ33" s="9"/>
      <c r="PA33" s="9"/>
      <c r="PB33" s="9"/>
      <c r="PC33" s="9"/>
      <c r="PD33" s="9"/>
      <c r="PE33" s="9"/>
      <c r="PF33" s="9"/>
      <c r="PG33" s="9"/>
      <c r="PH33" s="9"/>
      <c r="PI33" s="9"/>
      <c r="PJ33" s="9"/>
      <c r="PK33" s="9"/>
      <c r="PL33" s="9"/>
      <c r="PM33" s="9"/>
      <c r="PN33" s="9"/>
      <c r="PO33" s="9"/>
      <c r="PP33" s="9"/>
      <c r="PQ33" s="9"/>
      <c r="PR33" s="9"/>
      <c r="PS33" s="9"/>
      <c r="PT33" s="9"/>
      <c r="PU33" s="9"/>
      <c r="PV33" s="9"/>
      <c r="PW33" s="9"/>
      <c r="PX33" s="9"/>
      <c r="PY33" s="9"/>
      <c r="PZ33" s="9"/>
      <c r="QA33" s="9"/>
      <c r="QB33" s="9"/>
      <c r="QC33" s="9"/>
      <c r="QD33" s="9"/>
      <c r="QE33" s="9"/>
      <c r="QF33" s="9"/>
      <c r="QG33" s="9"/>
      <c r="QH33" s="9"/>
      <c r="QI33" s="9"/>
      <c r="QJ33" s="9"/>
      <c r="QK33" s="9"/>
      <c r="QL33" s="9"/>
      <c r="QM33" s="9"/>
      <c r="QN33" s="9"/>
      <c r="QO33" s="9"/>
      <c r="QP33" s="9"/>
      <c r="QQ33" s="9"/>
      <c r="QR33" s="9"/>
      <c r="QS33" s="9"/>
      <c r="QT33" s="9"/>
      <c r="QU33" s="9"/>
      <c r="QV33" s="9"/>
      <c r="QW33" s="9"/>
      <c r="QX33" s="9"/>
      <c r="QY33" s="9"/>
      <c r="QZ33" s="9"/>
      <c r="RA33" s="9"/>
      <c r="RB33" s="9"/>
      <c r="RC33" s="9"/>
      <c r="RD33" s="9"/>
      <c r="RE33" s="9"/>
      <c r="RF33" s="9"/>
      <c r="RG33" s="9"/>
      <c r="RH33" s="9"/>
      <c r="RI33" s="9"/>
      <c r="RJ33" s="9"/>
      <c r="RK33" s="9"/>
      <c r="RL33" s="9"/>
      <c r="RM33" s="9"/>
      <c r="RN33" s="9"/>
      <c r="RO33" s="9"/>
      <c r="RP33" s="9"/>
      <c r="RQ33" s="9"/>
      <c r="RR33" s="9"/>
      <c r="RS33" s="9"/>
      <c r="RT33" s="9"/>
      <c r="RU33" s="9"/>
      <c r="RV33" s="9"/>
      <c r="RW33" s="9"/>
      <c r="RX33" s="9"/>
      <c r="RY33" s="9"/>
      <c r="RZ33" s="9"/>
      <c r="SA33" s="9"/>
      <c r="SB33" s="9"/>
      <c r="SC33" s="9"/>
      <c r="SD33" s="9"/>
      <c r="SE33" s="9"/>
      <c r="SF33" s="9"/>
      <c r="SG33" s="9"/>
      <c r="SH33" s="9"/>
      <c r="SI33" s="9"/>
      <c r="SJ33" s="9"/>
      <c r="SK33" s="9"/>
      <c r="SL33" s="9"/>
      <c r="SM33" s="9"/>
      <c r="SN33" s="9"/>
      <c r="SO33" s="9"/>
      <c r="SP33" s="9"/>
      <c r="SQ33" s="9"/>
      <c r="SR33" s="9"/>
      <c r="SS33" s="9"/>
      <c r="ST33" s="9"/>
      <c r="SU33" s="9"/>
      <c r="SV33" s="9"/>
      <c r="SW33" s="9"/>
      <c r="SX33" s="9"/>
      <c r="SY33" s="9"/>
      <c r="SZ33" s="9"/>
      <c r="TA33" s="9"/>
      <c r="TB33" s="9"/>
      <c r="TC33" s="9"/>
      <c r="TD33" s="9"/>
      <c r="TE33" s="9"/>
      <c r="TF33" s="9"/>
      <c r="TG33" s="9"/>
      <c r="TH33" s="9"/>
      <c r="TI33" s="9"/>
      <c r="TJ33" s="9"/>
      <c r="TK33" s="9"/>
      <c r="TL33" s="9"/>
      <c r="TM33" s="9"/>
      <c r="TN33" s="9"/>
      <c r="TO33" s="9"/>
      <c r="TP33" s="9"/>
      <c r="TQ33" s="9"/>
      <c r="TR33" s="9"/>
      <c r="TS33" s="9"/>
      <c r="TT33" s="9"/>
      <c r="TU33" s="9"/>
      <c r="TV33" s="9"/>
      <c r="TW33" s="9"/>
      <c r="TX33" s="9"/>
      <c r="TY33" s="9"/>
      <c r="TZ33" s="9"/>
      <c r="UA33" s="9"/>
      <c r="UB33" s="9"/>
      <c r="UC33" s="9"/>
      <c r="UD33" s="9"/>
      <c r="UE33" s="9"/>
      <c r="UF33" s="9"/>
      <c r="UG33" s="9"/>
      <c r="UH33" s="9"/>
      <c r="UI33" s="9"/>
      <c r="UJ33" s="9"/>
      <c r="UK33" s="9"/>
      <c r="UL33" s="9"/>
      <c r="UM33" s="9"/>
      <c r="UN33" s="9"/>
      <c r="UO33" s="9"/>
      <c r="UP33" s="9"/>
      <c r="UQ33" s="9"/>
      <c r="UR33" s="9"/>
      <c r="US33" s="9"/>
      <c r="UT33" s="9"/>
      <c r="UU33" s="9"/>
      <c r="UV33" s="9"/>
      <c r="UW33" s="9"/>
      <c r="UX33" s="9"/>
      <c r="UY33" s="9"/>
      <c r="UZ33" s="9"/>
      <c r="VA33" s="9"/>
      <c r="VB33" s="9"/>
      <c r="VC33" s="9"/>
      <c r="VD33" s="9"/>
      <c r="VE33" s="9"/>
      <c r="VF33" s="9"/>
      <c r="VG33" s="9"/>
      <c r="VH33" s="9"/>
      <c r="VI33" s="9"/>
      <c r="VJ33" s="9"/>
      <c r="VK33" s="9"/>
      <c r="VL33" s="9"/>
      <c r="VM33" s="9"/>
      <c r="VN33" s="9"/>
      <c r="VO33" s="9"/>
      <c r="VP33" s="9"/>
      <c r="VQ33" s="9"/>
      <c r="VR33" s="9"/>
      <c r="VS33" s="9"/>
      <c r="VT33" s="9"/>
      <c r="VU33" s="9"/>
      <c r="VV33" s="9"/>
      <c r="VW33" s="9"/>
      <c r="VX33" s="9"/>
      <c r="VY33" s="9"/>
      <c r="VZ33" s="9"/>
      <c r="WA33" s="9"/>
      <c r="WB33" s="9"/>
      <c r="WC33" s="9"/>
      <c r="WD33" s="9"/>
      <c r="WE33" s="9"/>
      <c r="WF33" s="9"/>
      <c r="WG33" s="9"/>
      <c r="WH33" s="9"/>
      <c r="WI33" s="9"/>
      <c r="WJ33" s="9"/>
      <c r="WK33" s="9"/>
      <c r="WL33" s="9"/>
      <c r="WM33" s="9"/>
      <c r="WN33" s="9"/>
      <c r="WO33" s="9"/>
      <c r="WP33" s="9"/>
      <c r="WQ33" s="9"/>
      <c r="WR33" s="9"/>
      <c r="WS33" s="9"/>
      <c r="WT33" s="9"/>
      <c r="WU33" s="9"/>
      <c r="WV33" s="9"/>
      <c r="WW33" s="9"/>
      <c r="WX33" s="9"/>
      <c r="WY33" s="9"/>
      <c r="WZ33" s="9"/>
      <c r="XA33" s="9"/>
      <c r="XB33" s="9"/>
      <c r="XC33" s="9"/>
      <c r="XD33" s="9"/>
      <c r="XE33" s="9"/>
      <c r="XF33" s="9"/>
      <c r="XG33" s="9"/>
      <c r="XH33" s="9"/>
      <c r="XI33" s="9"/>
      <c r="XJ33" s="9"/>
      <c r="XK33" s="9"/>
      <c r="XL33" s="9"/>
      <c r="XM33" s="9"/>
      <c r="XN33" s="9"/>
      <c r="XO33" s="9"/>
      <c r="XP33" s="9"/>
      <c r="XQ33" s="9"/>
      <c r="XR33" s="9"/>
      <c r="XS33" s="9"/>
      <c r="XT33" s="9"/>
      <c r="XU33" s="9"/>
      <c r="XV33" s="9"/>
      <c r="XW33" s="9"/>
      <c r="XX33" s="9"/>
      <c r="XY33" s="9"/>
      <c r="XZ33" s="9"/>
      <c r="YA33" s="9"/>
      <c r="YB33" s="9"/>
      <c r="YC33" s="9"/>
      <c r="YD33" s="9"/>
      <c r="YE33" s="9"/>
      <c r="YF33" s="9"/>
      <c r="YG33" s="9"/>
      <c r="YH33" s="9"/>
      <c r="YI33" s="9"/>
      <c r="YJ33" s="9"/>
      <c r="YK33" s="9"/>
      <c r="YL33" s="9"/>
      <c r="YM33" s="9"/>
      <c r="YN33" s="9"/>
      <c r="YO33" s="9"/>
      <c r="YP33" s="9"/>
      <c r="YQ33" s="9"/>
      <c r="YR33" s="9"/>
      <c r="YS33" s="9"/>
      <c r="YT33" s="9"/>
      <c r="YU33" s="9"/>
      <c r="YV33" s="9"/>
      <c r="YW33" s="9"/>
      <c r="YX33" s="9"/>
      <c r="YY33" s="9"/>
      <c r="YZ33" s="9"/>
      <c r="ZA33" s="9"/>
      <c r="ZB33" s="9"/>
      <c r="ZC33" s="9"/>
      <c r="ZD33" s="9"/>
      <c r="ZE33" s="9"/>
      <c r="ZF33" s="9"/>
      <c r="ZG33" s="9"/>
      <c r="ZH33" s="9"/>
      <c r="ZI33" s="9"/>
      <c r="ZJ33" s="9"/>
      <c r="ZK33" s="9"/>
      <c r="ZL33" s="9"/>
      <c r="ZM33" s="9"/>
      <c r="ZN33" s="9"/>
      <c r="ZO33" s="9"/>
      <c r="ZP33" s="9"/>
      <c r="ZQ33" s="9"/>
      <c r="ZR33" s="9"/>
      <c r="ZS33" s="9"/>
      <c r="ZT33" s="9"/>
      <c r="ZU33" s="9"/>
      <c r="ZV33" s="9"/>
      <c r="ZW33" s="9"/>
      <c r="ZX33" s="9"/>
      <c r="ZY33" s="9"/>
      <c r="ZZ33" s="9"/>
      <c r="AAA33" s="9"/>
      <c r="AAB33" s="9"/>
      <c r="AAC33" s="9"/>
      <c r="AAD33" s="9"/>
      <c r="AAE33" s="9"/>
      <c r="AAF33" s="9"/>
      <c r="AAG33" s="9"/>
      <c r="AAH33" s="9"/>
      <c r="AAI33" s="9"/>
      <c r="AAJ33" s="9"/>
      <c r="AAK33" s="9"/>
      <c r="AAL33" s="9"/>
      <c r="AAM33" s="9"/>
      <c r="AAN33" s="9"/>
      <c r="AAO33" s="9"/>
      <c r="AAP33" s="9"/>
      <c r="AAQ33" s="9"/>
      <c r="AAR33" s="9"/>
      <c r="AAS33" s="9"/>
      <c r="AAT33" s="9"/>
      <c r="AAU33" s="9"/>
      <c r="AAV33" s="9"/>
      <c r="AAW33" s="9"/>
      <c r="AAX33" s="9"/>
      <c r="AAY33" s="9"/>
      <c r="AAZ33" s="9"/>
      <c r="ABA33" s="9"/>
      <c r="ABB33" s="9"/>
      <c r="ABC33" s="9"/>
      <c r="ABD33" s="9"/>
      <c r="ABE33" s="9"/>
      <c r="ABF33" s="9"/>
      <c r="ABG33" s="9"/>
      <c r="ABH33" s="9"/>
      <c r="ABI33" s="9"/>
      <c r="ABJ33" s="9"/>
      <c r="ABK33" s="9"/>
      <c r="ABL33" s="9"/>
      <c r="ABM33" s="9"/>
      <c r="ABN33" s="9"/>
      <c r="ABO33" s="9"/>
      <c r="ABP33" s="9"/>
      <c r="ABQ33" s="9"/>
      <c r="ABR33" s="9"/>
      <c r="ABS33" s="9"/>
      <c r="ABT33" s="9"/>
      <c r="ABU33" s="9"/>
      <c r="ABV33" s="9"/>
      <c r="ABW33" s="9"/>
      <c r="ABX33" s="9"/>
      <c r="ABY33" s="9"/>
      <c r="ABZ33" s="9"/>
      <c r="ACA33" s="9"/>
      <c r="ACB33" s="9"/>
      <c r="ACC33" s="9"/>
      <c r="ACD33" s="9"/>
      <c r="ACE33" s="9"/>
      <c r="ACF33" s="9"/>
      <c r="ACG33" s="9"/>
      <c r="ACH33" s="9"/>
      <c r="ACI33" s="9"/>
      <c r="ACJ33" s="9"/>
      <c r="ACK33" s="9"/>
      <c r="ACL33" s="9"/>
      <c r="ACM33" s="9"/>
      <c r="ACN33" s="9"/>
      <c r="ACO33" s="9"/>
      <c r="ACP33" s="9"/>
      <c r="ACQ33" s="9"/>
      <c r="ACR33" s="9"/>
      <c r="ACS33" s="9"/>
      <c r="ACT33" s="9"/>
      <c r="ACU33" s="9"/>
      <c r="ACV33" s="9"/>
      <c r="ACW33" s="9"/>
      <c r="ACX33" s="9"/>
      <c r="ACY33" s="9"/>
      <c r="ACZ33" s="9"/>
      <c r="ADA33" s="9"/>
      <c r="ADB33" s="9"/>
      <c r="ADC33" s="9"/>
      <c r="ADD33" s="9"/>
      <c r="ADE33" s="9"/>
      <c r="ADF33" s="9"/>
      <c r="ADG33" s="9"/>
      <c r="ADH33" s="9"/>
      <c r="ADI33" s="9"/>
      <c r="ADJ33" s="9"/>
      <c r="ADK33" s="9"/>
      <c r="ADL33" s="9"/>
      <c r="ADM33" s="9"/>
      <c r="ADN33" s="9"/>
      <c r="ADO33" s="9"/>
      <c r="ADP33" s="9"/>
      <c r="ADQ33" s="9"/>
      <c r="ADR33" s="9"/>
      <c r="ADS33" s="9"/>
      <c r="ADT33" s="9"/>
      <c r="ADU33" s="9"/>
      <c r="ADV33" s="9"/>
      <c r="ADW33" s="9"/>
      <c r="ADX33" s="9"/>
      <c r="ADY33" s="9"/>
      <c r="ADZ33" s="9"/>
      <c r="AEA33" s="9"/>
      <c r="AEB33" s="9"/>
      <c r="AEC33" s="9"/>
      <c r="AED33" s="9"/>
      <c r="AEE33" s="9"/>
      <c r="AEF33" s="9"/>
      <c r="AEG33" s="9"/>
      <c r="AEH33" s="9"/>
      <c r="AEI33" s="9"/>
      <c r="AEJ33" s="9"/>
      <c r="AEK33" s="9"/>
      <c r="AEL33" s="9"/>
      <c r="AEM33" s="9"/>
      <c r="AEN33" s="9"/>
      <c r="AEO33" s="9"/>
      <c r="AEP33" s="9"/>
      <c r="AEQ33" s="9"/>
      <c r="AER33" s="9"/>
      <c r="AES33" s="9"/>
      <c r="AET33" s="9"/>
      <c r="AEU33" s="9"/>
      <c r="AEV33" s="9"/>
      <c r="AEW33" s="9"/>
      <c r="AEX33" s="9"/>
      <c r="AEY33" s="9"/>
      <c r="AEZ33" s="9"/>
      <c r="AFA33" s="9"/>
      <c r="AFB33" s="9"/>
      <c r="AFC33" s="9"/>
      <c r="AFD33" s="9"/>
      <c r="AFE33" s="9"/>
      <c r="AFF33" s="9"/>
      <c r="AFG33" s="9"/>
      <c r="AFH33" s="9"/>
      <c r="AFI33" s="9"/>
      <c r="AFJ33" s="9"/>
      <c r="AFK33" s="9"/>
      <c r="AFL33" s="9"/>
      <c r="AFM33" s="9"/>
      <c r="AFN33" s="9"/>
      <c r="AFO33" s="9"/>
      <c r="AFP33" s="9"/>
      <c r="AFQ33" s="9"/>
      <c r="AFR33" s="9"/>
      <c r="AFS33" s="9"/>
      <c r="AFT33" s="9"/>
      <c r="AFU33" s="9"/>
      <c r="AFV33" s="9"/>
      <c r="AFW33" s="9"/>
      <c r="AFX33" s="9"/>
      <c r="AFY33" s="9"/>
      <c r="AFZ33" s="9"/>
      <c r="AGA33" s="9"/>
      <c r="AGB33" s="9"/>
      <c r="AGC33" s="9"/>
      <c r="AGD33" s="9"/>
      <c r="AGE33" s="9"/>
      <c r="AGF33" s="9"/>
      <c r="AGG33" s="9"/>
      <c r="AGH33" s="9"/>
      <c r="AGI33" s="9"/>
      <c r="AGJ33" s="9"/>
      <c r="AGK33" s="9"/>
      <c r="AGL33" s="9"/>
      <c r="AGM33" s="9"/>
      <c r="AGN33" s="9"/>
      <c r="AGO33" s="9"/>
      <c r="AGP33" s="9"/>
      <c r="AGQ33" s="9"/>
      <c r="AGR33" s="9"/>
      <c r="AGS33" s="9"/>
      <c r="AGT33" s="9"/>
      <c r="AGU33" s="9"/>
      <c r="AGV33" s="9"/>
      <c r="AGW33" s="9"/>
      <c r="AGX33" s="9"/>
      <c r="AGY33" s="9"/>
      <c r="AGZ33" s="9"/>
      <c r="AHA33" s="9"/>
      <c r="AHB33" s="9"/>
      <c r="AHC33" s="9"/>
      <c r="AHD33" s="9"/>
      <c r="AHE33" s="9"/>
      <c r="AHF33" s="9"/>
      <c r="AHG33" s="9"/>
      <c r="AHH33" s="9"/>
      <c r="AHI33" s="9"/>
      <c r="AHJ33" s="9"/>
      <c r="AHK33" s="9"/>
      <c r="AHL33" s="9"/>
      <c r="AHM33" s="9"/>
      <c r="AHN33" s="9"/>
      <c r="AHO33" s="9"/>
      <c r="AHP33" s="9"/>
      <c r="AHQ33" s="9"/>
      <c r="AHR33" s="9"/>
      <c r="AHS33" s="9"/>
    </row>
    <row r="34" spans="1:903" s="8" customFormat="1">
      <c r="A34" s="63">
        <v>28</v>
      </c>
      <c r="B34" s="8" t="s">
        <v>66</v>
      </c>
      <c r="C34" s="8" t="s">
        <v>16</v>
      </c>
      <c r="D34" s="8" t="s">
        <v>21</v>
      </c>
      <c r="E34" s="8" t="s">
        <v>67</v>
      </c>
      <c r="F34" s="43">
        <v>41426</v>
      </c>
      <c r="G34" s="44">
        <v>8.3091670000000004</v>
      </c>
      <c r="H34" s="45">
        <v>-82.956166999999994</v>
      </c>
      <c r="I34" s="8">
        <v>27.3</v>
      </c>
      <c r="J34" s="8" t="s">
        <v>227</v>
      </c>
      <c r="K34" s="46">
        <v>749</v>
      </c>
      <c r="L34" s="46">
        <v>6</v>
      </c>
      <c r="M34" s="47">
        <v>43929</v>
      </c>
      <c r="N34" s="46">
        <v>8.5</v>
      </c>
      <c r="O34" s="46"/>
      <c r="P34" s="47"/>
      <c r="Q34" s="44"/>
      <c r="R34" s="44"/>
      <c r="S34" s="44"/>
      <c r="T34" s="44"/>
      <c r="U34" s="44"/>
      <c r="V34" s="44"/>
      <c r="W34" s="44"/>
      <c r="X34" s="49">
        <v>5.31</v>
      </c>
      <c r="Y34" s="49">
        <v>9.227833814070982E-2</v>
      </c>
      <c r="Z34" s="50">
        <v>8.8999999999999996E-2</v>
      </c>
      <c r="AA34" s="50">
        <v>2.7174603174603176</v>
      </c>
      <c r="AB34" s="50">
        <v>10.7</v>
      </c>
      <c r="AC34" s="49">
        <v>5.7543298969072163</v>
      </c>
      <c r="AD34" s="49">
        <v>0.1</v>
      </c>
      <c r="AE34" s="51">
        <v>453000000</v>
      </c>
      <c r="AF34" s="49">
        <v>-15.7</v>
      </c>
      <c r="AG34" s="66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9"/>
      <c r="BJ34" s="9"/>
      <c r="BK34" s="9"/>
      <c r="BL34" s="9"/>
      <c r="BM34" s="9"/>
      <c r="BN34" s="9"/>
      <c r="BO34" s="9"/>
      <c r="BP34" s="9"/>
      <c r="BQ34" s="9"/>
      <c r="BR34" s="9"/>
      <c r="BS34" s="9"/>
      <c r="BT34" s="9"/>
      <c r="BU34" s="9"/>
      <c r="BV34" s="9"/>
      <c r="BW34" s="9"/>
      <c r="BX34" s="9"/>
      <c r="BY34" s="9"/>
      <c r="BZ34" s="9"/>
      <c r="CA34" s="9"/>
      <c r="CB34" s="9"/>
      <c r="CC34" s="9"/>
      <c r="CD34" s="9"/>
      <c r="CE34" s="9"/>
      <c r="CF34" s="9"/>
      <c r="CG34" s="9"/>
      <c r="CH34" s="9"/>
      <c r="CI34" s="9"/>
      <c r="CJ34" s="9"/>
      <c r="CK34" s="9"/>
      <c r="CL34" s="9"/>
      <c r="CM34" s="9"/>
      <c r="CN34" s="9"/>
      <c r="CO34" s="9"/>
      <c r="CP34" s="9"/>
      <c r="CQ34" s="9"/>
      <c r="CR34" s="9"/>
      <c r="CS34" s="9"/>
      <c r="CT34" s="9"/>
      <c r="CU34" s="9"/>
      <c r="CV34" s="9"/>
      <c r="CW34" s="9"/>
      <c r="CX34" s="9"/>
      <c r="CY34" s="9"/>
      <c r="CZ34" s="9"/>
      <c r="DA34" s="9"/>
      <c r="DB34" s="9"/>
      <c r="DC34" s="9"/>
      <c r="DD34" s="9"/>
      <c r="DE34" s="9"/>
      <c r="DF34" s="9"/>
      <c r="DG34" s="9"/>
      <c r="DH34" s="9"/>
      <c r="DI34" s="9"/>
      <c r="DJ34" s="9"/>
      <c r="DK34" s="9"/>
      <c r="DL34" s="9"/>
      <c r="DM34" s="9"/>
      <c r="DN34" s="9"/>
      <c r="DO34" s="9"/>
      <c r="DP34" s="9"/>
      <c r="DQ34" s="9"/>
      <c r="DR34" s="9"/>
      <c r="DS34" s="9"/>
      <c r="DT34" s="9"/>
      <c r="DU34" s="9"/>
      <c r="DV34" s="9"/>
      <c r="DW34" s="9"/>
      <c r="DX34" s="9"/>
      <c r="DY34" s="9"/>
      <c r="DZ34" s="9"/>
      <c r="EA34" s="9"/>
      <c r="EB34" s="9"/>
      <c r="EC34" s="9"/>
      <c r="ED34" s="9"/>
      <c r="EE34" s="9"/>
      <c r="EF34" s="9"/>
      <c r="EG34" s="9"/>
      <c r="EH34" s="9"/>
      <c r="EI34" s="9"/>
      <c r="EJ34" s="9"/>
      <c r="EK34" s="9"/>
      <c r="EL34" s="9"/>
      <c r="EM34" s="9"/>
      <c r="EN34" s="9"/>
      <c r="EO34" s="9"/>
      <c r="EP34" s="9"/>
      <c r="EQ34" s="9"/>
      <c r="ER34" s="9"/>
      <c r="ES34" s="9"/>
      <c r="ET34" s="9"/>
      <c r="EU34" s="9"/>
      <c r="EV34" s="9"/>
      <c r="EW34" s="9"/>
      <c r="EX34" s="9"/>
      <c r="EY34" s="9"/>
      <c r="EZ34" s="9"/>
      <c r="FA34" s="9"/>
      <c r="FB34" s="9"/>
      <c r="FC34" s="9"/>
      <c r="FD34" s="9"/>
      <c r="FE34" s="9"/>
      <c r="FF34" s="9"/>
      <c r="FG34" s="9"/>
      <c r="FH34" s="9"/>
      <c r="FI34" s="9"/>
      <c r="FJ34" s="9"/>
      <c r="FK34" s="9"/>
      <c r="FL34" s="9"/>
      <c r="FM34" s="9"/>
      <c r="FN34" s="9"/>
      <c r="FO34" s="9"/>
      <c r="FP34" s="9"/>
      <c r="FQ34" s="9"/>
      <c r="FR34" s="9"/>
      <c r="FS34" s="9"/>
      <c r="FT34" s="9"/>
      <c r="FU34" s="9"/>
      <c r="FV34" s="9"/>
      <c r="FW34" s="9"/>
      <c r="FX34" s="9"/>
      <c r="FY34" s="9"/>
      <c r="FZ34" s="9"/>
      <c r="GA34" s="9"/>
      <c r="GB34" s="9"/>
      <c r="GC34" s="9"/>
      <c r="GD34" s="9"/>
      <c r="GE34" s="9"/>
      <c r="GF34" s="9"/>
      <c r="GG34" s="9"/>
      <c r="GH34" s="9"/>
      <c r="GI34" s="9"/>
      <c r="GJ34" s="9"/>
      <c r="GK34" s="9"/>
      <c r="GL34" s="9"/>
      <c r="GM34" s="9"/>
      <c r="GN34" s="9"/>
      <c r="GO34" s="9"/>
      <c r="GP34" s="9"/>
      <c r="GQ34" s="9"/>
      <c r="GR34" s="9"/>
      <c r="GS34" s="9"/>
      <c r="GT34" s="9"/>
      <c r="GU34" s="9"/>
      <c r="GV34" s="9"/>
      <c r="GW34" s="9"/>
      <c r="GX34" s="9"/>
      <c r="GY34" s="9"/>
      <c r="GZ34" s="9"/>
      <c r="HA34" s="9"/>
      <c r="HB34" s="9"/>
      <c r="HC34" s="9"/>
      <c r="HD34" s="9"/>
      <c r="HE34" s="9"/>
      <c r="HF34" s="9"/>
      <c r="HG34" s="9"/>
      <c r="HH34" s="9"/>
      <c r="HI34" s="9"/>
      <c r="HJ34" s="9"/>
      <c r="HK34" s="9"/>
      <c r="HL34" s="9"/>
      <c r="HM34" s="9"/>
      <c r="HN34" s="9"/>
      <c r="HO34" s="9"/>
      <c r="HP34" s="9"/>
      <c r="HQ34" s="9"/>
      <c r="HR34" s="9"/>
      <c r="HS34" s="9"/>
      <c r="HT34" s="9"/>
      <c r="HU34" s="9"/>
      <c r="HV34" s="9"/>
      <c r="HW34" s="9"/>
      <c r="HX34" s="9"/>
      <c r="HY34" s="9"/>
      <c r="HZ34" s="9"/>
      <c r="IA34" s="9"/>
      <c r="IB34" s="9"/>
      <c r="IC34" s="9"/>
      <c r="ID34" s="9"/>
      <c r="IE34" s="9"/>
      <c r="IF34" s="9"/>
      <c r="IG34" s="9"/>
      <c r="IH34" s="9"/>
      <c r="II34" s="9"/>
      <c r="IJ34" s="9"/>
      <c r="IK34" s="9"/>
      <c r="IL34" s="9"/>
      <c r="IM34" s="9"/>
      <c r="IN34" s="9"/>
      <c r="IO34" s="9"/>
      <c r="IP34" s="9"/>
      <c r="IQ34" s="9"/>
      <c r="IR34" s="9"/>
      <c r="IS34" s="9"/>
      <c r="IT34" s="9"/>
      <c r="IU34" s="9"/>
      <c r="IV34" s="9"/>
      <c r="IW34" s="9"/>
      <c r="IX34" s="9"/>
      <c r="IY34" s="9"/>
      <c r="IZ34" s="9"/>
      <c r="JA34" s="9"/>
      <c r="JB34" s="9"/>
      <c r="JC34" s="9"/>
      <c r="JD34" s="9"/>
      <c r="JE34" s="9"/>
      <c r="JF34" s="9"/>
      <c r="JG34" s="9"/>
      <c r="JH34" s="9"/>
      <c r="JI34" s="9"/>
      <c r="JJ34" s="9"/>
      <c r="JK34" s="9"/>
      <c r="JL34" s="9"/>
      <c r="JM34" s="9"/>
      <c r="JN34" s="9"/>
      <c r="JO34" s="9"/>
      <c r="JP34" s="9"/>
      <c r="JQ34" s="9"/>
      <c r="JR34" s="9"/>
      <c r="JS34" s="9"/>
      <c r="JT34" s="9"/>
      <c r="JU34" s="9"/>
      <c r="JV34" s="9"/>
      <c r="JW34" s="9"/>
      <c r="JX34" s="9"/>
      <c r="JY34" s="9"/>
      <c r="JZ34" s="9"/>
      <c r="KA34" s="9"/>
      <c r="KB34" s="9"/>
      <c r="KC34" s="9"/>
      <c r="KD34" s="9"/>
      <c r="KE34" s="9"/>
      <c r="KF34" s="9"/>
      <c r="KG34" s="9"/>
      <c r="KH34" s="9"/>
      <c r="KI34" s="9"/>
      <c r="KJ34" s="9"/>
      <c r="KK34" s="9"/>
      <c r="KL34" s="9"/>
      <c r="KM34" s="9"/>
      <c r="KN34" s="9"/>
      <c r="KO34" s="9"/>
      <c r="KP34" s="9"/>
      <c r="KQ34" s="9"/>
      <c r="KR34" s="9"/>
      <c r="KS34" s="9"/>
      <c r="KT34" s="9"/>
      <c r="KU34" s="9"/>
      <c r="KV34" s="9"/>
      <c r="KW34" s="9"/>
      <c r="KX34" s="9"/>
      <c r="KY34" s="9"/>
      <c r="KZ34" s="9"/>
      <c r="LA34" s="9"/>
      <c r="LB34" s="9"/>
      <c r="LC34" s="9"/>
      <c r="LD34" s="9"/>
      <c r="LE34" s="9"/>
      <c r="LF34" s="9"/>
      <c r="LG34" s="9"/>
      <c r="LH34" s="9"/>
      <c r="LI34" s="9"/>
      <c r="LJ34" s="9"/>
      <c r="LK34" s="9"/>
      <c r="LL34" s="9"/>
      <c r="LM34" s="9"/>
      <c r="LN34" s="9"/>
      <c r="LO34" s="9"/>
      <c r="LP34" s="9"/>
      <c r="LQ34" s="9"/>
      <c r="LR34" s="9"/>
      <c r="LS34" s="9"/>
      <c r="LT34" s="9"/>
      <c r="LU34" s="9"/>
      <c r="LV34" s="9"/>
      <c r="LW34" s="9"/>
      <c r="LX34" s="9"/>
      <c r="LY34" s="9"/>
      <c r="LZ34" s="9"/>
      <c r="MA34" s="9"/>
      <c r="MB34" s="9"/>
      <c r="MC34" s="9"/>
      <c r="MD34" s="9"/>
      <c r="ME34" s="9"/>
      <c r="MF34" s="9"/>
      <c r="MG34" s="9"/>
      <c r="MH34" s="9"/>
      <c r="MI34" s="9"/>
      <c r="MJ34" s="9"/>
      <c r="MK34" s="9"/>
      <c r="ML34" s="9"/>
      <c r="MM34" s="9"/>
      <c r="MN34" s="9"/>
      <c r="MO34" s="9"/>
      <c r="MP34" s="9"/>
      <c r="MQ34" s="9"/>
      <c r="MR34" s="9"/>
      <c r="MS34" s="9"/>
      <c r="MT34" s="9"/>
      <c r="MU34" s="9"/>
      <c r="MV34" s="9"/>
      <c r="MW34" s="9"/>
      <c r="MX34" s="9"/>
      <c r="MY34" s="9"/>
      <c r="MZ34" s="9"/>
      <c r="NA34" s="9"/>
      <c r="NB34" s="9"/>
      <c r="NC34" s="9"/>
      <c r="ND34" s="9"/>
      <c r="NE34" s="9"/>
      <c r="NF34" s="9"/>
      <c r="NG34" s="9"/>
      <c r="NH34" s="9"/>
      <c r="NI34" s="9"/>
      <c r="NJ34" s="9"/>
      <c r="NK34" s="9"/>
      <c r="NL34" s="9"/>
      <c r="NM34" s="9"/>
      <c r="NN34" s="9"/>
      <c r="NO34" s="9"/>
      <c r="NP34" s="9"/>
      <c r="NQ34" s="9"/>
      <c r="NR34" s="9"/>
      <c r="NS34" s="9"/>
      <c r="NT34" s="9"/>
      <c r="NU34" s="9"/>
      <c r="NV34" s="9"/>
      <c r="NW34" s="9"/>
      <c r="NX34" s="9"/>
      <c r="NY34" s="9"/>
      <c r="NZ34" s="9"/>
      <c r="OA34" s="9"/>
      <c r="OB34" s="9"/>
      <c r="OC34" s="9"/>
      <c r="OD34" s="9"/>
      <c r="OE34" s="9"/>
      <c r="OF34" s="9"/>
      <c r="OG34" s="9"/>
      <c r="OH34" s="9"/>
      <c r="OI34" s="9"/>
      <c r="OJ34" s="9"/>
      <c r="OK34" s="9"/>
      <c r="OL34" s="9"/>
      <c r="OM34" s="9"/>
      <c r="ON34" s="9"/>
      <c r="OO34" s="9"/>
      <c r="OP34" s="9"/>
      <c r="OQ34" s="9"/>
      <c r="OR34" s="9"/>
      <c r="OS34" s="9"/>
      <c r="OT34" s="9"/>
      <c r="OU34" s="9"/>
      <c r="OV34" s="9"/>
      <c r="OW34" s="9"/>
      <c r="OX34" s="9"/>
      <c r="OY34" s="9"/>
      <c r="OZ34" s="9"/>
      <c r="PA34" s="9"/>
      <c r="PB34" s="9"/>
      <c r="PC34" s="9"/>
      <c r="PD34" s="9"/>
      <c r="PE34" s="9"/>
      <c r="PF34" s="9"/>
      <c r="PG34" s="9"/>
      <c r="PH34" s="9"/>
      <c r="PI34" s="9"/>
      <c r="PJ34" s="9"/>
      <c r="PK34" s="9"/>
      <c r="PL34" s="9"/>
      <c r="PM34" s="9"/>
      <c r="PN34" s="9"/>
      <c r="PO34" s="9"/>
      <c r="PP34" s="9"/>
      <c r="PQ34" s="9"/>
      <c r="PR34" s="9"/>
      <c r="PS34" s="9"/>
      <c r="PT34" s="9"/>
      <c r="PU34" s="9"/>
      <c r="PV34" s="9"/>
      <c r="PW34" s="9"/>
      <c r="PX34" s="9"/>
      <c r="PY34" s="9"/>
      <c r="PZ34" s="9"/>
      <c r="QA34" s="9"/>
      <c r="QB34" s="9"/>
      <c r="QC34" s="9"/>
      <c r="QD34" s="9"/>
      <c r="QE34" s="9"/>
      <c r="QF34" s="9"/>
      <c r="QG34" s="9"/>
      <c r="QH34" s="9"/>
      <c r="QI34" s="9"/>
      <c r="QJ34" s="9"/>
      <c r="QK34" s="9"/>
      <c r="QL34" s="9"/>
      <c r="QM34" s="9"/>
      <c r="QN34" s="9"/>
      <c r="QO34" s="9"/>
      <c r="QP34" s="9"/>
      <c r="QQ34" s="9"/>
      <c r="QR34" s="9"/>
      <c r="QS34" s="9"/>
      <c r="QT34" s="9"/>
      <c r="QU34" s="9"/>
      <c r="QV34" s="9"/>
      <c r="QW34" s="9"/>
      <c r="QX34" s="9"/>
      <c r="QY34" s="9"/>
      <c r="QZ34" s="9"/>
      <c r="RA34" s="9"/>
      <c r="RB34" s="9"/>
      <c r="RC34" s="9"/>
      <c r="RD34" s="9"/>
      <c r="RE34" s="9"/>
      <c r="RF34" s="9"/>
      <c r="RG34" s="9"/>
      <c r="RH34" s="9"/>
      <c r="RI34" s="9"/>
      <c r="RJ34" s="9"/>
      <c r="RK34" s="9"/>
      <c r="RL34" s="9"/>
      <c r="RM34" s="9"/>
      <c r="RN34" s="9"/>
      <c r="RO34" s="9"/>
      <c r="RP34" s="9"/>
      <c r="RQ34" s="9"/>
      <c r="RR34" s="9"/>
      <c r="RS34" s="9"/>
      <c r="RT34" s="9"/>
      <c r="RU34" s="9"/>
      <c r="RV34" s="9"/>
      <c r="RW34" s="9"/>
      <c r="RX34" s="9"/>
      <c r="RY34" s="9"/>
      <c r="RZ34" s="9"/>
      <c r="SA34" s="9"/>
      <c r="SB34" s="9"/>
      <c r="SC34" s="9"/>
      <c r="SD34" s="9"/>
      <c r="SE34" s="9"/>
      <c r="SF34" s="9"/>
      <c r="SG34" s="9"/>
      <c r="SH34" s="9"/>
      <c r="SI34" s="9"/>
      <c r="SJ34" s="9"/>
      <c r="SK34" s="9"/>
      <c r="SL34" s="9"/>
      <c r="SM34" s="9"/>
      <c r="SN34" s="9"/>
      <c r="SO34" s="9"/>
      <c r="SP34" s="9"/>
      <c r="SQ34" s="9"/>
      <c r="SR34" s="9"/>
      <c r="SS34" s="9"/>
      <c r="ST34" s="9"/>
      <c r="SU34" s="9"/>
      <c r="SV34" s="9"/>
      <c r="SW34" s="9"/>
      <c r="SX34" s="9"/>
      <c r="SY34" s="9"/>
      <c r="SZ34" s="9"/>
      <c r="TA34" s="9"/>
      <c r="TB34" s="9"/>
      <c r="TC34" s="9"/>
      <c r="TD34" s="9"/>
      <c r="TE34" s="9"/>
      <c r="TF34" s="9"/>
      <c r="TG34" s="9"/>
      <c r="TH34" s="9"/>
      <c r="TI34" s="9"/>
      <c r="TJ34" s="9"/>
      <c r="TK34" s="9"/>
      <c r="TL34" s="9"/>
      <c r="TM34" s="9"/>
      <c r="TN34" s="9"/>
      <c r="TO34" s="9"/>
      <c r="TP34" s="9"/>
      <c r="TQ34" s="9"/>
      <c r="TR34" s="9"/>
      <c r="TS34" s="9"/>
      <c r="TT34" s="9"/>
      <c r="TU34" s="9"/>
      <c r="TV34" s="9"/>
      <c r="TW34" s="9"/>
      <c r="TX34" s="9"/>
      <c r="TY34" s="9"/>
      <c r="TZ34" s="9"/>
      <c r="UA34" s="9"/>
      <c r="UB34" s="9"/>
      <c r="UC34" s="9"/>
      <c r="UD34" s="9"/>
      <c r="UE34" s="9"/>
      <c r="UF34" s="9"/>
      <c r="UG34" s="9"/>
      <c r="UH34" s="9"/>
      <c r="UI34" s="9"/>
      <c r="UJ34" s="9"/>
      <c r="UK34" s="9"/>
      <c r="UL34" s="9"/>
      <c r="UM34" s="9"/>
      <c r="UN34" s="9"/>
      <c r="UO34" s="9"/>
      <c r="UP34" s="9"/>
      <c r="UQ34" s="9"/>
      <c r="UR34" s="9"/>
      <c r="US34" s="9"/>
      <c r="UT34" s="9"/>
      <c r="UU34" s="9"/>
      <c r="UV34" s="9"/>
      <c r="UW34" s="9"/>
      <c r="UX34" s="9"/>
      <c r="UY34" s="9"/>
      <c r="UZ34" s="9"/>
      <c r="VA34" s="9"/>
      <c r="VB34" s="9"/>
      <c r="VC34" s="9"/>
      <c r="VD34" s="9"/>
      <c r="VE34" s="9"/>
      <c r="VF34" s="9"/>
      <c r="VG34" s="9"/>
      <c r="VH34" s="9"/>
      <c r="VI34" s="9"/>
      <c r="VJ34" s="9"/>
      <c r="VK34" s="9"/>
      <c r="VL34" s="9"/>
      <c r="VM34" s="9"/>
      <c r="VN34" s="9"/>
      <c r="VO34" s="9"/>
      <c r="VP34" s="9"/>
      <c r="VQ34" s="9"/>
      <c r="VR34" s="9"/>
      <c r="VS34" s="9"/>
      <c r="VT34" s="9"/>
      <c r="VU34" s="9"/>
      <c r="VV34" s="9"/>
      <c r="VW34" s="9"/>
      <c r="VX34" s="9"/>
      <c r="VY34" s="9"/>
      <c r="VZ34" s="9"/>
      <c r="WA34" s="9"/>
      <c r="WB34" s="9"/>
      <c r="WC34" s="9"/>
      <c r="WD34" s="9"/>
      <c r="WE34" s="9"/>
      <c r="WF34" s="9"/>
      <c r="WG34" s="9"/>
      <c r="WH34" s="9"/>
      <c r="WI34" s="9"/>
      <c r="WJ34" s="9"/>
      <c r="WK34" s="9"/>
      <c r="WL34" s="9"/>
      <c r="WM34" s="9"/>
      <c r="WN34" s="9"/>
      <c r="WO34" s="9"/>
      <c r="WP34" s="9"/>
      <c r="WQ34" s="9"/>
      <c r="WR34" s="9"/>
      <c r="WS34" s="9"/>
      <c r="WT34" s="9"/>
      <c r="WU34" s="9"/>
      <c r="WV34" s="9"/>
      <c r="WW34" s="9"/>
      <c r="WX34" s="9"/>
      <c r="WY34" s="9"/>
      <c r="WZ34" s="9"/>
      <c r="XA34" s="9"/>
      <c r="XB34" s="9"/>
      <c r="XC34" s="9"/>
      <c r="XD34" s="9"/>
      <c r="XE34" s="9"/>
      <c r="XF34" s="9"/>
      <c r="XG34" s="9"/>
      <c r="XH34" s="9"/>
      <c r="XI34" s="9"/>
      <c r="XJ34" s="9"/>
      <c r="XK34" s="9"/>
      <c r="XL34" s="9"/>
      <c r="XM34" s="9"/>
      <c r="XN34" s="9"/>
      <c r="XO34" s="9"/>
      <c r="XP34" s="9"/>
      <c r="XQ34" s="9"/>
      <c r="XR34" s="9"/>
      <c r="XS34" s="9"/>
      <c r="XT34" s="9"/>
      <c r="XU34" s="9"/>
      <c r="XV34" s="9"/>
      <c r="XW34" s="9"/>
      <c r="XX34" s="9"/>
      <c r="XY34" s="9"/>
      <c r="XZ34" s="9"/>
      <c r="YA34" s="9"/>
      <c r="YB34" s="9"/>
      <c r="YC34" s="9"/>
      <c r="YD34" s="9"/>
      <c r="YE34" s="9"/>
      <c r="YF34" s="9"/>
      <c r="YG34" s="9"/>
      <c r="YH34" s="9"/>
      <c r="YI34" s="9"/>
      <c r="YJ34" s="9"/>
      <c r="YK34" s="9"/>
      <c r="YL34" s="9"/>
      <c r="YM34" s="9"/>
      <c r="YN34" s="9"/>
      <c r="YO34" s="9"/>
      <c r="YP34" s="9"/>
      <c r="YQ34" s="9"/>
      <c r="YR34" s="9"/>
      <c r="YS34" s="9"/>
      <c r="YT34" s="9"/>
      <c r="YU34" s="9"/>
      <c r="YV34" s="9"/>
      <c r="YW34" s="9"/>
      <c r="YX34" s="9"/>
      <c r="YY34" s="9"/>
      <c r="YZ34" s="9"/>
      <c r="ZA34" s="9"/>
      <c r="ZB34" s="9"/>
      <c r="ZC34" s="9"/>
      <c r="ZD34" s="9"/>
      <c r="ZE34" s="9"/>
      <c r="ZF34" s="9"/>
      <c r="ZG34" s="9"/>
      <c r="ZH34" s="9"/>
      <c r="ZI34" s="9"/>
      <c r="ZJ34" s="9"/>
      <c r="ZK34" s="9"/>
      <c r="ZL34" s="9"/>
      <c r="ZM34" s="9"/>
      <c r="ZN34" s="9"/>
      <c r="ZO34" s="9"/>
      <c r="ZP34" s="9"/>
      <c r="ZQ34" s="9"/>
      <c r="ZR34" s="9"/>
      <c r="ZS34" s="9"/>
      <c r="ZT34" s="9"/>
      <c r="ZU34" s="9"/>
      <c r="ZV34" s="9"/>
      <c r="ZW34" s="9"/>
      <c r="ZX34" s="9"/>
      <c r="ZY34" s="9"/>
      <c r="ZZ34" s="9"/>
      <c r="AAA34" s="9"/>
      <c r="AAB34" s="9"/>
      <c r="AAC34" s="9"/>
      <c r="AAD34" s="9"/>
      <c r="AAE34" s="9"/>
      <c r="AAF34" s="9"/>
      <c r="AAG34" s="9"/>
      <c r="AAH34" s="9"/>
      <c r="AAI34" s="9"/>
      <c r="AAJ34" s="9"/>
      <c r="AAK34" s="9"/>
      <c r="AAL34" s="9"/>
      <c r="AAM34" s="9"/>
      <c r="AAN34" s="9"/>
      <c r="AAO34" s="9"/>
      <c r="AAP34" s="9"/>
      <c r="AAQ34" s="9"/>
      <c r="AAR34" s="9"/>
      <c r="AAS34" s="9"/>
      <c r="AAT34" s="9"/>
      <c r="AAU34" s="9"/>
      <c r="AAV34" s="9"/>
      <c r="AAW34" s="9"/>
      <c r="AAX34" s="9"/>
      <c r="AAY34" s="9"/>
      <c r="AAZ34" s="9"/>
      <c r="ABA34" s="9"/>
      <c r="ABB34" s="9"/>
      <c r="ABC34" s="9"/>
      <c r="ABD34" s="9"/>
      <c r="ABE34" s="9"/>
      <c r="ABF34" s="9"/>
      <c r="ABG34" s="9"/>
      <c r="ABH34" s="9"/>
      <c r="ABI34" s="9"/>
      <c r="ABJ34" s="9"/>
      <c r="ABK34" s="9"/>
      <c r="ABL34" s="9"/>
      <c r="ABM34" s="9"/>
      <c r="ABN34" s="9"/>
      <c r="ABO34" s="9"/>
      <c r="ABP34" s="9"/>
      <c r="ABQ34" s="9"/>
      <c r="ABR34" s="9"/>
      <c r="ABS34" s="9"/>
      <c r="ABT34" s="9"/>
      <c r="ABU34" s="9"/>
      <c r="ABV34" s="9"/>
      <c r="ABW34" s="9"/>
      <c r="ABX34" s="9"/>
      <c r="ABY34" s="9"/>
      <c r="ABZ34" s="9"/>
      <c r="ACA34" s="9"/>
      <c r="ACB34" s="9"/>
      <c r="ACC34" s="9"/>
      <c r="ACD34" s="9"/>
      <c r="ACE34" s="9"/>
      <c r="ACF34" s="9"/>
      <c r="ACG34" s="9"/>
      <c r="ACH34" s="9"/>
      <c r="ACI34" s="9"/>
      <c r="ACJ34" s="9"/>
      <c r="ACK34" s="9"/>
      <c r="ACL34" s="9"/>
      <c r="ACM34" s="9"/>
      <c r="ACN34" s="9"/>
      <c r="ACO34" s="9"/>
      <c r="ACP34" s="9"/>
      <c r="ACQ34" s="9"/>
      <c r="ACR34" s="9"/>
      <c r="ACS34" s="9"/>
      <c r="ACT34" s="9"/>
      <c r="ACU34" s="9"/>
      <c r="ACV34" s="9"/>
      <c r="ACW34" s="9"/>
      <c r="ACX34" s="9"/>
      <c r="ACY34" s="9"/>
      <c r="ACZ34" s="9"/>
      <c r="ADA34" s="9"/>
      <c r="ADB34" s="9"/>
      <c r="ADC34" s="9"/>
      <c r="ADD34" s="9"/>
      <c r="ADE34" s="9"/>
      <c r="ADF34" s="9"/>
      <c r="ADG34" s="9"/>
      <c r="ADH34" s="9"/>
      <c r="ADI34" s="9"/>
      <c r="ADJ34" s="9"/>
      <c r="ADK34" s="9"/>
      <c r="ADL34" s="9"/>
      <c r="ADM34" s="9"/>
      <c r="ADN34" s="9"/>
      <c r="ADO34" s="9"/>
      <c r="ADP34" s="9"/>
      <c r="ADQ34" s="9"/>
      <c r="ADR34" s="9"/>
      <c r="ADS34" s="9"/>
      <c r="ADT34" s="9"/>
      <c r="ADU34" s="9"/>
      <c r="ADV34" s="9"/>
      <c r="ADW34" s="9"/>
      <c r="ADX34" s="9"/>
      <c r="ADY34" s="9"/>
      <c r="ADZ34" s="9"/>
      <c r="AEA34" s="9"/>
      <c r="AEB34" s="9"/>
      <c r="AEC34" s="9"/>
      <c r="AED34" s="9"/>
      <c r="AEE34" s="9"/>
      <c r="AEF34" s="9"/>
      <c r="AEG34" s="9"/>
      <c r="AEH34" s="9"/>
      <c r="AEI34" s="9"/>
      <c r="AEJ34" s="9"/>
      <c r="AEK34" s="9"/>
      <c r="AEL34" s="9"/>
      <c r="AEM34" s="9"/>
      <c r="AEN34" s="9"/>
      <c r="AEO34" s="9"/>
      <c r="AEP34" s="9"/>
      <c r="AEQ34" s="9"/>
      <c r="AER34" s="9"/>
      <c r="AES34" s="9"/>
      <c r="AET34" s="9"/>
      <c r="AEU34" s="9"/>
      <c r="AEV34" s="9"/>
      <c r="AEW34" s="9"/>
      <c r="AEX34" s="9"/>
      <c r="AEY34" s="9"/>
      <c r="AEZ34" s="9"/>
      <c r="AFA34" s="9"/>
      <c r="AFB34" s="9"/>
      <c r="AFC34" s="9"/>
      <c r="AFD34" s="9"/>
      <c r="AFE34" s="9"/>
      <c r="AFF34" s="9"/>
      <c r="AFG34" s="9"/>
      <c r="AFH34" s="9"/>
      <c r="AFI34" s="9"/>
      <c r="AFJ34" s="9"/>
      <c r="AFK34" s="9"/>
      <c r="AFL34" s="9"/>
      <c r="AFM34" s="9"/>
      <c r="AFN34" s="9"/>
      <c r="AFO34" s="9"/>
      <c r="AFP34" s="9"/>
      <c r="AFQ34" s="9"/>
      <c r="AFR34" s="9"/>
      <c r="AFS34" s="9"/>
      <c r="AFT34" s="9"/>
      <c r="AFU34" s="9"/>
      <c r="AFV34" s="9"/>
      <c r="AFW34" s="9"/>
      <c r="AFX34" s="9"/>
      <c r="AFY34" s="9"/>
      <c r="AFZ34" s="9"/>
      <c r="AGA34" s="9"/>
      <c r="AGB34" s="9"/>
      <c r="AGC34" s="9"/>
      <c r="AGD34" s="9"/>
      <c r="AGE34" s="9"/>
      <c r="AGF34" s="9"/>
      <c r="AGG34" s="9"/>
      <c r="AGH34" s="9"/>
      <c r="AGI34" s="9"/>
      <c r="AGJ34" s="9"/>
      <c r="AGK34" s="9"/>
      <c r="AGL34" s="9"/>
      <c r="AGM34" s="9"/>
      <c r="AGN34" s="9"/>
      <c r="AGO34" s="9"/>
      <c r="AGP34" s="9"/>
      <c r="AGQ34" s="9"/>
      <c r="AGR34" s="9"/>
      <c r="AGS34" s="9"/>
      <c r="AGT34" s="9"/>
      <c r="AGU34" s="9"/>
      <c r="AGV34" s="9"/>
      <c r="AGW34" s="9"/>
      <c r="AGX34" s="9"/>
      <c r="AGY34" s="9"/>
      <c r="AGZ34" s="9"/>
      <c r="AHA34" s="9"/>
      <c r="AHB34" s="9"/>
      <c r="AHC34" s="9"/>
      <c r="AHD34" s="9"/>
      <c r="AHE34" s="9"/>
      <c r="AHF34" s="9"/>
      <c r="AHG34" s="9"/>
      <c r="AHH34" s="9"/>
      <c r="AHI34" s="9"/>
      <c r="AHJ34" s="9"/>
      <c r="AHK34" s="9"/>
      <c r="AHL34" s="9"/>
      <c r="AHM34" s="9"/>
      <c r="AHN34" s="9"/>
      <c r="AHO34" s="9"/>
      <c r="AHP34" s="9"/>
      <c r="AHQ34" s="9"/>
      <c r="AHR34" s="9"/>
      <c r="AHS34" s="9"/>
    </row>
    <row r="35" spans="1:903" s="8" customFormat="1">
      <c r="A35" s="63">
        <v>29</v>
      </c>
      <c r="B35" s="8" t="s">
        <v>66</v>
      </c>
      <c r="C35" s="8" t="s">
        <v>16</v>
      </c>
      <c r="D35" s="8" t="s">
        <v>17</v>
      </c>
      <c r="E35" s="8" t="s">
        <v>68</v>
      </c>
      <c r="F35" s="43">
        <v>41426</v>
      </c>
      <c r="G35" s="44">
        <v>8.3091670000000004</v>
      </c>
      <c r="H35" s="45">
        <v>-82.956166999999994</v>
      </c>
      <c r="I35" s="8">
        <v>27.3</v>
      </c>
      <c r="J35" s="8" t="s">
        <v>227</v>
      </c>
      <c r="K35" s="46">
        <v>749</v>
      </c>
      <c r="L35" s="46">
        <v>6</v>
      </c>
      <c r="M35" s="47">
        <v>43929</v>
      </c>
      <c r="N35" s="46">
        <v>8.5</v>
      </c>
      <c r="O35" s="46"/>
      <c r="P35" s="47"/>
      <c r="Q35" s="44"/>
      <c r="R35" s="44"/>
      <c r="S35" s="44"/>
      <c r="T35" s="44"/>
      <c r="U35" s="44"/>
      <c r="V35" s="44"/>
      <c r="W35" s="44"/>
      <c r="X35" s="49">
        <v>5.48</v>
      </c>
      <c r="Y35" s="49">
        <v>0.14348332040341349</v>
      </c>
      <c r="Z35" s="50">
        <v>8.6999999999999994E-2</v>
      </c>
      <c r="AA35" s="50">
        <v>4.8253968253968251</v>
      </c>
      <c r="AB35" s="50">
        <v>19</v>
      </c>
      <c r="AC35" s="49">
        <v>5.7288888888888891</v>
      </c>
      <c r="AD35" s="49">
        <v>0.15</v>
      </c>
      <c r="AE35" s="51">
        <v>714000000</v>
      </c>
      <c r="AF35" s="49">
        <v>-4.18</v>
      </c>
      <c r="AG35" s="66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  <c r="BL35" s="9"/>
      <c r="BM35" s="9"/>
      <c r="BN35" s="9"/>
      <c r="BO35" s="9"/>
      <c r="BP35" s="9"/>
      <c r="BQ35" s="9"/>
      <c r="BR35" s="9"/>
      <c r="BS35" s="9"/>
      <c r="BT35" s="9"/>
      <c r="BU35" s="9"/>
      <c r="BV35" s="9"/>
      <c r="BW35" s="9"/>
      <c r="BX35" s="9"/>
      <c r="BY35" s="9"/>
      <c r="BZ35" s="9"/>
      <c r="CA35" s="9"/>
      <c r="CB35" s="9"/>
      <c r="CC35" s="9"/>
      <c r="CD35" s="9"/>
      <c r="CE35" s="9"/>
      <c r="CF35" s="9"/>
      <c r="CG35" s="9"/>
      <c r="CH35" s="9"/>
      <c r="CI35" s="9"/>
      <c r="CJ35" s="9"/>
      <c r="CK35" s="9"/>
      <c r="CL35" s="9"/>
      <c r="CM35" s="9"/>
      <c r="CN35" s="9"/>
      <c r="CO35" s="9"/>
      <c r="CP35" s="9"/>
      <c r="CQ35" s="9"/>
      <c r="CR35" s="9"/>
      <c r="CS35" s="9"/>
      <c r="CT35" s="9"/>
      <c r="CU35" s="9"/>
      <c r="CV35" s="9"/>
      <c r="CW35" s="9"/>
      <c r="CX35" s="9"/>
      <c r="CY35" s="9"/>
      <c r="CZ35" s="9"/>
      <c r="DA35" s="9"/>
      <c r="DB35" s="9"/>
      <c r="DC35" s="9"/>
      <c r="DD35" s="9"/>
      <c r="DE35" s="9"/>
      <c r="DF35" s="9"/>
      <c r="DG35" s="9"/>
      <c r="DH35" s="9"/>
      <c r="DI35" s="9"/>
      <c r="DJ35" s="9"/>
      <c r="DK35" s="9"/>
      <c r="DL35" s="9"/>
      <c r="DM35" s="9"/>
      <c r="DN35" s="9"/>
      <c r="DO35" s="9"/>
      <c r="DP35" s="9"/>
      <c r="DQ35" s="9"/>
      <c r="DR35" s="9"/>
      <c r="DS35" s="9"/>
      <c r="DT35" s="9"/>
      <c r="DU35" s="9"/>
      <c r="DV35" s="9"/>
      <c r="DW35" s="9"/>
      <c r="DX35" s="9"/>
      <c r="DY35" s="9"/>
      <c r="DZ35" s="9"/>
      <c r="EA35" s="9"/>
      <c r="EB35" s="9"/>
      <c r="EC35" s="9"/>
      <c r="ED35" s="9"/>
      <c r="EE35" s="9"/>
      <c r="EF35" s="9"/>
      <c r="EG35" s="9"/>
      <c r="EH35" s="9"/>
      <c r="EI35" s="9"/>
      <c r="EJ35" s="9"/>
      <c r="EK35" s="9"/>
      <c r="EL35" s="9"/>
      <c r="EM35" s="9"/>
      <c r="EN35" s="9"/>
      <c r="EO35" s="9"/>
      <c r="EP35" s="9"/>
      <c r="EQ35" s="9"/>
      <c r="ER35" s="9"/>
      <c r="ES35" s="9"/>
      <c r="ET35" s="9"/>
      <c r="EU35" s="9"/>
      <c r="EV35" s="9"/>
      <c r="EW35" s="9"/>
      <c r="EX35" s="9"/>
      <c r="EY35" s="9"/>
      <c r="EZ35" s="9"/>
      <c r="FA35" s="9"/>
      <c r="FB35" s="9"/>
      <c r="FC35" s="9"/>
      <c r="FD35" s="9"/>
      <c r="FE35" s="9"/>
      <c r="FF35" s="9"/>
      <c r="FG35" s="9"/>
      <c r="FH35" s="9"/>
      <c r="FI35" s="9"/>
      <c r="FJ35" s="9"/>
      <c r="FK35" s="9"/>
      <c r="FL35" s="9"/>
      <c r="FM35" s="9"/>
      <c r="FN35" s="9"/>
      <c r="FO35" s="9"/>
      <c r="FP35" s="9"/>
      <c r="FQ35" s="9"/>
      <c r="FR35" s="9"/>
      <c r="FS35" s="9"/>
      <c r="FT35" s="9"/>
      <c r="FU35" s="9"/>
      <c r="FV35" s="9"/>
      <c r="FW35" s="9"/>
      <c r="FX35" s="9"/>
      <c r="FY35" s="9"/>
      <c r="FZ35" s="9"/>
      <c r="GA35" s="9"/>
      <c r="GB35" s="9"/>
      <c r="GC35" s="9"/>
      <c r="GD35" s="9"/>
      <c r="GE35" s="9"/>
      <c r="GF35" s="9"/>
      <c r="GG35" s="9"/>
      <c r="GH35" s="9"/>
      <c r="GI35" s="9"/>
      <c r="GJ35" s="9"/>
      <c r="GK35" s="9"/>
      <c r="GL35" s="9"/>
      <c r="GM35" s="9"/>
      <c r="GN35" s="9"/>
      <c r="GO35" s="9"/>
      <c r="GP35" s="9"/>
      <c r="GQ35" s="9"/>
      <c r="GR35" s="9"/>
      <c r="GS35" s="9"/>
      <c r="GT35" s="9"/>
      <c r="GU35" s="9"/>
      <c r="GV35" s="9"/>
      <c r="GW35" s="9"/>
      <c r="GX35" s="9"/>
      <c r="GY35" s="9"/>
      <c r="GZ35" s="9"/>
      <c r="HA35" s="9"/>
      <c r="HB35" s="9"/>
      <c r="HC35" s="9"/>
      <c r="HD35" s="9"/>
      <c r="HE35" s="9"/>
      <c r="HF35" s="9"/>
      <c r="HG35" s="9"/>
      <c r="HH35" s="9"/>
      <c r="HI35" s="9"/>
      <c r="HJ35" s="9"/>
      <c r="HK35" s="9"/>
      <c r="HL35" s="9"/>
      <c r="HM35" s="9"/>
      <c r="HN35" s="9"/>
      <c r="HO35" s="9"/>
      <c r="HP35" s="9"/>
      <c r="HQ35" s="9"/>
      <c r="HR35" s="9"/>
      <c r="HS35" s="9"/>
      <c r="HT35" s="9"/>
      <c r="HU35" s="9"/>
      <c r="HV35" s="9"/>
      <c r="HW35" s="9"/>
      <c r="HX35" s="9"/>
      <c r="HY35" s="9"/>
      <c r="HZ35" s="9"/>
      <c r="IA35" s="9"/>
      <c r="IB35" s="9"/>
      <c r="IC35" s="9"/>
      <c r="ID35" s="9"/>
      <c r="IE35" s="9"/>
      <c r="IF35" s="9"/>
      <c r="IG35" s="9"/>
      <c r="IH35" s="9"/>
      <c r="II35" s="9"/>
      <c r="IJ35" s="9"/>
      <c r="IK35" s="9"/>
      <c r="IL35" s="9"/>
      <c r="IM35" s="9"/>
      <c r="IN35" s="9"/>
      <c r="IO35" s="9"/>
      <c r="IP35" s="9"/>
      <c r="IQ35" s="9"/>
      <c r="IR35" s="9"/>
      <c r="IS35" s="9"/>
      <c r="IT35" s="9"/>
      <c r="IU35" s="9"/>
      <c r="IV35" s="9"/>
      <c r="IW35" s="9"/>
      <c r="IX35" s="9"/>
      <c r="IY35" s="9"/>
      <c r="IZ35" s="9"/>
      <c r="JA35" s="9"/>
      <c r="JB35" s="9"/>
      <c r="JC35" s="9"/>
      <c r="JD35" s="9"/>
      <c r="JE35" s="9"/>
      <c r="JF35" s="9"/>
      <c r="JG35" s="9"/>
      <c r="JH35" s="9"/>
      <c r="JI35" s="9"/>
      <c r="JJ35" s="9"/>
      <c r="JK35" s="9"/>
      <c r="JL35" s="9"/>
      <c r="JM35" s="9"/>
      <c r="JN35" s="9"/>
      <c r="JO35" s="9"/>
      <c r="JP35" s="9"/>
      <c r="JQ35" s="9"/>
      <c r="JR35" s="9"/>
      <c r="JS35" s="9"/>
      <c r="JT35" s="9"/>
      <c r="JU35" s="9"/>
      <c r="JV35" s="9"/>
      <c r="JW35" s="9"/>
      <c r="JX35" s="9"/>
      <c r="JY35" s="9"/>
      <c r="JZ35" s="9"/>
      <c r="KA35" s="9"/>
      <c r="KB35" s="9"/>
      <c r="KC35" s="9"/>
      <c r="KD35" s="9"/>
      <c r="KE35" s="9"/>
      <c r="KF35" s="9"/>
      <c r="KG35" s="9"/>
      <c r="KH35" s="9"/>
      <c r="KI35" s="9"/>
      <c r="KJ35" s="9"/>
      <c r="KK35" s="9"/>
      <c r="KL35" s="9"/>
      <c r="KM35" s="9"/>
      <c r="KN35" s="9"/>
      <c r="KO35" s="9"/>
      <c r="KP35" s="9"/>
      <c r="KQ35" s="9"/>
      <c r="KR35" s="9"/>
      <c r="KS35" s="9"/>
      <c r="KT35" s="9"/>
      <c r="KU35" s="9"/>
      <c r="KV35" s="9"/>
      <c r="KW35" s="9"/>
      <c r="KX35" s="9"/>
      <c r="KY35" s="9"/>
      <c r="KZ35" s="9"/>
      <c r="LA35" s="9"/>
      <c r="LB35" s="9"/>
      <c r="LC35" s="9"/>
      <c r="LD35" s="9"/>
      <c r="LE35" s="9"/>
      <c r="LF35" s="9"/>
      <c r="LG35" s="9"/>
      <c r="LH35" s="9"/>
      <c r="LI35" s="9"/>
      <c r="LJ35" s="9"/>
      <c r="LK35" s="9"/>
      <c r="LL35" s="9"/>
      <c r="LM35" s="9"/>
      <c r="LN35" s="9"/>
      <c r="LO35" s="9"/>
      <c r="LP35" s="9"/>
      <c r="LQ35" s="9"/>
      <c r="LR35" s="9"/>
      <c r="LS35" s="9"/>
      <c r="LT35" s="9"/>
      <c r="LU35" s="9"/>
      <c r="LV35" s="9"/>
      <c r="LW35" s="9"/>
      <c r="LX35" s="9"/>
      <c r="LY35" s="9"/>
      <c r="LZ35" s="9"/>
      <c r="MA35" s="9"/>
      <c r="MB35" s="9"/>
      <c r="MC35" s="9"/>
      <c r="MD35" s="9"/>
      <c r="ME35" s="9"/>
      <c r="MF35" s="9"/>
      <c r="MG35" s="9"/>
      <c r="MH35" s="9"/>
      <c r="MI35" s="9"/>
      <c r="MJ35" s="9"/>
      <c r="MK35" s="9"/>
      <c r="ML35" s="9"/>
      <c r="MM35" s="9"/>
      <c r="MN35" s="9"/>
      <c r="MO35" s="9"/>
      <c r="MP35" s="9"/>
      <c r="MQ35" s="9"/>
      <c r="MR35" s="9"/>
      <c r="MS35" s="9"/>
      <c r="MT35" s="9"/>
      <c r="MU35" s="9"/>
      <c r="MV35" s="9"/>
      <c r="MW35" s="9"/>
      <c r="MX35" s="9"/>
      <c r="MY35" s="9"/>
      <c r="MZ35" s="9"/>
      <c r="NA35" s="9"/>
      <c r="NB35" s="9"/>
      <c r="NC35" s="9"/>
      <c r="ND35" s="9"/>
      <c r="NE35" s="9"/>
      <c r="NF35" s="9"/>
      <c r="NG35" s="9"/>
      <c r="NH35" s="9"/>
      <c r="NI35" s="9"/>
      <c r="NJ35" s="9"/>
      <c r="NK35" s="9"/>
      <c r="NL35" s="9"/>
      <c r="NM35" s="9"/>
      <c r="NN35" s="9"/>
      <c r="NO35" s="9"/>
      <c r="NP35" s="9"/>
      <c r="NQ35" s="9"/>
      <c r="NR35" s="9"/>
      <c r="NS35" s="9"/>
      <c r="NT35" s="9"/>
      <c r="NU35" s="9"/>
      <c r="NV35" s="9"/>
      <c r="NW35" s="9"/>
      <c r="NX35" s="9"/>
      <c r="NY35" s="9"/>
      <c r="NZ35" s="9"/>
      <c r="OA35" s="9"/>
      <c r="OB35" s="9"/>
      <c r="OC35" s="9"/>
      <c r="OD35" s="9"/>
      <c r="OE35" s="9"/>
      <c r="OF35" s="9"/>
      <c r="OG35" s="9"/>
      <c r="OH35" s="9"/>
      <c r="OI35" s="9"/>
      <c r="OJ35" s="9"/>
      <c r="OK35" s="9"/>
      <c r="OL35" s="9"/>
      <c r="OM35" s="9"/>
      <c r="ON35" s="9"/>
      <c r="OO35" s="9"/>
      <c r="OP35" s="9"/>
      <c r="OQ35" s="9"/>
      <c r="OR35" s="9"/>
      <c r="OS35" s="9"/>
      <c r="OT35" s="9"/>
      <c r="OU35" s="9"/>
      <c r="OV35" s="9"/>
      <c r="OW35" s="9"/>
      <c r="OX35" s="9"/>
      <c r="OY35" s="9"/>
      <c r="OZ35" s="9"/>
      <c r="PA35" s="9"/>
      <c r="PB35" s="9"/>
      <c r="PC35" s="9"/>
      <c r="PD35" s="9"/>
      <c r="PE35" s="9"/>
      <c r="PF35" s="9"/>
      <c r="PG35" s="9"/>
      <c r="PH35" s="9"/>
      <c r="PI35" s="9"/>
      <c r="PJ35" s="9"/>
      <c r="PK35" s="9"/>
      <c r="PL35" s="9"/>
      <c r="PM35" s="9"/>
      <c r="PN35" s="9"/>
      <c r="PO35" s="9"/>
      <c r="PP35" s="9"/>
      <c r="PQ35" s="9"/>
      <c r="PR35" s="9"/>
      <c r="PS35" s="9"/>
      <c r="PT35" s="9"/>
      <c r="PU35" s="9"/>
      <c r="PV35" s="9"/>
      <c r="PW35" s="9"/>
      <c r="PX35" s="9"/>
      <c r="PY35" s="9"/>
      <c r="PZ35" s="9"/>
      <c r="QA35" s="9"/>
      <c r="QB35" s="9"/>
      <c r="QC35" s="9"/>
      <c r="QD35" s="9"/>
      <c r="QE35" s="9"/>
      <c r="QF35" s="9"/>
      <c r="QG35" s="9"/>
      <c r="QH35" s="9"/>
      <c r="QI35" s="9"/>
      <c r="QJ35" s="9"/>
      <c r="QK35" s="9"/>
      <c r="QL35" s="9"/>
      <c r="QM35" s="9"/>
      <c r="QN35" s="9"/>
      <c r="QO35" s="9"/>
      <c r="QP35" s="9"/>
      <c r="QQ35" s="9"/>
      <c r="QR35" s="9"/>
      <c r="QS35" s="9"/>
      <c r="QT35" s="9"/>
      <c r="QU35" s="9"/>
      <c r="QV35" s="9"/>
      <c r="QW35" s="9"/>
      <c r="QX35" s="9"/>
      <c r="QY35" s="9"/>
      <c r="QZ35" s="9"/>
      <c r="RA35" s="9"/>
      <c r="RB35" s="9"/>
      <c r="RC35" s="9"/>
      <c r="RD35" s="9"/>
      <c r="RE35" s="9"/>
      <c r="RF35" s="9"/>
      <c r="RG35" s="9"/>
      <c r="RH35" s="9"/>
      <c r="RI35" s="9"/>
      <c r="RJ35" s="9"/>
      <c r="RK35" s="9"/>
      <c r="RL35" s="9"/>
      <c r="RM35" s="9"/>
      <c r="RN35" s="9"/>
      <c r="RO35" s="9"/>
      <c r="RP35" s="9"/>
      <c r="RQ35" s="9"/>
      <c r="RR35" s="9"/>
      <c r="RS35" s="9"/>
      <c r="RT35" s="9"/>
      <c r="RU35" s="9"/>
      <c r="RV35" s="9"/>
      <c r="RW35" s="9"/>
      <c r="RX35" s="9"/>
      <c r="RY35" s="9"/>
      <c r="RZ35" s="9"/>
      <c r="SA35" s="9"/>
      <c r="SB35" s="9"/>
      <c r="SC35" s="9"/>
      <c r="SD35" s="9"/>
      <c r="SE35" s="9"/>
      <c r="SF35" s="9"/>
      <c r="SG35" s="9"/>
      <c r="SH35" s="9"/>
      <c r="SI35" s="9"/>
      <c r="SJ35" s="9"/>
      <c r="SK35" s="9"/>
      <c r="SL35" s="9"/>
      <c r="SM35" s="9"/>
      <c r="SN35" s="9"/>
      <c r="SO35" s="9"/>
      <c r="SP35" s="9"/>
      <c r="SQ35" s="9"/>
      <c r="SR35" s="9"/>
      <c r="SS35" s="9"/>
      <c r="ST35" s="9"/>
      <c r="SU35" s="9"/>
      <c r="SV35" s="9"/>
      <c r="SW35" s="9"/>
      <c r="SX35" s="9"/>
      <c r="SY35" s="9"/>
      <c r="SZ35" s="9"/>
      <c r="TA35" s="9"/>
      <c r="TB35" s="9"/>
      <c r="TC35" s="9"/>
      <c r="TD35" s="9"/>
      <c r="TE35" s="9"/>
      <c r="TF35" s="9"/>
      <c r="TG35" s="9"/>
      <c r="TH35" s="9"/>
      <c r="TI35" s="9"/>
      <c r="TJ35" s="9"/>
      <c r="TK35" s="9"/>
      <c r="TL35" s="9"/>
      <c r="TM35" s="9"/>
      <c r="TN35" s="9"/>
      <c r="TO35" s="9"/>
      <c r="TP35" s="9"/>
      <c r="TQ35" s="9"/>
      <c r="TR35" s="9"/>
      <c r="TS35" s="9"/>
      <c r="TT35" s="9"/>
      <c r="TU35" s="9"/>
      <c r="TV35" s="9"/>
      <c r="TW35" s="9"/>
      <c r="TX35" s="9"/>
      <c r="TY35" s="9"/>
      <c r="TZ35" s="9"/>
      <c r="UA35" s="9"/>
      <c r="UB35" s="9"/>
      <c r="UC35" s="9"/>
      <c r="UD35" s="9"/>
      <c r="UE35" s="9"/>
      <c r="UF35" s="9"/>
      <c r="UG35" s="9"/>
      <c r="UH35" s="9"/>
      <c r="UI35" s="9"/>
      <c r="UJ35" s="9"/>
      <c r="UK35" s="9"/>
      <c r="UL35" s="9"/>
      <c r="UM35" s="9"/>
      <c r="UN35" s="9"/>
      <c r="UO35" s="9"/>
      <c r="UP35" s="9"/>
      <c r="UQ35" s="9"/>
      <c r="UR35" s="9"/>
      <c r="US35" s="9"/>
      <c r="UT35" s="9"/>
      <c r="UU35" s="9"/>
      <c r="UV35" s="9"/>
      <c r="UW35" s="9"/>
      <c r="UX35" s="9"/>
      <c r="UY35" s="9"/>
      <c r="UZ35" s="9"/>
      <c r="VA35" s="9"/>
      <c r="VB35" s="9"/>
      <c r="VC35" s="9"/>
      <c r="VD35" s="9"/>
      <c r="VE35" s="9"/>
      <c r="VF35" s="9"/>
      <c r="VG35" s="9"/>
      <c r="VH35" s="9"/>
      <c r="VI35" s="9"/>
      <c r="VJ35" s="9"/>
      <c r="VK35" s="9"/>
      <c r="VL35" s="9"/>
      <c r="VM35" s="9"/>
      <c r="VN35" s="9"/>
      <c r="VO35" s="9"/>
      <c r="VP35" s="9"/>
      <c r="VQ35" s="9"/>
      <c r="VR35" s="9"/>
      <c r="VS35" s="9"/>
      <c r="VT35" s="9"/>
      <c r="VU35" s="9"/>
      <c r="VV35" s="9"/>
      <c r="VW35" s="9"/>
      <c r="VX35" s="9"/>
      <c r="VY35" s="9"/>
      <c r="VZ35" s="9"/>
      <c r="WA35" s="9"/>
      <c r="WB35" s="9"/>
      <c r="WC35" s="9"/>
      <c r="WD35" s="9"/>
      <c r="WE35" s="9"/>
      <c r="WF35" s="9"/>
      <c r="WG35" s="9"/>
      <c r="WH35" s="9"/>
      <c r="WI35" s="9"/>
      <c r="WJ35" s="9"/>
      <c r="WK35" s="9"/>
      <c r="WL35" s="9"/>
      <c r="WM35" s="9"/>
      <c r="WN35" s="9"/>
      <c r="WO35" s="9"/>
      <c r="WP35" s="9"/>
      <c r="WQ35" s="9"/>
      <c r="WR35" s="9"/>
      <c r="WS35" s="9"/>
      <c r="WT35" s="9"/>
      <c r="WU35" s="9"/>
      <c r="WV35" s="9"/>
      <c r="WW35" s="9"/>
      <c r="WX35" s="9"/>
      <c r="WY35" s="9"/>
      <c r="WZ35" s="9"/>
      <c r="XA35" s="9"/>
      <c r="XB35" s="9"/>
      <c r="XC35" s="9"/>
      <c r="XD35" s="9"/>
      <c r="XE35" s="9"/>
      <c r="XF35" s="9"/>
      <c r="XG35" s="9"/>
      <c r="XH35" s="9"/>
      <c r="XI35" s="9"/>
      <c r="XJ35" s="9"/>
      <c r="XK35" s="9"/>
      <c r="XL35" s="9"/>
      <c r="XM35" s="9"/>
      <c r="XN35" s="9"/>
      <c r="XO35" s="9"/>
      <c r="XP35" s="9"/>
      <c r="XQ35" s="9"/>
      <c r="XR35" s="9"/>
      <c r="XS35" s="9"/>
      <c r="XT35" s="9"/>
      <c r="XU35" s="9"/>
      <c r="XV35" s="9"/>
      <c r="XW35" s="9"/>
      <c r="XX35" s="9"/>
      <c r="XY35" s="9"/>
      <c r="XZ35" s="9"/>
      <c r="YA35" s="9"/>
      <c r="YB35" s="9"/>
      <c r="YC35" s="9"/>
      <c r="YD35" s="9"/>
      <c r="YE35" s="9"/>
      <c r="YF35" s="9"/>
      <c r="YG35" s="9"/>
      <c r="YH35" s="9"/>
      <c r="YI35" s="9"/>
      <c r="YJ35" s="9"/>
      <c r="YK35" s="9"/>
      <c r="YL35" s="9"/>
      <c r="YM35" s="9"/>
      <c r="YN35" s="9"/>
      <c r="YO35" s="9"/>
      <c r="YP35" s="9"/>
      <c r="YQ35" s="9"/>
      <c r="YR35" s="9"/>
      <c r="YS35" s="9"/>
      <c r="YT35" s="9"/>
      <c r="YU35" s="9"/>
      <c r="YV35" s="9"/>
      <c r="YW35" s="9"/>
      <c r="YX35" s="9"/>
      <c r="YY35" s="9"/>
      <c r="YZ35" s="9"/>
      <c r="ZA35" s="9"/>
      <c r="ZB35" s="9"/>
      <c r="ZC35" s="9"/>
      <c r="ZD35" s="9"/>
      <c r="ZE35" s="9"/>
      <c r="ZF35" s="9"/>
      <c r="ZG35" s="9"/>
      <c r="ZH35" s="9"/>
      <c r="ZI35" s="9"/>
      <c r="ZJ35" s="9"/>
      <c r="ZK35" s="9"/>
      <c r="ZL35" s="9"/>
      <c r="ZM35" s="9"/>
      <c r="ZN35" s="9"/>
      <c r="ZO35" s="9"/>
      <c r="ZP35" s="9"/>
      <c r="ZQ35" s="9"/>
      <c r="ZR35" s="9"/>
      <c r="ZS35" s="9"/>
      <c r="ZT35" s="9"/>
      <c r="ZU35" s="9"/>
      <c r="ZV35" s="9"/>
      <c r="ZW35" s="9"/>
      <c r="ZX35" s="9"/>
      <c r="ZY35" s="9"/>
      <c r="ZZ35" s="9"/>
      <c r="AAA35" s="9"/>
      <c r="AAB35" s="9"/>
      <c r="AAC35" s="9"/>
      <c r="AAD35" s="9"/>
      <c r="AAE35" s="9"/>
      <c r="AAF35" s="9"/>
      <c r="AAG35" s="9"/>
      <c r="AAH35" s="9"/>
      <c r="AAI35" s="9"/>
      <c r="AAJ35" s="9"/>
      <c r="AAK35" s="9"/>
      <c r="AAL35" s="9"/>
      <c r="AAM35" s="9"/>
      <c r="AAN35" s="9"/>
      <c r="AAO35" s="9"/>
      <c r="AAP35" s="9"/>
      <c r="AAQ35" s="9"/>
      <c r="AAR35" s="9"/>
      <c r="AAS35" s="9"/>
      <c r="AAT35" s="9"/>
      <c r="AAU35" s="9"/>
      <c r="AAV35" s="9"/>
      <c r="AAW35" s="9"/>
      <c r="AAX35" s="9"/>
      <c r="AAY35" s="9"/>
      <c r="AAZ35" s="9"/>
      <c r="ABA35" s="9"/>
      <c r="ABB35" s="9"/>
      <c r="ABC35" s="9"/>
      <c r="ABD35" s="9"/>
      <c r="ABE35" s="9"/>
      <c r="ABF35" s="9"/>
      <c r="ABG35" s="9"/>
      <c r="ABH35" s="9"/>
      <c r="ABI35" s="9"/>
      <c r="ABJ35" s="9"/>
      <c r="ABK35" s="9"/>
      <c r="ABL35" s="9"/>
      <c r="ABM35" s="9"/>
      <c r="ABN35" s="9"/>
      <c r="ABO35" s="9"/>
      <c r="ABP35" s="9"/>
      <c r="ABQ35" s="9"/>
      <c r="ABR35" s="9"/>
      <c r="ABS35" s="9"/>
      <c r="ABT35" s="9"/>
      <c r="ABU35" s="9"/>
      <c r="ABV35" s="9"/>
      <c r="ABW35" s="9"/>
      <c r="ABX35" s="9"/>
      <c r="ABY35" s="9"/>
      <c r="ABZ35" s="9"/>
      <c r="ACA35" s="9"/>
      <c r="ACB35" s="9"/>
      <c r="ACC35" s="9"/>
      <c r="ACD35" s="9"/>
      <c r="ACE35" s="9"/>
      <c r="ACF35" s="9"/>
      <c r="ACG35" s="9"/>
      <c r="ACH35" s="9"/>
      <c r="ACI35" s="9"/>
      <c r="ACJ35" s="9"/>
      <c r="ACK35" s="9"/>
      <c r="ACL35" s="9"/>
      <c r="ACM35" s="9"/>
      <c r="ACN35" s="9"/>
      <c r="ACO35" s="9"/>
      <c r="ACP35" s="9"/>
      <c r="ACQ35" s="9"/>
      <c r="ACR35" s="9"/>
      <c r="ACS35" s="9"/>
      <c r="ACT35" s="9"/>
      <c r="ACU35" s="9"/>
      <c r="ACV35" s="9"/>
      <c r="ACW35" s="9"/>
      <c r="ACX35" s="9"/>
      <c r="ACY35" s="9"/>
      <c r="ACZ35" s="9"/>
      <c r="ADA35" s="9"/>
      <c r="ADB35" s="9"/>
      <c r="ADC35" s="9"/>
      <c r="ADD35" s="9"/>
      <c r="ADE35" s="9"/>
      <c r="ADF35" s="9"/>
      <c r="ADG35" s="9"/>
      <c r="ADH35" s="9"/>
      <c r="ADI35" s="9"/>
      <c r="ADJ35" s="9"/>
      <c r="ADK35" s="9"/>
      <c r="ADL35" s="9"/>
      <c r="ADM35" s="9"/>
      <c r="ADN35" s="9"/>
      <c r="ADO35" s="9"/>
      <c r="ADP35" s="9"/>
      <c r="ADQ35" s="9"/>
      <c r="ADR35" s="9"/>
      <c r="ADS35" s="9"/>
      <c r="ADT35" s="9"/>
      <c r="ADU35" s="9"/>
      <c r="ADV35" s="9"/>
      <c r="ADW35" s="9"/>
      <c r="ADX35" s="9"/>
      <c r="ADY35" s="9"/>
      <c r="ADZ35" s="9"/>
      <c r="AEA35" s="9"/>
      <c r="AEB35" s="9"/>
      <c r="AEC35" s="9"/>
      <c r="AED35" s="9"/>
      <c r="AEE35" s="9"/>
      <c r="AEF35" s="9"/>
      <c r="AEG35" s="9"/>
      <c r="AEH35" s="9"/>
      <c r="AEI35" s="9"/>
      <c r="AEJ35" s="9"/>
      <c r="AEK35" s="9"/>
      <c r="AEL35" s="9"/>
      <c r="AEM35" s="9"/>
      <c r="AEN35" s="9"/>
      <c r="AEO35" s="9"/>
      <c r="AEP35" s="9"/>
      <c r="AEQ35" s="9"/>
      <c r="AER35" s="9"/>
      <c r="AES35" s="9"/>
      <c r="AET35" s="9"/>
      <c r="AEU35" s="9"/>
      <c r="AEV35" s="9"/>
      <c r="AEW35" s="9"/>
      <c r="AEX35" s="9"/>
      <c r="AEY35" s="9"/>
      <c r="AEZ35" s="9"/>
      <c r="AFA35" s="9"/>
      <c r="AFB35" s="9"/>
      <c r="AFC35" s="9"/>
      <c r="AFD35" s="9"/>
      <c r="AFE35" s="9"/>
      <c r="AFF35" s="9"/>
      <c r="AFG35" s="9"/>
      <c r="AFH35" s="9"/>
      <c r="AFI35" s="9"/>
      <c r="AFJ35" s="9"/>
      <c r="AFK35" s="9"/>
      <c r="AFL35" s="9"/>
      <c r="AFM35" s="9"/>
      <c r="AFN35" s="9"/>
      <c r="AFO35" s="9"/>
      <c r="AFP35" s="9"/>
      <c r="AFQ35" s="9"/>
      <c r="AFR35" s="9"/>
      <c r="AFS35" s="9"/>
      <c r="AFT35" s="9"/>
      <c r="AFU35" s="9"/>
      <c r="AFV35" s="9"/>
      <c r="AFW35" s="9"/>
      <c r="AFX35" s="9"/>
      <c r="AFY35" s="9"/>
      <c r="AFZ35" s="9"/>
      <c r="AGA35" s="9"/>
      <c r="AGB35" s="9"/>
      <c r="AGC35" s="9"/>
      <c r="AGD35" s="9"/>
      <c r="AGE35" s="9"/>
      <c r="AGF35" s="9"/>
      <c r="AGG35" s="9"/>
      <c r="AGH35" s="9"/>
      <c r="AGI35" s="9"/>
      <c r="AGJ35" s="9"/>
      <c r="AGK35" s="9"/>
      <c r="AGL35" s="9"/>
      <c r="AGM35" s="9"/>
      <c r="AGN35" s="9"/>
      <c r="AGO35" s="9"/>
      <c r="AGP35" s="9"/>
      <c r="AGQ35" s="9"/>
      <c r="AGR35" s="9"/>
      <c r="AGS35" s="9"/>
      <c r="AGT35" s="9"/>
      <c r="AGU35" s="9"/>
      <c r="AGV35" s="9"/>
      <c r="AGW35" s="9"/>
      <c r="AGX35" s="9"/>
      <c r="AGY35" s="9"/>
      <c r="AGZ35" s="9"/>
      <c r="AHA35" s="9"/>
      <c r="AHB35" s="9"/>
      <c r="AHC35" s="9"/>
      <c r="AHD35" s="9"/>
      <c r="AHE35" s="9"/>
      <c r="AHF35" s="9"/>
      <c r="AHG35" s="9"/>
      <c r="AHH35" s="9"/>
      <c r="AHI35" s="9"/>
      <c r="AHJ35" s="9"/>
      <c r="AHK35" s="9"/>
      <c r="AHL35" s="9"/>
      <c r="AHM35" s="9"/>
      <c r="AHN35" s="9"/>
      <c r="AHO35" s="9"/>
      <c r="AHP35" s="9"/>
      <c r="AHQ35" s="9"/>
      <c r="AHR35" s="9"/>
      <c r="AHS35" s="9"/>
    </row>
    <row r="36" spans="1:903" s="8" customFormat="1">
      <c r="A36" s="63">
        <v>30</v>
      </c>
      <c r="B36" s="8" t="s">
        <v>69</v>
      </c>
      <c r="C36" s="8" t="s">
        <v>16</v>
      </c>
      <c r="D36" s="8" t="s">
        <v>21</v>
      </c>
      <c r="E36" s="8" t="s">
        <v>70</v>
      </c>
      <c r="F36" s="43">
        <v>40321</v>
      </c>
      <c r="G36" s="44">
        <v>8.9465280000000007</v>
      </c>
      <c r="H36" s="45">
        <v>-82.920056000000002</v>
      </c>
      <c r="I36" s="8">
        <v>32.6</v>
      </c>
      <c r="J36" s="8" t="s">
        <v>227</v>
      </c>
      <c r="K36" s="46"/>
      <c r="L36" s="46"/>
      <c r="M36" s="47"/>
      <c r="N36" s="46">
        <v>8.1999999999999993</v>
      </c>
      <c r="O36" s="46"/>
      <c r="P36" s="47"/>
      <c r="Q36" s="44"/>
      <c r="R36" s="44"/>
      <c r="S36" s="44"/>
      <c r="T36" s="44"/>
      <c r="U36" s="44"/>
      <c r="V36" s="44"/>
      <c r="W36" s="44"/>
      <c r="X36" s="49">
        <v>3.33</v>
      </c>
      <c r="Y36" s="49">
        <v>7.8917286245353171E-2</v>
      </c>
      <c r="Z36" s="50">
        <v>6.99</v>
      </c>
      <c r="AA36" s="50">
        <v>13.206349206349207</v>
      </c>
      <c r="AB36" s="50">
        <v>52</v>
      </c>
      <c r="AC36" s="49">
        <v>3.3756862745098037</v>
      </c>
      <c r="AD36" s="49">
        <v>0.08</v>
      </c>
      <c r="AE36" s="51">
        <v>430000000</v>
      </c>
      <c r="AF36" s="49">
        <v>-17.14</v>
      </c>
      <c r="AG36" s="66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9"/>
      <c r="BJ36" s="9"/>
      <c r="BK36" s="9"/>
      <c r="BL36" s="9"/>
      <c r="BM36" s="9"/>
      <c r="BN36" s="9"/>
      <c r="BO36" s="9"/>
      <c r="BP36" s="9"/>
      <c r="BQ36" s="9"/>
      <c r="BR36" s="9"/>
      <c r="BS36" s="9"/>
      <c r="BT36" s="9"/>
      <c r="BU36" s="9"/>
      <c r="BV36" s="9"/>
      <c r="BW36" s="9"/>
      <c r="BX36" s="9"/>
      <c r="BY36" s="9"/>
      <c r="BZ36" s="9"/>
      <c r="CA36" s="9"/>
      <c r="CB36" s="9"/>
      <c r="CC36" s="9"/>
      <c r="CD36" s="9"/>
      <c r="CE36" s="9"/>
      <c r="CF36" s="9"/>
      <c r="CG36" s="9"/>
      <c r="CH36" s="9"/>
      <c r="CI36" s="9"/>
      <c r="CJ36" s="9"/>
      <c r="CK36" s="9"/>
      <c r="CL36" s="9"/>
      <c r="CM36" s="9"/>
      <c r="CN36" s="9"/>
      <c r="CO36" s="9"/>
      <c r="CP36" s="9"/>
      <c r="CQ36" s="9"/>
      <c r="CR36" s="9"/>
      <c r="CS36" s="9"/>
      <c r="CT36" s="9"/>
      <c r="CU36" s="9"/>
      <c r="CV36" s="9"/>
      <c r="CW36" s="9"/>
      <c r="CX36" s="9"/>
      <c r="CY36" s="9"/>
      <c r="CZ36" s="9"/>
      <c r="DA36" s="9"/>
      <c r="DB36" s="9"/>
      <c r="DC36" s="9"/>
      <c r="DD36" s="9"/>
      <c r="DE36" s="9"/>
      <c r="DF36" s="9"/>
      <c r="DG36" s="9"/>
      <c r="DH36" s="9"/>
      <c r="DI36" s="9"/>
      <c r="DJ36" s="9"/>
      <c r="DK36" s="9"/>
      <c r="DL36" s="9"/>
      <c r="DM36" s="9"/>
      <c r="DN36" s="9"/>
      <c r="DO36" s="9"/>
      <c r="DP36" s="9"/>
      <c r="DQ36" s="9"/>
      <c r="DR36" s="9"/>
      <c r="DS36" s="9"/>
      <c r="DT36" s="9"/>
      <c r="DU36" s="9"/>
      <c r="DV36" s="9"/>
      <c r="DW36" s="9"/>
      <c r="DX36" s="9"/>
      <c r="DY36" s="9"/>
      <c r="DZ36" s="9"/>
      <c r="EA36" s="9"/>
      <c r="EB36" s="9"/>
      <c r="EC36" s="9"/>
      <c r="ED36" s="9"/>
      <c r="EE36" s="9"/>
      <c r="EF36" s="9"/>
      <c r="EG36" s="9"/>
      <c r="EH36" s="9"/>
      <c r="EI36" s="9"/>
      <c r="EJ36" s="9"/>
      <c r="EK36" s="9"/>
      <c r="EL36" s="9"/>
      <c r="EM36" s="9"/>
      <c r="EN36" s="9"/>
      <c r="EO36" s="9"/>
      <c r="EP36" s="9"/>
      <c r="EQ36" s="9"/>
      <c r="ER36" s="9"/>
      <c r="ES36" s="9"/>
      <c r="ET36" s="9"/>
      <c r="EU36" s="9"/>
      <c r="EV36" s="9"/>
      <c r="EW36" s="9"/>
      <c r="EX36" s="9"/>
      <c r="EY36" s="9"/>
      <c r="EZ36" s="9"/>
      <c r="FA36" s="9"/>
      <c r="FB36" s="9"/>
      <c r="FC36" s="9"/>
      <c r="FD36" s="9"/>
      <c r="FE36" s="9"/>
      <c r="FF36" s="9"/>
      <c r="FG36" s="9"/>
      <c r="FH36" s="9"/>
      <c r="FI36" s="9"/>
      <c r="FJ36" s="9"/>
      <c r="FK36" s="9"/>
      <c r="FL36" s="9"/>
      <c r="FM36" s="9"/>
      <c r="FN36" s="9"/>
      <c r="FO36" s="9"/>
      <c r="FP36" s="9"/>
      <c r="FQ36" s="9"/>
      <c r="FR36" s="9"/>
      <c r="FS36" s="9"/>
      <c r="FT36" s="9"/>
      <c r="FU36" s="9"/>
      <c r="FV36" s="9"/>
      <c r="FW36" s="9"/>
      <c r="FX36" s="9"/>
      <c r="FY36" s="9"/>
      <c r="FZ36" s="9"/>
      <c r="GA36" s="9"/>
      <c r="GB36" s="9"/>
      <c r="GC36" s="9"/>
      <c r="GD36" s="9"/>
      <c r="GE36" s="9"/>
      <c r="GF36" s="9"/>
      <c r="GG36" s="9"/>
      <c r="GH36" s="9"/>
      <c r="GI36" s="9"/>
      <c r="GJ36" s="9"/>
      <c r="GK36" s="9"/>
      <c r="GL36" s="9"/>
      <c r="GM36" s="9"/>
      <c r="GN36" s="9"/>
      <c r="GO36" s="9"/>
      <c r="GP36" s="9"/>
      <c r="GQ36" s="9"/>
      <c r="GR36" s="9"/>
      <c r="GS36" s="9"/>
      <c r="GT36" s="9"/>
      <c r="GU36" s="9"/>
      <c r="GV36" s="9"/>
      <c r="GW36" s="9"/>
      <c r="GX36" s="9"/>
      <c r="GY36" s="9"/>
      <c r="GZ36" s="9"/>
      <c r="HA36" s="9"/>
      <c r="HB36" s="9"/>
      <c r="HC36" s="9"/>
      <c r="HD36" s="9"/>
      <c r="HE36" s="9"/>
      <c r="HF36" s="9"/>
      <c r="HG36" s="9"/>
      <c r="HH36" s="9"/>
      <c r="HI36" s="9"/>
      <c r="HJ36" s="9"/>
      <c r="HK36" s="9"/>
      <c r="HL36" s="9"/>
      <c r="HM36" s="9"/>
      <c r="HN36" s="9"/>
      <c r="HO36" s="9"/>
      <c r="HP36" s="9"/>
      <c r="HQ36" s="9"/>
      <c r="HR36" s="9"/>
      <c r="HS36" s="9"/>
      <c r="HT36" s="9"/>
      <c r="HU36" s="9"/>
      <c r="HV36" s="9"/>
      <c r="HW36" s="9"/>
      <c r="HX36" s="9"/>
      <c r="HY36" s="9"/>
      <c r="HZ36" s="9"/>
      <c r="IA36" s="9"/>
      <c r="IB36" s="9"/>
      <c r="IC36" s="9"/>
      <c r="ID36" s="9"/>
      <c r="IE36" s="9"/>
      <c r="IF36" s="9"/>
      <c r="IG36" s="9"/>
      <c r="IH36" s="9"/>
      <c r="II36" s="9"/>
      <c r="IJ36" s="9"/>
      <c r="IK36" s="9"/>
      <c r="IL36" s="9"/>
      <c r="IM36" s="9"/>
      <c r="IN36" s="9"/>
      <c r="IO36" s="9"/>
      <c r="IP36" s="9"/>
      <c r="IQ36" s="9"/>
      <c r="IR36" s="9"/>
      <c r="IS36" s="9"/>
      <c r="IT36" s="9"/>
      <c r="IU36" s="9"/>
      <c r="IV36" s="9"/>
      <c r="IW36" s="9"/>
      <c r="IX36" s="9"/>
      <c r="IY36" s="9"/>
      <c r="IZ36" s="9"/>
      <c r="JA36" s="9"/>
      <c r="JB36" s="9"/>
      <c r="JC36" s="9"/>
      <c r="JD36" s="9"/>
      <c r="JE36" s="9"/>
      <c r="JF36" s="9"/>
      <c r="JG36" s="9"/>
      <c r="JH36" s="9"/>
      <c r="JI36" s="9"/>
      <c r="JJ36" s="9"/>
      <c r="JK36" s="9"/>
      <c r="JL36" s="9"/>
      <c r="JM36" s="9"/>
      <c r="JN36" s="9"/>
      <c r="JO36" s="9"/>
      <c r="JP36" s="9"/>
      <c r="JQ36" s="9"/>
      <c r="JR36" s="9"/>
      <c r="JS36" s="9"/>
      <c r="JT36" s="9"/>
      <c r="JU36" s="9"/>
      <c r="JV36" s="9"/>
      <c r="JW36" s="9"/>
      <c r="JX36" s="9"/>
      <c r="JY36" s="9"/>
      <c r="JZ36" s="9"/>
      <c r="KA36" s="9"/>
      <c r="KB36" s="9"/>
      <c r="KC36" s="9"/>
      <c r="KD36" s="9"/>
      <c r="KE36" s="9"/>
      <c r="KF36" s="9"/>
      <c r="KG36" s="9"/>
      <c r="KH36" s="9"/>
      <c r="KI36" s="9"/>
      <c r="KJ36" s="9"/>
      <c r="KK36" s="9"/>
      <c r="KL36" s="9"/>
      <c r="KM36" s="9"/>
      <c r="KN36" s="9"/>
      <c r="KO36" s="9"/>
      <c r="KP36" s="9"/>
      <c r="KQ36" s="9"/>
      <c r="KR36" s="9"/>
      <c r="KS36" s="9"/>
      <c r="KT36" s="9"/>
      <c r="KU36" s="9"/>
      <c r="KV36" s="9"/>
      <c r="KW36" s="9"/>
      <c r="KX36" s="9"/>
      <c r="KY36" s="9"/>
      <c r="KZ36" s="9"/>
      <c r="LA36" s="9"/>
      <c r="LB36" s="9"/>
      <c r="LC36" s="9"/>
      <c r="LD36" s="9"/>
      <c r="LE36" s="9"/>
      <c r="LF36" s="9"/>
      <c r="LG36" s="9"/>
      <c r="LH36" s="9"/>
      <c r="LI36" s="9"/>
      <c r="LJ36" s="9"/>
      <c r="LK36" s="9"/>
      <c r="LL36" s="9"/>
      <c r="LM36" s="9"/>
      <c r="LN36" s="9"/>
      <c r="LO36" s="9"/>
      <c r="LP36" s="9"/>
      <c r="LQ36" s="9"/>
      <c r="LR36" s="9"/>
      <c r="LS36" s="9"/>
      <c r="LT36" s="9"/>
      <c r="LU36" s="9"/>
      <c r="LV36" s="9"/>
      <c r="LW36" s="9"/>
      <c r="LX36" s="9"/>
      <c r="LY36" s="9"/>
      <c r="LZ36" s="9"/>
      <c r="MA36" s="9"/>
      <c r="MB36" s="9"/>
      <c r="MC36" s="9"/>
      <c r="MD36" s="9"/>
      <c r="ME36" s="9"/>
      <c r="MF36" s="9"/>
      <c r="MG36" s="9"/>
      <c r="MH36" s="9"/>
      <c r="MI36" s="9"/>
      <c r="MJ36" s="9"/>
      <c r="MK36" s="9"/>
      <c r="ML36" s="9"/>
      <c r="MM36" s="9"/>
      <c r="MN36" s="9"/>
      <c r="MO36" s="9"/>
      <c r="MP36" s="9"/>
      <c r="MQ36" s="9"/>
      <c r="MR36" s="9"/>
      <c r="MS36" s="9"/>
      <c r="MT36" s="9"/>
      <c r="MU36" s="9"/>
      <c r="MV36" s="9"/>
      <c r="MW36" s="9"/>
      <c r="MX36" s="9"/>
      <c r="MY36" s="9"/>
      <c r="MZ36" s="9"/>
      <c r="NA36" s="9"/>
      <c r="NB36" s="9"/>
      <c r="NC36" s="9"/>
      <c r="ND36" s="9"/>
      <c r="NE36" s="9"/>
      <c r="NF36" s="9"/>
      <c r="NG36" s="9"/>
      <c r="NH36" s="9"/>
      <c r="NI36" s="9"/>
      <c r="NJ36" s="9"/>
      <c r="NK36" s="9"/>
      <c r="NL36" s="9"/>
      <c r="NM36" s="9"/>
      <c r="NN36" s="9"/>
      <c r="NO36" s="9"/>
      <c r="NP36" s="9"/>
      <c r="NQ36" s="9"/>
      <c r="NR36" s="9"/>
      <c r="NS36" s="9"/>
      <c r="NT36" s="9"/>
      <c r="NU36" s="9"/>
      <c r="NV36" s="9"/>
      <c r="NW36" s="9"/>
      <c r="NX36" s="9"/>
      <c r="NY36" s="9"/>
      <c r="NZ36" s="9"/>
      <c r="OA36" s="9"/>
      <c r="OB36" s="9"/>
      <c r="OC36" s="9"/>
      <c r="OD36" s="9"/>
      <c r="OE36" s="9"/>
      <c r="OF36" s="9"/>
      <c r="OG36" s="9"/>
      <c r="OH36" s="9"/>
      <c r="OI36" s="9"/>
      <c r="OJ36" s="9"/>
      <c r="OK36" s="9"/>
      <c r="OL36" s="9"/>
      <c r="OM36" s="9"/>
      <c r="ON36" s="9"/>
      <c r="OO36" s="9"/>
      <c r="OP36" s="9"/>
      <c r="OQ36" s="9"/>
      <c r="OR36" s="9"/>
      <c r="OS36" s="9"/>
      <c r="OT36" s="9"/>
      <c r="OU36" s="9"/>
      <c r="OV36" s="9"/>
      <c r="OW36" s="9"/>
      <c r="OX36" s="9"/>
      <c r="OY36" s="9"/>
      <c r="OZ36" s="9"/>
      <c r="PA36" s="9"/>
      <c r="PB36" s="9"/>
      <c r="PC36" s="9"/>
      <c r="PD36" s="9"/>
      <c r="PE36" s="9"/>
      <c r="PF36" s="9"/>
      <c r="PG36" s="9"/>
      <c r="PH36" s="9"/>
      <c r="PI36" s="9"/>
      <c r="PJ36" s="9"/>
      <c r="PK36" s="9"/>
      <c r="PL36" s="9"/>
      <c r="PM36" s="9"/>
      <c r="PN36" s="9"/>
      <c r="PO36" s="9"/>
      <c r="PP36" s="9"/>
      <c r="PQ36" s="9"/>
      <c r="PR36" s="9"/>
      <c r="PS36" s="9"/>
      <c r="PT36" s="9"/>
      <c r="PU36" s="9"/>
      <c r="PV36" s="9"/>
      <c r="PW36" s="9"/>
      <c r="PX36" s="9"/>
      <c r="PY36" s="9"/>
      <c r="PZ36" s="9"/>
      <c r="QA36" s="9"/>
      <c r="QB36" s="9"/>
      <c r="QC36" s="9"/>
      <c r="QD36" s="9"/>
      <c r="QE36" s="9"/>
      <c r="QF36" s="9"/>
      <c r="QG36" s="9"/>
      <c r="QH36" s="9"/>
      <c r="QI36" s="9"/>
      <c r="QJ36" s="9"/>
      <c r="QK36" s="9"/>
      <c r="QL36" s="9"/>
      <c r="QM36" s="9"/>
      <c r="QN36" s="9"/>
      <c r="QO36" s="9"/>
      <c r="QP36" s="9"/>
      <c r="QQ36" s="9"/>
      <c r="QR36" s="9"/>
      <c r="QS36" s="9"/>
      <c r="QT36" s="9"/>
      <c r="QU36" s="9"/>
      <c r="QV36" s="9"/>
      <c r="QW36" s="9"/>
      <c r="QX36" s="9"/>
      <c r="QY36" s="9"/>
      <c r="QZ36" s="9"/>
      <c r="RA36" s="9"/>
      <c r="RB36" s="9"/>
      <c r="RC36" s="9"/>
      <c r="RD36" s="9"/>
      <c r="RE36" s="9"/>
      <c r="RF36" s="9"/>
      <c r="RG36" s="9"/>
      <c r="RH36" s="9"/>
      <c r="RI36" s="9"/>
      <c r="RJ36" s="9"/>
      <c r="RK36" s="9"/>
      <c r="RL36" s="9"/>
      <c r="RM36" s="9"/>
      <c r="RN36" s="9"/>
      <c r="RO36" s="9"/>
      <c r="RP36" s="9"/>
      <c r="RQ36" s="9"/>
      <c r="RR36" s="9"/>
      <c r="RS36" s="9"/>
      <c r="RT36" s="9"/>
      <c r="RU36" s="9"/>
      <c r="RV36" s="9"/>
      <c r="RW36" s="9"/>
      <c r="RX36" s="9"/>
      <c r="RY36" s="9"/>
      <c r="RZ36" s="9"/>
      <c r="SA36" s="9"/>
      <c r="SB36" s="9"/>
      <c r="SC36" s="9"/>
      <c r="SD36" s="9"/>
      <c r="SE36" s="9"/>
      <c r="SF36" s="9"/>
      <c r="SG36" s="9"/>
      <c r="SH36" s="9"/>
      <c r="SI36" s="9"/>
      <c r="SJ36" s="9"/>
      <c r="SK36" s="9"/>
      <c r="SL36" s="9"/>
      <c r="SM36" s="9"/>
      <c r="SN36" s="9"/>
      <c r="SO36" s="9"/>
      <c r="SP36" s="9"/>
      <c r="SQ36" s="9"/>
      <c r="SR36" s="9"/>
      <c r="SS36" s="9"/>
      <c r="ST36" s="9"/>
      <c r="SU36" s="9"/>
      <c r="SV36" s="9"/>
      <c r="SW36" s="9"/>
      <c r="SX36" s="9"/>
      <c r="SY36" s="9"/>
      <c r="SZ36" s="9"/>
      <c r="TA36" s="9"/>
      <c r="TB36" s="9"/>
      <c r="TC36" s="9"/>
      <c r="TD36" s="9"/>
      <c r="TE36" s="9"/>
      <c r="TF36" s="9"/>
      <c r="TG36" s="9"/>
      <c r="TH36" s="9"/>
      <c r="TI36" s="9"/>
      <c r="TJ36" s="9"/>
      <c r="TK36" s="9"/>
      <c r="TL36" s="9"/>
      <c r="TM36" s="9"/>
      <c r="TN36" s="9"/>
      <c r="TO36" s="9"/>
      <c r="TP36" s="9"/>
      <c r="TQ36" s="9"/>
      <c r="TR36" s="9"/>
      <c r="TS36" s="9"/>
      <c r="TT36" s="9"/>
      <c r="TU36" s="9"/>
      <c r="TV36" s="9"/>
      <c r="TW36" s="9"/>
      <c r="TX36" s="9"/>
      <c r="TY36" s="9"/>
      <c r="TZ36" s="9"/>
      <c r="UA36" s="9"/>
      <c r="UB36" s="9"/>
      <c r="UC36" s="9"/>
      <c r="UD36" s="9"/>
      <c r="UE36" s="9"/>
      <c r="UF36" s="9"/>
      <c r="UG36" s="9"/>
      <c r="UH36" s="9"/>
      <c r="UI36" s="9"/>
      <c r="UJ36" s="9"/>
      <c r="UK36" s="9"/>
      <c r="UL36" s="9"/>
      <c r="UM36" s="9"/>
      <c r="UN36" s="9"/>
      <c r="UO36" s="9"/>
      <c r="UP36" s="9"/>
      <c r="UQ36" s="9"/>
      <c r="UR36" s="9"/>
      <c r="US36" s="9"/>
      <c r="UT36" s="9"/>
      <c r="UU36" s="9"/>
      <c r="UV36" s="9"/>
      <c r="UW36" s="9"/>
      <c r="UX36" s="9"/>
      <c r="UY36" s="9"/>
      <c r="UZ36" s="9"/>
      <c r="VA36" s="9"/>
      <c r="VB36" s="9"/>
      <c r="VC36" s="9"/>
      <c r="VD36" s="9"/>
      <c r="VE36" s="9"/>
      <c r="VF36" s="9"/>
      <c r="VG36" s="9"/>
      <c r="VH36" s="9"/>
      <c r="VI36" s="9"/>
      <c r="VJ36" s="9"/>
      <c r="VK36" s="9"/>
      <c r="VL36" s="9"/>
      <c r="VM36" s="9"/>
      <c r="VN36" s="9"/>
      <c r="VO36" s="9"/>
      <c r="VP36" s="9"/>
      <c r="VQ36" s="9"/>
      <c r="VR36" s="9"/>
      <c r="VS36" s="9"/>
      <c r="VT36" s="9"/>
      <c r="VU36" s="9"/>
      <c r="VV36" s="9"/>
      <c r="VW36" s="9"/>
      <c r="VX36" s="9"/>
      <c r="VY36" s="9"/>
      <c r="VZ36" s="9"/>
      <c r="WA36" s="9"/>
      <c r="WB36" s="9"/>
      <c r="WC36" s="9"/>
      <c r="WD36" s="9"/>
      <c r="WE36" s="9"/>
      <c r="WF36" s="9"/>
      <c r="WG36" s="9"/>
      <c r="WH36" s="9"/>
      <c r="WI36" s="9"/>
      <c r="WJ36" s="9"/>
      <c r="WK36" s="9"/>
      <c r="WL36" s="9"/>
      <c r="WM36" s="9"/>
      <c r="WN36" s="9"/>
      <c r="WO36" s="9"/>
      <c r="WP36" s="9"/>
      <c r="WQ36" s="9"/>
      <c r="WR36" s="9"/>
      <c r="WS36" s="9"/>
      <c r="WT36" s="9"/>
      <c r="WU36" s="9"/>
      <c r="WV36" s="9"/>
      <c r="WW36" s="9"/>
      <c r="WX36" s="9"/>
      <c r="WY36" s="9"/>
      <c r="WZ36" s="9"/>
      <c r="XA36" s="9"/>
      <c r="XB36" s="9"/>
      <c r="XC36" s="9"/>
      <c r="XD36" s="9"/>
      <c r="XE36" s="9"/>
      <c r="XF36" s="9"/>
      <c r="XG36" s="9"/>
      <c r="XH36" s="9"/>
      <c r="XI36" s="9"/>
      <c r="XJ36" s="9"/>
      <c r="XK36" s="9"/>
      <c r="XL36" s="9"/>
      <c r="XM36" s="9"/>
      <c r="XN36" s="9"/>
      <c r="XO36" s="9"/>
      <c r="XP36" s="9"/>
      <c r="XQ36" s="9"/>
      <c r="XR36" s="9"/>
      <c r="XS36" s="9"/>
      <c r="XT36" s="9"/>
      <c r="XU36" s="9"/>
      <c r="XV36" s="9"/>
      <c r="XW36" s="9"/>
      <c r="XX36" s="9"/>
      <c r="XY36" s="9"/>
      <c r="XZ36" s="9"/>
      <c r="YA36" s="9"/>
      <c r="YB36" s="9"/>
      <c r="YC36" s="9"/>
      <c r="YD36" s="9"/>
      <c r="YE36" s="9"/>
      <c r="YF36" s="9"/>
      <c r="YG36" s="9"/>
      <c r="YH36" s="9"/>
      <c r="YI36" s="9"/>
      <c r="YJ36" s="9"/>
      <c r="YK36" s="9"/>
      <c r="YL36" s="9"/>
      <c r="YM36" s="9"/>
      <c r="YN36" s="9"/>
      <c r="YO36" s="9"/>
      <c r="YP36" s="9"/>
      <c r="YQ36" s="9"/>
      <c r="YR36" s="9"/>
      <c r="YS36" s="9"/>
      <c r="YT36" s="9"/>
      <c r="YU36" s="9"/>
      <c r="YV36" s="9"/>
      <c r="YW36" s="9"/>
      <c r="YX36" s="9"/>
      <c r="YY36" s="9"/>
      <c r="YZ36" s="9"/>
      <c r="ZA36" s="9"/>
      <c r="ZB36" s="9"/>
      <c r="ZC36" s="9"/>
      <c r="ZD36" s="9"/>
      <c r="ZE36" s="9"/>
      <c r="ZF36" s="9"/>
      <c r="ZG36" s="9"/>
      <c r="ZH36" s="9"/>
      <c r="ZI36" s="9"/>
      <c r="ZJ36" s="9"/>
      <c r="ZK36" s="9"/>
      <c r="ZL36" s="9"/>
      <c r="ZM36" s="9"/>
      <c r="ZN36" s="9"/>
      <c r="ZO36" s="9"/>
      <c r="ZP36" s="9"/>
      <c r="ZQ36" s="9"/>
      <c r="ZR36" s="9"/>
      <c r="ZS36" s="9"/>
      <c r="ZT36" s="9"/>
      <c r="ZU36" s="9"/>
      <c r="ZV36" s="9"/>
      <c r="ZW36" s="9"/>
      <c r="ZX36" s="9"/>
      <c r="ZY36" s="9"/>
      <c r="ZZ36" s="9"/>
      <c r="AAA36" s="9"/>
      <c r="AAB36" s="9"/>
      <c r="AAC36" s="9"/>
      <c r="AAD36" s="9"/>
      <c r="AAE36" s="9"/>
      <c r="AAF36" s="9"/>
      <c r="AAG36" s="9"/>
      <c r="AAH36" s="9"/>
      <c r="AAI36" s="9"/>
      <c r="AAJ36" s="9"/>
      <c r="AAK36" s="9"/>
      <c r="AAL36" s="9"/>
      <c r="AAM36" s="9"/>
      <c r="AAN36" s="9"/>
      <c r="AAO36" s="9"/>
      <c r="AAP36" s="9"/>
      <c r="AAQ36" s="9"/>
      <c r="AAR36" s="9"/>
      <c r="AAS36" s="9"/>
      <c r="AAT36" s="9"/>
      <c r="AAU36" s="9"/>
      <c r="AAV36" s="9"/>
      <c r="AAW36" s="9"/>
      <c r="AAX36" s="9"/>
      <c r="AAY36" s="9"/>
      <c r="AAZ36" s="9"/>
      <c r="ABA36" s="9"/>
      <c r="ABB36" s="9"/>
      <c r="ABC36" s="9"/>
      <c r="ABD36" s="9"/>
      <c r="ABE36" s="9"/>
      <c r="ABF36" s="9"/>
      <c r="ABG36" s="9"/>
      <c r="ABH36" s="9"/>
      <c r="ABI36" s="9"/>
      <c r="ABJ36" s="9"/>
      <c r="ABK36" s="9"/>
      <c r="ABL36" s="9"/>
      <c r="ABM36" s="9"/>
      <c r="ABN36" s="9"/>
      <c r="ABO36" s="9"/>
      <c r="ABP36" s="9"/>
      <c r="ABQ36" s="9"/>
      <c r="ABR36" s="9"/>
      <c r="ABS36" s="9"/>
      <c r="ABT36" s="9"/>
      <c r="ABU36" s="9"/>
      <c r="ABV36" s="9"/>
      <c r="ABW36" s="9"/>
      <c r="ABX36" s="9"/>
      <c r="ABY36" s="9"/>
      <c r="ABZ36" s="9"/>
      <c r="ACA36" s="9"/>
      <c r="ACB36" s="9"/>
      <c r="ACC36" s="9"/>
      <c r="ACD36" s="9"/>
      <c r="ACE36" s="9"/>
      <c r="ACF36" s="9"/>
      <c r="ACG36" s="9"/>
      <c r="ACH36" s="9"/>
      <c r="ACI36" s="9"/>
      <c r="ACJ36" s="9"/>
      <c r="ACK36" s="9"/>
      <c r="ACL36" s="9"/>
      <c r="ACM36" s="9"/>
      <c r="ACN36" s="9"/>
      <c r="ACO36" s="9"/>
      <c r="ACP36" s="9"/>
      <c r="ACQ36" s="9"/>
      <c r="ACR36" s="9"/>
      <c r="ACS36" s="9"/>
      <c r="ACT36" s="9"/>
      <c r="ACU36" s="9"/>
      <c r="ACV36" s="9"/>
      <c r="ACW36" s="9"/>
      <c r="ACX36" s="9"/>
      <c r="ACY36" s="9"/>
      <c r="ACZ36" s="9"/>
      <c r="ADA36" s="9"/>
      <c r="ADB36" s="9"/>
      <c r="ADC36" s="9"/>
      <c r="ADD36" s="9"/>
      <c r="ADE36" s="9"/>
      <c r="ADF36" s="9"/>
      <c r="ADG36" s="9"/>
      <c r="ADH36" s="9"/>
      <c r="ADI36" s="9"/>
      <c r="ADJ36" s="9"/>
      <c r="ADK36" s="9"/>
      <c r="ADL36" s="9"/>
      <c r="ADM36" s="9"/>
      <c r="ADN36" s="9"/>
      <c r="ADO36" s="9"/>
      <c r="ADP36" s="9"/>
      <c r="ADQ36" s="9"/>
      <c r="ADR36" s="9"/>
      <c r="ADS36" s="9"/>
      <c r="ADT36" s="9"/>
      <c r="ADU36" s="9"/>
      <c r="ADV36" s="9"/>
      <c r="ADW36" s="9"/>
      <c r="ADX36" s="9"/>
      <c r="ADY36" s="9"/>
      <c r="ADZ36" s="9"/>
      <c r="AEA36" s="9"/>
      <c r="AEB36" s="9"/>
      <c r="AEC36" s="9"/>
      <c r="AED36" s="9"/>
      <c r="AEE36" s="9"/>
      <c r="AEF36" s="9"/>
      <c r="AEG36" s="9"/>
      <c r="AEH36" s="9"/>
      <c r="AEI36" s="9"/>
      <c r="AEJ36" s="9"/>
      <c r="AEK36" s="9"/>
      <c r="AEL36" s="9"/>
      <c r="AEM36" s="9"/>
      <c r="AEN36" s="9"/>
      <c r="AEO36" s="9"/>
      <c r="AEP36" s="9"/>
      <c r="AEQ36" s="9"/>
      <c r="AER36" s="9"/>
      <c r="AES36" s="9"/>
      <c r="AET36" s="9"/>
      <c r="AEU36" s="9"/>
      <c r="AEV36" s="9"/>
      <c r="AEW36" s="9"/>
      <c r="AEX36" s="9"/>
      <c r="AEY36" s="9"/>
      <c r="AEZ36" s="9"/>
      <c r="AFA36" s="9"/>
      <c r="AFB36" s="9"/>
      <c r="AFC36" s="9"/>
      <c r="AFD36" s="9"/>
      <c r="AFE36" s="9"/>
      <c r="AFF36" s="9"/>
      <c r="AFG36" s="9"/>
      <c r="AFH36" s="9"/>
      <c r="AFI36" s="9"/>
      <c r="AFJ36" s="9"/>
      <c r="AFK36" s="9"/>
      <c r="AFL36" s="9"/>
      <c r="AFM36" s="9"/>
      <c r="AFN36" s="9"/>
      <c r="AFO36" s="9"/>
      <c r="AFP36" s="9"/>
      <c r="AFQ36" s="9"/>
      <c r="AFR36" s="9"/>
      <c r="AFS36" s="9"/>
      <c r="AFT36" s="9"/>
      <c r="AFU36" s="9"/>
      <c r="AFV36" s="9"/>
      <c r="AFW36" s="9"/>
      <c r="AFX36" s="9"/>
      <c r="AFY36" s="9"/>
      <c r="AFZ36" s="9"/>
      <c r="AGA36" s="9"/>
      <c r="AGB36" s="9"/>
      <c r="AGC36" s="9"/>
      <c r="AGD36" s="9"/>
      <c r="AGE36" s="9"/>
      <c r="AGF36" s="9"/>
      <c r="AGG36" s="9"/>
      <c r="AGH36" s="9"/>
      <c r="AGI36" s="9"/>
      <c r="AGJ36" s="9"/>
      <c r="AGK36" s="9"/>
      <c r="AGL36" s="9"/>
      <c r="AGM36" s="9"/>
      <c r="AGN36" s="9"/>
      <c r="AGO36" s="9"/>
      <c r="AGP36" s="9"/>
      <c r="AGQ36" s="9"/>
      <c r="AGR36" s="9"/>
      <c r="AGS36" s="9"/>
      <c r="AGT36" s="9"/>
      <c r="AGU36" s="9"/>
      <c r="AGV36" s="9"/>
      <c r="AGW36" s="9"/>
      <c r="AGX36" s="9"/>
      <c r="AGY36" s="9"/>
      <c r="AGZ36" s="9"/>
      <c r="AHA36" s="9"/>
      <c r="AHB36" s="9"/>
      <c r="AHC36" s="9"/>
      <c r="AHD36" s="9"/>
      <c r="AHE36" s="9"/>
      <c r="AHF36" s="9"/>
      <c r="AHG36" s="9"/>
      <c r="AHH36" s="9"/>
      <c r="AHI36" s="9"/>
      <c r="AHJ36" s="9"/>
      <c r="AHK36" s="9"/>
      <c r="AHL36" s="9"/>
      <c r="AHM36" s="9"/>
      <c r="AHN36" s="9"/>
      <c r="AHO36" s="9"/>
      <c r="AHP36" s="9"/>
      <c r="AHQ36" s="9"/>
      <c r="AHR36" s="9"/>
      <c r="AHS36" s="9"/>
    </row>
    <row r="37" spans="1:903" s="8" customFormat="1">
      <c r="A37" s="63">
        <v>31</v>
      </c>
      <c r="B37" s="8" t="s">
        <v>69</v>
      </c>
      <c r="C37" s="8" t="s">
        <v>16</v>
      </c>
      <c r="D37" s="8" t="s">
        <v>21</v>
      </c>
      <c r="E37" s="8" t="s">
        <v>71</v>
      </c>
      <c r="F37" s="43">
        <v>40964</v>
      </c>
      <c r="G37" s="44">
        <v>8.9469720000000006</v>
      </c>
      <c r="H37" s="45">
        <v>-82.919111000000001</v>
      </c>
      <c r="I37" s="8">
        <v>37.200000000000003</v>
      </c>
      <c r="J37" s="8" t="s">
        <v>227</v>
      </c>
      <c r="K37" s="46"/>
      <c r="L37" s="46"/>
      <c r="M37" s="47"/>
      <c r="N37" s="46">
        <v>6</v>
      </c>
      <c r="O37" s="46"/>
      <c r="P37" s="47"/>
      <c r="Q37" s="44"/>
      <c r="R37" s="44"/>
      <c r="S37" s="44"/>
      <c r="T37" s="44"/>
      <c r="U37" s="44"/>
      <c r="V37" s="44"/>
      <c r="W37" s="44"/>
      <c r="X37" s="49">
        <v>3.12</v>
      </c>
      <c r="Y37" s="49">
        <v>0.29695658831636168</v>
      </c>
      <c r="Z37" s="50">
        <v>2.3769999999999998</v>
      </c>
      <c r="AA37" s="50">
        <v>17.092063492063492</v>
      </c>
      <c r="AB37" s="50">
        <v>67.3</v>
      </c>
      <c r="AC37" s="49">
        <v>3.1519758672699849</v>
      </c>
      <c r="AD37" s="49">
        <v>0.3</v>
      </c>
      <c r="AE37" s="51">
        <v>740000000</v>
      </c>
      <c r="AF37" s="49">
        <v>-24.82</v>
      </c>
      <c r="AG37" s="66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  <c r="BA37" s="9"/>
      <c r="BB37" s="9"/>
      <c r="BC37" s="9"/>
      <c r="BD37" s="9"/>
      <c r="BE37" s="9"/>
      <c r="BF37" s="9"/>
      <c r="BG37" s="9"/>
      <c r="BH37" s="9"/>
      <c r="BI37" s="9"/>
      <c r="BJ37" s="9"/>
      <c r="BK37" s="9"/>
      <c r="BL37" s="9"/>
      <c r="BM37" s="9"/>
      <c r="BN37" s="9"/>
      <c r="BO37" s="9"/>
      <c r="BP37" s="9"/>
      <c r="BQ37" s="9"/>
      <c r="BR37" s="9"/>
      <c r="BS37" s="9"/>
      <c r="BT37" s="9"/>
      <c r="BU37" s="9"/>
      <c r="BV37" s="9"/>
      <c r="BW37" s="9"/>
      <c r="BX37" s="9"/>
      <c r="BY37" s="9"/>
      <c r="BZ37" s="9"/>
      <c r="CA37" s="9"/>
      <c r="CB37" s="9"/>
      <c r="CC37" s="9"/>
      <c r="CD37" s="9"/>
      <c r="CE37" s="9"/>
      <c r="CF37" s="9"/>
      <c r="CG37" s="9"/>
      <c r="CH37" s="9"/>
      <c r="CI37" s="9"/>
      <c r="CJ37" s="9"/>
      <c r="CK37" s="9"/>
      <c r="CL37" s="9"/>
      <c r="CM37" s="9"/>
      <c r="CN37" s="9"/>
      <c r="CO37" s="9"/>
      <c r="CP37" s="9"/>
      <c r="CQ37" s="9"/>
      <c r="CR37" s="9"/>
      <c r="CS37" s="9"/>
      <c r="CT37" s="9"/>
      <c r="CU37" s="9"/>
      <c r="CV37" s="9"/>
      <c r="CW37" s="9"/>
      <c r="CX37" s="9"/>
      <c r="CY37" s="9"/>
      <c r="CZ37" s="9"/>
      <c r="DA37" s="9"/>
      <c r="DB37" s="9"/>
      <c r="DC37" s="9"/>
      <c r="DD37" s="9"/>
      <c r="DE37" s="9"/>
      <c r="DF37" s="9"/>
      <c r="DG37" s="9"/>
      <c r="DH37" s="9"/>
      <c r="DI37" s="9"/>
      <c r="DJ37" s="9"/>
      <c r="DK37" s="9"/>
      <c r="DL37" s="9"/>
      <c r="DM37" s="9"/>
      <c r="DN37" s="9"/>
      <c r="DO37" s="9"/>
      <c r="DP37" s="9"/>
      <c r="DQ37" s="9"/>
      <c r="DR37" s="9"/>
      <c r="DS37" s="9"/>
      <c r="DT37" s="9"/>
      <c r="DU37" s="9"/>
      <c r="DV37" s="9"/>
      <c r="DW37" s="9"/>
      <c r="DX37" s="9"/>
      <c r="DY37" s="9"/>
      <c r="DZ37" s="9"/>
      <c r="EA37" s="9"/>
      <c r="EB37" s="9"/>
      <c r="EC37" s="9"/>
      <c r="ED37" s="9"/>
      <c r="EE37" s="9"/>
      <c r="EF37" s="9"/>
      <c r="EG37" s="9"/>
      <c r="EH37" s="9"/>
      <c r="EI37" s="9"/>
      <c r="EJ37" s="9"/>
      <c r="EK37" s="9"/>
      <c r="EL37" s="9"/>
      <c r="EM37" s="9"/>
      <c r="EN37" s="9"/>
      <c r="EO37" s="9"/>
      <c r="EP37" s="9"/>
      <c r="EQ37" s="9"/>
      <c r="ER37" s="9"/>
      <c r="ES37" s="9"/>
      <c r="ET37" s="9"/>
      <c r="EU37" s="9"/>
      <c r="EV37" s="9"/>
      <c r="EW37" s="9"/>
      <c r="EX37" s="9"/>
      <c r="EY37" s="9"/>
      <c r="EZ37" s="9"/>
      <c r="FA37" s="9"/>
      <c r="FB37" s="9"/>
      <c r="FC37" s="9"/>
      <c r="FD37" s="9"/>
      <c r="FE37" s="9"/>
      <c r="FF37" s="9"/>
      <c r="FG37" s="9"/>
      <c r="FH37" s="9"/>
      <c r="FI37" s="9"/>
      <c r="FJ37" s="9"/>
      <c r="FK37" s="9"/>
      <c r="FL37" s="9"/>
      <c r="FM37" s="9"/>
      <c r="FN37" s="9"/>
      <c r="FO37" s="9"/>
      <c r="FP37" s="9"/>
      <c r="FQ37" s="9"/>
      <c r="FR37" s="9"/>
      <c r="FS37" s="9"/>
      <c r="FT37" s="9"/>
      <c r="FU37" s="9"/>
      <c r="FV37" s="9"/>
      <c r="FW37" s="9"/>
      <c r="FX37" s="9"/>
      <c r="FY37" s="9"/>
      <c r="FZ37" s="9"/>
      <c r="GA37" s="9"/>
      <c r="GB37" s="9"/>
      <c r="GC37" s="9"/>
      <c r="GD37" s="9"/>
      <c r="GE37" s="9"/>
      <c r="GF37" s="9"/>
      <c r="GG37" s="9"/>
      <c r="GH37" s="9"/>
      <c r="GI37" s="9"/>
      <c r="GJ37" s="9"/>
      <c r="GK37" s="9"/>
      <c r="GL37" s="9"/>
      <c r="GM37" s="9"/>
      <c r="GN37" s="9"/>
      <c r="GO37" s="9"/>
      <c r="GP37" s="9"/>
      <c r="GQ37" s="9"/>
      <c r="GR37" s="9"/>
      <c r="GS37" s="9"/>
      <c r="GT37" s="9"/>
      <c r="GU37" s="9"/>
      <c r="GV37" s="9"/>
      <c r="GW37" s="9"/>
      <c r="GX37" s="9"/>
      <c r="GY37" s="9"/>
      <c r="GZ37" s="9"/>
      <c r="HA37" s="9"/>
      <c r="HB37" s="9"/>
      <c r="HC37" s="9"/>
      <c r="HD37" s="9"/>
      <c r="HE37" s="9"/>
      <c r="HF37" s="9"/>
      <c r="HG37" s="9"/>
      <c r="HH37" s="9"/>
      <c r="HI37" s="9"/>
      <c r="HJ37" s="9"/>
      <c r="HK37" s="9"/>
      <c r="HL37" s="9"/>
      <c r="HM37" s="9"/>
      <c r="HN37" s="9"/>
      <c r="HO37" s="9"/>
      <c r="HP37" s="9"/>
      <c r="HQ37" s="9"/>
      <c r="HR37" s="9"/>
      <c r="HS37" s="9"/>
      <c r="HT37" s="9"/>
      <c r="HU37" s="9"/>
      <c r="HV37" s="9"/>
      <c r="HW37" s="9"/>
      <c r="HX37" s="9"/>
      <c r="HY37" s="9"/>
      <c r="HZ37" s="9"/>
      <c r="IA37" s="9"/>
      <c r="IB37" s="9"/>
      <c r="IC37" s="9"/>
      <c r="ID37" s="9"/>
      <c r="IE37" s="9"/>
      <c r="IF37" s="9"/>
      <c r="IG37" s="9"/>
      <c r="IH37" s="9"/>
      <c r="II37" s="9"/>
      <c r="IJ37" s="9"/>
      <c r="IK37" s="9"/>
      <c r="IL37" s="9"/>
      <c r="IM37" s="9"/>
      <c r="IN37" s="9"/>
      <c r="IO37" s="9"/>
      <c r="IP37" s="9"/>
      <c r="IQ37" s="9"/>
      <c r="IR37" s="9"/>
      <c r="IS37" s="9"/>
      <c r="IT37" s="9"/>
      <c r="IU37" s="9"/>
      <c r="IV37" s="9"/>
      <c r="IW37" s="9"/>
      <c r="IX37" s="9"/>
      <c r="IY37" s="9"/>
      <c r="IZ37" s="9"/>
      <c r="JA37" s="9"/>
      <c r="JB37" s="9"/>
      <c r="JC37" s="9"/>
      <c r="JD37" s="9"/>
      <c r="JE37" s="9"/>
      <c r="JF37" s="9"/>
      <c r="JG37" s="9"/>
      <c r="JH37" s="9"/>
      <c r="JI37" s="9"/>
      <c r="JJ37" s="9"/>
      <c r="JK37" s="9"/>
      <c r="JL37" s="9"/>
      <c r="JM37" s="9"/>
      <c r="JN37" s="9"/>
      <c r="JO37" s="9"/>
      <c r="JP37" s="9"/>
      <c r="JQ37" s="9"/>
      <c r="JR37" s="9"/>
      <c r="JS37" s="9"/>
      <c r="JT37" s="9"/>
      <c r="JU37" s="9"/>
      <c r="JV37" s="9"/>
      <c r="JW37" s="9"/>
      <c r="JX37" s="9"/>
      <c r="JY37" s="9"/>
      <c r="JZ37" s="9"/>
      <c r="KA37" s="9"/>
      <c r="KB37" s="9"/>
      <c r="KC37" s="9"/>
      <c r="KD37" s="9"/>
      <c r="KE37" s="9"/>
      <c r="KF37" s="9"/>
      <c r="KG37" s="9"/>
      <c r="KH37" s="9"/>
      <c r="KI37" s="9"/>
      <c r="KJ37" s="9"/>
      <c r="KK37" s="9"/>
      <c r="KL37" s="9"/>
      <c r="KM37" s="9"/>
      <c r="KN37" s="9"/>
      <c r="KO37" s="9"/>
      <c r="KP37" s="9"/>
      <c r="KQ37" s="9"/>
      <c r="KR37" s="9"/>
      <c r="KS37" s="9"/>
      <c r="KT37" s="9"/>
      <c r="KU37" s="9"/>
      <c r="KV37" s="9"/>
      <c r="KW37" s="9"/>
      <c r="KX37" s="9"/>
      <c r="KY37" s="9"/>
      <c r="KZ37" s="9"/>
      <c r="LA37" s="9"/>
      <c r="LB37" s="9"/>
      <c r="LC37" s="9"/>
      <c r="LD37" s="9"/>
      <c r="LE37" s="9"/>
      <c r="LF37" s="9"/>
      <c r="LG37" s="9"/>
      <c r="LH37" s="9"/>
      <c r="LI37" s="9"/>
      <c r="LJ37" s="9"/>
      <c r="LK37" s="9"/>
      <c r="LL37" s="9"/>
      <c r="LM37" s="9"/>
      <c r="LN37" s="9"/>
      <c r="LO37" s="9"/>
      <c r="LP37" s="9"/>
      <c r="LQ37" s="9"/>
      <c r="LR37" s="9"/>
      <c r="LS37" s="9"/>
      <c r="LT37" s="9"/>
      <c r="LU37" s="9"/>
      <c r="LV37" s="9"/>
      <c r="LW37" s="9"/>
      <c r="LX37" s="9"/>
      <c r="LY37" s="9"/>
      <c r="LZ37" s="9"/>
      <c r="MA37" s="9"/>
      <c r="MB37" s="9"/>
      <c r="MC37" s="9"/>
      <c r="MD37" s="9"/>
      <c r="ME37" s="9"/>
      <c r="MF37" s="9"/>
      <c r="MG37" s="9"/>
      <c r="MH37" s="9"/>
      <c r="MI37" s="9"/>
      <c r="MJ37" s="9"/>
      <c r="MK37" s="9"/>
      <c r="ML37" s="9"/>
      <c r="MM37" s="9"/>
      <c r="MN37" s="9"/>
      <c r="MO37" s="9"/>
      <c r="MP37" s="9"/>
      <c r="MQ37" s="9"/>
      <c r="MR37" s="9"/>
      <c r="MS37" s="9"/>
      <c r="MT37" s="9"/>
      <c r="MU37" s="9"/>
      <c r="MV37" s="9"/>
      <c r="MW37" s="9"/>
      <c r="MX37" s="9"/>
      <c r="MY37" s="9"/>
      <c r="MZ37" s="9"/>
      <c r="NA37" s="9"/>
      <c r="NB37" s="9"/>
      <c r="NC37" s="9"/>
      <c r="ND37" s="9"/>
      <c r="NE37" s="9"/>
      <c r="NF37" s="9"/>
      <c r="NG37" s="9"/>
      <c r="NH37" s="9"/>
      <c r="NI37" s="9"/>
      <c r="NJ37" s="9"/>
      <c r="NK37" s="9"/>
      <c r="NL37" s="9"/>
      <c r="NM37" s="9"/>
      <c r="NN37" s="9"/>
      <c r="NO37" s="9"/>
      <c r="NP37" s="9"/>
      <c r="NQ37" s="9"/>
      <c r="NR37" s="9"/>
      <c r="NS37" s="9"/>
      <c r="NT37" s="9"/>
      <c r="NU37" s="9"/>
      <c r="NV37" s="9"/>
      <c r="NW37" s="9"/>
      <c r="NX37" s="9"/>
      <c r="NY37" s="9"/>
      <c r="NZ37" s="9"/>
      <c r="OA37" s="9"/>
      <c r="OB37" s="9"/>
      <c r="OC37" s="9"/>
      <c r="OD37" s="9"/>
      <c r="OE37" s="9"/>
      <c r="OF37" s="9"/>
      <c r="OG37" s="9"/>
      <c r="OH37" s="9"/>
      <c r="OI37" s="9"/>
      <c r="OJ37" s="9"/>
      <c r="OK37" s="9"/>
      <c r="OL37" s="9"/>
      <c r="OM37" s="9"/>
      <c r="ON37" s="9"/>
      <c r="OO37" s="9"/>
      <c r="OP37" s="9"/>
      <c r="OQ37" s="9"/>
      <c r="OR37" s="9"/>
      <c r="OS37" s="9"/>
      <c r="OT37" s="9"/>
      <c r="OU37" s="9"/>
      <c r="OV37" s="9"/>
      <c r="OW37" s="9"/>
      <c r="OX37" s="9"/>
      <c r="OY37" s="9"/>
      <c r="OZ37" s="9"/>
      <c r="PA37" s="9"/>
      <c r="PB37" s="9"/>
      <c r="PC37" s="9"/>
      <c r="PD37" s="9"/>
      <c r="PE37" s="9"/>
      <c r="PF37" s="9"/>
      <c r="PG37" s="9"/>
      <c r="PH37" s="9"/>
      <c r="PI37" s="9"/>
      <c r="PJ37" s="9"/>
      <c r="PK37" s="9"/>
      <c r="PL37" s="9"/>
      <c r="PM37" s="9"/>
      <c r="PN37" s="9"/>
      <c r="PO37" s="9"/>
      <c r="PP37" s="9"/>
      <c r="PQ37" s="9"/>
      <c r="PR37" s="9"/>
      <c r="PS37" s="9"/>
      <c r="PT37" s="9"/>
      <c r="PU37" s="9"/>
      <c r="PV37" s="9"/>
      <c r="PW37" s="9"/>
      <c r="PX37" s="9"/>
      <c r="PY37" s="9"/>
      <c r="PZ37" s="9"/>
      <c r="QA37" s="9"/>
      <c r="QB37" s="9"/>
      <c r="QC37" s="9"/>
      <c r="QD37" s="9"/>
      <c r="QE37" s="9"/>
      <c r="QF37" s="9"/>
      <c r="QG37" s="9"/>
      <c r="QH37" s="9"/>
      <c r="QI37" s="9"/>
      <c r="QJ37" s="9"/>
      <c r="QK37" s="9"/>
      <c r="QL37" s="9"/>
      <c r="QM37" s="9"/>
      <c r="QN37" s="9"/>
      <c r="QO37" s="9"/>
      <c r="QP37" s="9"/>
      <c r="QQ37" s="9"/>
      <c r="QR37" s="9"/>
      <c r="QS37" s="9"/>
      <c r="QT37" s="9"/>
      <c r="QU37" s="9"/>
      <c r="QV37" s="9"/>
      <c r="QW37" s="9"/>
      <c r="QX37" s="9"/>
      <c r="QY37" s="9"/>
      <c r="QZ37" s="9"/>
      <c r="RA37" s="9"/>
      <c r="RB37" s="9"/>
      <c r="RC37" s="9"/>
      <c r="RD37" s="9"/>
      <c r="RE37" s="9"/>
      <c r="RF37" s="9"/>
      <c r="RG37" s="9"/>
      <c r="RH37" s="9"/>
      <c r="RI37" s="9"/>
      <c r="RJ37" s="9"/>
      <c r="RK37" s="9"/>
      <c r="RL37" s="9"/>
      <c r="RM37" s="9"/>
      <c r="RN37" s="9"/>
      <c r="RO37" s="9"/>
      <c r="RP37" s="9"/>
      <c r="RQ37" s="9"/>
      <c r="RR37" s="9"/>
      <c r="RS37" s="9"/>
      <c r="RT37" s="9"/>
      <c r="RU37" s="9"/>
      <c r="RV37" s="9"/>
      <c r="RW37" s="9"/>
      <c r="RX37" s="9"/>
      <c r="RY37" s="9"/>
      <c r="RZ37" s="9"/>
      <c r="SA37" s="9"/>
      <c r="SB37" s="9"/>
      <c r="SC37" s="9"/>
      <c r="SD37" s="9"/>
      <c r="SE37" s="9"/>
      <c r="SF37" s="9"/>
      <c r="SG37" s="9"/>
      <c r="SH37" s="9"/>
      <c r="SI37" s="9"/>
      <c r="SJ37" s="9"/>
      <c r="SK37" s="9"/>
      <c r="SL37" s="9"/>
      <c r="SM37" s="9"/>
      <c r="SN37" s="9"/>
      <c r="SO37" s="9"/>
      <c r="SP37" s="9"/>
      <c r="SQ37" s="9"/>
      <c r="SR37" s="9"/>
      <c r="SS37" s="9"/>
      <c r="ST37" s="9"/>
      <c r="SU37" s="9"/>
      <c r="SV37" s="9"/>
      <c r="SW37" s="9"/>
      <c r="SX37" s="9"/>
      <c r="SY37" s="9"/>
      <c r="SZ37" s="9"/>
      <c r="TA37" s="9"/>
      <c r="TB37" s="9"/>
      <c r="TC37" s="9"/>
      <c r="TD37" s="9"/>
      <c r="TE37" s="9"/>
      <c r="TF37" s="9"/>
      <c r="TG37" s="9"/>
      <c r="TH37" s="9"/>
      <c r="TI37" s="9"/>
      <c r="TJ37" s="9"/>
      <c r="TK37" s="9"/>
      <c r="TL37" s="9"/>
      <c r="TM37" s="9"/>
      <c r="TN37" s="9"/>
      <c r="TO37" s="9"/>
      <c r="TP37" s="9"/>
      <c r="TQ37" s="9"/>
      <c r="TR37" s="9"/>
      <c r="TS37" s="9"/>
      <c r="TT37" s="9"/>
      <c r="TU37" s="9"/>
      <c r="TV37" s="9"/>
      <c r="TW37" s="9"/>
      <c r="TX37" s="9"/>
      <c r="TY37" s="9"/>
      <c r="TZ37" s="9"/>
      <c r="UA37" s="9"/>
      <c r="UB37" s="9"/>
      <c r="UC37" s="9"/>
      <c r="UD37" s="9"/>
      <c r="UE37" s="9"/>
      <c r="UF37" s="9"/>
      <c r="UG37" s="9"/>
      <c r="UH37" s="9"/>
      <c r="UI37" s="9"/>
      <c r="UJ37" s="9"/>
      <c r="UK37" s="9"/>
      <c r="UL37" s="9"/>
      <c r="UM37" s="9"/>
      <c r="UN37" s="9"/>
      <c r="UO37" s="9"/>
      <c r="UP37" s="9"/>
      <c r="UQ37" s="9"/>
      <c r="UR37" s="9"/>
      <c r="US37" s="9"/>
      <c r="UT37" s="9"/>
      <c r="UU37" s="9"/>
      <c r="UV37" s="9"/>
      <c r="UW37" s="9"/>
      <c r="UX37" s="9"/>
      <c r="UY37" s="9"/>
      <c r="UZ37" s="9"/>
      <c r="VA37" s="9"/>
      <c r="VB37" s="9"/>
      <c r="VC37" s="9"/>
      <c r="VD37" s="9"/>
      <c r="VE37" s="9"/>
      <c r="VF37" s="9"/>
      <c r="VG37" s="9"/>
      <c r="VH37" s="9"/>
      <c r="VI37" s="9"/>
      <c r="VJ37" s="9"/>
      <c r="VK37" s="9"/>
      <c r="VL37" s="9"/>
      <c r="VM37" s="9"/>
      <c r="VN37" s="9"/>
      <c r="VO37" s="9"/>
      <c r="VP37" s="9"/>
      <c r="VQ37" s="9"/>
      <c r="VR37" s="9"/>
      <c r="VS37" s="9"/>
      <c r="VT37" s="9"/>
      <c r="VU37" s="9"/>
      <c r="VV37" s="9"/>
      <c r="VW37" s="9"/>
      <c r="VX37" s="9"/>
      <c r="VY37" s="9"/>
      <c r="VZ37" s="9"/>
      <c r="WA37" s="9"/>
      <c r="WB37" s="9"/>
      <c r="WC37" s="9"/>
      <c r="WD37" s="9"/>
      <c r="WE37" s="9"/>
      <c r="WF37" s="9"/>
      <c r="WG37" s="9"/>
      <c r="WH37" s="9"/>
      <c r="WI37" s="9"/>
      <c r="WJ37" s="9"/>
      <c r="WK37" s="9"/>
      <c r="WL37" s="9"/>
      <c r="WM37" s="9"/>
      <c r="WN37" s="9"/>
      <c r="WO37" s="9"/>
      <c r="WP37" s="9"/>
      <c r="WQ37" s="9"/>
      <c r="WR37" s="9"/>
      <c r="WS37" s="9"/>
      <c r="WT37" s="9"/>
      <c r="WU37" s="9"/>
      <c r="WV37" s="9"/>
      <c r="WW37" s="9"/>
      <c r="WX37" s="9"/>
      <c r="WY37" s="9"/>
      <c r="WZ37" s="9"/>
      <c r="XA37" s="9"/>
      <c r="XB37" s="9"/>
      <c r="XC37" s="9"/>
      <c r="XD37" s="9"/>
      <c r="XE37" s="9"/>
      <c r="XF37" s="9"/>
      <c r="XG37" s="9"/>
      <c r="XH37" s="9"/>
      <c r="XI37" s="9"/>
      <c r="XJ37" s="9"/>
      <c r="XK37" s="9"/>
      <c r="XL37" s="9"/>
      <c r="XM37" s="9"/>
      <c r="XN37" s="9"/>
      <c r="XO37" s="9"/>
      <c r="XP37" s="9"/>
      <c r="XQ37" s="9"/>
      <c r="XR37" s="9"/>
      <c r="XS37" s="9"/>
      <c r="XT37" s="9"/>
      <c r="XU37" s="9"/>
      <c r="XV37" s="9"/>
      <c r="XW37" s="9"/>
      <c r="XX37" s="9"/>
      <c r="XY37" s="9"/>
      <c r="XZ37" s="9"/>
      <c r="YA37" s="9"/>
      <c r="YB37" s="9"/>
      <c r="YC37" s="9"/>
      <c r="YD37" s="9"/>
      <c r="YE37" s="9"/>
      <c r="YF37" s="9"/>
      <c r="YG37" s="9"/>
      <c r="YH37" s="9"/>
      <c r="YI37" s="9"/>
      <c r="YJ37" s="9"/>
      <c r="YK37" s="9"/>
      <c r="YL37" s="9"/>
      <c r="YM37" s="9"/>
      <c r="YN37" s="9"/>
      <c r="YO37" s="9"/>
      <c r="YP37" s="9"/>
      <c r="YQ37" s="9"/>
      <c r="YR37" s="9"/>
      <c r="YS37" s="9"/>
      <c r="YT37" s="9"/>
      <c r="YU37" s="9"/>
      <c r="YV37" s="9"/>
      <c r="YW37" s="9"/>
      <c r="YX37" s="9"/>
      <c r="YY37" s="9"/>
      <c r="YZ37" s="9"/>
      <c r="ZA37" s="9"/>
      <c r="ZB37" s="9"/>
      <c r="ZC37" s="9"/>
      <c r="ZD37" s="9"/>
      <c r="ZE37" s="9"/>
      <c r="ZF37" s="9"/>
      <c r="ZG37" s="9"/>
      <c r="ZH37" s="9"/>
      <c r="ZI37" s="9"/>
      <c r="ZJ37" s="9"/>
      <c r="ZK37" s="9"/>
      <c r="ZL37" s="9"/>
      <c r="ZM37" s="9"/>
      <c r="ZN37" s="9"/>
      <c r="ZO37" s="9"/>
      <c r="ZP37" s="9"/>
      <c r="ZQ37" s="9"/>
      <c r="ZR37" s="9"/>
      <c r="ZS37" s="9"/>
      <c r="ZT37" s="9"/>
      <c r="ZU37" s="9"/>
      <c r="ZV37" s="9"/>
      <c r="ZW37" s="9"/>
      <c r="ZX37" s="9"/>
      <c r="ZY37" s="9"/>
      <c r="ZZ37" s="9"/>
      <c r="AAA37" s="9"/>
      <c r="AAB37" s="9"/>
      <c r="AAC37" s="9"/>
      <c r="AAD37" s="9"/>
      <c r="AAE37" s="9"/>
      <c r="AAF37" s="9"/>
      <c r="AAG37" s="9"/>
      <c r="AAH37" s="9"/>
      <c r="AAI37" s="9"/>
      <c r="AAJ37" s="9"/>
      <c r="AAK37" s="9"/>
      <c r="AAL37" s="9"/>
      <c r="AAM37" s="9"/>
      <c r="AAN37" s="9"/>
      <c r="AAO37" s="9"/>
      <c r="AAP37" s="9"/>
      <c r="AAQ37" s="9"/>
      <c r="AAR37" s="9"/>
      <c r="AAS37" s="9"/>
      <c r="AAT37" s="9"/>
      <c r="AAU37" s="9"/>
      <c r="AAV37" s="9"/>
      <c r="AAW37" s="9"/>
      <c r="AAX37" s="9"/>
      <c r="AAY37" s="9"/>
      <c r="AAZ37" s="9"/>
      <c r="ABA37" s="9"/>
      <c r="ABB37" s="9"/>
      <c r="ABC37" s="9"/>
      <c r="ABD37" s="9"/>
      <c r="ABE37" s="9"/>
      <c r="ABF37" s="9"/>
      <c r="ABG37" s="9"/>
      <c r="ABH37" s="9"/>
      <c r="ABI37" s="9"/>
      <c r="ABJ37" s="9"/>
      <c r="ABK37" s="9"/>
      <c r="ABL37" s="9"/>
      <c r="ABM37" s="9"/>
      <c r="ABN37" s="9"/>
      <c r="ABO37" s="9"/>
      <c r="ABP37" s="9"/>
      <c r="ABQ37" s="9"/>
      <c r="ABR37" s="9"/>
      <c r="ABS37" s="9"/>
      <c r="ABT37" s="9"/>
      <c r="ABU37" s="9"/>
      <c r="ABV37" s="9"/>
      <c r="ABW37" s="9"/>
      <c r="ABX37" s="9"/>
      <c r="ABY37" s="9"/>
      <c r="ABZ37" s="9"/>
      <c r="ACA37" s="9"/>
      <c r="ACB37" s="9"/>
      <c r="ACC37" s="9"/>
      <c r="ACD37" s="9"/>
      <c r="ACE37" s="9"/>
      <c r="ACF37" s="9"/>
      <c r="ACG37" s="9"/>
      <c r="ACH37" s="9"/>
      <c r="ACI37" s="9"/>
      <c r="ACJ37" s="9"/>
      <c r="ACK37" s="9"/>
      <c r="ACL37" s="9"/>
      <c r="ACM37" s="9"/>
      <c r="ACN37" s="9"/>
      <c r="ACO37" s="9"/>
      <c r="ACP37" s="9"/>
      <c r="ACQ37" s="9"/>
      <c r="ACR37" s="9"/>
      <c r="ACS37" s="9"/>
      <c r="ACT37" s="9"/>
      <c r="ACU37" s="9"/>
      <c r="ACV37" s="9"/>
      <c r="ACW37" s="9"/>
      <c r="ACX37" s="9"/>
      <c r="ACY37" s="9"/>
      <c r="ACZ37" s="9"/>
      <c r="ADA37" s="9"/>
      <c r="ADB37" s="9"/>
      <c r="ADC37" s="9"/>
      <c r="ADD37" s="9"/>
      <c r="ADE37" s="9"/>
      <c r="ADF37" s="9"/>
      <c r="ADG37" s="9"/>
      <c r="ADH37" s="9"/>
      <c r="ADI37" s="9"/>
      <c r="ADJ37" s="9"/>
      <c r="ADK37" s="9"/>
      <c r="ADL37" s="9"/>
      <c r="ADM37" s="9"/>
      <c r="ADN37" s="9"/>
      <c r="ADO37" s="9"/>
      <c r="ADP37" s="9"/>
      <c r="ADQ37" s="9"/>
      <c r="ADR37" s="9"/>
      <c r="ADS37" s="9"/>
      <c r="ADT37" s="9"/>
      <c r="ADU37" s="9"/>
      <c r="ADV37" s="9"/>
      <c r="ADW37" s="9"/>
      <c r="ADX37" s="9"/>
      <c r="ADY37" s="9"/>
      <c r="ADZ37" s="9"/>
      <c r="AEA37" s="9"/>
      <c r="AEB37" s="9"/>
      <c r="AEC37" s="9"/>
      <c r="AED37" s="9"/>
      <c r="AEE37" s="9"/>
      <c r="AEF37" s="9"/>
      <c r="AEG37" s="9"/>
      <c r="AEH37" s="9"/>
      <c r="AEI37" s="9"/>
      <c r="AEJ37" s="9"/>
      <c r="AEK37" s="9"/>
      <c r="AEL37" s="9"/>
      <c r="AEM37" s="9"/>
      <c r="AEN37" s="9"/>
      <c r="AEO37" s="9"/>
      <c r="AEP37" s="9"/>
      <c r="AEQ37" s="9"/>
      <c r="AER37" s="9"/>
      <c r="AES37" s="9"/>
      <c r="AET37" s="9"/>
      <c r="AEU37" s="9"/>
      <c r="AEV37" s="9"/>
      <c r="AEW37" s="9"/>
      <c r="AEX37" s="9"/>
      <c r="AEY37" s="9"/>
      <c r="AEZ37" s="9"/>
      <c r="AFA37" s="9"/>
      <c r="AFB37" s="9"/>
      <c r="AFC37" s="9"/>
      <c r="AFD37" s="9"/>
      <c r="AFE37" s="9"/>
      <c r="AFF37" s="9"/>
      <c r="AFG37" s="9"/>
      <c r="AFH37" s="9"/>
      <c r="AFI37" s="9"/>
      <c r="AFJ37" s="9"/>
      <c r="AFK37" s="9"/>
      <c r="AFL37" s="9"/>
      <c r="AFM37" s="9"/>
      <c r="AFN37" s="9"/>
      <c r="AFO37" s="9"/>
      <c r="AFP37" s="9"/>
      <c r="AFQ37" s="9"/>
      <c r="AFR37" s="9"/>
      <c r="AFS37" s="9"/>
      <c r="AFT37" s="9"/>
      <c r="AFU37" s="9"/>
      <c r="AFV37" s="9"/>
      <c r="AFW37" s="9"/>
      <c r="AFX37" s="9"/>
      <c r="AFY37" s="9"/>
      <c r="AFZ37" s="9"/>
      <c r="AGA37" s="9"/>
      <c r="AGB37" s="9"/>
      <c r="AGC37" s="9"/>
      <c r="AGD37" s="9"/>
      <c r="AGE37" s="9"/>
      <c r="AGF37" s="9"/>
      <c r="AGG37" s="9"/>
      <c r="AGH37" s="9"/>
      <c r="AGI37" s="9"/>
      <c r="AGJ37" s="9"/>
      <c r="AGK37" s="9"/>
      <c r="AGL37" s="9"/>
      <c r="AGM37" s="9"/>
      <c r="AGN37" s="9"/>
      <c r="AGO37" s="9"/>
      <c r="AGP37" s="9"/>
      <c r="AGQ37" s="9"/>
      <c r="AGR37" s="9"/>
      <c r="AGS37" s="9"/>
      <c r="AGT37" s="9"/>
      <c r="AGU37" s="9"/>
      <c r="AGV37" s="9"/>
      <c r="AGW37" s="9"/>
      <c r="AGX37" s="9"/>
      <c r="AGY37" s="9"/>
      <c r="AGZ37" s="9"/>
      <c r="AHA37" s="9"/>
      <c r="AHB37" s="9"/>
      <c r="AHC37" s="9"/>
      <c r="AHD37" s="9"/>
      <c r="AHE37" s="9"/>
      <c r="AHF37" s="9"/>
      <c r="AHG37" s="9"/>
      <c r="AHH37" s="9"/>
      <c r="AHI37" s="9"/>
      <c r="AHJ37" s="9"/>
      <c r="AHK37" s="9"/>
      <c r="AHL37" s="9"/>
      <c r="AHM37" s="9"/>
      <c r="AHN37" s="9"/>
      <c r="AHO37" s="9"/>
      <c r="AHP37" s="9"/>
      <c r="AHQ37" s="9"/>
      <c r="AHR37" s="9"/>
      <c r="AHS37" s="9"/>
    </row>
    <row r="38" spans="1:903" s="8" customFormat="1">
      <c r="A38" s="63">
        <v>32</v>
      </c>
      <c r="B38" s="8" t="s">
        <v>72</v>
      </c>
      <c r="C38" s="8" t="s">
        <v>16</v>
      </c>
      <c r="D38" s="8" t="s">
        <v>17</v>
      </c>
      <c r="E38" s="8" t="s">
        <v>73</v>
      </c>
      <c r="F38" s="43">
        <v>43195</v>
      </c>
      <c r="G38" s="44">
        <v>8.4411900000000006</v>
      </c>
      <c r="H38" s="45">
        <v>-82.904870000000003</v>
      </c>
      <c r="I38" s="8">
        <v>31.5</v>
      </c>
      <c r="J38" s="8" t="s">
        <v>226</v>
      </c>
      <c r="K38" s="46">
        <v>754</v>
      </c>
      <c r="L38" s="46">
        <v>3.5</v>
      </c>
      <c r="M38" s="47">
        <v>574</v>
      </c>
      <c r="N38" s="46">
        <v>7.1</v>
      </c>
      <c r="O38" s="46">
        <v>53</v>
      </c>
      <c r="P38" s="47">
        <v>816.91549999999995</v>
      </c>
      <c r="Q38" s="44">
        <v>1.0161999999999999E-2</v>
      </c>
      <c r="R38" s="44">
        <v>4.1217999999999998E-2</v>
      </c>
      <c r="S38" s="44">
        <v>3.6750099999999999</v>
      </c>
      <c r="T38" s="44">
        <v>0.64139699999999999</v>
      </c>
      <c r="U38" s="44">
        <v>21.13289</v>
      </c>
      <c r="V38" s="44">
        <v>157.5839</v>
      </c>
      <c r="W38" s="44" t="s">
        <v>32</v>
      </c>
      <c r="X38" s="49"/>
      <c r="Y38" s="49"/>
      <c r="Z38" s="50"/>
      <c r="AA38" s="50"/>
      <c r="AB38" s="50"/>
      <c r="AC38" s="49"/>
      <c r="AD38" s="49"/>
      <c r="AE38" s="51"/>
      <c r="AF38" s="49">
        <v>-9.1344100000000008</v>
      </c>
      <c r="AG38" s="66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9"/>
      <c r="BJ38" s="9"/>
      <c r="BK38" s="9"/>
      <c r="BL38" s="9"/>
      <c r="BM38" s="9"/>
      <c r="BN38" s="9"/>
      <c r="BO38" s="9"/>
      <c r="BP38" s="9"/>
      <c r="BQ38" s="9"/>
      <c r="BR38" s="9"/>
      <c r="BS38" s="9"/>
      <c r="BT38" s="9"/>
      <c r="BU38" s="9"/>
      <c r="BV38" s="9"/>
      <c r="BW38" s="9"/>
      <c r="BX38" s="9"/>
      <c r="BY38" s="9"/>
      <c r="BZ38" s="9"/>
      <c r="CA38" s="9"/>
      <c r="CB38" s="9"/>
      <c r="CC38" s="9"/>
      <c r="CD38" s="9"/>
      <c r="CE38" s="9"/>
      <c r="CF38" s="9"/>
      <c r="CG38" s="9"/>
      <c r="CH38" s="9"/>
      <c r="CI38" s="9"/>
      <c r="CJ38" s="9"/>
      <c r="CK38" s="9"/>
      <c r="CL38" s="9"/>
      <c r="CM38" s="9"/>
      <c r="CN38" s="9"/>
      <c r="CO38" s="9"/>
      <c r="CP38" s="9"/>
      <c r="CQ38" s="9"/>
      <c r="CR38" s="9"/>
      <c r="CS38" s="9"/>
      <c r="CT38" s="9"/>
      <c r="CU38" s="9"/>
      <c r="CV38" s="9"/>
      <c r="CW38" s="9"/>
      <c r="CX38" s="9"/>
      <c r="CY38" s="9"/>
      <c r="CZ38" s="9"/>
      <c r="DA38" s="9"/>
      <c r="DB38" s="9"/>
      <c r="DC38" s="9"/>
      <c r="DD38" s="9"/>
      <c r="DE38" s="9"/>
      <c r="DF38" s="9"/>
      <c r="DG38" s="9"/>
      <c r="DH38" s="9"/>
      <c r="DI38" s="9"/>
      <c r="DJ38" s="9"/>
      <c r="DK38" s="9"/>
      <c r="DL38" s="9"/>
      <c r="DM38" s="9"/>
      <c r="DN38" s="9"/>
      <c r="DO38" s="9"/>
      <c r="DP38" s="9"/>
      <c r="DQ38" s="9"/>
      <c r="DR38" s="9"/>
      <c r="DS38" s="9"/>
      <c r="DT38" s="9"/>
      <c r="DU38" s="9"/>
      <c r="DV38" s="9"/>
      <c r="DW38" s="9"/>
      <c r="DX38" s="9"/>
      <c r="DY38" s="9"/>
      <c r="DZ38" s="9"/>
      <c r="EA38" s="9"/>
      <c r="EB38" s="9"/>
      <c r="EC38" s="9"/>
      <c r="ED38" s="9"/>
      <c r="EE38" s="9"/>
      <c r="EF38" s="9"/>
      <c r="EG38" s="9"/>
      <c r="EH38" s="9"/>
      <c r="EI38" s="9"/>
      <c r="EJ38" s="9"/>
      <c r="EK38" s="9"/>
      <c r="EL38" s="9"/>
      <c r="EM38" s="9"/>
      <c r="EN38" s="9"/>
      <c r="EO38" s="9"/>
      <c r="EP38" s="9"/>
      <c r="EQ38" s="9"/>
      <c r="ER38" s="9"/>
      <c r="ES38" s="9"/>
      <c r="ET38" s="9"/>
      <c r="EU38" s="9"/>
      <c r="EV38" s="9"/>
      <c r="EW38" s="9"/>
      <c r="EX38" s="9"/>
      <c r="EY38" s="9"/>
      <c r="EZ38" s="9"/>
      <c r="FA38" s="9"/>
      <c r="FB38" s="9"/>
      <c r="FC38" s="9"/>
      <c r="FD38" s="9"/>
      <c r="FE38" s="9"/>
      <c r="FF38" s="9"/>
      <c r="FG38" s="9"/>
      <c r="FH38" s="9"/>
      <c r="FI38" s="9"/>
      <c r="FJ38" s="9"/>
      <c r="FK38" s="9"/>
      <c r="FL38" s="9"/>
      <c r="FM38" s="9"/>
      <c r="FN38" s="9"/>
      <c r="FO38" s="9"/>
      <c r="FP38" s="9"/>
      <c r="FQ38" s="9"/>
      <c r="FR38" s="9"/>
      <c r="FS38" s="9"/>
      <c r="FT38" s="9"/>
      <c r="FU38" s="9"/>
      <c r="FV38" s="9"/>
      <c r="FW38" s="9"/>
      <c r="FX38" s="9"/>
      <c r="FY38" s="9"/>
      <c r="FZ38" s="9"/>
      <c r="GA38" s="9"/>
      <c r="GB38" s="9"/>
      <c r="GC38" s="9"/>
      <c r="GD38" s="9"/>
      <c r="GE38" s="9"/>
      <c r="GF38" s="9"/>
      <c r="GG38" s="9"/>
      <c r="GH38" s="9"/>
      <c r="GI38" s="9"/>
      <c r="GJ38" s="9"/>
      <c r="GK38" s="9"/>
      <c r="GL38" s="9"/>
      <c r="GM38" s="9"/>
      <c r="GN38" s="9"/>
      <c r="GO38" s="9"/>
      <c r="GP38" s="9"/>
      <c r="GQ38" s="9"/>
      <c r="GR38" s="9"/>
      <c r="GS38" s="9"/>
      <c r="GT38" s="9"/>
      <c r="GU38" s="9"/>
      <c r="GV38" s="9"/>
      <c r="GW38" s="9"/>
      <c r="GX38" s="9"/>
      <c r="GY38" s="9"/>
      <c r="GZ38" s="9"/>
      <c r="HA38" s="9"/>
      <c r="HB38" s="9"/>
      <c r="HC38" s="9"/>
      <c r="HD38" s="9"/>
      <c r="HE38" s="9"/>
      <c r="HF38" s="9"/>
      <c r="HG38" s="9"/>
      <c r="HH38" s="9"/>
      <c r="HI38" s="9"/>
      <c r="HJ38" s="9"/>
      <c r="HK38" s="9"/>
      <c r="HL38" s="9"/>
      <c r="HM38" s="9"/>
      <c r="HN38" s="9"/>
      <c r="HO38" s="9"/>
      <c r="HP38" s="9"/>
      <c r="HQ38" s="9"/>
      <c r="HR38" s="9"/>
      <c r="HS38" s="9"/>
      <c r="HT38" s="9"/>
      <c r="HU38" s="9"/>
      <c r="HV38" s="9"/>
      <c r="HW38" s="9"/>
      <c r="HX38" s="9"/>
      <c r="HY38" s="9"/>
      <c r="HZ38" s="9"/>
      <c r="IA38" s="9"/>
      <c r="IB38" s="9"/>
      <c r="IC38" s="9"/>
      <c r="ID38" s="9"/>
      <c r="IE38" s="9"/>
      <c r="IF38" s="9"/>
      <c r="IG38" s="9"/>
      <c r="IH38" s="9"/>
      <c r="II38" s="9"/>
      <c r="IJ38" s="9"/>
      <c r="IK38" s="9"/>
      <c r="IL38" s="9"/>
      <c r="IM38" s="9"/>
      <c r="IN38" s="9"/>
      <c r="IO38" s="9"/>
      <c r="IP38" s="9"/>
      <c r="IQ38" s="9"/>
      <c r="IR38" s="9"/>
      <c r="IS38" s="9"/>
      <c r="IT38" s="9"/>
      <c r="IU38" s="9"/>
      <c r="IV38" s="9"/>
      <c r="IW38" s="9"/>
      <c r="IX38" s="9"/>
      <c r="IY38" s="9"/>
      <c r="IZ38" s="9"/>
      <c r="JA38" s="9"/>
      <c r="JB38" s="9"/>
      <c r="JC38" s="9"/>
      <c r="JD38" s="9"/>
      <c r="JE38" s="9"/>
      <c r="JF38" s="9"/>
      <c r="JG38" s="9"/>
      <c r="JH38" s="9"/>
      <c r="JI38" s="9"/>
      <c r="JJ38" s="9"/>
      <c r="JK38" s="9"/>
      <c r="JL38" s="9"/>
      <c r="JM38" s="9"/>
      <c r="JN38" s="9"/>
      <c r="JO38" s="9"/>
      <c r="JP38" s="9"/>
      <c r="JQ38" s="9"/>
      <c r="JR38" s="9"/>
      <c r="JS38" s="9"/>
      <c r="JT38" s="9"/>
      <c r="JU38" s="9"/>
      <c r="JV38" s="9"/>
      <c r="JW38" s="9"/>
      <c r="JX38" s="9"/>
      <c r="JY38" s="9"/>
      <c r="JZ38" s="9"/>
      <c r="KA38" s="9"/>
      <c r="KB38" s="9"/>
      <c r="KC38" s="9"/>
      <c r="KD38" s="9"/>
      <c r="KE38" s="9"/>
      <c r="KF38" s="9"/>
      <c r="KG38" s="9"/>
      <c r="KH38" s="9"/>
      <c r="KI38" s="9"/>
      <c r="KJ38" s="9"/>
      <c r="KK38" s="9"/>
      <c r="KL38" s="9"/>
      <c r="KM38" s="9"/>
      <c r="KN38" s="9"/>
      <c r="KO38" s="9"/>
      <c r="KP38" s="9"/>
      <c r="KQ38" s="9"/>
      <c r="KR38" s="9"/>
      <c r="KS38" s="9"/>
      <c r="KT38" s="9"/>
      <c r="KU38" s="9"/>
      <c r="KV38" s="9"/>
      <c r="KW38" s="9"/>
      <c r="KX38" s="9"/>
      <c r="KY38" s="9"/>
      <c r="KZ38" s="9"/>
      <c r="LA38" s="9"/>
      <c r="LB38" s="9"/>
      <c r="LC38" s="9"/>
      <c r="LD38" s="9"/>
      <c r="LE38" s="9"/>
      <c r="LF38" s="9"/>
      <c r="LG38" s="9"/>
      <c r="LH38" s="9"/>
      <c r="LI38" s="9"/>
      <c r="LJ38" s="9"/>
      <c r="LK38" s="9"/>
      <c r="LL38" s="9"/>
      <c r="LM38" s="9"/>
      <c r="LN38" s="9"/>
      <c r="LO38" s="9"/>
      <c r="LP38" s="9"/>
      <c r="LQ38" s="9"/>
      <c r="LR38" s="9"/>
      <c r="LS38" s="9"/>
      <c r="LT38" s="9"/>
      <c r="LU38" s="9"/>
      <c r="LV38" s="9"/>
      <c r="LW38" s="9"/>
      <c r="LX38" s="9"/>
      <c r="LY38" s="9"/>
      <c r="LZ38" s="9"/>
      <c r="MA38" s="9"/>
      <c r="MB38" s="9"/>
      <c r="MC38" s="9"/>
      <c r="MD38" s="9"/>
      <c r="ME38" s="9"/>
      <c r="MF38" s="9"/>
      <c r="MG38" s="9"/>
      <c r="MH38" s="9"/>
      <c r="MI38" s="9"/>
      <c r="MJ38" s="9"/>
      <c r="MK38" s="9"/>
      <c r="ML38" s="9"/>
      <c r="MM38" s="9"/>
      <c r="MN38" s="9"/>
      <c r="MO38" s="9"/>
      <c r="MP38" s="9"/>
      <c r="MQ38" s="9"/>
      <c r="MR38" s="9"/>
      <c r="MS38" s="9"/>
      <c r="MT38" s="9"/>
      <c r="MU38" s="9"/>
      <c r="MV38" s="9"/>
      <c r="MW38" s="9"/>
      <c r="MX38" s="9"/>
      <c r="MY38" s="9"/>
      <c r="MZ38" s="9"/>
      <c r="NA38" s="9"/>
      <c r="NB38" s="9"/>
      <c r="NC38" s="9"/>
      <c r="ND38" s="9"/>
      <c r="NE38" s="9"/>
      <c r="NF38" s="9"/>
      <c r="NG38" s="9"/>
      <c r="NH38" s="9"/>
      <c r="NI38" s="9"/>
      <c r="NJ38" s="9"/>
      <c r="NK38" s="9"/>
      <c r="NL38" s="9"/>
      <c r="NM38" s="9"/>
      <c r="NN38" s="9"/>
      <c r="NO38" s="9"/>
      <c r="NP38" s="9"/>
      <c r="NQ38" s="9"/>
      <c r="NR38" s="9"/>
      <c r="NS38" s="9"/>
      <c r="NT38" s="9"/>
      <c r="NU38" s="9"/>
      <c r="NV38" s="9"/>
      <c r="NW38" s="9"/>
      <c r="NX38" s="9"/>
      <c r="NY38" s="9"/>
      <c r="NZ38" s="9"/>
      <c r="OA38" s="9"/>
      <c r="OB38" s="9"/>
      <c r="OC38" s="9"/>
      <c r="OD38" s="9"/>
      <c r="OE38" s="9"/>
      <c r="OF38" s="9"/>
      <c r="OG38" s="9"/>
      <c r="OH38" s="9"/>
      <c r="OI38" s="9"/>
      <c r="OJ38" s="9"/>
      <c r="OK38" s="9"/>
      <c r="OL38" s="9"/>
      <c r="OM38" s="9"/>
      <c r="ON38" s="9"/>
      <c r="OO38" s="9"/>
      <c r="OP38" s="9"/>
      <c r="OQ38" s="9"/>
      <c r="OR38" s="9"/>
      <c r="OS38" s="9"/>
      <c r="OT38" s="9"/>
      <c r="OU38" s="9"/>
      <c r="OV38" s="9"/>
      <c r="OW38" s="9"/>
      <c r="OX38" s="9"/>
      <c r="OY38" s="9"/>
      <c r="OZ38" s="9"/>
      <c r="PA38" s="9"/>
      <c r="PB38" s="9"/>
      <c r="PC38" s="9"/>
      <c r="PD38" s="9"/>
      <c r="PE38" s="9"/>
      <c r="PF38" s="9"/>
      <c r="PG38" s="9"/>
      <c r="PH38" s="9"/>
      <c r="PI38" s="9"/>
      <c r="PJ38" s="9"/>
      <c r="PK38" s="9"/>
      <c r="PL38" s="9"/>
      <c r="PM38" s="9"/>
      <c r="PN38" s="9"/>
      <c r="PO38" s="9"/>
      <c r="PP38" s="9"/>
      <c r="PQ38" s="9"/>
      <c r="PR38" s="9"/>
      <c r="PS38" s="9"/>
      <c r="PT38" s="9"/>
      <c r="PU38" s="9"/>
      <c r="PV38" s="9"/>
      <c r="PW38" s="9"/>
      <c r="PX38" s="9"/>
      <c r="PY38" s="9"/>
      <c r="PZ38" s="9"/>
      <c r="QA38" s="9"/>
      <c r="QB38" s="9"/>
      <c r="QC38" s="9"/>
      <c r="QD38" s="9"/>
      <c r="QE38" s="9"/>
      <c r="QF38" s="9"/>
      <c r="QG38" s="9"/>
      <c r="QH38" s="9"/>
      <c r="QI38" s="9"/>
      <c r="QJ38" s="9"/>
      <c r="QK38" s="9"/>
      <c r="QL38" s="9"/>
      <c r="QM38" s="9"/>
      <c r="QN38" s="9"/>
      <c r="QO38" s="9"/>
      <c r="QP38" s="9"/>
      <c r="QQ38" s="9"/>
      <c r="QR38" s="9"/>
      <c r="QS38" s="9"/>
      <c r="QT38" s="9"/>
      <c r="QU38" s="9"/>
      <c r="QV38" s="9"/>
      <c r="QW38" s="9"/>
      <c r="QX38" s="9"/>
      <c r="QY38" s="9"/>
      <c r="QZ38" s="9"/>
      <c r="RA38" s="9"/>
      <c r="RB38" s="9"/>
      <c r="RC38" s="9"/>
      <c r="RD38" s="9"/>
      <c r="RE38" s="9"/>
      <c r="RF38" s="9"/>
      <c r="RG38" s="9"/>
      <c r="RH38" s="9"/>
      <c r="RI38" s="9"/>
      <c r="RJ38" s="9"/>
      <c r="RK38" s="9"/>
      <c r="RL38" s="9"/>
      <c r="RM38" s="9"/>
      <c r="RN38" s="9"/>
      <c r="RO38" s="9"/>
      <c r="RP38" s="9"/>
      <c r="RQ38" s="9"/>
      <c r="RR38" s="9"/>
      <c r="RS38" s="9"/>
      <c r="RT38" s="9"/>
      <c r="RU38" s="9"/>
      <c r="RV38" s="9"/>
      <c r="RW38" s="9"/>
      <c r="RX38" s="9"/>
      <c r="RY38" s="9"/>
      <c r="RZ38" s="9"/>
      <c r="SA38" s="9"/>
      <c r="SB38" s="9"/>
      <c r="SC38" s="9"/>
      <c r="SD38" s="9"/>
      <c r="SE38" s="9"/>
      <c r="SF38" s="9"/>
      <c r="SG38" s="9"/>
      <c r="SH38" s="9"/>
      <c r="SI38" s="9"/>
      <c r="SJ38" s="9"/>
      <c r="SK38" s="9"/>
      <c r="SL38" s="9"/>
      <c r="SM38" s="9"/>
      <c r="SN38" s="9"/>
      <c r="SO38" s="9"/>
      <c r="SP38" s="9"/>
      <c r="SQ38" s="9"/>
      <c r="SR38" s="9"/>
      <c r="SS38" s="9"/>
      <c r="ST38" s="9"/>
      <c r="SU38" s="9"/>
      <c r="SV38" s="9"/>
      <c r="SW38" s="9"/>
      <c r="SX38" s="9"/>
      <c r="SY38" s="9"/>
      <c r="SZ38" s="9"/>
      <c r="TA38" s="9"/>
      <c r="TB38" s="9"/>
      <c r="TC38" s="9"/>
      <c r="TD38" s="9"/>
      <c r="TE38" s="9"/>
      <c r="TF38" s="9"/>
      <c r="TG38" s="9"/>
      <c r="TH38" s="9"/>
      <c r="TI38" s="9"/>
      <c r="TJ38" s="9"/>
      <c r="TK38" s="9"/>
      <c r="TL38" s="9"/>
      <c r="TM38" s="9"/>
      <c r="TN38" s="9"/>
      <c r="TO38" s="9"/>
      <c r="TP38" s="9"/>
      <c r="TQ38" s="9"/>
      <c r="TR38" s="9"/>
      <c r="TS38" s="9"/>
      <c r="TT38" s="9"/>
      <c r="TU38" s="9"/>
      <c r="TV38" s="9"/>
      <c r="TW38" s="9"/>
      <c r="TX38" s="9"/>
      <c r="TY38" s="9"/>
      <c r="TZ38" s="9"/>
      <c r="UA38" s="9"/>
      <c r="UB38" s="9"/>
      <c r="UC38" s="9"/>
      <c r="UD38" s="9"/>
      <c r="UE38" s="9"/>
      <c r="UF38" s="9"/>
      <c r="UG38" s="9"/>
      <c r="UH38" s="9"/>
      <c r="UI38" s="9"/>
      <c r="UJ38" s="9"/>
      <c r="UK38" s="9"/>
      <c r="UL38" s="9"/>
      <c r="UM38" s="9"/>
      <c r="UN38" s="9"/>
      <c r="UO38" s="9"/>
      <c r="UP38" s="9"/>
      <c r="UQ38" s="9"/>
      <c r="UR38" s="9"/>
      <c r="US38" s="9"/>
      <c r="UT38" s="9"/>
      <c r="UU38" s="9"/>
      <c r="UV38" s="9"/>
      <c r="UW38" s="9"/>
      <c r="UX38" s="9"/>
      <c r="UY38" s="9"/>
      <c r="UZ38" s="9"/>
      <c r="VA38" s="9"/>
      <c r="VB38" s="9"/>
      <c r="VC38" s="9"/>
      <c r="VD38" s="9"/>
      <c r="VE38" s="9"/>
      <c r="VF38" s="9"/>
      <c r="VG38" s="9"/>
      <c r="VH38" s="9"/>
      <c r="VI38" s="9"/>
      <c r="VJ38" s="9"/>
      <c r="VK38" s="9"/>
      <c r="VL38" s="9"/>
      <c r="VM38" s="9"/>
      <c r="VN38" s="9"/>
      <c r="VO38" s="9"/>
      <c r="VP38" s="9"/>
      <c r="VQ38" s="9"/>
      <c r="VR38" s="9"/>
      <c r="VS38" s="9"/>
      <c r="VT38" s="9"/>
      <c r="VU38" s="9"/>
      <c r="VV38" s="9"/>
      <c r="VW38" s="9"/>
      <c r="VX38" s="9"/>
      <c r="VY38" s="9"/>
      <c r="VZ38" s="9"/>
      <c r="WA38" s="9"/>
      <c r="WB38" s="9"/>
      <c r="WC38" s="9"/>
      <c r="WD38" s="9"/>
      <c r="WE38" s="9"/>
      <c r="WF38" s="9"/>
      <c r="WG38" s="9"/>
      <c r="WH38" s="9"/>
      <c r="WI38" s="9"/>
      <c r="WJ38" s="9"/>
      <c r="WK38" s="9"/>
      <c r="WL38" s="9"/>
      <c r="WM38" s="9"/>
      <c r="WN38" s="9"/>
      <c r="WO38" s="9"/>
      <c r="WP38" s="9"/>
      <c r="WQ38" s="9"/>
      <c r="WR38" s="9"/>
      <c r="WS38" s="9"/>
      <c r="WT38" s="9"/>
      <c r="WU38" s="9"/>
      <c r="WV38" s="9"/>
      <c r="WW38" s="9"/>
      <c r="WX38" s="9"/>
      <c r="WY38" s="9"/>
      <c r="WZ38" s="9"/>
      <c r="XA38" s="9"/>
      <c r="XB38" s="9"/>
      <c r="XC38" s="9"/>
      <c r="XD38" s="9"/>
      <c r="XE38" s="9"/>
      <c r="XF38" s="9"/>
      <c r="XG38" s="9"/>
      <c r="XH38" s="9"/>
      <c r="XI38" s="9"/>
      <c r="XJ38" s="9"/>
      <c r="XK38" s="9"/>
      <c r="XL38" s="9"/>
      <c r="XM38" s="9"/>
      <c r="XN38" s="9"/>
      <c r="XO38" s="9"/>
      <c r="XP38" s="9"/>
      <c r="XQ38" s="9"/>
      <c r="XR38" s="9"/>
      <c r="XS38" s="9"/>
      <c r="XT38" s="9"/>
      <c r="XU38" s="9"/>
      <c r="XV38" s="9"/>
      <c r="XW38" s="9"/>
      <c r="XX38" s="9"/>
      <c r="XY38" s="9"/>
      <c r="XZ38" s="9"/>
      <c r="YA38" s="9"/>
      <c r="YB38" s="9"/>
      <c r="YC38" s="9"/>
      <c r="YD38" s="9"/>
      <c r="YE38" s="9"/>
      <c r="YF38" s="9"/>
      <c r="YG38" s="9"/>
      <c r="YH38" s="9"/>
      <c r="YI38" s="9"/>
      <c r="YJ38" s="9"/>
      <c r="YK38" s="9"/>
      <c r="YL38" s="9"/>
      <c r="YM38" s="9"/>
      <c r="YN38" s="9"/>
      <c r="YO38" s="9"/>
      <c r="YP38" s="9"/>
      <c r="YQ38" s="9"/>
      <c r="YR38" s="9"/>
      <c r="YS38" s="9"/>
      <c r="YT38" s="9"/>
      <c r="YU38" s="9"/>
      <c r="YV38" s="9"/>
      <c r="YW38" s="9"/>
      <c r="YX38" s="9"/>
      <c r="YY38" s="9"/>
      <c r="YZ38" s="9"/>
      <c r="ZA38" s="9"/>
      <c r="ZB38" s="9"/>
      <c r="ZC38" s="9"/>
      <c r="ZD38" s="9"/>
      <c r="ZE38" s="9"/>
      <c r="ZF38" s="9"/>
      <c r="ZG38" s="9"/>
      <c r="ZH38" s="9"/>
      <c r="ZI38" s="9"/>
      <c r="ZJ38" s="9"/>
      <c r="ZK38" s="9"/>
      <c r="ZL38" s="9"/>
      <c r="ZM38" s="9"/>
      <c r="ZN38" s="9"/>
      <c r="ZO38" s="9"/>
      <c r="ZP38" s="9"/>
      <c r="ZQ38" s="9"/>
      <c r="ZR38" s="9"/>
      <c r="ZS38" s="9"/>
      <c r="ZT38" s="9"/>
      <c r="ZU38" s="9"/>
      <c r="ZV38" s="9"/>
      <c r="ZW38" s="9"/>
      <c r="ZX38" s="9"/>
      <c r="ZY38" s="9"/>
      <c r="ZZ38" s="9"/>
      <c r="AAA38" s="9"/>
      <c r="AAB38" s="9"/>
      <c r="AAC38" s="9"/>
      <c r="AAD38" s="9"/>
      <c r="AAE38" s="9"/>
      <c r="AAF38" s="9"/>
      <c r="AAG38" s="9"/>
      <c r="AAH38" s="9"/>
      <c r="AAI38" s="9"/>
      <c r="AAJ38" s="9"/>
      <c r="AAK38" s="9"/>
      <c r="AAL38" s="9"/>
      <c r="AAM38" s="9"/>
      <c r="AAN38" s="9"/>
      <c r="AAO38" s="9"/>
      <c r="AAP38" s="9"/>
      <c r="AAQ38" s="9"/>
      <c r="AAR38" s="9"/>
      <c r="AAS38" s="9"/>
      <c r="AAT38" s="9"/>
      <c r="AAU38" s="9"/>
      <c r="AAV38" s="9"/>
      <c r="AAW38" s="9"/>
      <c r="AAX38" s="9"/>
      <c r="AAY38" s="9"/>
      <c r="AAZ38" s="9"/>
      <c r="ABA38" s="9"/>
      <c r="ABB38" s="9"/>
      <c r="ABC38" s="9"/>
      <c r="ABD38" s="9"/>
      <c r="ABE38" s="9"/>
      <c r="ABF38" s="9"/>
      <c r="ABG38" s="9"/>
      <c r="ABH38" s="9"/>
      <c r="ABI38" s="9"/>
      <c r="ABJ38" s="9"/>
      <c r="ABK38" s="9"/>
      <c r="ABL38" s="9"/>
      <c r="ABM38" s="9"/>
      <c r="ABN38" s="9"/>
      <c r="ABO38" s="9"/>
      <c r="ABP38" s="9"/>
      <c r="ABQ38" s="9"/>
      <c r="ABR38" s="9"/>
      <c r="ABS38" s="9"/>
      <c r="ABT38" s="9"/>
      <c r="ABU38" s="9"/>
      <c r="ABV38" s="9"/>
      <c r="ABW38" s="9"/>
      <c r="ABX38" s="9"/>
      <c r="ABY38" s="9"/>
      <c r="ABZ38" s="9"/>
      <c r="ACA38" s="9"/>
      <c r="ACB38" s="9"/>
      <c r="ACC38" s="9"/>
      <c r="ACD38" s="9"/>
      <c r="ACE38" s="9"/>
      <c r="ACF38" s="9"/>
      <c r="ACG38" s="9"/>
      <c r="ACH38" s="9"/>
      <c r="ACI38" s="9"/>
      <c r="ACJ38" s="9"/>
      <c r="ACK38" s="9"/>
      <c r="ACL38" s="9"/>
      <c r="ACM38" s="9"/>
      <c r="ACN38" s="9"/>
      <c r="ACO38" s="9"/>
      <c r="ACP38" s="9"/>
      <c r="ACQ38" s="9"/>
      <c r="ACR38" s="9"/>
      <c r="ACS38" s="9"/>
      <c r="ACT38" s="9"/>
      <c r="ACU38" s="9"/>
      <c r="ACV38" s="9"/>
      <c r="ACW38" s="9"/>
      <c r="ACX38" s="9"/>
      <c r="ACY38" s="9"/>
      <c r="ACZ38" s="9"/>
      <c r="ADA38" s="9"/>
      <c r="ADB38" s="9"/>
      <c r="ADC38" s="9"/>
      <c r="ADD38" s="9"/>
      <c r="ADE38" s="9"/>
      <c r="ADF38" s="9"/>
      <c r="ADG38" s="9"/>
      <c r="ADH38" s="9"/>
      <c r="ADI38" s="9"/>
      <c r="ADJ38" s="9"/>
      <c r="ADK38" s="9"/>
      <c r="ADL38" s="9"/>
      <c r="ADM38" s="9"/>
      <c r="ADN38" s="9"/>
      <c r="ADO38" s="9"/>
      <c r="ADP38" s="9"/>
      <c r="ADQ38" s="9"/>
      <c r="ADR38" s="9"/>
      <c r="ADS38" s="9"/>
      <c r="ADT38" s="9"/>
      <c r="ADU38" s="9"/>
      <c r="ADV38" s="9"/>
      <c r="ADW38" s="9"/>
      <c r="ADX38" s="9"/>
      <c r="ADY38" s="9"/>
      <c r="ADZ38" s="9"/>
      <c r="AEA38" s="9"/>
      <c r="AEB38" s="9"/>
      <c r="AEC38" s="9"/>
      <c r="AED38" s="9"/>
      <c r="AEE38" s="9"/>
      <c r="AEF38" s="9"/>
      <c r="AEG38" s="9"/>
      <c r="AEH38" s="9"/>
      <c r="AEI38" s="9"/>
      <c r="AEJ38" s="9"/>
      <c r="AEK38" s="9"/>
      <c r="AEL38" s="9"/>
      <c r="AEM38" s="9"/>
      <c r="AEN38" s="9"/>
      <c r="AEO38" s="9"/>
      <c r="AEP38" s="9"/>
      <c r="AEQ38" s="9"/>
      <c r="AER38" s="9"/>
      <c r="AES38" s="9"/>
      <c r="AET38" s="9"/>
      <c r="AEU38" s="9"/>
      <c r="AEV38" s="9"/>
      <c r="AEW38" s="9"/>
      <c r="AEX38" s="9"/>
      <c r="AEY38" s="9"/>
      <c r="AEZ38" s="9"/>
      <c r="AFA38" s="9"/>
      <c r="AFB38" s="9"/>
      <c r="AFC38" s="9"/>
      <c r="AFD38" s="9"/>
      <c r="AFE38" s="9"/>
      <c r="AFF38" s="9"/>
      <c r="AFG38" s="9"/>
      <c r="AFH38" s="9"/>
      <c r="AFI38" s="9"/>
      <c r="AFJ38" s="9"/>
      <c r="AFK38" s="9"/>
      <c r="AFL38" s="9"/>
      <c r="AFM38" s="9"/>
      <c r="AFN38" s="9"/>
      <c r="AFO38" s="9"/>
      <c r="AFP38" s="9"/>
      <c r="AFQ38" s="9"/>
      <c r="AFR38" s="9"/>
      <c r="AFS38" s="9"/>
      <c r="AFT38" s="9"/>
      <c r="AFU38" s="9"/>
      <c r="AFV38" s="9"/>
      <c r="AFW38" s="9"/>
      <c r="AFX38" s="9"/>
      <c r="AFY38" s="9"/>
      <c r="AFZ38" s="9"/>
      <c r="AGA38" s="9"/>
      <c r="AGB38" s="9"/>
      <c r="AGC38" s="9"/>
      <c r="AGD38" s="9"/>
      <c r="AGE38" s="9"/>
      <c r="AGF38" s="9"/>
      <c r="AGG38" s="9"/>
      <c r="AGH38" s="9"/>
      <c r="AGI38" s="9"/>
      <c r="AGJ38" s="9"/>
      <c r="AGK38" s="9"/>
      <c r="AGL38" s="9"/>
      <c r="AGM38" s="9"/>
      <c r="AGN38" s="9"/>
      <c r="AGO38" s="9"/>
      <c r="AGP38" s="9"/>
      <c r="AGQ38" s="9"/>
      <c r="AGR38" s="9"/>
      <c r="AGS38" s="9"/>
      <c r="AGT38" s="9"/>
      <c r="AGU38" s="9"/>
      <c r="AGV38" s="9"/>
      <c r="AGW38" s="9"/>
      <c r="AGX38" s="9"/>
      <c r="AGY38" s="9"/>
      <c r="AGZ38" s="9"/>
      <c r="AHA38" s="9"/>
      <c r="AHB38" s="9"/>
      <c r="AHC38" s="9"/>
      <c r="AHD38" s="9"/>
      <c r="AHE38" s="9"/>
      <c r="AHF38" s="9"/>
      <c r="AHG38" s="9"/>
      <c r="AHH38" s="9"/>
      <c r="AHI38" s="9"/>
      <c r="AHJ38" s="9"/>
      <c r="AHK38" s="9"/>
      <c r="AHL38" s="9"/>
      <c r="AHM38" s="9"/>
      <c r="AHN38" s="9"/>
      <c r="AHO38" s="9"/>
      <c r="AHP38" s="9"/>
      <c r="AHQ38" s="9"/>
      <c r="AHR38" s="9"/>
      <c r="AHS38" s="9"/>
    </row>
    <row r="39" spans="1:903" s="8" customFormat="1">
      <c r="A39" s="63">
        <v>33</v>
      </c>
      <c r="B39" s="8" t="s">
        <v>72</v>
      </c>
      <c r="C39" s="8" t="s">
        <v>16</v>
      </c>
      <c r="D39" s="8" t="s">
        <v>21</v>
      </c>
      <c r="E39" s="8" t="s">
        <v>74</v>
      </c>
      <c r="F39" s="43">
        <v>40964</v>
      </c>
      <c r="G39" s="44">
        <v>8.4412780000000005</v>
      </c>
      <c r="H39" s="45">
        <v>-82.904832999999996</v>
      </c>
      <c r="I39" s="8" t="s">
        <v>23</v>
      </c>
      <c r="J39" s="8" t="s">
        <v>227</v>
      </c>
      <c r="K39" s="46"/>
      <c r="L39" s="46"/>
      <c r="M39" s="47"/>
      <c r="N39" s="46" t="s">
        <v>23</v>
      </c>
      <c r="O39" s="46"/>
      <c r="P39" s="47"/>
      <c r="Q39" s="44"/>
      <c r="R39" s="44"/>
      <c r="S39" s="44"/>
      <c r="T39" s="44"/>
      <c r="U39" s="44"/>
      <c r="V39" s="44"/>
      <c r="W39" s="44"/>
      <c r="X39" s="49">
        <v>1.1599999999999999</v>
      </c>
      <c r="Y39" s="49">
        <v>0.20305038471084635</v>
      </c>
      <c r="Z39" s="50">
        <v>0.442</v>
      </c>
      <c r="AA39" s="50">
        <v>1.2774603174603176</v>
      </c>
      <c r="AB39" s="50">
        <v>5.03</v>
      </c>
      <c r="AC39" s="49">
        <v>1.1997022332506202</v>
      </c>
      <c r="AD39" s="49">
        <v>0.21</v>
      </c>
      <c r="AE39" s="51">
        <v>252000000000</v>
      </c>
      <c r="AF39" s="49">
        <v>-8.67</v>
      </c>
      <c r="AG39" s="66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9"/>
      <c r="BI39" s="9"/>
      <c r="BJ39" s="9"/>
      <c r="BK39" s="9"/>
      <c r="BL39" s="9"/>
      <c r="BM39" s="9"/>
      <c r="BN39" s="9"/>
      <c r="BO39" s="9"/>
      <c r="BP39" s="9"/>
      <c r="BQ39" s="9"/>
      <c r="BR39" s="9"/>
      <c r="BS39" s="9"/>
      <c r="BT39" s="9"/>
      <c r="BU39" s="9"/>
      <c r="BV39" s="9"/>
      <c r="BW39" s="9"/>
      <c r="BX39" s="9"/>
      <c r="BY39" s="9"/>
      <c r="BZ39" s="9"/>
      <c r="CA39" s="9"/>
      <c r="CB39" s="9"/>
      <c r="CC39" s="9"/>
      <c r="CD39" s="9"/>
      <c r="CE39" s="9"/>
      <c r="CF39" s="9"/>
      <c r="CG39" s="9"/>
      <c r="CH39" s="9"/>
      <c r="CI39" s="9"/>
      <c r="CJ39" s="9"/>
      <c r="CK39" s="9"/>
      <c r="CL39" s="9"/>
      <c r="CM39" s="9"/>
      <c r="CN39" s="9"/>
      <c r="CO39" s="9"/>
      <c r="CP39" s="9"/>
      <c r="CQ39" s="9"/>
      <c r="CR39" s="9"/>
      <c r="CS39" s="9"/>
      <c r="CT39" s="9"/>
      <c r="CU39" s="9"/>
      <c r="CV39" s="9"/>
      <c r="CW39" s="9"/>
      <c r="CX39" s="9"/>
      <c r="CY39" s="9"/>
      <c r="CZ39" s="9"/>
      <c r="DA39" s="9"/>
      <c r="DB39" s="9"/>
      <c r="DC39" s="9"/>
      <c r="DD39" s="9"/>
      <c r="DE39" s="9"/>
      <c r="DF39" s="9"/>
      <c r="DG39" s="9"/>
      <c r="DH39" s="9"/>
      <c r="DI39" s="9"/>
      <c r="DJ39" s="9"/>
      <c r="DK39" s="9"/>
      <c r="DL39" s="9"/>
      <c r="DM39" s="9"/>
      <c r="DN39" s="9"/>
      <c r="DO39" s="9"/>
      <c r="DP39" s="9"/>
      <c r="DQ39" s="9"/>
      <c r="DR39" s="9"/>
      <c r="DS39" s="9"/>
      <c r="DT39" s="9"/>
      <c r="DU39" s="9"/>
      <c r="DV39" s="9"/>
      <c r="DW39" s="9"/>
      <c r="DX39" s="9"/>
      <c r="DY39" s="9"/>
      <c r="DZ39" s="9"/>
      <c r="EA39" s="9"/>
      <c r="EB39" s="9"/>
      <c r="EC39" s="9"/>
      <c r="ED39" s="9"/>
      <c r="EE39" s="9"/>
      <c r="EF39" s="9"/>
      <c r="EG39" s="9"/>
      <c r="EH39" s="9"/>
      <c r="EI39" s="9"/>
      <c r="EJ39" s="9"/>
      <c r="EK39" s="9"/>
      <c r="EL39" s="9"/>
      <c r="EM39" s="9"/>
      <c r="EN39" s="9"/>
      <c r="EO39" s="9"/>
      <c r="EP39" s="9"/>
      <c r="EQ39" s="9"/>
      <c r="ER39" s="9"/>
      <c r="ES39" s="9"/>
      <c r="ET39" s="9"/>
      <c r="EU39" s="9"/>
      <c r="EV39" s="9"/>
      <c r="EW39" s="9"/>
      <c r="EX39" s="9"/>
      <c r="EY39" s="9"/>
      <c r="EZ39" s="9"/>
      <c r="FA39" s="9"/>
      <c r="FB39" s="9"/>
      <c r="FC39" s="9"/>
      <c r="FD39" s="9"/>
      <c r="FE39" s="9"/>
      <c r="FF39" s="9"/>
      <c r="FG39" s="9"/>
      <c r="FH39" s="9"/>
      <c r="FI39" s="9"/>
      <c r="FJ39" s="9"/>
      <c r="FK39" s="9"/>
      <c r="FL39" s="9"/>
      <c r="FM39" s="9"/>
      <c r="FN39" s="9"/>
      <c r="FO39" s="9"/>
      <c r="FP39" s="9"/>
      <c r="FQ39" s="9"/>
      <c r="FR39" s="9"/>
      <c r="FS39" s="9"/>
      <c r="FT39" s="9"/>
      <c r="FU39" s="9"/>
      <c r="FV39" s="9"/>
      <c r="FW39" s="9"/>
      <c r="FX39" s="9"/>
      <c r="FY39" s="9"/>
      <c r="FZ39" s="9"/>
      <c r="GA39" s="9"/>
      <c r="GB39" s="9"/>
      <c r="GC39" s="9"/>
      <c r="GD39" s="9"/>
      <c r="GE39" s="9"/>
      <c r="GF39" s="9"/>
      <c r="GG39" s="9"/>
      <c r="GH39" s="9"/>
      <c r="GI39" s="9"/>
      <c r="GJ39" s="9"/>
      <c r="GK39" s="9"/>
      <c r="GL39" s="9"/>
      <c r="GM39" s="9"/>
      <c r="GN39" s="9"/>
      <c r="GO39" s="9"/>
      <c r="GP39" s="9"/>
      <c r="GQ39" s="9"/>
      <c r="GR39" s="9"/>
      <c r="GS39" s="9"/>
      <c r="GT39" s="9"/>
      <c r="GU39" s="9"/>
      <c r="GV39" s="9"/>
      <c r="GW39" s="9"/>
      <c r="GX39" s="9"/>
      <c r="GY39" s="9"/>
      <c r="GZ39" s="9"/>
      <c r="HA39" s="9"/>
      <c r="HB39" s="9"/>
      <c r="HC39" s="9"/>
      <c r="HD39" s="9"/>
      <c r="HE39" s="9"/>
      <c r="HF39" s="9"/>
      <c r="HG39" s="9"/>
      <c r="HH39" s="9"/>
      <c r="HI39" s="9"/>
      <c r="HJ39" s="9"/>
      <c r="HK39" s="9"/>
      <c r="HL39" s="9"/>
      <c r="HM39" s="9"/>
      <c r="HN39" s="9"/>
      <c r="HO39" s="9"/>
      <c r="HP39" s="9"/>
      <c r="HQ39" s="9"/>
      <c r="HR39" s="9"/>
      <c r="HS39" s="9"/>
      <c r="HT39" s="9"/>
      <c r="HU39" s="9"/>
      <c r="HV39" s="9"/>
      <c r="HW39" s="9"/>
      <c r="HX39" s="9"/>
      <c r="HY39" s="9"/>
      <c r="HZ39" s="9"/>
      <c r="IA39" s="9"/>
      <c r="IB39" s="9"/>
      <c r="IC39" s="9"/>
      <c r="ID39" s="9"/>
      <c r="IE39" s="9"/>
      <c r="IF39" s="9"/>
      <c r="IG39" s="9"/>
      <c r="IH39" s="9"/>
      <c r="II39" s="9"/>
      <c r="IJ39" s="9"/>
      <c r="IK39" s="9"/>
      <c r="IL39" s="9"/>
      <c r="IM39" s="9"/>
      <c r="IN39" s="9"/>
      <c r="IO39" s="9"/>
      <c r="IP39" s="9"/>
      <c r="IQ39" s="9"/>
      <c r="IR39" s="9"/>
      <c r="IS39" s="9"/>
      <c r="IT39" s="9"/>
      <c r="IU39" s="9"/>
      <c r="IV39" s="9"/>
      <c r="IW39" s="9"/>
      <c r="IX39" s="9"/>
      <c r="IY39" s="9"/>
      <c r="IZ39" s="9"/>
      <c r="JA39" s="9"/>
      <c r="JB39" s="9"/>
      <c r="JC39" s="9"/>
      <c r="JD39" s="9"/>
      <c r="JE39" s="9"/>
      <c r="JF39" s="9"/>
      <c r="JG39" s="9"/>
      <c r="JH39" s="9"/>
      <c r="JI39" s="9"/>
      <c r="JJ39" s="9"/>
      <c r="JK39" s="9"/>
      <c r="JL39" s="9"/>
      <c r="JM39" s="9"/>
      <c r="JN39" s="9"/>
      <c r="JO39" s="9"/>
      <c r="JP39" s="9"/>
      <c r="JQ39" s="9"/>
      <c r="JR39" s="9"/>
      <c r="JS39" s="9"/>
      <c r="JT39" s="9"/>
      <c r="JU39" s="9"/>
      <c r="JV39" s="9"/>
      <c r="JW39" s="9"/>
      <c r="JX39" s="9"/>
      <c r="JY39" s="9"/>
      <c r="JZ39" s="9"/>
      <c r="KA39" s="9"/>
      <c r="KB39" s="9"/>
      <c r="KC39" s="9"/>
      <c r="KD39" s="9"/>
      <c r="KE39" s="9"/>
      <c r="KF39" s="9"/>
      <c r="KG39" s="9"/>
      <c r="KH39" s="9"/>
      <c r="KI39" s="9"/>
      <c r="KJ39" s="9"/>
      <c r="KK39" s="9"/>
      <c r="KL39" s="9"/>
      <c r="KM39" s="9"/>
      <c r="KN39" s="9"/>
      <c r="KO39" s="9"/>
      <c r="KP39" s="9"/>
      <c r="KQ39" s="9"/>
      <c r="KR39" s="9"/>
      <c r="KS39" s="9"/>
      <c r="KT39" s="9"/>
      <c r="KU39" s="9"/>
      <c r="KV39" s="9"/>
      <c r="KW39" s="9"/>
      <c r="KX39" s="9"/>
      <c r="KY39" s="9"/>
      <c r="KZ39" s="9"/>
      <c r="LA39" s="9"/>
      <c r="LB39" s="9"/>
      <c r="LC39" s="9"/>
      <c r="LD39" s="9"/>
      <c r="LE39" s="9"/>
      <c r="LF39" s="9"/>
      <c r="LG39" s="9"/>
      <c r="LH39" s="9"/>
      <c r="LI39" s="9"/>
      <c r="LJ39" s="9"/>
      <c r="LK39" s="9"/>
      <c r="LL39" s="9"/>
      <c r="LM39" s="9"/>
      <c r="LN39" s="9"/>
      <c r="LO39" s="9"/>
      <c r="LP39" s="9"/>
      <c r="LQ39" s="9"/>
      <c r="LR39" s="9"/>
      <c r="LS39" s="9"/>
      <c r="LT39" s="9"/>
      <c r="LU39" s="9"/>
      <c r="LV39" s="9"/>
      <c r="LW39" s="9"/>
      <c r="LX39" s="9"/>
      <c r="LY39" s="9"/>
      <c r="LZ39" s="9"/>
      <c r="MA39" s="9"/>
      <c r="MB39" s="9"/>
      <c r="MC39" s="9"/>
      <c r="MD39" s="9"/>
      <c r="ME39" s="9"/>
      <c r="MF39" s="9"/>
      <c r="MG39" s="9"/>
      <c r="MH39" s="9"/>
      <c r="MI39" s="9"/>
      <c r="MJ39" s="9"/>
      <c r="MK39" s="9"/>
      <c r="ML39" s="9"/>
      <c r="MM39" s="9"/>
      <c r="MN39" s="9"/>
      <c r="MO39" s="9"/>
      <c r="MP39" s="9"/>
      <c r="MQ39" s="9"/>
      <c r="MR39" s="9"/>
      <c r="MS39" s="9"/>
      <c r="MT39" s="9"/>
      <c r="MU39" s="9"/>
      <c r="MV39" s="9"/>
      <c r="MW39" s="9"/>
      <c r="MX39" s="9"/>
      <c r="MY39" s="9"/>
      <c r="MZ39" s="9"/>
      <c r="NA39" s="9"/>
      <c r="NB39" s="9"/>
      <c r="NC39" s="9"/>
      <c r="ND39" s="9"/>
      <c r="NE39" s="9"/>
      <c r="NF39" s="9"/>
      <c r="NG39" s="9"/>
      <c r="NH39" s="9"/>
      <c r="NI39" s="9"/>
      <c r="NJ39" s="9"/>
      <c r="NK39" s="9"/>
      <c r="NL39" s="9"/>
      <c r="NM39" s="9"/>
      <c r="NN39" s="9"/>
      <c r="NO39" s="9"/>
      <c r="NP39" s="9"/>
      <c r="NQ39" s="9"/>
      <c r="NR39" s="9"/>
      <c r="NS39" s="9"/>
      <c r="NT39" s="9"/>
      <c r="NU39" s="9"/>
      <c r="NV39" s="9"/>
      <c r="NW39" s="9"/>
      <c r="NX39" s="9"/>
      <c r="NY39" s="9"/>
      <c r="NZ39" s="9"/>
      <c r="OA39" s="9"/>
      <c r="OB39" s="9"/>
      <c r="OC39" s="9"/>
      <c r="OD39" s="9"/>
      <c r="OE39" s="9"/>
      <c r="OF39" s="9"/>
      <c r="OG39" s="9"/>
      <c r="OH39" s="9"/>
      <c r="OI39" s="9"/>
      <c r="OJ39" s="9"/>
      <c r="OK39" s="9"/>
      <c r="OL39" s="9"/>
      <c r="OM39" s="9"/>
      <c r="ON39" s="9"/>
      <c r="OO39" s="9"/>
      <c r="OP39" s="9"/>
      <c r="OQ39" s="9"/>
      <c r="OR39" s="9"/>
      <c r="OS39" s="9"/>
      <c r="OT39" s="9"/>
      <c r="OU39" s="9"/>
      <c r="OV39" s="9"/>
      <c r="OW39" s="9"/>
      <c r="OX39" s="9"/>
      <c r="OY39" s="9"/>
      <c r="OZ39" s="9"/>
      <c r="PA39" s="9"/>
      <c r="PB39" s="9"/>
      <c r="PC39" s="9"/>
      <c r="PD39" s="9"/>
      <c r="PE39" s="9"/>
      <c r="PF39" s="9"/>
      <c r="PG39" s="9"/>
      <c r="PH39" s="9"/>
      <c r="PI39" s="9"/>
      <c r="PJ39" s="9"/>
      <c r="PK39" s="9"/>
      <c r="PL39" s="9"/>
      <c r="PM39" s="9"/>
      <c r="PN39" s="9"/>
      <c r="PO39" s="9"/>
      <c r="PP39" s="9"/>
      <c r="PQ39" s="9"/>
      <c r="PR39" s="9"/>
      <c r="PS39" s="9"/>
      <c r="PT39" s="9"/>
      <c r="PU39" s="9"/>
      <c r="PV39" s="9"/>
      <c r="PW39" s="9"/>
      <c r="PX39" s="9"/>
      <c r="PY39" s="9"/>
      <c r="PZ39" s="9"/>
      <c r="QA39" s="9"/>
      <c r="QB39" s="9"/>
      <c r="QC39" s="9"/>
      <c r="QD39" s="9"/>
      <c r="QE39" s="9"/>
      <c r="QF39" s="9"/>
      <c r="QG39" s="9"/>
      <c r="QH39" s="9"/>
      <c r="QI39" s="9"/>
      <c r="QJ39" s="9"/>
      <c r="QK39" s="9"/>
      <c r="QL39" s="9"/>
      <c r="QM39" s="9"/>
      <c r="QN39" s="9"/>
      <c r="QO39" s="9"/>
      <c r="QP39" s="9"/>
      <c r="QQ39" s="9"/>
      <c r="QR39" s="9"/>
      <c r="QS39" s="9"/>
      <c r="QT39" s="9"/>
      <c r="QU39" s="9"/>
      <c r="QV39" s="9"/>
      <c r="QW39" s="9"/>
      <c r="QX39" s="9"/>
      <c r="QY39" s="9"/>
      <c r="QZ39" s="9"/>
      <c r="RA39" s="9"/>
      <c r="RB39" s="9"/>
      <c r="RC39" s="9"/>
      <c r="RD39" s="9"/>
      <c r="RE39" s="9"/>
      <c r="RF39" s="9"/>
      <c r="RG39" s="9"/>
      <c r="RH39" s="9"/>
      <c r="RI39" s="9"/>
      <c r="RJ39" s="9"/>
      <c r="RK39" s="9"/>
      <c r="RL39" s="9"/>
      <c r="RM39" s="9"/>
      <c r="RN39" s="9"/>
      <c r="RO39" s="9"/>
      <c r="RP39" s="9"/>
      <c r="RQ39" s="9"/>
      <c r="RR39" s="9"/>
      <c r="RS39" s="9"/>
      <c r="RT39" s="9"/>
      <c r="RU39" s="9"/>
      <c r="RV39" s="9"/>
      <c r="RW39" s="9"/>
      <c r="RX39" s="9"/>
      <c r="RY39" s="9"/>
      <c r="RZ39" s="9"/>
      <c r="SA39" s="9"/>
      <c r="SB39" s="9"/>
      <c r="SC39" s="9"/>
      <c r="SD39" s="9"/>
      <c r="SE39" s="9"/>
      <c r="SF39" s="9"/>
      <c r="SG39" s="9"/>
      <c r="SH39" s="9"/>
      <c r="SI39" s="9"/>
      <c r="SJ39" s="9"/>
      <c r="SK39" s="9"/>
      <c r="SL39" s="9"/>
      <c r="SM39" s="9"/>
      <c r="SN39" s="9"/>
      <c r="SO39" s="9"/>
      <c r="SP39" s="9"/>
      <c r="SQ39" s="9"/>
      <c r="SR39" s="9"/>
      <c r="SS39" s="9"/>
      <c r="ST39" s="9"/>
      <c r="SU39" s="9"/>
      <c r="SV39" s="9"/>
      <c r="SW39" s="9"/>
      <c r="SX39" s="9"/>
      <c r="SY39" s="9"/>
      <c r="SZ39" s="9"/>
      <c r="TA39" s="9"/>
      <c r="TB39" s="9"/>
      <c r="TC39" s="9"/>
      <c r="TD39" s="9"/>
      <c r="TE39" s="9"/>
      <c r="TF39" s="9"/>
      <c r="TG39" s="9"/>
      <c r="TH39" s="9"/>
      <c r="TI39" s="9"/>
      <c r="TJ39" s="9"/>
      <c r="TK39" s="9"/>
      <c r="TL39" s="9"/>
      <c r="TM39" s="9"/>
      <c r="TN39" s="9"/>
      <c r="TO39" s="9"/>
      <c r="TP39" s="9"/>
      <c r="TQ39" s="9"/>
      <c r="TR39" s="9"/>
      <c r="TS39" s="9"/>
      <c r="TT39" s="9"/>
      <c r="TU39" s="9"/>
      <c r="TV39" s="9"/>
      <c r="TW39" s="9"/>
      <c r="TX39" s="9"/>
      <c r="TY39" s="9"/>
      <c r="TZ39" s="9"/>
      <c r="UA39" s="9"/>
      <c r="UB39" s="9"/>
      <c r="UC39" s="9"/>
      <c r="UD39" s="9"/>
      <c r="UE39" s="9"/>
      <c r="UF39" s="9"/>
      <c r="UG39" s="9"/>
      <c r="UH39" s="9"/>
      <c r="UI39" s="9"/>
      <c r="UJ39" s="9"/>
      <c r="UK39" s="9"/>
      <c r="UL39" s="9"/>
      <c r="UM39" s="9"/>
      <c r="UN39" s="9"/>
      <c r="UO39" s="9"/>
      <c r="UP39" s="9"/>
      <c r="UQ39" s="9"/>
      <c r="UR39" s="9"/>
      <c r="US39" s="9"/>
      <c r="UT39" s="9"/>
      <c r="UU39" s="9"/>
      <c r="UV39" s="9"/>
      <c r="UW39" s="9"/>
      <c r="UX39" s="9"/>
      <c r="UY39" s="9"/>
      <c r="UZ39" s="9"/>
      <c r="VA39" s="9"/>
      <c r="VB39" s="9"/>
      <c r="VC39" s="9"/>
      <c r="VD39" s="9"/>
      <c r="VE39" s="9"/>
      <c r="VF39" s="9"/>
      <c r="VG39" s="9"/>
      <c r="VH39" s="9"/>
      <c r="VI39" s="9"/>
      <c r="VJ39" s="9"/>
      <c r="VK39" s="9"/>
      <c r="VL39" s="9"/>
      <c r="VM39" s="9"/>
      <c r="VN39" s="9"/>
      <c r="VO39" s="9"/>
      <c r="VP39" s="9"/>
      <c r="VQ39" s="9"/>
      <c r="VR39" s="9"/>
      <c r="VS39" s="9"/>
      <c r="VT39" s="9"/>
      <c r="VU39" s="9"/>
      <c r="VV39" s="9"/>
      <c r="VW39" s="9"/>
      <c r="VX39" s="9"/>
      <c r="VY39" s="9"/>
      <c r="VZ39" s="9"/>
      <c r="WA39" s="9"/>
      <c r="WB39" s="9"/>
      <c r="WC39" s="9"/>
      <c r="WD39" s="9"/>
      <c r="WE39" s="9"/>
      <c r="WF39" s="9"/>
      <c r="WG39" s="9"/>
      <c r="WH39" s="9"/>
      <c r="WI39" s="9"/>
      <c r="WJ39" s="9"/>
      <c r="WK39" s="9"/>
      <c r="WL39" s="9"/>
      <c r="WM39" s="9"/>
      <c r="WN39" s="9"/>
      <c r="WO39" s="9"/>
      <c r="WP39" s="9"/>
      <c r="WQ39" s="9"/>
      <c r="WR39" s="9"/>
      <c r="WS39" s="9"/>
      <c r="WT39" s="9"/>
      <c r="WU39" s="9"/>
      <c r="WV39" s="9"/>
      <c r="WW39" s="9"/>
      <c r="WX39" s="9"/>
      <c r="WY39" s="9"/>
      <c r="WZ39" s="9"/>
      <c r="XA39" s="9"/>
      <c r="XB39" s="9"/>
      <c r="XC39" s="9"/>
      <c r="XD39" s="9"/>
      <c r="XE39" s="9"/>
      <c r="XF39" s="9"/>
      <c r="XG39" s="9"/>
      <c r="XH39" s="9"/>
      <c r="XI39" s="9"/>
      <c r="XJ39" s="9"/>
      <c r="XK39" s="9"/>
      <c r="XL39" s="9"/>
      <c r="XM39" s="9"/>
      <c r="XN39" s="9"/>
      <c r="XO39" s="9"/>
      <c r="XP39" s="9"/>
      <c r="XQ39" s="9"/>
      <c r="XR39" s="9"/>
      <c r="XS39" s="9"/>
      <c r="XT39" s="9"/>
      <c r="XU39" s="9"/>
      <c r="XV39" s="9"/>
      <c r="XW39" s="9"/>
      <c r="XX39" s="9"/>
      <c r="XY39" s="9"/>
      <c r="XZ39" s="9"/>
      <c r="YA39" s="9"/>
      <c r="YB39" s="9"/>
      <c r="YC39" s="9"/>
      <c r="YD39" s="9"/>
      <c r="YE39" s="9"/>
      <c r="YF39" s="9"/>
      <c r="YG39" s="9"/>
      <c r="YH39" s="9"/>
      <c r="YI39" s="9"/>
      <c r="YJ39" s="9"/>
      <c r="YK39" s="9"/>
      <c r="YL39" s="9"/>
      <c r="YM39" s="9"/>
      <c r="YN39" s="9"/>
      <c r="YO39" s="9"/>
      <c r="YP39" s="9"/>
      <c r="YQ39" s="9"/>
      <c r="YR39" s="9"/>
      <c r="YS39" s="9"/>
      <c r="YT39" s="9"/>
      <c r="YU39" s="9"/>
      <c r="YV39" s="9"/>
      <c r="YW39" s="9"/>
      <c r="YX39" s="9"/>
      <c r="YY39" s="9"/>
      <c r="YZ39" s="9"/>
      <c r="ZA39" s="9"/>
      <c r="ZB39" s="9"/>
      <c r="ZC39" s="9"/>
      <c r="ZD39" s="9"/>
      <c r="ZE39" s="9"/>
      <c r="ZF39" s="9"/>
      <c r="ZG39" s="9"/>
      <c r="ZH39" s="9"/>
      <c r="ZI39" s="9"/>
      <c r="ZJ39" s="9"/>
      <c r="ZK39" s="9"/>
      <c r="ZL39" s="9"/>
      <c r="ZM39" s="9"/>
      <c r="ZN39" s="9"/>
      <c r="ZO39" s="9"/>
      <c r="ZP39" s="9"/>
      <c r="ZQ39" s="9"/>
      <c r="ZR39" s="9"/>
      <c r="ZS39" s="9"/>
      <c r="ZT39" s="9"/>
      <c r="ZU39" s="9"/>
      <c r="ZV39" s="9"/>
      <c r="ZW39" s="9"/>
      <c r="ZX39" s="9"/>
      <c r="ZY39" s="9"/>
      <c r="ZZ39" s="9"/>
      <c r="AAA39" s="9"/>
      <c r="AAB39" s="9"/>
      <c r="AAC39" s="9"/>
      <c r="AAD39" s="9"/>
      <c r="AAE39" s="9"/>
      <c r="AAF39" s="9"/>
      <c r="AAG39" s="9"/>
      <c r="AAH39" s="9"/>
      <c r="AAI39" s="9"/>
      <c r="AAJ39" s="9"/>
      <c r="AAK39" s="9"/>
      <c r="AAL39" s="9"/>
      <c r="AAM39" s="9"/>
      <c r="AAN39" s="9"/>
      <c r="AAO39" s="9"/>
      <c r="AAP39" s="9"/>
      <c r="AAQ39" s="9"/>
      <c r="AAR39" s="9"/>
      <c r="AAS39" s="9"/>
      <c r="AAT39" s="9"/>
      <c r="AAU39" s="9"/>
      <c r="AAV39" s="9"/>
      <c r="AAW39" s="9"/>
      <c r="AAX39" s="9"/>
      <c r="AAY39" s="9"/>
      <c r="AAZ39" s="9"/>
      <c r="ABA39" s="9"/>
      <c r="ABB39" s="9"/>
      <c r="ABC39" s="9"/>
      <c r="ABD39" s="9"/>
      <c r="ABE39" s="9"/>
      <c r="ABF39" s="9"/>
      <c r="ABG39" s="9"/>
      <c r="ABH39" s="9"/>
      <c r="ABI39" s="9"/>
      <c r="ABJ39" s="9"/>
      <c r="ABK39" s="9"/>
      <c r="ABL39" s="9"/>
      <c r="ABM39" s="9"/>
      <c r="ABN39" s="9"/>
      <c r="ABO39" s="9"/>
      <c r="ABP39" s="9"/>
      <c r="ABQ39" s="9"/>
      <c r="ABR39" s="9"/>
      <c r="ABS39" s="9"/>
      <c r="ABT39" s="9"/>
      <c r="ABU39" s="9"/>
      <c r="ABV39" s="9"/>
      <c r="ABW39" s="9"/>
      <c r="ABX39" s="9"/>
      <c r="ABY39" s="9"/>
      <c r="ABZ39" s="9"/>
      <c r="ACA39" s="9"/>
      <c r="ACB39" s="9"/>
      <c r="ACC39" s="9"/>
      <c r="ACD39" s="9"/>
      <c r="ACE39" s="9"/>
      <c r="ACF39" s="9"/>
      <c r="ACG39" s="9"/>
      <c r="ACH39" s="9"/>
      <c r="ACI39" s="9"/>
      <c r="ACJ39" s="9"/>
      <c r="ACK39" s="9"/>
      <c r="ACL39" s="9"/>
      <c r="ACM39" s="9"/>
      <c r="ACN39" s="9"/>
      <c r="ACO39" s="9"/>
      <c r="ACP39" s="9"/>
      <c r="ACQ39" s="9"/>
      <c r="ACR39" s="9"/>
      <c r="ACS39" s="9"/>
      <c r="ACT39" s="9"/>
      <c r="ACU39" s="9"/>
      <c r="ACV39" s="9"/>
      <c r="ACW39" s="9"/>
      <c r="ACX39" s="9"/>
      <c r="ACY39" s="9"/>
      <c r="ACZ39" s="9"/>
      <c r="ADA39" s="9"/>
      <c r="ADB39" s="9"/>
      <c r="ADC39" s="9"/>
      <c r="ADD39" s="9"/>
      <c r="ADE39" s="9"/>
      <c r="ADF39" s="9"/>
      <c r="ADG39" s="9"/>
      <c r="ADH39" s="9"/>
      <c r="ADI39" s="9"/>
      <c r="ADJ39" s="9"/>
      <c r="ADK39" s="9"/>
      <c r="ADL39" s="9"/>
      <c r="ADM39" s="9"/>
      <c r="ADN39" s="9"/>
      <c r="ADO39" s="9"/>
      <c r="ADP39" s="9"/>
      <c r="ADQ39" s="9"/>
      <c r="ADR39" s="9"/>
      <c r="ADS39" s="9"/>
      <c r="ADT39" s="9"/>
      <c r="ADU39" s="9"/>
      <c r="ADV39" s="9"/>
      <c r="ADW39" s="9"/>
      <c r="ADX39" s="9"/>
      <c r="ADY39" s="9"/>
      <c r="ADZ39" s="9"/>
      <c r="AEA39" s="9"/>
      <c r="AEB39" s="9"/>
      <c r="AEC39" s="9"/>
      <c r="AED39" s="9"/>
      <c r="AEE39" s="9"/>
      <c r="AEF39" s="9"/>
      <c r="AEG39" s="9"/>
      <c r="AEH39" s="9"/>
      <c r="AEI39" s="9"/>
      <c r="AEJ39" s="9"/>
      <c r="AEK39" s="9"/>
      <c r="AEL39" s="9"/>
      <c r="AEM39" s="9"/>
      <c r="AEN39" s="9"/>
      <c r="AEO39" s="9"/>
      <c r="AEP39" s="9"/>
      <c r="AEQ39" s="9"/>
      <c r="AER39" s="9"/>
      <c r="AES39" s="9"/>
      <c r="AET39" s="9"/>
      <c r="AEU39" s="9"/>
      <c r="AEV39" s="9"/>
      <c r="AEW39" s="9"/>
      <c r="AEX39" s="9"/>
      <c r="AEY39" s="9"/>
      <c r="AEZ39" s="9"/>
      <c r="AFA39" s="9"/>
      <c r="AFB39" s="9"/>
      <c r="AFC39" s="9"/>
      <c r="AFD39" s="9"/>
      <c r="AFE39" s="9"/>
      <c r="AFF39" s="9"/>
      <c r="AFG39" s="9"/>
      <c r="AFH39" s="9"/>
      <c r="AFI39" s="9"/>
      <c r="AFJ39" s="9"/>
      <c r="AFK39" s="9"/>
      <c r="AFL39" s="9"/>
      <c r="AFM39" s="9"/>
      <c r="AFN39" s="9"/>
      <c r="AFO39" s="9"/>
      <c r="AFP39" s="9"/>
      <c r="AFQ39" s="9"/>
      <c r="AFR39" s="9"/>
      <c r="AFS39" s="9"/>
      <c r="AFT39" s="9"/>
      <c r="AFU39" s="9"/>
      <c r="AFV39" s="9"/>
      <c r="AFW39" s="9"/>
      <c r="AFX39" s="9"/>
      <c r="AFY39" s="9"/>
      <c r="AFZ39" s="9"/>
      <c r="AGA39" s="9"/>
      <c r="AGB39" s="9"/>
      <c r="AGC39" s="9"/>
      <c r="AGD39" s="9"/>
      <c r="AGE39" s="9"/>
      <c r="AGF39" s="9"/>
      <c r="AGG39" s="9"/>
      <c r="AGH39" s="9"/>
      <c r="AGI39" s="9"/>
      <c r="AGJ39" s="9"/>
      <c r="AGK39" s="9"/>
      <c r="AGL39" s="9"/>
      <c r="AGM39" s="9"/>
      <c r="AGN39" s="9"/>
      <c r="AGO39" s="9"/>
      <c r="AGP39" s="9"/>
      <c r="AGQ39" s="9"/>
      <c r="AGR39" s="9"/>
      <c r="AGS39" s="9"/>
      <c r="AGT39" s="9"/>
      <c r="AGU39" s="9"/>
      <c r="AGV39" s="9"/>
      <c r="AGW39" s="9"/>
      <c r="AGX39" s="9"/>
      <c r="AGY39" s="9"/>
      <c r="AGZ39" s="9"/>
      <c r="AHA39" s="9"/>
      <c r="AHB39" s="9"/>
      <c r="AHC39" s="9"/>
      <c r="AHD39" s="9"/>
      <c r="AHE39" s="9"/>
      <c r="AHF39" s="9"/>
      <c r="AHG39" s="9"/>
      <c r="AHH39" s="9"/>
      <c r="AHI39" s="9"/>
      <c r="AHJ39" s="9"/>
      <c r="AHK39" s="9"/>
      <c r="AHL39" s="9"/>
      <c r="AHM39" s="9"/>
      <c r="AHN39" s="9"/>
      <c r="AHO39" s="9"/>
      <c r="AHP39" s="9"/>
      <c r="AHQ39" s="9"/>
      <c r="AHR39" s="9"/>
      <c r="AHS39" s="9"/>
    </row>
    <row r="40" spans="1:903">
      <c r="A40" s="63">
        <v>34</v>
      </c>
      <c r="B40" s="9" t="s">
        <v>75</v>
      </c>
      <c r="C40" s="9" t="s">
        <v>25</v>
      </c>
      <c r="D40" s="9" t="s">
        <v>17</v>
      </c>
      <c r="E40" s="9" t="s">
        <v>76</v>
      </c>
      <c r="F40" s="52">
        <v>43205</v>
      </c>
      <c r="G40" s="53">
        <v>9.7357460000000007</v>
      </c>
      <c r="H40" s="45">
        <v>-82.825737000000004</v>
      </c>
      <c r="I40" s="9">
        <v>35</v>
      </c>
      <c r="J40" s="9" t="s">
        <v>226</v>
      </c>
      <c r="K40" s="54">
        <v>758</v>
      </c>
      <c r="L40" s="54">
        <v>4.3</v>
      </c>
      <c r="M40" s="55">
        <v>5792</v>
      </c>
      <c r="N40" s="54">
        <v>7.19</v>
      </c>
      <c r="O40" s="54">
        <v>9.1</v>
      </c>
      <c r="P40" s="55">
        <v>54.446399999999997</v>
      </c>
      <c r="Q40" s="53">
        <v>1.038E-2</v>
      </c>
      <c r="R40" s="53">
        <v>1.6194E-2</v>
      </c>
      <c r="S40" s="53">
        <v>10.982849999999999</v>
      </c>
      <c r="T40" s="53">
        <v>1.705363</v>
      </c>
      <c r="U40" s="53">
        <v>99.204189999999997</v>
      </c>
      <c r="V40" s="53">
        <v>833.63459999999998</v>
      </c>
      <c r="W40" s="53" t="s">
        <v>32</v>
      </c>
      <c r="X40" s="56">
        <v>2.0499999999999998</v>
      </c>
      <c r="Y40" s="56">
        <v>0.10249999999999999</v>
      </c>
      <c r="Z40" s="10"/>
      <c r="AA40" s="10">
        <v>7.2570627099999996</v>
      </c>
      <c r="AB40" s="10">
        <v>22.777997620000001</v>
      </c>
      <c r="AC40" s="56">
        <v>2.0982137990058241</v>
      </c>
      <c r="AD40" s="56">
        <v>0.10491068995029121</v>
      </c>
      <c r="AE40" s="57">
        <v>42639414422.215019</v>
      </c>
      <c r="AF40" s="56"/>
      <c r="AG40" s="65">
        <v>302.74029849999999</v>
      </c>
    </row>
    <row r="41" spans="1:903">
      <c r="A41" s="63">
        <v>35</v>
      </c>
      <c r="B41" s="9" t="s">
        <v>77</v>
      </c>
      <c r="C41" s="9" t="s">
        <v>25</v>
      </c>
      <c r="D41" s="9" t="s">
        <v>17</v>
      </c>
      <c r="E41" s="9" t="s">
        <v>78</v>
      </c>
      <c r="F41" s="52">
        <v>38555</v>
      </c>
      <c r="G41" s="53">
        <v>8.8668460000000007</v>
      </c>
      <c r="H41" s="45">
        <v>-82.694804000000005</v>
      </c>
      <c r="I41" s="9">
        <v>34</v>
      </c>
      <c r="J41" s="9" t="s">
        <v>227</v>
      </c>
      <c r="K41" s="54"/>
      <c r="L41" s="54"/>
      <c r="M41" s="55"/>
      <c r="N41" s="54"/>
      <c r="O41" s="54"/>
      <c r="P41" s="55"/>
      <c r="Q41" s="53"/>
      <c r="R41" s="53"/>
      <c r="S41" s="53"/>
      <c r="T41" s="53"/>
      <c r="U41" s="53"/>
      <c r="V41" s="53"/>
      <c r="W41" s="53"/>
      <c r="X41" s="56">
        <v>5.41</v>
      </c>
      <c r="Y41" s="56">
        <v>0.18836749228456121</v>
      </c>
      <c r="Z41" s="10"/>
      <c r="AA41" s="10">
        <v>4.5439999999999996</v>
      </c>
      <c r="AB41" s="10">
        <v>14.2</v>
      </c>
      <c r="AC41" s="56">
        <v>5.74409090909091</v>
      </c>
      <c r="AD41" s="56">
        <v>0.2</v>
      </c>
      <c r="AE41" s="57">
        <v>193000000000</v>
      </c>
      <c r="AF41" s="56">
        <v>-4.42</v>
      </c>
      <c r="AG41" s="65"/>
    </row>
    <row r="42" spans="1:903">
      <c r="A42" s="63">
        <v>36</v>
      </c>
      <c r="B42" s="9" t="s">
        <v>77</v>
      </c>
      <c r="C42" s="9" t="s">
        <v>25</v>
      </c>
      <c r="D42" s="9" t="s">
        <v>17</v>
      </c>
      <c r="E42" s="9" t="s">
        <v>79</v>
      </c>
      <c r="F42" s="52">
        <v>38555</v>
      </c>
      <c r="G42" s="53">
        <v>8.8668460000000007</v>
      </c>
      <c r="H42" s="45">
        <v>-82.694804000000005</v>
      </c>
      <c r="I42" s="9">
        <v>34</v>
      </c>
      <c r="J42" s="9" t="s">
        <v>227</v>
      </c>
      <c r="K42" s="54"/>
      <c r="L42" s="54"/>
      <c r="M42" s="55"/>
      <c r="N42" s="54"/>
      <c r="O42" s="54"/>
      <c r="P42" s="55"/>
      <c r="Q42" s="53"/>
      <c r="R42" s="53"/>
      <c r="S42" s="53"/>
      <c r="T42" s="53"/>
      <c r="U42" s="53"/>
      <c r="V42" s="53"/>
      <c r="W42" s="53"/>
      <c r="X42" s="56">
        <v>4.7699999999999996</v>
      </c>
      <c r="Y42" s="56">
        <v>8.639745412297857E-2</v>
      </c>
      <c r="Z42" s="10"/>
      <c r="AA42" s="10">
        <v>1.9263999999999999</v>
      </c>
      <c r="AB42" s="10">
        <v>6.02</v>
      </c>
      <c r="AC42" s="56">
        <v>5.5209960159362543</v>
      </c>
      <c r="AD42" s="56">
        <v>0.1</v>
      </c>
      <c r="AE42" s="57">
        <v>242000000000</v>
      </c>
      <c r="AF42" s="56">
        <v>-4.32</v>
      </c>
      <c r="AG42" s="65"/>
    </row>
    <row r="43" spans="1:903" s="8" customFormat="1">
      <c r="A43" s="63">
        <v>37</v>
      </c>
      <c r="B43" s="8" t="s">
        <v>77</v>
      </c>
      <c r="C43" s="8" t="s">
        <v>16</v>
      </c>
      <c r="D43" s="8" t="s">
        <v>21</v>
      </c>
      <c r="E43" s="8" t="s">
        <v>80</v>
      </c>
      <c r="F43" s="43">
        <v>41423</v>
      </c>
      <c r="G43" s="44">
        <v>8.8696389999999994</v>
      </c>
      <c r="H43" s="45">
        <v>-82.692999999999998</v>
      </c>
      <c r="I43" s="8">
        <v>39.200000000000003</v>
      </c>
      <c r="J43" s="8" t="s">
        <v>227</v>
      </c>
      <c r="K43" s="46">
        <v>630</v>
      </c>
      <c r="L43" s="46">
        <v>22.4</v>
      </c>
      <c r="M43" s="47">
        <v>5508</v>
      </c>
      <c r="N43" s="46">
        <v>6.4</v>
      </c>
      <c r="O43" s="46"/>
      <c r="P43" s="47"/>
      <c r="Q43" s="44"/>
      <c r="R43" s="44"/>
      <c r="S43" s="44"/>
      <c r="T43" s="44"/>
      <c r="U43" s="44"/>
      <c r="V43" s="44"/>
      <c r="W43" s="44"/>
      <c r="X43" s="49">
        <v>2.7</v>
      </c>
      <c r="Y43" s="49">
        <v>0.10627227829074512</v>
      </c>
      <c r="Z43" s="58">
        <v>2.1000000000000001E-2</v>
      </c>
      <c r="AA43" s="50">
        <v>0.97015873015873011</v>
      </c>
      <c r="AB43" s="50">
        <v>3.82</v>
      </c>
      <c r="AC43" s="49">
        <v>3.3028368794326242</v>
      </c>
      <c r="AD43" s="49">
        <v>0.13</v>
      </c>
      <c r="AE43" s="51">
        <v>672000000000</v>
      </c>
      <c r="AF43" s="49">
        <v>-4.45</v>
      </c>
      <c r="AG43" s="66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9"/>
      <c r="AX43" s="9"/>
      <c r="AY43" s="9"/>
      <c r="AZ43" s="9"/>
      <c r="BA43" s="9"/>
      <c r="BB43" s="9"/>
      <c r="BC43" s="9"/>
      <c r="BD43" s="9"/>
      <c r="BE43" s="9"/>
      <c r="BF43" s="9"/>
      <c r="BG43" s="9"/>
      <c r="BH43" s="9"/>
      <c r="BI43" s="9"/>
      <c r="BJ43" s="9"/>
      <c r="BK43" s="9"/>
      <c r="BL43" s="9"/>
      <c r="BM43" s="9"/>
      <c r="BN43" s="9"/>
      <c r="BO43" s="9"/>
      <c r="BP43" s="9"/>
      <c r="BQ43" s="9"/>
      <c r="BR43" s="9"/>
      <c r="BS43" s="9"/>
      <c r="BT43" s="9"/>
      <c r="BU43" s="9"/>
      <c r="BV43" s="9"/>
      <c r="BW43" s="9"/>
      <c r="BX43" s="9"/>
      <c r="BY43" s="9"/>
      <c r="BZ43" s="9"/>
      <c r="CA43" s="9"/>
      <c r="CB43" s="9"/>
      <c r="CC43" s="9"/>
      <c r="CD43" s="9"/>
      <c r="CE43" s="9"/>
      <c r="CF43" s="9"/>
      <c r="CG43" s="9"/>
      <c r="CH43" s="9"/>
      <c r="CI43" s="9"/>
      <c r="CJ43" s="9"/>
      <c r="CK43" s="9"/>
      <c r="CL43" s="9"/>
      <c r="CM43" s="9"/>
      <c r="CN43" s="9"/>
      <c r="CO43" s="9"/>
      <c r="CP43" s="9"/>
      <c r="CQ43" s="9"/>
      <c r="CR43" s="9"/>
      <c r="CS43" s="9"/>
      <c r="CT43" s="9"/>
      <c r="CU43" s="9"/>
      <c r="CV43" s="9"/>
      <c r="CW43" s="9"/>
      <c r="CX43" s="9"/>
      <c r="CY43" s="9"/>
      <c r="CZ43" s="9"/>
      <c r="DA43" s="9"/>
      <c r="DB43" s="9"/>
      <c r="DC43" s="9"/>
      <c r="DD43" s="9"/>
      <c r="DE43" s="9"/>
      <c r="DF43" s="9"/>
      <c r="DG43" s="9"/>
      <c r="DH43" s="9"/>
      <c r="DI43" s="9"/>
      <c r="DJ43" s="9"/>
      <c r="DK43" s="9"/>
      <c r="DL43" s="9"/>
      <c r="DM43" s="9"/>
      <c r="DN43" s="9"/>
      <c r="DO43" s="9"/>
      <c r="DP43" s="9"/>
      <c r="DQ43" s="9"/>
      <c r="DR43" s="9"/>
      <c r="DS43" s="9"/>
      <c r="DT43" s="9"/>
      <c r="DU43" s="9"/>
      <c r="DV43" s="9"/>
      <c r="DW43" s="9"/>
      <c r="DX43" s="9"/>
      <c r="DY43" s="9"/>
      <c r="DZ43" s="9"/>
      <c r="EA43" s="9"/>
      <c r="EB43" s="9"/>
      <c r="EC43" s="9"/>
      <c r="ED43" s="9"/>
      <c r="EE43" s="9"/>
      <c r="EF43" s="9"/>
      <c r="EG43" s="9"/>
      <c r="EH43" s="9"/>
      <c r="EI43" s="9"/>
      <c r="EJ43" s="9"/>
      <c r="EK43" s="9"/>
      <c r="EL43" s="9"/>
      <c r="EM43" s="9"/>
      <c r="EN43" s="9"/>
      <c r="EO43" s="9"/>
      <c r="EP43" s="9"/>
      <c r="EQ43" s="9"/>
      <c r="ER43" s="9"/>
      <c r="ES43" s="9"/>
      <c r="ET43" s="9"/>
      <c r="EU43" s="9"/>
      <c r="EV43" s="9"/>
      <c r="EW43" s="9"/>
      <c r="EX43" s="9"/>
      <c r="EY43" s="9"/>
      <c r="EZ43" s="9"/>
      <c r="FA43" s="9"/>
      <c r="FB43" s="9"/>
      <c r="FC43" s="9"/>
      <c r="FD43" s="9"/>
      <c r="FE43" s="9"/>
      <c r="FF43" s="9"/>
      <c r="FG43" s="9"/>
      <c r="FH43" s="9"/>
      <c r="FI43" s="9"/>
      <c r="FJ43" s="9"/>
      <c r="FK43" s="9"/>
      <c r="FL43" s="9"/>
      <c r="FM43" s="9"/>
      <c r="FN43" s="9"/>
      <c r="FO43" s="9"/>
      <c r="FP43" s="9"/>
      <c r="FQ43" s="9"/>
      <c r="FR43" s="9"/>
      <c r="FS43" s="9"/>
      <c r="FT43" s="9"/>
      <c r="FU43" s="9"/>
      <c r="FV43" s="9"/>
      <c r="FW43" s="9"/>
      <c r="FX43" s="9"/>
      <c r="FY43" s="9"/>
      <c r="FZ43" s="9"/>
      <c r="GA43" s="9"/>
      <c r="GB43" s="9"/>
      <c r="GC43" s="9"/>
      <c r="GD43" s="9"/>
      <c r="GE43" s="9"/>
      <c r="GF43" s="9"/>
      <c r="GG43" s="9"/>
      <c r="GH43" s="9"/>
      <c r="GI43" s="9"/>
      <c r="GJ43" s="9"/>
      <c r="GK43" s="9"/>
      <c r="GL43" s="9"/>
      <c r="GM43" s="9"/>
      <c r="GN43" s="9"/>
      <c r="GO43" s="9"/>
      <c r="GP43" s="9"/>
      <c r="GQ43" s="9"/>
      <c r="GR43" s="9"/>
      <c r="GS43" s="9"/>
      <c r="GT43" s="9"/>
      <c r="GU43" s="9"/>
      <c r="GV43" s="9"/>
      <c r="GW43" s="9"/>
      <c r="GX43" s="9"/>
      <c r="GY43" s="9"/>
      <c r="GZ43" s="9"/>
      <c r="HA43" s="9"/>
      <c r="HB43" s="9"/>
      <c r="HC43" s="9"/>
      <c r="HD43" s="9"/>
      <c r="HE43" s="9"/>
      <c r="HF43" s="9"/>
      <c r="HG43" s="9"/>
      <c r="HH43" s="9"/>
      <c r="HI43" s="9"/>
      <c r="HJ43" s="9"/>
      <c r="HK43" s="9"/>
      <c r="HL43" s="9"/>
      <c r="HM43" s="9"/>
      <c r="HN43" s="9"/>
      <c r="HO43" s="9"/>
      <c r="HP43" s="9"/>
      <c r="HQ43" s="9"/>
      <c r="HR43" s="9"/>
      <c r="HS43" s="9"/>
      <c r="HT43" s="9"/>
      <c r="HU43" s="9"/>
      <c r="HV43" s="9"/>
      <c r="HW43" s="9"/>
      <c r="HX43" s="9"/>
      <c r="HY43" s="9"/>
      <c r="HZ43" s="9"/>
      <c r="IA43" s="9"/>
      <c r="IB43" s="9"/>
      <c r="IC43" s="9"/>
      <c r="ID43" s="9"/>
      <c r="IE43" s="9"/>
      <c r="IF43" s="9"/>
      <c r="IG43" s="9"/>
      <c r="IH43" s="9"/>
      <c r="II43" s="9"/>
      <c r="IJ43" s="9"/>
      <c r="IK43" s="9"/>
      <c r="IL43" s="9"/>
      <c r="IM43" s="9"/>
      <c r="IN43" s="9"/>
      <c r="IO43" s="9"/>
      <c r="IP43" s="9"/>
      <c r="IQ43" s="9"/>
      <c r="IR43" s="9"/>
      <c r="IS43" s="9"/>
      <c r="IT43" s="9"/>
      <c r="IU43" s="9"/>
      <c r="IV43" s="9"/>
      <c r="IW43" s="9"/>
      <c r="IX43" s="9"/>
      <c r="IY43" s="9"/>
      <c r="IZ43" s="9"/>
      <c r="JA43" s="9"/>
      <c r="JB43" s="9"/>
      <c r="JC43" s="9"/>
      <c r="JD43" s="9"/>
      <c r="JE43" s="9"/>
      <c r="JF43" s="9"/>
      <c r="JG43" s="9"/>
      <c r="JH43" s="9"/>
      <c r="JI43" s="9"/>
      <c r="JJ43" s="9"/>
      <c r="JK43" s="9"/>
      <c r="JL43" s="9"/>
      <c r="JM43" s="9"/>
      <c r="JN43" s="9"/>
      <c r="JO43" s="9"/>
      <c r="JP43" s="9"/>
      <c r="JQ43" s="9"/>
      <c r="JR43" s="9"/>
      <c r="JS43" s="9"/>
      <c r="JT43" s="9"/>
      <c r="JU43" s="9"/>
      <c r="JV43" s="9"/>
      <c r="JW43" s="9"/>
      <c r="JX43" s="9"/>
      <c r="JY43" s="9"/>
      <c r="JZ43" s="9"/>
      <c r="KA43" s="9"/>
      <c r="KB43" s="9"/>
      <c r="KC43" s="9"/>
      <c r="KD43" s="9"/>
      <c r="KE43" s="9"/>
      <c r="KF43" s="9"/>
      <c r="KG43" s="9"/>
      <c r="KH43" s="9"/>
      <c r="KI43" s="9"/>
      <c r="KJ43" s="9"/>
      <c r="KK43" s="9"/>
      <c r="KL43" s="9"/>
      <c r="KM43" s="9"/>
      <c r="KN43" s="9"/>
      <c r="KO43" s="9"/>
      <c r="KP43" s="9"/>
      <c r="KQ43" s="9"/>
      <c r="KR43" s="9"/>
      <c r="KS43" s="9"/>
      <c r="KT43" s="9"/>
      <c r="KU43" s="9"/>
      <c r="KV43" s="9"/>
      <c r="KW43" s="9"/>
      <c r="KX43" s="9"/>
      <c r="KY43" s="9"/>
      <c r="KZ43" s="9"/>
      <c r="LA43" s="9"/>
      <c r="LB43" s="9"/>
      <c r="LC43" s="9"/>
      <c r="LD43" s="9"/>
      <c r="LE43" s="9"/>
      <c r="LF43" s="9"/>
      <c r="LG43" s="9"/>
      <c r="LH43" s="9"/>
      <c r="LI43" s="9"/>
      <c r="LJ43" s="9"/>
      <c r="LK43" s="9"/>
      <c r="LL43" s="9"/>
      <c r="LM43" s="9"/>
      <c r="LN43" s="9"/>
      <c r="LO43" s="9"/>
      <c r="LP43" s="9"/>
      <c r="LQ43" s="9"/>
      <c r="LR43" s="9"/>
      <c r="LS43" s="9"/>
      <c r="LT43" s="9"/>
      <c r="LU43" s="9"/>
      <c r="LV43" s="9"/>
      <c r="LW43" s="9"/>
      <c r="LX43" s="9"/>
      <c r="LY43" s="9"/>
      <c r="LZ43" s="9"/>
      <c r="MA43" s="9"/>
      <c r="MB43" s="9"/>
      <c r="MC43" s="9"/>
      <c r="MD43" s="9"/>
      <c r="ME43" s="9"/>
      <c r="MF43" s="9"/>
      <c r="MG43" s="9"/>
      <c r="MH43" s="9"/>
      <c r="MI43" s="9"/>
      <c r="MJ43" s="9"/>
      <c r="MK43" s="9"/>
      <c r="ML43" s="9"/>
      <c r="MM43" s="9"/>
      <c r="MN43" s="9"/>
      <c r="MO43" s="9"/>
      <c r="MP43" s="9"/>
      <c r="MQ43" s="9"/>
      <c r="MR43" s="9"/>
      <c r="MS43" s="9"/>
      <c r="MT43" s="9"/>
      <c r="MU43" s="9"/>
      <c r="MV43" s="9"/>
      <c r="MW43" s="9"/>
      <c r="MX43" s="9"/>
      <c r="MY43" s="9"/>
      <c r="MZ43" s="9"/>
      <c r="NA43" s="9"/>
      <c r="NB43" s="9"/>
      <c r="NC43" s="9"/>
      <c r="ND43" s="9"/>
      <c r="NE43" s="9"/>
      <c r="NF43" s="9"/>
      <c r="NG43" s="9"/>
      <c r="NH43" s="9"/>
      <c r="NI43" s="9"/>
      <c r="NJ43" s="9"/>
      <c r="NK43" s="9"/>
      <c r="NL43" s="9"/>
      <c r="NM43" s="9"/>
      <c r="NN43" s="9"/>
      <c r="NO43" s="9"/>
      <c r="NP43" s="9"/>
      <c r="NQ43" s="9"/>
      <c r="NR43" s="9"/>
      <c r="NS43" s="9"/>
      <c r="NT43" s="9"/>
      <c r="NU43" s="9"/>
      <c r="NV43" s="9"/>
      <c r="NW43" s="9"/>
      <c r="NX43" s="9"/>
      <c r="NY43" s="9"/>
      <c r="NZ43" s="9"/>
      <c r="OA43" s="9"/>
      <c r="OB43" s="9"/>
      <c r="OC43" s="9"/>
      <c r="OD43" s="9"/>
      <c r="OE43" s="9"/>
      <c r="OF43" s="9"/>
      <c r="OG43" s="9"/>
      <c r="OH43" s="9"/>
      <c r="OI43" s="9"/>
      <c r="OJ43" s="9"/>
      <c r="OK43" s="9"/>
      <c r="OL43" s="9"/>
      <c r="OM43" s="9"/>
      <c r="ON43" s="9"/>
      <c r="OO43" s="9"/>
      <c r="OP43" s="9"/>
      <c r="OQ43" s="9"/>
      <c r="OR43" s="9"/>
      <c r="OS43" s="9"/>
      <c r="OT43" s="9"/>
      <c r="OU43" s="9"/>
      <c r="OV43" s="9"/>
      <c r="OW43" s="9"/>
      <c r="OX43" s="9"/>
      <c r="OY43" s="9"/>
      <c r="OZ43" s="9"/>
      <c r="PA43" s="9"/>
      <c r="PB43" s="9"/>
      <c r="PC43" s="9"/>
      <c r="PD43" s="9"/>
      <c r="PE43" s="9"/>
      <c r="PF43" s="9"/>
      <c r="PG43" s="9"/>
      <c r="PH43" s="9"/>
      <c r="PI43" s="9"/>
      <c r="PJ43" s="9"/>
      <c r="PK43" s="9"/>
      <c r="PL43" s="9"/>
      <c r="PM43" s="9"/>
      <c r="PN43" s="9"/>
      <c r="PO43" s="9"/>
      <c r="PP43" s="9"/>
      <c r="PQ43" s="9"/>
      <c r="PR43" s="9"/>
      <c r="PS43" s="9"/>
      <c r="PT43" s="9"/>
      <c r="PU43" s="9"/>
      <c r="PV43" s="9"/>
      <c r="PW43" s="9"/>
      <c r="PX43" s="9"/>
      <c r="PY43" s="9"/>
      <c r="PZ43" s="9"/>
      <c r="QA43" s="9"/>
      <c r="QB43" s="9"/>
      <c r="QC43" s="9"/>
      <c r="QD43" s="9"/>
      <c r="QE43" s="9"/>
      <c r="QF43" s="9"/>
      <c r="QG43" s="9"/>
      <c r="QH43" s="9"/>
      <c r="QI43" s="9"/>
      <c r="QJ43" s="9"/>
      <c r="QK43" s="9"/>
      <c r="QL43" s="9"/>
      <c r="QM43" s="9"/>
      <c r="QN43" s="9"/>
      <c r="QO43" s="9"/>
      <c r="QP43" s="9"/>
      <c r="QQ43" s="9"/>
      <c r="QR43" s="9"/>
      <c r="QS43" s="9"/>
      <c r="QT43" s="9"/>
      <c r="QU43" s="9"/>
      <c r="QV43" s="9"/>
      <c r="QW43" s="9"/>
      <c r="QX43" s="9"/>
      <c r="QY43" s="9"/>
      <c r="QZ43" s="9"/>
      <c r="RA43" s="9"/>
      <c r="RB43" s="9"/>
      <c r="RC43" s="9"/>
      <c r="RD43" s="9"/>
      <c r="RE43" s="9"/>
      <c r="RF43" s="9"/>
      <c r="RG43" s="9"/>
      <c r="RH43" s="9"/>
      <c r="RI43" s="9"/>
      <c r="RJ43" s="9"/>
      <c r="RK43" s="9"/>
      <c r="RL43" s="9"/>
      <c r="RM43" s="9"/>
      <c r="RN43" s="9"/>
      <c r="RO43" s="9"/>
      <c r="RP43" s="9"/>
      <c r="RQ43" s="9"/>
      <c r="RR43" s="9"/>
      <c r="RS43" s="9"/>
      <c r="RT43" s="9"/>
      <c r="RU43" s="9"/>
      <c r="RV43" s="9"/>
      <c r="RW43" s="9"/>
      <c r="RX43" s="9"/>
      <c r="RY43" s="9"/>
      <c r="RZ43" s="9"/>
      <c r="SA43" s="9"/>
      <c r="SB43" s="9"/>
      <c r="SC43" s="9"/>
      <c r="SD43" s="9"/>
      <c r="SE43" s="9"/>
      <c r="SF43" s="9"/>
      <c r="SG43" s="9"/>
      <c r="SH43" s="9"/>
      <c r="SI43" s="9"/>
      <c r="SJ43" s="9"/>
      <c r="SK43" s="9"/>
      <c r="SL43" s="9"/>
      <c r="SM43" s="9"/>
      <c r="SN43" s="9"/>
      <c r="SO43" s="9"/>
      <c r="SP43" s="9"/>
      <c r="SQ43" s="9"/>
      <c r="SR43" s="9"/>
      <c r="SS43" s="9"/>
      <c r="ST43" s="9"/>
      <c r="SU43" s="9"/>
      <c r="SV43" s="9"/>
      <c r="SW43" s="9"/>
      <c r="SX43" s="9"/>
      <c r="SY43" s="9"/>
      <c r="SZ43" s="9"/>
      <c r="TA43" s="9"/>
      <c r="TB43" s="9"/>
      <c r="TC43" s="9"/>
      <c r="TD43" s="9"/>
      <c r="TE43" s="9"/>
      <c r="TF43" s="9"/>
      <c r="TG43" s="9"/>
      <c r="TH43" s="9"/>
      <c r="TI43" s="9"/>
      <c r="TJ43" s="9"/>
      <c r="TK43" s="9"/>
      <c r="TL43" s="9"/>
      <c r="TM43" s="9"/>
      <c r="TN43" s="9"/>
      <c r="TO43" s="9"/>
      <c r="TP43" s="9"/>
      <c r="TQ43" s="9"/>
      <c r="TR43" s="9"/>
      <c r="TS43" s="9"/>
      <c r="TT43" s="9"/>
      <c r="TU43" s="9"/>
      <c r="TV43" s="9"/>
      <c r="TW43" s="9"/>
      <c r="TX43" s="9"/>
      <c r="TY43" s="9"/>
      <c r="TZ43" s="9"/>
      <c r="UA43" s="9"/>
      <c r="UB43" s="9"/>
      <c r="UC43" s="9"/>
      <c r="UD43" s="9"/>
      <c r="UE43" s="9"/>
      <c r="UF43" s="9"/>
      <c r="UG43" s="9"/>
      <c r="UH43" s="9"/>
      <c r="UI43" s="9"/>
      <c r="UJ43" s="9"/>
      <c r="UK43" s="9"/>
      <c r="UL43" s="9"/>
      <c r="UM43" s="9"/>
      <c r="UN43" s="9"/>
      <c r="UO43" s="9"/>
      <c r="UP43" s="9"/>
      <c r="UQ43" s="9"/>
      <c r="UR43" s="9"/>
      <c r="US43" s="9"/>
      <c r="UT43" s="9"/>
      <c r="UU43" s="9"/>
      <c r="UV43" s="9"/>
      <c r="UW43" s="9"/>
      <c r="UX43" s="9"/>
      <c r="UY43" s="9"/>
      <c r="UZ43" s="9"/>
      <c r="VA43" s="9"/>
      <c r="VB43" s="9"/>
      <c r="VC43" s="9"/>
      <c r="VD43" s="9"/>
      <c r="VE43" s="9"/>
      <c r="VF43" s="9"/>
      <c r="VG43" s="9"/>
      <c r="VH43" s="9"/>
      <c r="VI43" s="9"/>
      <c r="VJ43" s="9"/>
      <c r="VK43" s="9"/>
      <c r="VL43" s="9"/>
      <c r="VM43" s="9"/>
      <c r="VN43" s="9"/>
      <c r="VO43" s="9"/>
      <c r="VP43" s="9"/>
      <c r="VQ43" s="9"/>
      <c r="VR43" s="9"/>
      <c r="VS43" s="9"/>
      <c r="VT43" s="9"/>
      <c r="VU43" s="9"/>
      <c r="VV43" s="9"/>
      <c r="VW43" s="9"/>
      <c r="VX43" s="9"/>
      <c r="VY43" s="9"/>
      <c r="VZ43" s="9"/>
      <c r="WA43" s="9"/>
      <c r="WB43" s="9"/>
      <c r="WC43" s="9"/>
      <c r="WD43" s="9"/>
      <c r="WE43" s="9"/>
      <c r="WF43" s="9"/>
      <c r="WG43" s="9"/>
      <c r="WH43" s="9"/>
      <c r="WI43" s="9"/>
      <c r="WJ43" s="9"/>
      <c r="WK43" s="9"/>
      <c r="WL43" s="9"/>
      <c r="WM43" s="9"/>
      <c r="WN43" s="9"/>
      <c r="WO43" s="9"/>
      <c r="WP43" s="9"/>
      <c r="WQ43" s="9"/>
      <c r="WR43" s="9"/>
      <c r="WS43" s="9"/>
      <c r="WT43" s="9"/>
      <c r="WU43" s="9"/>
      <c r="WV43" s="9"/>
      <c r="WW43" s="9"/>
      <c r="WX43" s="9"/>
      <c r="WY43" s="9"/>
      <c r="WZ43" s="9"/>
      <c r="XA43" s="9"/>
      <c r="XB43" s="9"/>
      <c r="XC43" s="9"/>
      <c r="XD43" s="9"/>
      <c r="XE43" s="9"/>
      <c r="XF43" s="9"/>
      <c r="XG43" s="9"/>
      <c r="XH43" s="9"/>
      <c r="XI43" s="9"/>
      <c r="XJ43" s="9"/>
      <c r="XK43" s="9"/>
      <c r="XL43" s="9"/>
      <c r="XM43" s="9"/>
      <c r="XN43" s="9"/>
      <c r="XO43" s="9"/>
      <c r="XP43" s="9"/>
      <c r="XQ43" s="9"/>
      <c r="XR43" s="9"/>
      <c r="XS43" s="9"/>
      <c r="XT43" s="9"/>
      <c r="XU43" s="9"/>
      <c r="XV43" s="9"/>
      <c r="XW43" s="9"/>
      <c r="XX43" s="9"/>
      <c r="XY43" s="9"/>
      <c r="XZ43" s="9"/>
      <c r="YA43" s="9"/>
      <c r="YB43" s="9"/>
      <c r="YC43" s="9"/>
      <c r="YD43" s="9"/>
      <c r="YE43" s="9"/>
      <c r="YF43" s="9"/>
      <c r="YG43" s="9"/>
      <c r="YH43" s="9"/>
      <c r="YI43" s="9"/>
      <c r="YJ43" s="9"/>
      <c r="YK43" s="9"/>
      <c r="YL43" s="9"/>
      <c r="YM43" s="9"/>
      <c r="YN43" s="9"/>
      <c r="YO43" s="9"/>
      <c r="YP43" s="9"/>
      <c r="YQ43" s="9"/>
      <c r="YR43" s="9"/>
      <c r="YS43" s="9"/>
      <c r="YT43" s="9"/>
      <c r="YU43" s="9"/>
      <c r="YV43" s="9"/>
      <c r="YW43" s="9"/>
      <c r="YX43" s="9"/>
      <c r="YY43" s="9"/>
      <c r="YZ43" s="9"/>
      <c r="ZA43" s="9"/>
      <c r="ZB43" s="9"/>
      <c r="ZC43" s="9"/>
      <c r="ZD43" s="9"/>
      <c r="ZE43" s="9"/>
      <c r="ZF43" s="9"/>
      <c r="ZG43" s="9"/>
      <c r="ZH43" s="9"/>
      <c r="ZI43" s="9"/>
      <c r="ZJ43" s="9"/>
      <c r="ZK43" s="9"/>
      <c r="ZL43" s="9"/>
      <c r="ZM43" s="9"/>
      <c r="ZN43" s="9"/>
      <c r="ZO43" s="9"/>
      <c r="ZP43" s="9"/>
      <c r="ZQ43" s="9"/>
      <c r="ZR43" s="9"/>
      <c r="ZS43" s="9"/>
      <c r="ZT43" s="9"/>
      <c r="ZU43" s="9"/>
      <c r="ZV43" s="9"/>
      <c r="ZW43" s="9"/>
      <c r="ZX43" s="9"/>
      <c r="ZY43" s="9"/>
      <c r="ZZ43" s="9"/>
      <c r="AAA43" s="9"/>
      <c r="AAB43" s="9"/>
      <c r="AAC43" s="9"/>
      <c r="AAD43" s="9"/>
      <c r="AAE43" s="9"/>
      <c r="AAF43" s="9"/>
      <c r="AAG43" s="9"/>
      <c r="AAH43" s="9"/>
      <c r="AAI43" s="9"/>
      <c r="AAJ43" s="9"/>
      <c r="AAK43" s="9"/>
      <c r="AAL43" s="9"/>
      <c r="AAM43" s="9"/>
      <c r="AAN43" s="9"/>
      <c r="AAO43" s="9"/>
      <c r="AAP43" s="9"/>
      <c r="AAQ43" s="9"/>
      <c r="AAR43" s="9"/>
      <c r="AAS43" s="9"/>
      <c r="AAT43" s="9"/>
      <c r="AAU43" s="9"/>
      <c r="AAV43" s="9"/>
      <c r="AAW43" s="9"/>
      <c r="AAX43" s="9"/>
      <c r="AAY43" s="9"/>
      <c r="AAZ43" s="9"/>
      <c r="ABA43" s="9"/>
      <c r="ABB43" s="9"/>
      <c r="ABC43" s="9"/>
      <c r="ABD43" s="9"/>
      <c r="ABE43" s="9"/>
      <c r="ABF43" s="9"/>
      <c r="ABG43" s="9"/>
      <c r="ABH43" s="9"/>
      <c r="ABI43" s="9"/>
      <c r="ABJ43" s="9"/>
      <c r="ABK43" s="9"/>
      <c r="ABL43" s="9"/>
      <c r="ABM43" s="9"/>
      <c r="ABN43" s="9"/>
      <c r="ABO43" s="9"/>
      <c r="ABP43" s="9"/>
      <c r="ABQ43" s="9"/>
      <c r="ABR43" s="9"/>
      <c r="ABS43" s="9"/>
      <c r="ABT43" s="9"/>
      <c r="ABU43" s="9"/>
      <c r="ABV43" s="9"/>
      <c r="ABW43" s="9"/>
      <c r="ABX43" s="9"/>
      <c r="ABY43" s="9"/>
      <c r="ABZ43" s="9"/>
      <c r="ACA43" s="9"/>
      <c r="ACB43" s="9"/>
      <c r="ACC43" s="9"/>
      <c r="ACD43" s="9"/>
      <c r="ACE43" s="9"/>
      <c r="ACF43" s="9"/>
      <c r="ACG43" s="9"/>
      <c r="ACH43" s="9"/>
      <c r="ACI43" s="9"/>
      <c r="ACJ43" s="9"/>
      <c r="ACK43" s="9"/>
      <c r="ACL43" s="9"/>
      <c r="ACM43" s="9"/>
      <c r="ACN43" s="9"/>
      <c r="ACO43" s="9"/>
      <c r="ACP43" s="9"/>
      <c r="ACQ43" s="9"/>
      <c r="ACR43" s="9"/>
      <c r="ACS43" s="9"/>
      <c r="ACT43" s="9"/>
      <c r="ACU43" s="9"/>
      <c r="ACV43" s="9"/>
      <c r="ACW43" s="9"/>
      <c r="ACX43" s="9"/>
      <c r="ACY43" s="9"/>
      <c r="ACZ43" s="9"/>
      <c r="ADA43" s="9"/>
      <c r="ADB43" s="9"/>
      <c r="ADC43" s="9"/>
      <c r="ADD43" s="9"/>
      <c r="ADE43" s="9"/>
      <c r="ADF43" s="9"/>
      <c r="ADG43" s="9"/>
      <c r="ADH43" s="9"/>
      <c r="ADI43" s="9"/>
      <c r="ADJ43" s="9"/>
      <c r="ADK43" s="9"/>
      <c r="ADL43" s="9"/>
      <c r="ADM43" s="9"/>
      <c r="ADN43" s="9"/>
      <c r="ADO43" s="9"/>
      <c r="ADP43" s="9"/>
      <c r="ADQ43" s="9"/>
      <c r="ADR43" s="9"/>
      <c r="ADS43" s="9"/>
      <c r="ADT43" s="9"/>
      <c r="ADU43" s="9"/>
      <c r="ADV43" s="9"/>
      <c r="ADW43" s="9"/>
      <c r="ADX43" s="9"/>
      <c r="ADY43" s="9"/>
      <c r="ADZ43" s="9"/>
      <c r="AEA43" s="9"/>
      <c r="AEB43" s="9"/>
      <c r="AEC43" s="9"/>
      <c r="AED43" s="9"/>
      <c r="AEE43" s="9"/>
      <c r="AEF43" s="9"/>
      <c r="AEG43" s="9"/>
      <c r="AEH43" s="9"/>
      <c r="AEI43" s="9"/>
      <c r="AEJ43" s="9"/>
      <c r="AEK43" s="9"/>
      <c r="AEL43" s="9"/>
      <c r="AEM43" s="9"/>
      <c r="AEN43" s="9"/>
      <c r="AEO43" s="9"/>
      <c r="AEP43" s="9"/>
      <c r="AEQ43" s="9"/>
      <c r="AER43" s="9"/>
      <c r="AES43" s="9"/>
      <c r="AET43" s="9"/>
      <c r="AEU43" s="9"/>
      <c r="AEV43" s="9"/>
      <c r="AEW43" s="9"/>
      <c r="AEX43" s="9"/>
      <c r="AEY43" s="9"/>
      <c r="AEZ43" s="9"/>
      <c r="AFA43" s="9"/>
      <c r="AFB43" s="9"/>
      <c r="AFC43" s="9"/>
      <c r="AFD43" s="9"/>
      <c r="AFE43" s="9"/>
      <c r="AFF43" s="9"/>
      <c r="AFG43" s="9"/>
      <c r="AFH43" s="9"/>
      <c r="AFI43" s="9"/>
      <c r="AFJ43" s="9"/>
      <c r="AFK43" s="9"/>
      <c r="AFL43" s="9"/>
      <c r="AFM43" s="9"/>
      <c r="AFN43" s="9"/>
      <c r="AFO43" s="9"/>
      <c r="AFP43" s="9"/>
      <c r="AFQ43" s="9"/>
      <c r="AFR43" s="9"/>
      <c r="AFS43" s="9"/>
      <c r="AFT43" s="9"/>
      <c r="AFU43" s="9"/>
      <c r="AFV43" s="9"/>
      <c r="AFW43" s="9"/>
      <c r="AFX43" s="9"/>
      <c r="AFY43" s="9"/>
      <c r="AFZ43" s="9"/>
      <c r="AGA43" s="9"/>
      <c r="AGB43" s="9"/>
      <c r="AGC43" s="9"/>
      <c r="AGD43" s="9"/>
      <c r="AGE43" s="9"/>
      <c r="AGF43" s="9"/>
      <c r="AGG43" s="9"/>
      <c r="AGH43" s="9"/>
      <c r="AGI43" s="9"/>
      <c r="AGJ43" s="9"/>
      <c r="AGK43" s="9"/>
      <c r="AGL43" s="9"/>
      <c r="AGM43" s="9"/>
      <c r="AGN43" s="9"/>
      <c r="AGO43" s="9"/>
      <c r="AGP43" s="9"/>
      <c r="AGQ43" s="9"/>
      <c r="AGR43" s="9"/>
      <c r="AGS43" s="9"/>
      <c r="AGT43" s="9"/>
      <c r="AGU43" s="9"/>
      <c r="AGV43" s="9"/>
      <c r="AGW43" s="9"/>
      <c r="AGX43" s="9"/>
      <c r="AGY43" s="9"/>
      <c r="AGZ43" s="9"/>
      <c r="AHA43" s="9"/>
      <c r="AHB43" s="9"/>
      <c r="AHC43" s="9"/>
      <c r="AHD43" s="9"/>
      <c r="AHE43" s="9"/>
      <c r="AHF43" s="9"/>
      <c r="AHG43" s="9"/>
      <c r="AHH43" s="9"/>
      <c r="AHI43" s="9"/>
      <c r="AHJ43" s="9"/>
      <c r="AHK43" s="9"/>
      <c r="AHL43" s="9"/>
      <c r="AHM43" s="9"/>
      <c r="AHN43" s="9"/>
      <c r="AHO43" s="9"/>
      <c r="AHP43" s="9"/>
      <c r="AHQ43" s="9"/>
      <c r="AHR43" s="9"/>
      <c r="AHS43" s="9"/>
    </row>
    <row r="44" spans="1:903">
      <c r="A44" s="63">
        <v>38</v>
      </c>
      <c r="B44" s="9" t="s">
        <v>77</v>
      </c>
      <c r="C44" s="9" t="s">
        <v>25</v>
      </c>
      <c r="D44" s="9" t="s">
        <v>21</v>
      </c>
      <c r="E44" s="9" t="s">
        <v>81</v>
      </c>
      <c r="F44" s="52">
        <v>41423</v>
      </c>
      <c r="G44" s="53">
        <v>8.8696389999999994</v>
      </c>
      <c r="H44" s="45">
        <v>-82.692999999999998</v>
      </c>
      <c r="I44" s="9">
        <v>39.200000000000003</v>
      </c>
      <c r="J44" s="9" t="s">
        <v>227</v>
      </c>
      <c r="K44" s="54">
        <v>630</v>
      </c>
      <c r="L44" s="54">
        <v>22.4</v>
      </c>
      <c r="M44" s="55">
        <v>5508</v>
      </c>
      <c r="N44" s="54">
        <v>6.4</v>
      </c>
      <c r="O44" s="54"/>
      <c r="P44" s="55"/>
      <c r="Q44" s="53"/>
      <c r="R44" s="53"/>
      <c r="S44" s="53"/>
      <c r="T44" s="53"/>
      <c r="U44" s="53"/>
      <c r="V44" s="53"/>
      <c r="W44" s="53"/>
      <c r="X44" s="56">
        <v>1.65</v>
      </c>
      <c r="Y44" s="56">
        <v>2.5222929936305732E-2</v>
      </c>
      <c r="Z44" s="10"/>
      <c r="AA44" s="10"/>
      <c r="AB44" s="10">
        <v>3.08</v>
      </c>
      <c r="AC44" s="56">
        <v>1.9624999999999999</v>
      </c>
      <c r="AD44" s="56">
        <v>0.03</v>
      </c>
      <c r="AE44" s="57">
        <v>106000000000</v>
      </c>
      <c r="AF44" s="56">
        <v>-3.94</v>
      </c>
      <c r="AG44" s="65"/>
    </row>
    <row r="45" spans="1:903" s="8" customFormat="1">
      <c r="A45" s="63">
        <v>39</v>
      </c>
      <c r="B45" s="8" t="s">
        <v>77</v>
      </c>
      <c r="C45" s="8" t="s">
        <v>16</v>
      </c>
      <c r="D45" s="8" t="s">
        <v>17</v>
      </c>
      <c r="E45" s="8" t="s">
        <v>82</v>
      </c>
      <c r="F45" s="43">
        <v>41423</v>
      </c>
      <c r="G45" s="44">
        <v>8.8696389999999994</v>
      </c>
      <c r="H45" s="45">
        <v>-82.692999999999998</v>
      </c>
      <c r="I45" s="8">
        <v>39.200000000000003</v>
      </c>
      <c r="J45" s="8" t="s">
        <v>227</v>
      </c>
      <c r="K45" s="46">
        <v>630</v>
      </c>
      <c r="L45" s="46">
        <v>22.4</v>
      </c>
      <c r="M45" s="47">
        <v>5508</v>
      </c>
      <c r="N45" s="46">
        <v>6.4</v>
      </c>
      <c r="O45" s="46"/>
      <c r="P45" s="47"/>
      <c r="Q45" s="44"/>
      <c r="R45" s="44"/>
      <c r="S45" s="44"/>
      <c r="T45" s="44"/>
      <c r="U45" s="44"/>
      <c r="V45" s="44"/>
      <c r="W45" s="44"/>
      <c r="X45" s="49">
        <v>3</v>
      </c>
      <c r="Y45" s="49">
        <v>0.62444234404536858</v>
      </c>
      <c r="Z45" s="58">
        <v>1.6E-2</v>
      </c>
      <c r="AA45" s="50">
        <v>0.98031746031746037</v>
      </c>
      <c r="AB45" s="50">
        <v>3.86</v>
      </c>
      <c r="AC45" s="49">
        <v>3.6993006993006996</v>
      </c>
      <c r="AD45" s="49">
        <v>0.77</v>
      </c>
      <c r="AE45" s="51">
        <v>783000000000</v>
      </c>
      <c r="AF45" s="49">
        <v>-1.63</v>
      </c>
      <c r="AG45" s="66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/>
      <c r="AY45" s="9"/>
      <c r="AZ45" s="9"/>
      <c r="BA45" s="9"/>
      <c r="BB45" s="9"/>
      <c r="BC45" s="9"/>
      <c r="BD45" s="9"/>
      <c r="BE45" s="9"/>
      <c r="BF45" s="9"/>
      <c r="BG45" s="9"/>
      <c r="BH45" s="9"/>
      <c r="BI45" s="9"/>
      <c r="BJ45" s="9"/>
      <c r="BK45" s="9"/>
      <c r="BL45" s="9"/>
      <c r="BM45" s="9"/>
      <c r="BN45" s="9"/>
      <c r="BO45" s="9"/>
      <c r="BP45" s="9"/>
      <c r="BQ45" s="9"/>
      <c r="BR45" s="9"/>
      <c r="BS45" s="9"/>
      <c r="BT45" s="9"/>
      <c r="BU45" s="9"/>
      <c r="BV45" s="9"/>
      <c r="BW45" s="9"/>
      <c r="BX45" s="9"/>
      <c r="BY45" s="9"/>
      <c r="BZ45" s="9"/>
      <c r="CA45" s="9"/>
      <c r="CB45" s="9"/>
      <c r="CC45" s="9"/>
      <c r="CD45" s="9"/>
      <c r="CE45" s="9"/>
      <c r="CF45" s="9"/>
      <c r="CG45" s="9"/>
      <c r="CH45" s="9"/>
      <c r="CI45" s="9"/>
      <c r="CJ45" s="9"/>
      <c r="CK45" s="9"/>
      <c r="CL45" s="9"/>
      <c r="CM45" s="9"/>
      <c r="CN45" s="9"/>
      <c r="CO45" s="9"/>
      <c r="CP45" s="9"/>
      <c r="CQ45" s="9"/>
      <c r="CR45" s="9"/>
      <c r="CS45" s="9"/>
      <c r="CT45" s="9"/>
      <c r="CU45" s="9"/>
      <c r="CV45" s="9"/>
      <c r="CW45" s="9"/>
      <c r="CX45" s="9"/>
      <c r="CY45" s="9"/>
      <c r="CZ45" s="9"/>
      <c r="DA45" s="9"/>
      <c r="DB45" s="9"/>
      <c r="DC45" s="9"/>
      <c r="DD45" s="9"/>
      <c r="DE45" s="9"/>
      <c r="DF45" s="9"/>
      <c r="DG45" s="9"/>
      <c r="DH45" s="9"/>
      <c r="DI45" s="9"/>
      <c r="DJ45" s="9"/>
      <c r="DK45" s="9"/>
      <c r="DL45" s="9"/>
      <c r="DM45" s="9"/>
      <c r="DN45" s="9"/>
      <c r="DO45" s="9"/>
      <c r="DP45" s="9"/>
      <c r="DQ45" s="9"/>
      <c r="DR45" s="9"/>
      <c r="DS45" s="9"/>
      <c r="DT45" s="9"/>
      <c r="DU45" s="9"/>
      <c r="DV45" s="9"/>
      <c r="DW45" s="9"/>
      <c r="DX45" s="9"/>
      <c r="DY45" s="9"/>
      <c r="DZ45" s="9"/>
      <c r="EA45" s="9"/>
      <c r="EB45" s="9"/>
      <c r="EC45" s="9"/>
      <c r="ED45" s="9"/>
      <c r="EE45" s="9"/>
      <c r="EF45" s="9"/>
      <c r="EG45" s="9"/>
      <c r="EH45" s="9"/>
      <c r="EI45" s="9"/>
      <c r="EJ45" s="9"/>
      <c r="EK45" s="9"/>
      <c r="EL45" s="9"/>
      <c r="EM45" s="9"/>
      <c r="EN45" s="9"/>
      <c r="EO45" s="9"/>
      <c r="EP45" s="9"/>
      <c r="EQ45" s="9"/>
      <c r="ER45" s="9"/>
      <c r="ES45" s="9"/>
      <c r="ET45" s="9"/>
      <c r="EU45" s="9"/>
      <c r="EV45" s="9"/>
      <c r="EW45" s="9"/>
      <c r="EX45" s="9"/>
      <c r="EY45" s="9"/>
      <c r="EZ45" s="9"/>
      <c r="FA45" s="9"/>
      <c r="FB45" s="9"/>
      <c r="FC45" s="9"/>
      <c r="FD45" s="9"/>
      <c r="FE45" s="9"/>
      <c r="FF45" s="9"/>
      <c r="FG45" s="9"/>
      <c r="FH45" s="9"/>
      <c r="FI45" s="9"/>
      <c r="FJ45" s="9"/>
      <c r="FK45" s="9"/>
      <c r="FL45" s="9"/>
      <c r="FM45" s="9"/>
      <c r="FN45" s="9"/>
      <c r="FO45" s="9"/>
      <c r="FP45" s="9"/>
      <c r="FQ45" s="9"/>
      <c r="FR45" s="9"/>
      <c r="FS45" s="9"/>
      <c r="FT45" s="9"/>
      <c r="FU45" s="9"/>
      <c r="FV45" s="9"/>
      <c r="FW45" s="9"/>
      <c r="FX45" s="9"/>
      <c r="FY45" s="9"/>
      <c r="FZ45" s="9"/>
      <c r="GA45" s="9"/>
      <c r="GB45" s="9"/>
      <c r="GC45" s="9"/>
      <c r="GD45" s="9"/>
      <c r="GE45" s="9"/>
      <c r="GF45" s="9"/>
      <c r="GG45" s="9"/>
      <c r="GH45" s="9"/>
      <c r="GI45" s="9"/>
      <c r="GJ45" s="9"/>
      <c r="GK45" s="9"/>
      <c r="GL45" s="9"/>
      <c r="GM45" s="9"/>
      <c r="GN45" s="9"/>
      <c r="GO45" s="9"/>
      <c r="GP45" s="9"/>
      <c r="GQ45" s="9"/>
      <c r="GR45" s="9"/>
      <c r="GS45" s="9"/>
      <c r="GT45" s="9"/>
      <c r="GU45" s="9"/>
      <c r="GV45" s="9"/>
      <c r="GW45" s="9"/>
      <c r="GX45" s="9"/>
      <c r="GY45" s="9"/>
      <c r="GZ45" s="9"/>
      <c r="HA45" s="9"/>
      <c r="HB45" s="9"/>
      <c r="HC45" s="9"/>
      <c r="HD45" s="9"/>
      <c r="HE45" s="9"/>
      <c r="HF45" s="9"/>
      <c r="HG45" s="9"/>
      <c r="HH45" s="9"/>
      <c r="HI45" s="9"/>
      <c r="HJ45" s="9"/>
      <c r="HK45" s="9"/>
      <c r="HL45" s="9"/>
      <c r="HM45" s="9"/>
      <c r="HN45" s="9"/>
      <c r="HO45" s="9"/>
      <c r="HP45" s="9"/>
      <c r="HQ45" s="9"/>
      <c r="HR45" s="9"/>
      <c r="HS45" s="9"/>
      <c r="HT45" s="9"/>
      <c r="HU45" s="9"/>
      <c r="HV45" s="9"/>
      <c r="HW45" s="9"/>
      <c r="HX45" s="9"/>
      <c r="HY45" s="9"/>
      <c r="HZ45" s="9"/>
      <c r="IA45" s="9"/>
      <c r="IB45" s="9"/>
      <c r="IC45" s="9"/>
      <c r="ID45" s="9"/>
      <c r="IE45" s="9"/>
      <c r="IF45" s="9"/>
      <c r="IG45" s="9"/>
      <c r="IH45" s="9"/>
      <c r="II45" s="9"/>
      <c r="IJ45" s="9"/>
      <c r="IK45" s="9"/>
      <c r="IL45" s="9"/>
      <c r="IM45" s="9"/>
      <c r="IN45" s="9"/>
      <c r="IO45" s="9"/>
      <c r="IP45" s="9"/>
      <c r="IQ45" s="9"/>
      <c r="IR45" s="9"/>
      <c r="IS45" s="9"/>
      <c r="IT45" s="9"/>
      <c r="IU45" s="9"/>
      <c r="IV45" s="9"/>
      <c r="IW45" s="9"/>
      <c r="IX45" s="9"/>
      <c r="IY45" s="9"/>
      <c r="IZ45" s="9"/>
      <c r="JA45" s="9"/>
      <c r="JB45" s="9"/>
      <c r="JC45" s="9"/>
      <c r="JD45" s="9"/>
      <c r="JE45" s="9"/>
      <c r="JF45" s="9"/>
      <c r="JG45" s="9"/>
      <c r="JH45" s="9"/>
      <c r="JI45" s="9"/>
      <c r="JJ45" s="9"/>
      <c r="JK45" s="9"/>
      <c r="JL45" s="9"/>
      <c r="JM45" s="9"/>
      <c r="JN45" s="9"/>
      <c r="JO45" s="9"/>
      <c r="JP45" s="9"/>
      <c r="JQ45" s="9"/>
      <c r="JR45" s="9"/>
      <c r="JS45" s="9"/>
      <c r="JT45" s="9"/>
      <c r="JU45" s="9"/>
      <c r="JV45" s="9"/>
      <c r="JW45" s="9"/>
      <c r="JX45" s="9"/>
      <c r="JY45" s="9"/>
      <c r="JZ45" s="9"/>
      <c r="KA45" s="9"/>
      <c r="KB45" s="9"/>
      <c r="KC45" s="9"/>
      <c r="KD45" s="9"/>
      <c r="KE45" s="9"/>
      <c r="KF45" s="9"/>
      <c r="KG45" s="9"/>
      <c r="KH45" s="9"/>
      <c r="KI45" s="9"/>
      <c r="KJ45" s="9"/>
      <c r="KK45" s="9"/>
      <c r="KL45" s="9"/>
      <c r="KM45" s="9"/>
      <c r="KN45" s="9"/>
      <c r="KO45" s="9"/>
      <c r="KP45" s="9"/>
      <c r="KQ45" s="9"/>
      <c r="KR45" s="9"/>
      <c r="KS45" s="9"/>
      <c r="KT45" s="9"/>
      <c r="KU45" s="9"/>
      <c r="KV45" s="9"/>
      <c r="KW45" s="9"/>
      <c r="KX45" s="9"/>
      <c r="KY45" s="9"/>
      <c r="KZ45" s="9"/>
      <c r="LA45" s="9"/>
      <c r="LB45" s="9"/>
      <c r="LC45" s="9"/>
      <c r="LD45" s="9"/>
      <c r="LE45" s="9"/>
      <c r="LF45" s="9"/>
      <c r="LG45" s="9"/>
      <c r="LH45" s="9"/>
      <c r="LI45" s="9"/>
      <c r="LJ45" s="9"/>
      <c r="LK45" s="9"/>
      <c r="LL45" s="9"/>
      <c r="LM45" s="9"/>
      <c r="LN45" s="9"/>
      <c r="LO45" s="9"/>
      <c r="LP45" s="9"/>
      <c r="LQ45" s="9"/>
      <c r="LR45" s="9"/>
      <c r="LS45" s="9"/>
      <c r="LT45" s="9"/>
      <c r="LU45" s="9"/>
      <c r="LV45" s="9"/>
      <c r="LW45" s="9"/>
      <c r="LX45" s="9"/>
      <c r="LY45" s="9"/>
      <c r="LZ45" s="9"/>
      <c r="MA45" s="9"/>
      <c r="MB45" s="9"/>
      <c r="MC45" s="9"/>
      <c r="MD45" s="9"/>
      <c r="ME45" s="9"/>
      <c r="MF45" s="9"/>
      <c r="MG45" s="9"/>
      <c r="MH45" s="9"/>
      <c r="MI45" s="9"/>
      <c r="MJ45" s="9"/>
      <c r="MK45" s="9"/>
      <c r="ML45" s="9"/>
      <c r="MM45" s="9"/>
      <c r="MN45" s="9"/>
      <c r="MO45" s="9"/>
      <c r="MP45" s="9"/>
      <c r="MQ45" s="9"/>
      <c r="MR45" s="9"/>
      <c r="MS45" s="9"/>
      <c r="MT45" s="9"/>
      <c r="MU45" s="9"/>
      <c r="MV45" s="9"/>
      <c r="MW45" s="9"/>
      <c r="MX45" s="9"/>
      <c r="MY45" s="9"/>
      <c r="MZ45" s="9"/>
      <c r="NA45" s="9"/>
      <c r="NB45" s="9"/>
      <c r="NC45" s="9"/>
      <c r="ND45" s="9"/>
      <c r="NE45" s="9"/>
      <c r="NF45" s="9"/>
      <c r="NG45" s="9"/>
      <c r="NH45" s="9"/>
      <c r="NI45" s="9"/>
      <c r="NJ45" s="9"/>
      <c r="NK45" s="9"/>
      <c r="NL45" s="9"/>
      <c r="NM45" s="9"/>
      <c r="NN45" s="9"/>
      <c r="NO45" s="9"/>
      <c r="NP45" s="9"/>
      <c r="NQ45" s="9"/>
      <c r="NR45" s="9"/>
      <c r="NS45" s="9"/>
      <c r="NT45" s="9"/>
      <c r="NU45" s="9"/>
      <c r="NV45" s="9"/>
      <c r="NW45" s="9"/>
      <c r="NX45" s="9"/>
      <c r="NY45" s="9"/>
      <c r="NZ45" s="9"/>
      <c r="OA45" s="9"/>
      <c r="OB45" s="9"/>
      <c r="OC45" s="9"/>
      <c r="OD45" s="9"/>
      <c r="OE45" s="9"/>
      <c r="OF45" s="9"/>
      <c r="OG45" s="9"/>
      <c r="OH45" s="9"/>
      <c r="OI45" s="9"/>
      <c r="OJ45" s="9"/>
      <c r="OK45" s="9"/>
      <c r="OL45" s="9"/>
      <c r="OM45" s="9"/>
      <c r="ON45" s="9"/>
      <c r="OO45" s="9"/>
      <c r="OP45" s="9"/>
      <c r="OQ45" s="9"/>
      <c r="OR45" s="9"/>
      <c r="OS45" s="9"/>
      <c r="OT45" s="9"/>
      <c r="OU45" s="9"/>
      <c r="OV45" s="9"/>
      <c r="OW45" s="9"/>
      <c r="OX45" s="9"/>
      <c r="OY45" s="9"/>
      <c r="OZ45" s="9"/>
      <c r="PA45" s="9"/>
      <c r="PB45" s="9"/>
      <c r="PC45" s="9"/>
      <c r="PD45" s="9"/>
      <c r="PE45" s="9"/>
      <c r="PF45" s="9"/>
      <c r="PG45" s="9"/>
      <c r="PH45" s="9"/>
      <c r="PI45" s="9"/>
      <c r="PJ45" s="9"/>
      <c r="PK45" s="9"/>
      <c r="PL45" s="9"/>
      <c r="PM45" s="9"/>
      <c r="PN45" s="9"/>
      <c r="PO45" s="9"/>
      <c r="PP45" s="9"/>
      <c r="PQ45" s="9"/>
      <c r="PR45" s="9"/>
      <c r="PS45" s="9"/>
      <c r="PT45" s="9"/>
      <c r="PU45" s="9"/>
      <c r="PV45" s="9"/>
      <c r="PW45" s="9"/>
      <c r="PX45" s="9"/>
      <c r="PY45" s="9"/>
      <c r="PZ45" s="9"/>
      <c r="QA45" s="9"/>
      <c r="QB45" s="9"/>
      <c r="QC45" s="9"/>
      <c r="QD45" s="9"/>
      <c r="QE45" s="9"/>
      <c r="QF45" s="9"/>
      <c r="QG45" s="9"/>
      <c r="QH45" s="9"/>
      <c r="QI45" s="9"/>
      <c r="QJ45" s="9"/>
      <c r="QK45" s="9"/>
      <c r="QL45" s="9"/>
      <c r="QM45" s="9"/>
      <c r="QN45" s="9"/>
      <c r="QO45" s="9"/>
      <c r="QP45" s="9"/>
      <c r="QQ45" s="9"/>
      <c r="QR45" s="9"/>
      <c r="QS45" s="9"/>
      <c r="QT45" s="9"/>
      <c r="QU45" s="9"/>
      <c r="QV45" s="9"/>
      <c r="QW45" s="9"/>
      <c r="QX45" s="9"/>
      <c r="QY45" s="9"/>
      <c r="QZ45" s="9"/>
      <c r="RA45" s="9"/>
      <c r="RB45" s="9"/>
      <c r="RC45" s="9"/>
      <c r="RD45" s="9"/>
      <c r="RE45" s="9"/>
      <c r="RF45" s="9"/>
      <c r="RG45" s="9"/>
      <c r="RH45" s="9"/>
      <c r="RI45" s="9"/>
      <c r="RJ45" s="9"/>
      <c r="RK45" s="9"/>
      <c r="RL45" s="9"/>
      <c r="RM45" s="9"/>
      <c r="RN45" s="9"/>
      <c r="RO45" s="9"/>
      <c r="RP45" s="9"/>
      <c r="RQ45" s="9"/>
      <c r="RR45" s="9"/>
      <c r="RS45" s="9"/>
      <c r="RT45" s="9"/>
      <c r="RU45" s="9"/>
      <c r="RV45" s="9"/>
      <c r="RW45" s="9"/>
      <c r="RX45" s="9"/>
      <c r="RY45" s="9"/>
      <c r="RZ45" s="9"/>
      <c r="SA45" s="9"/>
      <c r="SB45" s="9"/>
      <c r="SC45" s="9"/>
      <c r="SD45" s="9"/>
      <c r="SE45" s="9"/>
      <c r="SF45" s="9"/>
      <c r="SG45" s="9"/>
      <c r="SH45" s="9"/>
      <c r="SI45" s="9"/>
      <c r="SJ45" s="9"/>
      <c r="SK45" s="9"/>
      <c r="SL45" s="9"/>
      <c r="SM45" s="9"/>
      <c r="SN45" s="9"/>
      <c r="SO45" s="9"/>
      <c r="SP45" s="9"/>
      <c r="SQ45" s="9"/>
      <c r="SR45" s="9"/>
      <c r="SS45" s="9"/>
      <c r="ST45" s="9"/>
      <c r="SU45" s="9"/>
      <c r="SV45" s="9"/>
      <c r="SW45" s="9"/>
      <c r="SX45" s="9"/>
      <c r="SY45" s="9"/>
      <c r="SZ45" s="9"/>
      <c r="TA45" s="9"/>
      <c r="TB45" s="9"/>
      <c r="TC45" s="9"/>
      <c r="TD45" s="9"/>
      <c r="TE45" s="9"/>
      <c r="TF45" s="9"/>
      <c r="TG45" s="9"/>
      <c r="TH45" s="9"/>
      <c r="TI45" s="9"/>
      <c r="TJ45" s="9"/>
      <c r="TK45" s="9"/>
      <c r="TL45" s="9"/>
      <c r="TM45" s="9"/>
      <c r="TN45" s="9"/>
      <c r="TO45" s="9"/>
      <c r="TP45" s="9"/>
      <c r="TQ45" s="9"/>
      <c r="TR45" s="9"/>
      <c r="TS45" s="9"/>
      <c r="TT45" s="9"/>
      <c r="TU45" s="9"/>
      <c r="TV45" s="9"/>
      <c r="TW45" s="9"/>
      <c r="TX45" s="9"/>
      <c r="TY45" s="9"/>
      <c r="TZ45" s="9"/>
      <c r="UA45" s="9"/>
      <c r="UB45" s="9"/>
      <c r="UC45" s="9"/>
      <c r="UD45" s="9"/>
      <c r="UE45" s="9"/>
      <c r="UF45" s="9"/>
      <c r="UG45" s="9"/>
      <c r="UH45" s="9"/>
      <c r="UI45" s="9"/>
      <c r="UJ45" s="9"/>
      <c r="UK45" s="9"/>
      <c r="UL45" s="9"/>
      <c r="UM45" s="9"/>
      <c r="UN45" s="9"/>
      <c r="UO45" s="9"/>
      <c r="UP45" s="9"/>
      <c r="UQ45" s="9"/>
      <c r="UR45" s="9"/>
      <c r="US45" s="9"/>
      <c r="UT45" s="9"/>
      <c r="UU45" s="9"/>
      <c r="UV45" s="9"/>
      <c r="UW45" s="9"/>
      <c r="UX45" s="9"/>
      <c r="UY45" s="9"/>
      <c r="UZ45" s="9"/>
      <c r="VA45" s="9"/>
      <c r="VB45" s="9"/>
      <c r="VC45" s="9"/>
      <c r="VD45" s="9"/>
      <c r="VE45" s="9"/>
      <c r="VF45" s="9"/>
      <c r="VG45" s="9"/>
      <c r="VH45" s="9"/>
      <c r="VI45" s="9"/>
      <c r="VJ45" s="9"/>
      <c r="VK45" s="9"/>
      <c r="VL45" s="9"/>
      <c r="VM45" s="9"/>
      <c r="VN45" s="9"/>
      <c r="VO45" s="9"/>
      <c r="VP45" s="9"/>
      <c r="VQ45" s="9"/>
      <c r="VR45" s="9"/>
      <c r="VS45" s="9"/>
      <c r="VT45" s="9"/>
      <c r="VU45" s="9"/>
      <c r="VV45" s="9"/>
      <c r="VW45" s="9"/>
      <c r="VX45" s="9"/>
      <c r="VY45" s="9"/>
      <c r="VZ45" s="9"/>
      <c r="WA45" s="9"/>
      <c r="WB45" s="9"/>
      <c r="WC45" s="9"/>
      <c r="WD45" s="9"/>
      <c r="WE45" s="9"/>
      <c r="WF45" s="9"/>
      <c r="WG45" s="9"/>
      <c r="WH45" s="9"/>
      <c r="WI45" s="9"/>
      <c r="WJ45" s="9"/>
      <c r="WK45" s="9"/>
      <c r="WL45" s="9"/>
      <c r="WM45" s="9"/>
      <c r="WN45" s="9"/>
      <c r="WO45" s="9"/>
      <c r="WP45" s="9"/>
      <c r="WQ45" s="9"/>
      <c r="WR45" s="9"/>
      <c r="WS45" s="9"/>
      <c r="WT45" s="9"/>
      <c r="WU45" s="9"/>
      <c r="WV45" s="9"/>
      <c r="WW45" s="9"/>
      <c r="WX45" s="9"/>
      <c r="WY45" s="9"/>
      <c r="WZ45" s="9"/>
      <c r="XA45" s="9"/>
      <c r="XB45" s="9"/>
      <c r="XC45" s="9"/>
      <c r="XD45" s="9"/>
      <c r="XE45" s="9"/>
      <c r="XF45" s="9"/>
      <c r="XG45" s="9"/>
      <c r="XH45" s="9"/>
      <c r="XI45" s="9"/>
      <c r="XJ45" s="9"/>
      <c r="XK45" s="9"/>
      <c r="XL45" s="9"/>
      <c r="XM45" s="9"/>
      <c r="XN45" s="9"/>
      <c r="XO45" s="9"/>
      <c r="XP45" s="9"/>
      <c r="XQ45" s="9"/>
      <c r="XR45" s="9"/>
      <c r="XS45" s="9"/>
      <c r="XT45" s="9"/>
      <c r="XU45" s="9"/>
      <c r="XV45" s="9"/>
      <c r="XW45" s="9"/>
      <c r="XX45" s="9"/>
      <c r="XY45" s="9"/>
      <c r="XZ45" s="9"/>
      <c r="YA45" s="9"/>
      <c r="YB45" s="9"/>
      <c r="YC45" s="9"/>
      <c r="YD45" s="9"/>
      <c r="YE45" s="9"/>
      <c r="YF45" s="9"/>
      <c r="YG45" s="9"/>
      <c r="YH45" s="9"/>
      <c r="YI45" s="9"/>
      <c r="YJ45" s="9"/>
      <c r="YK45" s="9"/>
      <c r="YL45" s="9"/>
      <c r="YM45" s="9"/>
      <c r="YN45" s="9"/>
      <c r="YO45" s="9"/>
      <c r="YP45" s="9"/>
      <c r="YQ45" s="9"/>
      <c r="YR45" s="9"/>
      <c r="YS45" s="9"/>
      <c r="YT45" s="9"/>
      <c r="YU45" s="9"/>
      <c r="YV45" s="9"/>
      <c r="YW45" s="9"/>
      <c r="YX45" s="9"/>
      <c r="YY45" s="9"/>
      <c r="YZ45" s="9"/>
      <c r="ZA45" s="9"/>
      <c r="ZB45" s="9"/>
      <c r="ZC45" s="9"/>
      <c r="ZD45" s="9"/>
      <c r="ZE45" s="9"/>
      <c r="ZF45" s="9"/>
      <c r="ZG45" s="9"/>
      <c r="ZH45" s="9"/>
      <c r="ZI45" s="9"/>
      <c r="ZJ45" s="9"/>
      <c r="ZK45" s="9"/>
      <c r="ZL45" s="9"/>
      <c r="ZM45" s="9"/>
      <c r="ZN45" s="9"/>
      <c r="ZO45" s="9"/>
      <c r="ZP45" s="9"/>
      <c r="ZQ45" s="9"/>
      <c r="ZR45" s="9"/>
      <c r="ZS45" s="9"/>
      <c r="ZT45" s="9"/>
      <c r="ZU45" s="9"/>
      <c r="ZV45" s="9"/>
      <c r="ZW45" s="9"/>
      <c r="ZX45" s="9"/>
      <c r="ZY45" s="9"/>
      <c r="ZZ45" s="9"/>
      <c r="AAA45" s="9"/>
      <c r="AAB45" s="9"/>
      <c r="AAC45" s="9"/>
      <c r="AAD45" s="9"/>
      <c r="AAE45" s="9"/>
      <c r="AAF45" s="9"/>
      <c r="AAG45" s="9"/>
      <c r="AAH45" s="9"/>
      <c r="AAI45" s="9"/>
      <c r="AAJ45" s="9"/>
      <c r="AAK45" s="9"/>
      <c r="AAL45" s="9"/>
      <c r="AAM45" s="9"/>
      <c r="AAN45" s="9"/>
      <c r="AAO45" s="9"/>
      <c r="AAP45" s="9"/>
      <c r="AAQ45" s="9"/>
      <c r="AAR45" s="9"/>
      <c r="AAS45" s="9"/>
      <c r="AAT45" s="9"/>
      <c r="AAU45" s="9"/>
      <c r="AAV45" s="9"/>
      <c r="AAW45" s="9"/>
      <c r="AAX45" s="9"/>
      <c r="AAY45" s="9"/>
      <c r="AAZ45" s="9"/>
      <c r="ABA45" s="9"/>
      <c r="ABB45" s="9"/>
      <c r="ABC45" s="9"/>
      <c r="ABD45" s="9"/>
      <c r="ABE45" s="9"/>
      <c r="ABF45" s="9"/>
      <c r="ABG45" s="9"/>
      <c r="ABH45" s="9"/>
      <c r="ABI45" s="9"/>
      <c r="ABJ45" s="9"/>
      <c r="ABK45" s="9"/>
      <c r="ABL45" s="9"/>
      <c r="ABM45" s="9"/>
      <c r="ABN45" s="9"/>
      <c r="ABO45" s="9"/>
      <c r="ABP45" s="9"/>
      <c r="ABQ45" s="9"/>
      <c r="ABR45" s="9"/>
      <c r="ABS45" s="9"/>
      <c r="ABT45" s="9"/>
      <c r="ABU45" s="9"/>
      <c r="ABV45" s="9"/>
      <c r="ABW45" s="9"/>
      <c r="ABX45" s="9"/>
      <c r="ABY45" s="9"/>
      <c r="ABZ45" s="9"/>
      <c r="ACA45" s="9"/>
      <c r="ACB45" s="9"/>
      <c r="ACC45" s="9"/>
      <c r="ACD45" s="9"/>
      <c r="ACE45" s="9"/>
      <c r="ACF45" s="9"/>
      <c r="ACG45" s="9"/>
      <c r="ACH45" s="9"/>
      <c r="ACI45" s="9"/>
      <c r="ACJ45" s="9"/>
      <c r="ACK45" s="9"/>
      <c r="ACL45" s="9"/>
      <c r="ACM45" s="9"/>
      <c r="ACN45" s="9"/>
      <c r="ACO45" s="9"/>
      <c r="ACP45" s="9"/>
      <c r="ACQ45" s="9"/>
      <c r="ACR45" s="9"/>
      <c r="ACS45" s="9"/>
      <c r="ACT45" s="9"/>
      <c r="ACU45" s="9"/>
      <c r="ACV45" s="9"/>
      <c r="ACW45" s="9"/>
      <c r="ACX45" s="9"/>
      <c r="ACY45" s="9"/>
      <c r="ACZ45" s="9"/>
      <c r="ADA45" s="9"/>
      <c r="ADB45" s="9"/>
      <c r="ADC45" s="9"/>
      <c r="ADD45" s="9"/>
      <c r="ADE45" s="9"/>
      <c r="ADF45" s="9"/>
      <c r="ADG45" s="9"/>
      <c r="ADH45" s="9"/>
      <c r="ADI45" s="9"/>
      <c r="ADJ45" s="9"/>
      <c r="ADK45" s="9"/>
      <c r="ADL45" s="9"/>
      <c r="ADM45" s="9"/>
      <c r="ADN45" s="9"/>
      <c r="ADO45" s="9"/>
      <c r="ADP45" s="9"/>
      <c r="ADQ45" s="9"/>
      <c r="ADR45" s="9"/>
      <c r="ADS45" s="9"/>
      <c r="ADT45" s="9"/>
      <c r="ADU45" s="9"/>
      <c r="ADV45" s="9"/>
      <c r="ADW45" s="9"/>
      <c r="ADX45" s="9"/>
      <c r="ADY45" s="9"/>
      <c r="ADZ45" s="9"/>
      <c r="AEA45" s="9"/>
      <c r="AEB45" s="9"/>
      <c r="AEC45" s="9"/>
      <c r="AED45" s="9"/>
      <c r="AEE45" s="9"/>
      <c r="AEF45" s="9"/>
      <c r="AEG45" s="9"/>
      <c r="AEH45" s="9"/>
      <c r="AEI45" s="9"/>
      <c r="AEJ45" s="9"/>
      <c r="AEK45" s="9"/>
      <c r="AEL45" s="9"/>
      <c r="AEM45" s="9"/>
      <c r="AEN45" s="9"/>
      <c r="AEO45" s="9"/>
      <c r="AEP45" s="9"/>
      <c r="AEQ45" s="9"/>
      <c r="AER45" s="9"/>
      <c r="AES45" s="9"/>
      <c r="AET45" s="9"/>
      <c r="AEU45" s="9"/>
      <c r="AEV45" s="9"/>
      <c r="AEW45" s="9"/>
      <c r="AEX45" s="9"/>
      <c r="AEY45" s="9"/>
      <c r="AEZ45" s="9"/>
      <c r="AFA45" s="9"/>
      <c r="AFB45" s="9"/>
      <c r="AFC45" s="9"/>
      <c r="AFD45" s="9"/>
      <c r="AFE45" s="9"/>
      <c r="AFF45" s="9"/>
      <c r="AFG45" s="9"/>
      <c r="AFH45" s="9"/>
      <c r="AFI45" s="9"/>
      <c r="AFJ45" s="9"/>
      <c r="AFK45" s="9"/>
      <c r="AFL45" s="9"/>
      <c r="AFM45" s="9"/>
      <c r="AFN45" s="9"/>
      <c r="AFO45" s="9"/>
      <c r="AFP45" s="9"/>
      <c r="AFQ45" s="9"/>
      <c r="AFR45" s="9"/>
      <c r="AFS45" s="9"/>
      <c r="AFT45" s="9"/>
      <c r="AFU45" s="9"/>
      <c r="AFV45" s="9"/>
      <c r="AFW45" s="9"/>
      <c r="AFX45" s="9"/>
      <c r="AFY45" s="9"/>
      <c r="AFZ45" s="9"/>
      <c r="AGA45" s="9"/>
      <c r="AGB45" s="9"/>
      <c r="AGC45" s="9"/>
      <c r="AGD45" s="9"/>
      <c r="AGE45" s="9"/>
      <c r="AGF45" s="9"/>
      <c r="AGG45" s="9"/>
      <c r="AGH45" s="9"/>
      <c r="AGI45" s="9"/>
      <c r="AGJ45" s="9"/>
      <c r="AGK45" s="9"/>
      <c r="AGL45" s="9"/>
      <c r="AGM45" s="9"/>
      <c r="AGN45" s="9"/>
      <c r="AGO45" s="9"/>
      <c r="AGP45" s="9"/>
      <c r="AGQ45" s="9"/>
      <c r="AGR45" s="9"/>
      <c r="AGS45" s="9"/>
      <c r="AGT45" s="9"/>
      <c r="AGU45" s="9"/>
      <c r="AGV45" s="9"/>
      <c r="AGW45" s="9"/>
      <c r="AGX45" s="9"/>
      <c r="AGY45" s="9"/>
      <c r="AGZ45" s="9"/>
      <c r="AHA45" s="9"/>
      <c r="AHB45" s="9"/>
      <c r="AHC45" s="9"/>
      <c r="AHD45" s="9"/>
      <c r="AHE45" s="9"/>
      <c r="AHF45" s="9"/>
      <c r="AHG45" s="9"/>
      <c r="AHH45" s="9"/>
      <c r="AHI45" s="9"/>
      <c r="AHJ45" s="9"/>
      <c r="AHK45" s="9"/>
      <c r="AHL45" s="9"/>
      <c r="AHM45" s="9"/>
      <c r="AHN45" s="9"/>
      <c r="AHO45" s="9"/>
      <c r="AHP45" s="9"/>
      <c r="AHQ45" s="9"/>
      <c r="AHR45" s="9"/>
      <c r="AHS45" s="9"/>
    </row>
    <row r="46" spans="1:903">
      <c r="A46" s="63">
        <v>40</v>
      </c>
      <c r="B46" s="9" t="s">
        <v>83</v>
      </c>
      <c r="C46" s="9" t="s">
        <v>25</v>
      </c>
      <c r="D46" s="9" t="s">
        <v>17</v>
      </c>
      <c r="E46" s="9" t="s">
        <v>84</v>
      </c>
      <c r="F46" s="52">
        <v>43196</v>
      </c>
      <c r="G46" s="53">
        <v>8.8696599999999997</v>
      </c>
      <c r="H46" s="45">
        <v>-82.692819999999998</v>
      </c>
      <c r="I46" s="9">
        <v>39.1</v>
      </c>
      <c r="J46" s="9" t="s">
        <v>226</v>
      </c>
      <c r="K46" s="54">
        <v>626</v>
      </c>
      <c r="L46" s="54">
        <v>32</v>
      </c>
      <c r="M46" s="55">
        <v>5100</v>
      </c>
      <c r="N46" s="54">
        <v>6.5</v>
      </c>
      <c r="O46" s="54">
        <v>15</v>
      </c>
      <c r="P46" s="55">
        <v>991.24680000000001</v>
      </c>
      <c r="Q46" s="53">
        <v>2.8299999999999999E-4</v>
      </c>
      <c r="R46" s="53">
        <v>2.0000000000000001E-4</v>
      </c>
      <c r="S46" s="53">
        <v>1.888973</v>
      </c>
      <c r="T46" s="53">
        <v>6.9110000000000005E-2</v>
      </c>
      <c r="U46" s="53">
        <v>6.7944139999999997</v>
      </c>
      <c r="V46" s="53">
        <v>2.0699999999999999E-4</v>
      </c>
      <c r="W46" s="53" t="s">
        <v>32</v>
      </c>
      <c r="X46" s="56">
        <v>6.34</v>
      </c>
      <c r="Y46" s="56">
        <v>0.317</v>
      </c>
      <c r="Z46" s="10"/>
      <c r="AA46" s="10">
        <v>2.91576822144</v>
      </c>
      <c r="AB46" s="10">
        <v>9.1117756920000001</v>
      </c>
      <c r="AC46" s="56">
        <v>6.9983022266341042</v>
      </c>
      <c r="AD46" s="56">
        <v>0.34991511133170522</v>
      </c>
      <c r="AE46" s="57">
        <v>7999460950228.1826</v>
      </c>
      <c r="AF46" s="56"/>
      <c r="AG46" s="65">
        <v>304.40234120000002</v>
      </c>
    </row>
    <row r="47" spans="1:903">
      <c r="A47" s="63">
        <v>41</v>
      </c>
      <c r="B47" s="9" t="s">
        <v>85</v>
      </c>
      <c r="C47" s="9" t="s">
        <v>25</v>
      </c>
      <c r="D47" s="9" t="s">
        <v>17</v>
      </c>
      <c r="E47" s="9" t="s">
        <v>86</v>
      </c>
      <c r="F47" s="52">
        <v>38555</v>
      </c>
      <c r="G47" s="53">
        <v>8.8667149999999992</v>
      </c>
      <c r="H47" s="45">
        <v>-82.691035999999997</v>
      </c>
      <c r="I47" s="9">
        <v>44</v>
      </c>
      <c r="J47" s="9" t="s">
        <v>227</v>
      </c>
      <c r="K47" s="54"/>
      <c r="L47" s="54"/>
      <c r="M47" s="55"/>
      <c r="N47" s="54"/>
      <c r="O47" s="54"/>
      <c r="P47" s="55"/>
      <c r="Q47" s="53"/>
      <c r="R47" s="53"/>
      <c r="S47" s="53"/>
      <c r="T47" s="53"/>
      <c r="U47" s="53"/>
      <c r="V47" s="53"/>
      <c r="W47" s="53"/>
      <c r="X47" s="56">
        <v>5.91</v>
      </c>
      <c r="Y47" s="56">
        <v>1.2144920158611081</v>
      </c>
      <c r="Z47" s="10"/>
      <c r="AA47" s="10"/>
      <c r="AB47" s="10">
        <v>12.8</v>
      </c>
      <c r="AC47" s="56">
        <v>6.3261016949152546</v>
      </c>
      <c r="AD47" s="56">
        <v>1.3</v>
      </c>
      <c r="AE47" s="57">
        <v>299000000000</v>
      </c>
      <c r="AF47" s="56">
        <v>-4.05</v>
      </c>
      <c r="AG47" s="65"/>
    </row>
    <row r="48" spans="1:903">
      <c r="A48" s="63">
        <v>42</v>
      </c>
      <c r="B48" s="9" t="s">
        <v>87</v>
      </c>
      <c r="C48" s="9" t="s">
        <v>25</v>
      </c>
      <c r="D48" s="9" t="s">
        <v>17</v>
      </c>
      <c r="E48" s="9" t="s">
        <v>88</v>
      </c>
      <c r="F48" s="52">
        <v>43196</v>
      </c>
      <c r="G48" s="53">
        <v>8.8709500000000006</v>
      </c>
      <c r="H48" s="45">
        <v>-82.689899999999994</v>
      </c>
      <c r="I48" s="9">
        <v>55.4</v>
      </c>
      <c r="J48" s="9" t="s">
        <v>226</v>
      </c>
      <c r="K48" s="54">
        <v>624</v>
      </c>
      <c r="L48" s="54">
        <v>12</v>
      </c>
      <c r="M48" s="55">
        <v>7100</v>
      </c>
      <c r="N48" s="54">
        <v>6.7</v>
      </c>
      <c r="O48" s="54">
        <v>10</v>
      </c>
      <c r="P48" s="55">
        <v>997.33249999999998</v>
      </c>
      <c r="Q48" s="53">
        <v>1.47E-4</v>
      </c>
      <c r="R48" s="53">
        <v>9.0700000000000004E-4</v>
      </c>
      <c r="S48" s="53">
        <v>0.57498400000000005</v>
      </c>
      <c r="T48" s="53">
        <v>4.7882000000000001E-2</v>
      </c>
      <c r="U48" s="53">
        <v>2.0434999999999999</v>
      </c>
      <c r="V48" s="53">
        <v>9.6199999999999994E-5</v>
      </c>
      <c r="W48" s="53" t="s">
        <v>32</v>
      </c>
      <c r="X48" s="56">
        <v>7.48</v>
      </c>
      <c r="Y48" s="56">
        <v>0.37400000000000005</v>
      </c>
      <c r="Z48" s="10"/>
      <c r="AA48" s="10">
        <v>14.586694358400001</v>
      </c>
      <c r="AB48" s="10">
        <v>45.58341987</v>
      </c>
      <c r="AC48" s="56">
        <v>7.6253455122755254</v>
      </c>
      <c r="AD48" s="56">
        <v>0.38126727561377627</v>
      </c>
      <c r="AE48" s="57">
        <v>29341575183840.91</v>
      </c>
      <c r="AF48" s="56"/>
      <c r="AG48" s="65"/>
    </row>
    <row r="49" spans="1:903">
      <c r="A49" s="63">
        <v>43</v>
      </c>
      <c r="B49" s="9" t="s">
        <v>89</v>
      </c>
      <c r="C49" s="9" t="s">
        <v>25</v>
      </c>
      <c r="D49" s="9" t="s">
        <v>17</v>
      </c>
      <c r="E49" s="9" t="s">
        <v>90</v>
      </c>
      <c r="F49" s="52">
        <v>38555</v>
      </c>
      <c r="G49" s="53">
        <v>8.6654269999999993</v>
      </c>
      <c r="H49" s="45">
        <v>-82.349316000000002</v>
      </c>
      <c r="I49" s="9">
        <v>42</v>
      </c>
      <c r="J49" s="9" t="s">
        <v>227</v>
      </c>
      <c r="K49" s="54"/>
      <c r="L49" s="54"/>
      <c r="M49" s="55"/>
      <c r="N49" s="54"/>
      <c r="O49" s="54"/>
      <c r="P49" s="55"/>
      <c r="Q49" s="53"/>
      <c r="R49" s="53"/>
      <c r="S49" s="53"/>
      <c r="T49" s="53"/>
      <c r="U49" s="53"/>
      <c r="V49" s="53"/>
      <c r="W49" s="53"/>
      <c r="X49" s="56">
        <v>5.55</v>
      </c>
      <c r="Y49" s="56">
        <v>8.9952113944255715E-2</v>
      </c>
      <c r="Z49" s="10"/>
      <c r="AA49" s="10"/>
      <c r="AB49" s="10">
        <v>1541</v>
      </c>
      <c r="AC49" s="56">
        <v>5.5529545454545453</v>
      </c>
      <c r="AD49" s="56">
        <v>0.09</v>
      </c>
      <c r="AE49" s="57">
        <v>14000</v>
      </c>
      <c r="AF49" s="56">
        <v>-6.23</v>
      </c>
      <c r="AG49" s="65"/>
    </row>
    <row r="50" spans="1:903" s="8" customFormat="1">
      <c r="A50" s="63">
        <v>44</v>
      </c>
      <c r="B50" s="8" t="s">
        <v>89</v>
      </c>
      <c r="C50" s="8" t="s">
        <v>16</v>
      </c>
      <c r="D50" s="8" t="s">
        <v>17</v>
      </c>
      <c r="E50" s="8" t="s">
        <v>91</v>
      </c>
      <c r="F50" s="43">
        <v>38555</v>
      </c>
      <c r="G50" s="44">
        <v>8.6654269999999993</v>
      </c>
      <c r="H50" s="45">
        <v>-82.349316000000002</v>
      </c>
      <c r="I50" s="8">
        <v>42</v>
      </c>
      <c r="J50" s="8" t="s">
        <v>227</v>
      </c>
      <c r="K50" s="46"/>
      <c r="L50" s="46"/>
      <c r="M50" s="47"/>
      <c r="N50" s="46"/>
      <c r="O50" s="46"/>
      <c r="P50" s="47"/>
      <c r="Q50" s="44"/>
      <c r="R50" s="44"/>
      <c r="S50" s="44"/>
      <c r="T50" s="44"/>
      <c r="U50" s="44"/>
      <c r="V50" s="44"/>
      <c r="W50" s="44"/>
      <c r="X50" s="49">
        <v>5.78</v>
      </c>
      <c r="Y50" s="49">
        <v>0.15594451279005642</v>
      </c>
      <c r="Z50" s="50">
        <v>0.308</v>
      </c>
      <c r="AA50" s="50">
        <v>8.330158730158729</v>
      </c>
      <c r="AB50" s="50">
        <v>32.799999999999997</v>
      </c>
      <c r="AC50" s="49">
        <v>5.9303144654088058</v>
      </c>
      <c r="AD50" s="49">
        <v>0.16</v>
      </c>
      <c r="AE50" s="51">
        <v>151000000</v>
      </c>
      <c r="AF50" s="49">
        <v>3.46</v>
      </c>
      <c r="AG50" s="66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/>
      <c r="AY50" s="9"/>
      <c r="AZ50" s="9"/>
      <c r="BA50" s="9"/>
      <c r="BB50" s="9"/>
      <c r="BC50" s="9"/>
      <c r="BD50" s="9"/>
      <c r="BE50" s="9"/>
      <c r="BF50" s="9"/>
      <c r="BG50" s="9"/>
      <c r="BH50" s="9"/>
      <c r="BI50" s="9"/>
      <c r="BJ50" s="9"/>
      <c r="BK50" s="9"/>
      <c r="BL50" s="9"/>
      <c r="BM50" s="9"/>
      <c r="BN50" s="9"/>
      <c r="BO50" s="9"/>
      <c r="BP50" s="9"/>
      <c r="BQ50" s="9"/>
      <c r="BR50" s="9"/>
      <c r="BS50" s="9"/>
      <c r="BT50" s="9"/>
      <c r="BU50" s="9"/>
      <c r="BV50" s="9"/>
      <c r="BW50" s="9"/>
      <c r="BX50" s="9"/>
      <c r="BY50" s="9"/>
      <c r="BZ50" s="9"/>
      <c r="CA50" s="9"/>
      <c r="CB50" s="9"/>
      <c r="CC50" s="9"/>
      <c r="CD50" s="9"/>
      <c r="CE50" s="9"/>
      <c r="CF50" s="9"/>
      <c r="CG50" s="9"/>
      <c r="CH50" s="9"/>
      <c r="CI50" s="9"/>
      <c r="CJ50" s="9"/>
      <c r="CK50" s="9"/>
      <c r="CL50" s="9"/>
      <c r="CM50" s="9"/>
      <c r="CN50" s="9"/>
      <c r="CO50" s="9"/>
      <c r="CP50" s="9"/>
      <c r="CQ50" s="9"/>
      <c r="CR50" s="9"/>
      <c r="CS50" s="9"/>
      <c r="CT50" s="9"/>
      <c r="CU50" s="9"/>
      <c r="CV50" s="9"/>
      <c r="CW50" s="9"/>
      <c r="CX50" s="9"/>
      <c r="CY50" s="9"/>
      <c r="CZ50" s="9"/>
      <c r="DA50" s="9"/>
      <c r="DB50" s="9"/>
      <c r="DC50" s="9"/>
      <c r="DD50" s="9"/>
      <c r="DE50" s="9"/>
      <c r="DF50" s="9"/>
      <c r="DG50" s="9"/>
      <c r="DH50" s="9"/>
      <c r="DI50" s="9"/>
      <c r="DJ50" s="9"/>
      <c r="DK50" s="9"/>
      <c r="DL50" s="9"/>
      <c r="DM50" s="9"/>
      <c r="DN50" s="9"/>
      <c r="DO50" s="9"/>
      <c r="DP50" s="9"/>
      <c r="DQ50" s="9"/>
      <c r="DR50" s="9"/>
      <c r="DS50" s="9"/>
      <c r="DT50" s="9"/>
      <c r="DU50" s="9"/>
      <c r="DV50" s="9"/>
      <c r="DW50" s="9"/>
      <c r="DX50" s="9"/>
      <c r="DY50" s="9"/>
      <c r="DZ50" s="9"/>
      <c r="EA50" s="9"/>
      <c r="EB50" s="9"/>
      <c r="EC50" s="9"/>
      <c r="ED50" s="9"/>
      <c r="EE50" s="9"/>
      <c r="EF50" s="9"/>
      <c r="EG50" s="9"/>
      <c r="EH50" s="9"/>
      <c r="EI50" s="9"/>
      <c r="EJ50" s="9"/>
      <c r="EK50" s="9"/>
      <c r="EL50" s="9"/>
      <c r="EM50" s="9"/>
      <c r="EN50" s="9"/>
      <c r="EO50" s="9"/>
      <c r="EP50" s="9"/>
      <c r="EQ50" s="9"/>
      <c r="ER50" s="9"/>
      <c r="ES50" s="9"/>
      <c r="ET50" s="9"/>
      <c r="EU50" s="9"/>
      <c r="EV50" s="9"/>
      <c r="EW50" s="9"/>
      <c r="EX50" s="9"/>
      <c r="EY50" s="9"/>
      <c r="EZ50" s="9"/>
      <c r="FA50" s="9"/>
      <c r="FB50" s="9"/>
      <c r="FC50" s="9"/>
      <c r="FD50" s="9"/>
      <c r="FE50" s="9"/>
      <c r="FF50" s="9"/>
      <c r="FG50" s="9"/>
      <c r="FH50" s="9"/>
      <c r="FI50" s="9"/>
      <c r="FJ50" s="9"/>
      <c r="FK50" s="9"/>
      <c r="FL50" s="9"/>
      <c r="FM50" s="9"/>
      <c r="FN50" s="9"/>
      <c r="FO50" s="9"/>
      <c r="FP50" s="9"/>
      <c r="FQ50" s="9"/>
      <c r="FR50" s="9"/>
      <c r="FS50" s="9"/>
      <c r="FT50" s="9"/>
      <c r="FU50" s="9"/>
      <c r="FV50" s="9"/>
      <c r="FW50" s="9"/>
      <c r="FX50" s="9"/>
      <c r="FY50" s="9"/>
      <c r="FZ50" s="9"/>
      <c r="GA50" s="9"/>
      <c r="GB50" s="9"/>
      <c r="GC50" s="9"/>
      <c r="GD50" s="9"/>
      <c r="GE50" s="9"/>
      <c r="GF50" s="9"/>
      <c r="GG50" s="9"/>
      <c r="GH50" s="9"/>
      <c r="GI50" s="9"/>
      <c r="GJ50" s="9"/>
      <c r="GK50" s="9"/>
      <c r="GL50" s="9"/>
      <c r="GM50" s="9"/>
      <c r="GN50" s="9"/>
      <c r="GO50" s="9"/>
      <c r="GP50" s="9"/>
      <c r="GQ50" s="9"/>
      <c r="GR50" s="9"/>
      <c r="GS50" s="9"/>
      <c r="GT50" s="9"/>
      <c r="GU50" s="9"/>
      <c r="GV50" s="9"/>
      <c r="GW50" s="9"/>
      <c r="GX50" s="9"/>
      <c r="GY50" s="9"/>
      <c r="GZ50" s="9"/>
      <c r="HA50" s="9"/>
      <c r="HB50" s="9"/>
      <c r="HC50" s="9"/>
      <c r="HD50" s="9"/>
      <c r="HE50" s="9"/>
      <c r="HF50" s="9"/>
      <c r="HG50" s="9"/>
      <c r="HH50" s="9"/>
      <c r="HI50" s="9"/>
      <c r="HJ50" s="9"/>
      <c r="HK50" s="9"/>
      <c r="HL50" s="9"/>
      <c r="HM50" s="9"/>
      <c r="HN50" s="9"/>
      <c r="HO50" s="9"/>
      <c r="HP50" s="9"/>
      <c r="HQ50" s="9"/>
      <c r="HR50" s="9"/>
      <c r="HS50" s="9"/>
      <c r="HT50" s="9"/>
      <c r="HU50" s="9"/>
      <c r="HV50" s="9"/>
      <c r="HW50" s="9"/>
      <c r="HX50" s="9"/>
      <c r="HY50" s="9"/>
      <c r="HZ50" s="9"/>
      <c r="IA50" s="9"/>
      <c r="IB50" s="9"/>
      <c r="IC50" s="9"/>
      <c r="ID50" s="9"/>
      <c r="IE50" s="9"/>
      <c r="IF50" s="9"/>
      <c r="IG50" s="9"/>
      <c r="IH50" s="9"/>
      <c r="II50" s="9"/>
      <c r="IJ50" s="9"/>
      <c r="IK50" s="9"/>
      <c r="IL50" s="9"/>
      <c r="IM50" s="9"/>
      <c r="IN50" s="9"/>
      <c r="IO50" s="9"/>
      <c r="IP50" s="9"/>
      <c r="IQ50" s="9"/>
      <c r="IR50" s="9"/>
      <c r="IS50" s="9"/>
      <c r="IT50" s="9"/>
      <c r="IU50" s="9"/>
      <c r="IV50" s="9"/>
      <c r="IW50" s="9"/>
      <c r="IX50" s="9"/>
      <c r="IY50" s="9"/>
      <c r="IZ50" s="9"/>
      <c r="JA50" s="9"/>
      <c r="JB50" s="9"/>
      <c r="JC50" s="9"/>
      <c r="JD50" s="9"/>
      <c r="JE50" s="9"/>
      <c r="JF50" s="9"/>
      <c r="JG50" s="9"/>
      <c r="JH50" s="9"/>
      <c r="JI50" s="9"/>
      <c r="JJ50" s="9"/>
      <c r="JK50" s="9"/>
      <c r="JL50" s="9"/>
      <c r="JM50" s="9"/>
      <c r="JN50" s="9"/>
      <c r="JO50" s="9"/>
      <c r="JP50" s="9"/>
      <c r="JQ50" s="9"/>
      <c r="JR50" s="9"/>
      <c r="JS50" s="9"/>
      <c r="JT50" s="9"/>
      <c r="JU50" s="9"/>
      <c r="JV50" s="9"/>
      <c r="JW50" s="9"/>
      <c r="JX50" s="9"/>
      <c r="JY50" s="9"/>
      <c r="JZ50" s="9"/>
      <c r="KA50" s="9"/>
      <c r="KB50" s="9"/>
      <c r="KC50" s="9"/>
      <c r="KD50" s="9"/>
      <c r="KE50" s="9"/>
      <c r="KF50" s="9"/>
      <c r="KG50" s="9"/>
      <c r="KH50" s="9"/>
      <c r="KI50" s="9"/>
      <c r="KJ50" s="9"/>
      <c r="KK50" s="9"/>
      <c r="KL50" s="9"/>
      <c r="KM50" s="9"/>
      <c r="KN50" s="9"/>
      <c r="KO50" s="9"/>
      <c r="KP50" s="9"/>
      <c r="KQ50" s="9"/>
      <c r="KR50" s="9"/>
      <c r="KS50" s="9"/>
      <c r="KT50" s="9"/>
      <c r="KU50" s="9"/>
      <c r="KV50" s="9"/>
      <c r="KW50" s="9"/>
      <c r="KX50" s="9"/>
      <c r="KY50" s="9"/>
      <c r="KZ50" s="9"/>
      <c r="LA50" s="9"/>
      <c r="LB50" s="9"/>
      <c r="LC50" s="9"/>
      <c r="LD50" s="9"/>
      <c r="LE50" s="9"/>
      <c r="LF50" s="9"/>
      <c r="LG50" s="9"/>
      <c r="LH50" s="9"/>
      <c r="LI50" s="9"/>
      <c r="LJ50" s="9"/>
      <c r="LK50" s="9"/>
      <c r="LL50" s="9"/>
      <c r="LM50" s="9"/>
      <c r="LN50" s="9"/>
      <c r="LO50" s="9"/>
      <c r="LP50" s="9"/>
      <c r="LQ50" s="9"/>
      <c r="LR50" s="9"/>
      <c r="LS50" s="9"/>
      <c r="LT50" s="9"/>
      <c r="LU50" s="9"/>
      <c r="LV50" s="9"/>
      <c r="LW50" s="9"/>
      <c r="LX50" s="9"/>
      <c r="LY50" s="9"/>
      <c r="LZ50" s="9"/>
      <c r="MA50" s="9"/>
      <c r="MB50" s="9"/>
      <c r="MC50" s="9"/>
      <c r="MD50" s="9"/>
      <c r="ME50" s="9"/>
      <c r="MF50" s="9"/>
      <c r="MG50" s="9"/>
      <c r="MH50" s="9"/>
      <c r="MI50" s="9"/>
      <c r="MJ50" s="9"/>
      <c r="MK50" s="9"/>
      <c r="ML50" s="9"/>
      <c r="MM50" s="9"/>
      <c r="MN50" s="9"/>
      <c r="MO50" s="9"/>
      <c r="MP50" s="9"/>
      <c r="MQ50" s="9"/>
      <c r="MR50" s="9"/>
      <c r="MS50" s="9"/>
      <c r="MT50" s="9"/>
      <c r="MU50" s="9"/>
      <c r="MV50" s="9"/>
      <c r="MW50" s="9"/>
      <c r="MX50" s="9"/>
      <c r="MY50" s="9"/>
      <c r="MZ50" s="9"/>
      <c r="NA50" s="9"/>
      <c r="NB50" s="9"/>
      <c r="NC50" s="9"/>
      <c r="ND50" s="9"/>
      <c r="NE50" s="9"/>
      <c r="NF50" s="9"/>
      <c r="NG50" s="9"/>
      <c r="NH50" s="9"/>
      <c r="NI50" s="9"/>
      <c r="NJ50" s="9"/>
      <c r="NK50" s="9"/>
      <c r="NL50" s="9"/>
      <c r="NM50" s="9"/>
      <c r="NN50" s="9"/>
      <c r="NO50" s="9"/>
      <c r="NP50" s="9"/>
      <c r="NQ50" s="9"/>
      <c r="NR50" s="9"/>
      <c r="NS50" s="9"/>
      <c r="NT50" s="9"/>
      <c r="NU50" s="9"/>
      <c r="NV50" s="9"/>
      <c r="NW50" s="9"/>
      <c r="NX50" s="9"/>
      <c r="NY50" s="9"/>
      <c r="NZ50" s="9"/>
      <c r="OA50" s="9"/>
      <c r="OB50" s="9"/>
      <c r="OC50" s="9"/>
      <c r="OD50" s="9"/>
      <c r="OE50" s="9"/>
      <c r="OF50" s="9"/>
      <c r="OG50" s="9"/>
      <c r="OH50" s="9"/>
      <c r="OI50" s="9"/>
      <c r="OJ50" s="9"/>
      <c r="OK50" s="9"/>
      <c r="OL50" s="9"/>
      <c r="OM50" s="9"/>
      <c r="ON50" s="9"/>
      <c r="OO50" s="9"/>
      <c r="OP50" s="9"/>
      <c r="OQ50" s="9"/>
      <c r="OR50" s="9"/>
      <c r="OS50" s="9"/>
      <c r="OT50" s="9"/>
      <c r="OU50" s="9"/>
      <c r="OV50" s="9"/>
      <c r="OW50" s="9"/>
      <c r="OX50" s="9"/>
      <c r="OY50" s="9"/>
      <c r="OZ50" s="9"/>
      <c r="PA50" s="9"/>
      <c r="PB50" s="9"/>
      <c r="PC50" s="9"/>
      <c r="PD50" s="9"/>
      <c r="PE50" s="9"/>
      <c r="PF50" s="9"/>
      <c r="PG50" s="9"/>
      <c r="PH50" s="9"/>
      <c r="PI50" s="9"/>
      <c r="PJ50" s="9"/>
      <c r="PK50" s="9"/>
      <c r="PL50" s="9"/>
      <c r="PM50" s="9"/>
      <c r="PN50" s="9"/>
      <c r="PO50" s="9"/>
      <c r="PP50" s="9"/>
      <c r="PQ50" s="9"/>
      <c r="PR50" s="9"/>
      <c r="PS50" s="9"/>
      <c r="PT50" s="9"/>
      <c r="PU50" s="9"/>
      <c r="PV50" s="9"/>
      <c r="PW50" s="9"/>
      <c r="PX50" s="9"/>
      <c r="PY50" s="9"/>
      <c r="PZ50" s="9"/>
      <c r="QA50" s="9"/>
      <c r="QB50" s="9"/>
      <c r="QC50" s="9"/>
      <c r="QD50" s="9"/>
      <c r="QE50" s="9"/>
      <c r="QF50" s="9"/>
      <c r="QG50" s="9"/>
      <c r="QH50" s="9"/>
      <c r="QI50" s="9"/>
      <c r="QJ50" s="9"/>
      <c r="QK50" s="9"/>
      <c r="QL50" s="9"/>
      <c r="QM50" s="9"/>
      <c r="QN50" s="9"/>
      <c r="QO50" s="9"/>
      <c r="QP50" s="9"/>
      <c r="QQ50" s="9"/>
      <c r="QR50" s="9"/>
      <c r="QS50" s="9"/>
      <c r="QT50" s="9"/>
      <c r="QU50" s="9"/>
      <c r="QV50" s="9"/>
      <c r="QW50" s="9"/>
      <c r="QX50" s="9"/>
      <c r="QY50" s="9"/>
      <c r="QZ50" s="9"/>
      <c r="RA50" s="9"/>
      <c r="RB50" s="9"/>
      <c r="RC50" s="9"/>
      <c r="RD50" s="9"/>
      <c r="RE50" s="9"/>
      <c r="RF50" s="9"/>
      <c r="RG50" s="9"/>
      <c r="RH50" s="9"/>
      <c r="RI50" s="9"/>
      <c r="RJ50" s="9"/>
      <c r="RK50" s="9"/>
      <c r="RL50" s="9"/>
      <c r="RM50" s="9"/>
      <c r="RN50" s="9"/>
      <c r="RO50" s="9"/>
      <c r="RP50" s="9"/>
      <c r="RQ50" s="9"/>
      <c r="RR50" s="9"/>
      <c r="RS50" s="9"/>
      <c r="RT50" s="9"/>
      <c r="RU50" s="9"/>
      <c r="RV50" s="9"/>
      <c r="RW50" s="9"/>
      <c r="RX50" s="9"/>
      <c r="RY50" s="9"/>
      <c r="RZ50" s="9"/>
      <c r="SA50" s="9"/>
      <c r="SB50" s="9"/>
      <c r="SC50" s="9"/>
      <c r="SD50" s="9"/>
      <c r="SE50" s="9"/>
      <c r="SF50" s="9"/>
      <c r="SG50" s="9"/>
      <c r="SH50" s="9"/>
      <c r="SI50" s="9"/>
      <c r="SJ50" s="9"/>
      <c r="SK50" s="9"/>
      <c r="SL50" s="9"/>
      <c r="SM50" s="9"/>
      <c r="SN50" s="9"/>
      <c r="SO50" s="9"/>
      <c r="SP50" s="9"/>
      <c r="SQ50" s="9"/>
      <c r="SR50" s="9"/>
      <c r="SS50" s="9"/>
      <c r="ST50" s="9"/>
      <c r="SU50" s="9"/>
      <c r="SV50" s="9"/>
      <c r="SW50" s="9"/>
      <c r="SX50" s="9"/>
      <c r="SY50" s="9"/>
      <c r="SZ50" s="9"/>
      <c r="TA50" s="9"/>
      <c r="TB50" s="9"/>
      <c r="TC50" s="9"/>
      <c r="TD50" s="9"/>
      <c r="TE50" s="9"/>
      <c r="TF50" s="9"/>
      <c r="TG50" s="9"/>
      <c r="TH50" s="9"/>
      <c r="TI50" s="9"/>
      <c r="TJ50" s="9"/>
      <c r="TK50" s="9"/>
      <c r="TL50" s="9"/>
      <c r="TM50" s="9"/>
      <c r="TN50" s="9"/>
      <c r="TO50" s="9"/>
      <c r="TP50" s="9"/>
      <c r="TQ50" s="9"/>
      <c r="TR50" s="9"/>
      <c r="TS50" s="9"/>
      <c r="TT50" s="9"/>
      <c r="TU50" s="9"/>
      <c r="TV50" s="9"/>
      <c r="TW50" s="9"/>
      <c r="TX50" s="9"/>
      <c r="TY50" s="9"/>
      <c r="TZ50" s="9"/>
      <c r="UA50" s="9"/>
      <c r="UB50" s="9"/>
      <c r="UC50" s="9"/>
      <c r="UD50" s="9"/>
      <c r="UE50" s="9"/>
      <c r="UF50" s="9"/>
      <c r="UG50" s="9"/>
      <c r="UH50" s="9"/>
      <c r="UI50" s="9"/>
      <c r="UJ50" s="9"/>
      <c r="UK50" s="9"/>
      <c r="UL50" s="9"/>
      <c r="UM50" s="9"/>
      <c r="UN50" s="9"/>
      <c r="UO50" s="9"/>
      <c r="UP50" s="9"/>
      <c r="UQ50" s="9"/>
      <c r="UR50" s="9"/>
      <c r="US50" s="9"/>
      <c r="UT50" s="9"/>
      <c r="UU50" s="9"/>
      <c r="UV50" s="9"/>
      <c r="UW50" s="9"/>
      <c r="UX50" s="9"/>
      <c r="UY50" s="9"/>
      <c r="UZ50" s="9"/>
      <c r="VA50" s="9"/>
      <c r="VB50" s="9"/>
      <c r="VC50" s="9"/>
      <c r="VD50" s="9"/>
      <c r="VE50" s="9"/>
      <c r="VF50" s="9"/>
      <c r="VG50" s="9"/>
      <c r="VH50" s="9"/>
      <c r="VI50" s="9"/>
      <c r="VJ50" s="9"/>
      <c r="VK50" s="9"/>
      <c r="VL50" s="9"/>
      <c r="VM50" s="9"/>
      <c r="VN50" s="9"/>
      <c r="VO50" s="9"/>
      <c r="VP50" s="9"/>
      <c r="VQ50" s="9"/>
      <c r="VR50" s="9"/>
      <c r="VS50" s="9"/>
      <c r="VT50" s="9"/>
      <c r="VU50" s="9"/>
      <c r="VV50" s="9"/>
      <c r="VW50" s="9"/>
      <c r="VX50" s="9"/>
      <c r="VY50" s="9"/>
      <c r="VZ50" s="9"/>
      <c r="WA50" s="9"/>
      <c r="WB50" s="9"/>
      <c r="WC50" s="9"/>
      <c r="WD50" s="9"/>
      <c r="WE50" s="9"/>
      <c r="WF50" s="9"/>
      <c r="WG50" s="9"/>
      <c r="WH50" s="9"/>
      <c r="WI50" s="9"/>
      <c r="WJ50" s="9"/>
      <c r="WK50" s="9"/>
      <c r="WL50" s="9"/>
      <c r="WM50" s="9"/>
      <c r="WN50" s="9"/>
      <c r="WO50" s="9"/>
      <c r="WP50" s="9"/>
      <c r="WQ50" s="9"/>
      <c r="WR50" s="9"/>
      <c r="WS50" s="9"/>
      <c r="WT50" s="9"/>
      <c r="WU50" s="9"/>
      <c r="WV50" s="9"/>
      <c r="WW50" s="9"/>
      <c r="WX50" s="9"/>
      <c r="WY50" s="9"/>
      <c r="WZ50" s="9"/>
      <c r="XA50" s="9"/>
      <c r="XB50" s="9"/>
      <c r="XC50" s="9"/>
      <c r="XD50" s="9"/>
      <c r="XE50" s="9"/>
      <c r="XF50" s="9"/>
      <c r="XG50" s="9"/>
      <c r="XH50" s="9"/>
      <c r="XI50" s="9"/>
      <c r="XJ50" s="9"/>
      <c r="XK50" s="9"/>
      <c r="XL50" s="9"/>
      <c r="XM50" s="9"/>
      <c r="XN50" s="9"/>
      <c r="XO50" s="9"/>
      <c r="XP50" s="9"/>
      <c r="XQ50" s="9"/>
      <c r="XR50" s="9"/>
      <c r="XS50" s="9"/>
      <c r="XT50" s="9"/>
      <c r="XU50" s="9"/>
      <c r="XV50" s="9"/>
      <c r="XW50" s="9"/>
      <c r="XX50" s="9"/>
      <c r="XY50" s="9"/>
      <c r="XZ50" s="9"/>
      <c r="YA50" s="9"/>
      <c r="YB50" s="9"/>
      <c r="YC50" s="9"/>
      <c r="YD50" s="9"/>
      <c r="YE50" s="9"/>
      <c r="YF50" s="9"/>
      <c r="YG50" s="9"/>
      <c r="YH50" s="9"/>
      <c r="YI50" s="9"/>
      <c r="YJ50" s="9"/>
      <c r="YK50" s="9"/>
      <c r="YL50" s="9"/>
      <c r="YM50" s="9"/>
      <c r="YN50" s="9"/>
      <c r="YO50" s="9"/>
      <c r="YP50" s="9"/>
      <c r="YQ50" s="9"/>
      <c r="YR50" s="9"/>
      <c r="YS50" s="9"/>
      <c r="YT50" s="9"/>
      <c r="YU50" s="9"/>
      <c r="YV50" s="9"/>
      <c r="YW50" s="9"/>
      <c r="YX50" s="9"/>
      <c r="YY50" s="9"/>
      <c r="YZ50" s="9"/>
      <c r="ZA50" s="9"/>
      <c r="ZB50" s="9"/>
      <c r="ZC50" s="9"/>
      <c r="ZD50" s="9"/>
      <c r="ZE50" s="9"/>
      <c r="ZF50" s="9"/>
      <c r="ZG50" s="9"/>
      <c r="ZH50" s="9"/>
      <c r="ZI50" s="9"/>
      <c r="ZJ50" s="9"/>
      <c r="ZK50" s="9"/>
      <c r="ZL50" s="9"/>
      <c r="ZM50" s="9"/>
      <c r="ZN50" s="9"/>
      <c r="ZO50" s="9"/>
      <c r="ZP50" s="9"/>
      <c r="ZQ50" s="9"/>
      <c r="ZR50" s="9"/>
      <c r="ZS50" s="9"/>
      <c r="ZT50" s="9"/>
      <c r="ZU50" s="9"/>
      <c r="ZV50" s="9"/>
      <c r="ZW50" s="9"/>
      <c r="ZX50" s="9"/>
      <c r="ZY50" s="9"/>
      <c r="ZZ50" s="9"/>
      <c r="AAA50" s="9"/>
      <c r="AAB50" s="9"/>
      <c r="AAC50" s="9"/>
      <c r="AAD50" s="9"/>
      <c r="AAE50" s="9"/>
      <c r="AAF50" s="9"/>
      <c r="AAG50" s="9"/>
      <c r="AAH50" s="9"/>
      <c r="AAI50" s="9"/>
      <c r="AAJ50" s="9"/>
      <c r="AAK50" s="9"/>
      <c r="AAL50" s="9"/>
      <c r="AAM50" s="9"/>
      <c r="AAN50" s="9"/>
      <c r="AAO50" s="9"/>
      <c r="AAP50" s="9"/>
      <c r="AAQ50" s="9"/>
      <c r="AAR50" s="9"/>
      <c r="AAS50" s="9"/>
      <c r="AAT50" s="9"/>
      <c r="AAU50" s="9"/>
      <c r="AAV50" s="9"/>
      <c r="AAW50" s="9"/>
      <c r="AAX50" s="9"/>
      <c r="AAY50" s="9"/>
      <c r="AAZ50" s="9"/>
      <c r="ABA50" s="9"/>
      <c r="ABB50" s="9"/>
      <c r="ABC50" s="9"/>
      <c r="ABD50" s="9"/>
      <c r="ABE50" s="9"/>
      <c r="ABF50" s="9"/>
      <c r="ABG50" s="9"/>
      <c r="ABH50" s="9"/>
      <c r="ABI50" s="9"/>
      <c r="ABJ50" s="9"/>
      <c r="ABK50" s="9"/>
      <c r="ABL50" s="9"/>
      <c r="ABM50" s="9"/>
      <c r="ABN50" s="9"/>
      <c r="ABO50" s="9"/>
      <c r="ABP50" s="9"/>
      <c r="ABQ50" s="9"/>
      <c r="ABR50" s="9"/>
      <c r="ABS50" s="9"/>
      <c r="ABT50" s="9"/>
      <c r="ABU50" s="9"/>
      <c r="ABV50" s="9"/>
      <c r="ABW50" s="9"/>
      <c r="ABX50" s="9"/>
      <c r="ABY50" s="9"/>
      <c r="ABZ50" s="9"/>
      <c r="ACA50" s="9"/>
      <c r="ACB50" s="9"/>
      <c r="ACC50" s="9"/>
      <c r="ACD50" s="9"/>
      <c r="ACE50" s="9"/>
      <c r="ACF50" s="9"/>
      <c r="ACG50" s="9"/>
      <c r="ACH50" s="9"/>
      <c r="ACI50" s="9"/>
      <c r="ACJ50" s="9"/>
      <c r="ACK50" s="9"/>
      <c r="ACL50" s="9"/>
      <c r="ACM50" s="9"/>
      <c r="ACN50" s="9"/>
      <c r="ACO50" s="9"/>
      <c r="ACP50" s="9"/>
      <c r="ACQ50" s="9"/>
      <c r="ACR50" s="9"/>
      <c r="ACS50" s="9"/>
      <c r="ACT50" s="9"/>
      <c r="ACU50" s="9"/>
      <c r="ACV50" s="9"/>
      <c r="ACW50" s="9"/>
      <c r="ACX50" s="9"/>
      <c r="ACY50" s="9"/>
      <c r="ACZ50" s="9"/>
      <c r="ADA50" s="9"/>
      <c r="ADB50" s="9"/>
      <c r="ADC50" s="9"/>
      <c r="ADD50" s="9"/>
      <c r="ADE50" s="9"/>
      <c r="ADF50" s="9"/>
      <c r="ADG50" s="9"/>
      <c r="ADH50" s="9"/>
      <c r="ADI50" s="9"/>
      <c r="ADJ50" s="9"/>
      <c r="ADK50" s="9"/>
      <c r="ADL50" s="9"/>
      <c r="ADM50" s="9"/>
      <c r="ADN50" s="9"/>
      <c r="ADO50" s="9"/>
      <c r="ADP50" s="9"/>
      <c r="ADQ50" s="9"/>
      <c r="ADR50" s="9"/>
      <c r="ADS50" s="9"/>
      <c r="ADT50" s="9"/>
      <c r="ADU50" s="9"/>
      <c r="ADV50" s="9"/>
      <c r="ADW50" s="9"/>
      <c r="ADX50" s="9"/>
      <c r="ADY50" s="9"/>
      <c r="ADZ50" s="9"/>
      <c r="AEA50" s="9"/>
      <c r="AEB50" s="9"/>
      <c r="AEC50" s="9"/>
      <c r="AED50" s="9"/>
      <c r="AEE50" s="9"/>
      <c r="AEF50" s="9"/>
      <c r="AEG50" s="9"/>
      <c r="AEH50" s="9"/>
      <c r="AEI50" s="9"/>
      <c r="AEJ50" s="9"/>
      <c r="AEK50" s="9"/>
      <c r="AEL50" s="9"/>
      <c r="AEM50" s="9"/>
      <c r="AEN50" s="9"/>
      <c r="AEO50" s="9"/>
      <c r="AEP50" s="9"/>
      <c r="AEQ50" s="9"/>
      <c r="AER50" s="9"/>
      <c r="AES50" s="9"/>
      <c r="AET50" s="9"/>
      <c r="AEU50" s="9"/>
      <c r="AEV50" s="9"/>
      <c r="AEW50" s="9"/>
      <c r="AEX50" s="9"/>
      <c r="AEY50" s="9"/>
      <c r="AEZ50" s="9"/>
      <c r="AFA50" s="9"/>
      <c r="AFB50" s="9"/>
      <c r="AFC50" s="9"/>
      <c r="AFD50" s="9"/>
      <c r="AFE50" s="9"/>
      <c r="AFF50" s="9"/>
      <c r="AFG50" s="9"/>
      <c r="AFH50" s="9"/>
      <c r="AFI50" s="9"/>
      <c r="AFJ50" s="9"/>
      <c r="AFK50" s="9"/>
      <c r="AFL50" s="9"/>
      <c r="AFM50" s="9"/>
      <c r="AFN50" s="9"/>
      <c r="AFO50" s="9"/>
      <c r="AFP50" s="9"/>
      <c r="AFQ50" s="9"/>
      <c r="AFR50" s="9"/>
      <c r="AFS50" s="9"/>
      <c r="AFT50" s="9"/>
      <c r="AFU50" s="9"/>
      <c r="AFV50" s="9"/>
      <c r="AFW50" s="9"/>
      <c r="AFX50" s="9"/>
      <c r="AFY50" s="9"/>
      <c r="AFZ50" s="9"/>
      <c r="AGA50" s="9"/>
      <c r="AGB50" s="9"/>
      <c r="AGC50" s="9"/>
      <c r="AGD50" s="9"/>
      <c r="AGE50" s="9"/>
      <c r="AGF50" s="9"/>
      <c r="AGG50" s="9"/>
      <c r="AGH50" s="9"/>
      <c r="AGI50" s="9"/>
      <c r="AGJ50" s="9"/>
      <c r="AGK50" s="9"/>
      <c r="AGL50" s="9"/>
      <c r="AGM50" s="9"/>
      <c r="AGN50" s="9"/>
      <c r="AGO50" s="9"/>
      <c r="AGP50" s="9"/>
      <c r="AGQ50" s="9"/>
      <c r="AGR50" s="9"/>
      <c r="AGS50" s="9"/>
      <c r="AGT50" s="9"/>
      <c r="AGU50" s="9"/>
      <c r="AGV50" s="9"/>
      <c r="AGW50" s="9"/>
      <c r="AGX50" s="9"/>
      <c r="AGY50" s="9"/>
      <c r="AGZ50" s="9"/>
      <c r="AHA50" s="9"/>
      <c r="AHB50" s="9"/>
      <c r="AHC50" s="9"/>
      <c r="AHD50" s="9"/>
      <c r="AHE50" s="9"/>
      <c r="AHF50" s="9"/>
      <c r="AHG50" s="9"/>
      <c r="AHH50" s="9"/>
      <c r="AHI50" s="9"/>
      <c r="AHJ50" s="9"/>
      <c r="AHK50" s="9"/>
      <c r="AHL50" s="9"/>
      <c r="AHM50" s="9"/>
      <c r="AHN50" s="9"/>
      <c r="AHO50" s="9"/>
      <c r="AHP50" s="9"/>
      <c r="AHQ50" s="9"/>
      <c r="AHR50" s="9"/>
      <c r="AHS50" s="9"/>
    </row>
    <row r="51" spans="1:903">
      <c r="A51" s="63">
        <v>45</v>
      </c>
      <c r="B51" s="9" t="s">
        <v>92</v>
      </c>
      <c r="C51" s="9" t="s">
        <v>25</v>
      </c>
      <c r="D51" s="9" t="s">
        <v>17</v>
      </c>
      <c r="E51" s="9" t="s">
        <v>93</v>
      </c>
      <c r="F51" s="52">
        <v>43197</v>
      </c>
      <c r="G51" s="53">
        <v>8.6664499999999993</v>
      </c>
      <c r="H51" s="45">
        <v>-82.349100000000007</v>
      </c>
      <c r="I51" s="9">
        <v>40.9</v>
      </c>
      <c r="J51" s="9" t="s">
        <v>226</v>
      </c>
      <c r="K51" s="54">
        <v>732</v>
      </c>
      <c r="L51" s="54">
        <v>20</v>
      </c>
      <c r="M51" s="55">
        <v>2833</v>
      </c>
      <c r="N51" s="54"/>
      <c r="O51" s="54">
        <v>4.8</v>
      </c>
      <c r="P51" s="55" t="s">
        <v>19</v>
      </c>
      <c r="Q51" s="53" t="s">
        <v>19</v>
      </c>
      <c r="R51" s="53" t="s">
        <v>19</v>
      </c>
      <c r="S51" s="53" t="s">
        <v>19</v>
      </c>
      <c r="T51" s="53" t="s">
        <v>19</v>
      </c>
      <c r="U51" s="53" t="s">
        <v>19</v>
      </c>
      <c r="V51" s="53" t="s">
        <v>19</v>
      </c>
      <c r="W51" s="53" t="s">
        <v>19</v>
      </c>
      <c r="X51" s="56">
        <v>0.27</v>
      </c>
      <c r="Y51" s="56">
        <v>1.3500000000000002E-2</v>
      </c>
      <c r="Z51" s="10"/>
      <c r="AA51" s="10">
        <v>1.4216804224000001</v>
      </c>
      <c r="AB51" s="10">
        <v>4.4427513200000002</v>
      </c>
      <c r="AC51" s="56">
        <v>5.7960287529568104E-2</v>
      </c>
      <c r="AD51" s="56">
        <v>2.8980143764784053E-3</v>
      </c>
      <c r="AE51" s="57"/>
      <c r="AF51" s="56"/>
      <c r="AG51" s="65">
        <v>325.90625210000002</v>
      </c>
    </row>
    <row r="52" spans="1:903" s="8" customFormat="1">
      <c r="A52" s="63">
        <v>46</v>
      </c>
      <c r="B52" s="8" t="s">
        <v>94</v>
      </c>
      <c r="C52" s="8" t="s">
        <v>16</v>
      </c>
      <c r="D52" s="8" t="s">
        <v>17</v>
      </c>
      <c r="E52" s="8" t="s">
        <v>95</v>
      </c>
      <c r="F52" s="43">
        <v>43197</v>
      </c>
      <c r="G52" s="44">
        <v>8.6658100000000005</v>
      </c>
      <c r="H52" s="45">
        <v>-82.348669999999998</v>
      </c>
      <c r="I52" s="8">
        <v>43.2</v>
      </c>
      <c r="J52" s="8" t="s">
        <v>226</v>
      </c>
      <c r="K52" s="46">
        <v>731</v>
      </c>
      <c r="L52" s="46">
        <v>3</v>
      </c>
      <c r="M52" s="47">
        <v>2852</v>
      </c>
      <c r="N52" s="46"/>
      <c r="O52" s="46">
        <v>5.3</v>
      </c>
      <c r="P52" s="47" t="s">
        <v>32</v>
      </c>
      <c r="Q52" s="44">
        <v>0.77864299999999997</v>
      </c>
      <c r="R52" s="44">
        <v>6.1469999999999997E-3</v>
      </c>
      <c r="S52" s="44">
        <v>28.44511</v>
      </c>
      <c r="T52" s="44">
        <v>7.5029570000000003</v>
      </c>
      <c r="U52" s="44">
        <v>962.88810000000001</v>
      </c>
      <c r="V52" s="44">
        <v>0.37904700000000002</v>
      </c>
      <c r="W52" s="44" t="s">
        <v>32</v>
      </c>
      <c r="X52" s="49"/>
      <c r="Y52" s="49"/>
      <c r="Z52" s="50"/>
      <c r="AA52" s="48" t="s">
        <v>23</v>
      </c>
      <c r="AB52" s="50" t="s">
        <v>23</v>
      </c>
      <c r="AC52" s="49"/>
      <c r="AD52" s="49"/>
      <c r="AE52" s="51"/>
      <c r="AF52" s="49"/>
      <c r="AG52" s="66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/>
      <c r="AX52" s="9"/>
      <c r="AY52" s="9"/>
      <c r="AZ52" s="9"/>
      <c r="BA52" s="9"/>
      <c r="BB52" s="9"/>
      <c r="BC52" s="9"/>
      <c r="BD52" s="9"/>
      <c r="BE52" s="9"/>
      <c r="BF52" s="9"/>
      <c r="BG52" s="9"/>
      <c r="BH52" s="9"/>
      <c r="BI52" s="9"/>
      <c r="BJ52" s="9"/>
      <c r="BK52" s="9"/>
      <c r="BL52" s="9"/>
      <c r="BM52" s="9"/>
      <c r="BN52" s="9"/>
      <c r="BO52" s="9"/>
      <c r="BP52" s="9"/>
      <c r="BQ52" s="9"/>
      <c r="BR52" s="9"/>
      <c r="BS52" s="9"/>
      <c r="BT52" s="9"/>
      <c r="BU52" s="9"/>
      <c r="BV52" s="9"/>
      <c r="BW52" s="9"/>
      <c r="BX52" s="9"/>
      <c r="BY52" s="9"/>
      <c r="BZ52" s="9"/>
      <c r="CA52" s="9"/>
      <c r="CB52" s="9"/>
      <c r="CC52" s="9"/>
      <c r="CD52" s="9"/>
      <c r="CE52" s="9"/>
      <c r="CF52" s="9"/>
      <c r="CG52" s="9"/>
      <c r="CH52" s="9"/>
      <c r="CI52" s="9"/>
      <c r="CJ52" s="9"/>
      <c r="CK52" s="9"/>
      <c r="CL52" s="9"/>
      <c r="CM52" s="9"/>
      <c r="CN52" s="9"/>
      <c r="CO52" s="9"/>
      <c r="CP52" s="9"/>
      <c r="CQ52" s="9"/>
      <c r="CR52" s="9"/>
      <c r="CS52" s="9"/>
      <c r="CT52" s="9"/>
      <c r="CU52" s="9"/>
      <c r="CV52" s="9"/>
      <c r="CW52" s="9"/>
      <c r="CX52" s="9"/>
      <c r="CY52" s="9"/>
      <c r="CZ52" s="9"/>
      <c r="DA52" s="9"/>
      <c r="DB52" s="9"/>
      <c r="DC52" s="9"/>
      <c r="DD52" s="9"/>
      <c r="DE52" s="9"/>
      <c r="DF52" s="9"/>
      <c r="DG52" s="9"/>
      <c r="DH52" s="9"/>
      <c r="DI52" s="9"/>
      <c r="DJ52" s="9"/>
      <c r="DK52" s="9"/>
      <c r="DL52" s="9"/>
      <c r="DM52" s="9"/>
      <c r="DN52" s="9"/>
      <c r="DO52" s="9"/>
      <c r="DP52" s="9"/>
      <c r="DQ52" s="9"/>
      <c r="DR52" s="9"/>
      <c r="DS52" s="9"/>
      <c r="DT52" s="9"/>
      <c r="DU52" s="9"/>
      <c r="DV52" s="9"/>
      <c r="DW52" s="9"/>
      <c r="DX52" s="9"/>
      <c r="DY52" s="9"/>
      <c r="DZ52" s="9"/>
      <c r="EA52" s="9"/>
      <c r="EB52" s="9"/>
      <c r="EC52" s="9"/>
      <c r="ED52" s="9"/>
      <c r="EE52" s="9"/>
      <c r="EF52" s="9"/>
      <c r="EG52" s="9"/>
      <c r="EH52" s="9"/>
      <c r="EI52" s="9"/>
      <c r="EJ52" s="9"/>
      <c r="EK52" s="9"/>
      <c r="EL52" s="9"/>
      <c r="EM52" s="9"/>
      <c r="EN52" s="9"/>
      <c r="EO52" s="9"/>
      <c r="EP52" s="9"/>
      <c r="EQ52" s="9"/>
      <c r="ER52" s="9"/>
      <c r="ES52" s="9"/>
      <c r="ET52" s="9"/>
      <c r="EU52" s="9"/>
      <c r="EV52" s="9"/>
      <c r="EW52" s="9"/>
      <c r="EX52" s="9"/>
      <c r="EY52" s="9"/>
      <c r="EZ52" s="9"/>
      <c r="FA52" s="9"/>
      <c r="FB52" s="9"/>
      <c r="FC52" s="9"/>
      <c r="FD52" s="9"/>
      <c r="FE52" s="9"/>
      <c r="FF52" s="9"/>
      <c r="FG52" s="9"/>
      <c r="FH52" s="9"/>
      <c r="FI52" s="9"/>
      <c r="FJ52" s="9"/>
      <c r="FK52" s="9"/>
      <c r="FL52" s="9"/>
      <c r="FM52" s="9"/>
      <c r="FN52" s="9"/>
      <c r="FO52" s="9"/>
      <c r="FP52" s="9"/>
      <c r="FQ52" s="9"/>
      <c r="FR52" s="9"/>
      <c r="FS52" s="9"/>
      <c r="FT52" s="9"/>
      <c r="FU52" s="9"/>
      <c r="FV52" s="9"/>
      <c r="FW52" s="9"/>
      <c r="FX52" s="9"/>
      <c r="FY52" s="9"/>
      <c r="FZ52" s="9"/>
      <c r="GA52" s="9"/>
      <c r="GB52" s="9"/>
      <c r="GC52" s="9"/>
      <c r="GD52" s="9"/>
      <c r="GE52" s="9"/>
      <c r="GF52" s="9"/>
      <c r="GG52" s="9"/>
      <c r="GH52" s="9"/>
      <c r="GI52" s="9"/>
      <c r="GJ52" s="9"/>
      <c r="GK52" s="9"/>
      <c r="GL52" s="9"/>
      <c r="GM52" s="9"/>
      <c r="GN52" s="9"/>
      <c r="GO52" s="9"/>
      <c r="GP52" s="9"/>
      <c r="GQ52" s="9"/>
      <c r="GR52" s="9"/>
      <c r="GS52" s="9"/>
      <c r="GT52" s="9"/>
      <c r="GU52" s="9"/>
      <c r="GV52" s="9"/>
      <c r="GW52" s="9"/>
      <c r="GX52" s="9"/>
      <c r="GY52" s="9"/>
      <c r="GZ52" s="9"/>
      <c r="HA52" s="9"/>
      <c r="HB52" s="9"/>
      <c r="HC52" s="9"/>
      <c r="HD52" s="9"/>
      <c r="HE52" s="9"/>
      <c r="HF52" s="9"/>
      <c r="HG52" s="9"/>
      <c r="HH52" s="9"/>
      <c r="HI52" s="9"/>
      <c r="HJ52" s="9"/>
      <c r="HK52" s="9"/>
      <c r="HL52" s="9"/>
      <c r="HM52" s="9"/>
      <c r="HN52" s="9"/>
      <c r="HO52" s="9"/>
      <c r="HP52" s="9"/>
      <c r="HQ52" s="9"/>
      <c r="HR52" s="9"/>
      <c r="HS52" s="9"/>
      <c r="HT52" s="9"/>
      <c r="HU52" s="9"/>
      <c r="HV52" s="9"/>
      <c r="HW52" s="9"/>
      <c r="HX52" s="9"/>
      <c r="HY52" s="9"/>
      <c r="HZ52" s="9"/>
      <c r="IA52" s="9"/>
      <c r="IB52" s="9"/>
      <c r="IC52" s="9"/>
      <c r="ID52" s="9"/>
      <c r="IE52" s="9"/>
      <c r="IF52" s="9"/>
      <c r="IG52" s="9"/>
      <c r="IH52" s="9"/>
      <c r="II52" s="9"/>
      <c r="IJ52" s="9"/>
      <c r="IK52" s="9"/>
      <c r="IL52" s="9"/>
      <c r="IM52" s="9"/>
      <c r="IN52" s="9"/>
      <c r="IO52" s="9"/>
      <c r="IP52" s="9"/>
      <c r="IQ52" s="9"/>
      <c r="IR52" s="9"/>
      <c r="IS52" s="9"/>
      <c r="IT52" s="9"/>
      <c r="IU52" s="9"/>
      <c r="IV52" s="9"/>
      <c r="IW52" s="9"/>
      <c r="IX52" s="9"/>
      <c r="IY52" s="9"/>
      <c r="IZ52" s="9"/>
      <c r="JA52" s="9"/>
      <c r="JB52" s="9"/>
      <c r="JC52" s="9"/>
      <c r="JD52" s="9"/>
      <c r="JE52" s="9"/>
      <c r="JF52" s="9"/>
      <c r="JG52" s="9"/>
      <c r="JH52" s="9"/>
      <c r="JI52" s="9"/>
      <c r="JJ52" s="9"/>
      <c r="JK52" s="9"/>
      <c r="JL52" s="9"/>
      <c r="JM52" s="9"/>
      <c r="JN52" s="9"/>
      <c r="JO52" s="9"/>
      <c r="JP52" s="9"/>
      <c r="JQ52" s="9"/>
      <c r="JR52" s="9"/>
      <c r="JS52" s="9"/>
      <c r="JT52" s="9"/>
      <c r="JU52" s="9"/>
      <c r="JV52" s="9"/>
      <c r="JW52" s="9"/>
      <c r="JX52" s="9"/>
      <c r="JY52" s="9"/>
      <c r="JZ52" s="9"/>
      <c r="KA52" s="9"/>
      <c r="KB52" s="9"/>
      <c r="KC52" s="9"/>
      <c r="KD52" s="9"/>
      <c r="KE52" s="9"/>
      <c r="KF52" s="9"/>
      <c r="KG52" s="9"/>
      <c r="KH52" s="9"/>
      <c r="KI52" s="9"/>
      <c r="KJ52" s="9"/>
      <c r="KK52" s="9"/>
      <c r="KL52" s="9"/>
      <c r="KM52" s="9"/>
      <c r="KN52" s="9"/>
      <c r="KO52" s="9"/>
      <c r="KP52" s="9"/>
      <c r="KQ52" s="9"/>
      <c r="KR52" s="9"/>
      <c r="KS52" s="9"/>
      <c r="KT52" s="9"/>
      <c r="KU52" s="9"/>
      <c r="KV52" s="9"/>
      <c r="KW52" s="9"/>
      <c r="KX52" s="9"/>
      <c r="KY52" s="9"/>
      <c r="KZ52" s="9"/>
      <c r="LA52" s="9"/>
      <c r="LB52" s="9"/>
      <c r="LC52" s="9"/>
      <c r="LD52" s="9"/>
      <c r="LE52" s="9"/>
      <c r="LF52" s="9"/>
      <c r="LG52" s="9"/>
      <c r="LH52" s="9"/>
      <c r="LI52" s="9"/>
      <c r="LJ52" s="9"/>
      <c r="LK52" s="9"/>
      <c r="LL52" s="9"/>
      <c r="LM52" s="9"/>
      <c r="LN52" s="9"/>
      <c r="LO52" s="9"/>
      <c r="LP52" s="9"/>
      <c r="LQ52" s="9"/>
      <c r="LR52" s="9"/>
      <c r="LS52" s="9"/>
      <c r="LT52" s="9"/>
      <c r="LU52" s="9"/>
      <c r="LV52" s="9"/>
      <c r="LW52" s="9"/>
      <c r="LX52" s="9"/>
      <c r="LY52" s="9"/>
      <c r="LZ52" s="9"/>
      <c r="MA52" s="9"/>
      <c r="MB52" s="9"/>
      <c r="MC52" s="9"/>
      <c r="MD52" s="9"/>
      <c r="ME52" s="9"/>
      <c r="MF52" s="9"/>
      <c r="MG52" s="9"/>
      <c r="MH52" s="9"/>
      <c r="MI52" s="9"/>
      <c r="MJ52" s="9"/>
      <c r="MK52" s="9"/>
      <c r="ML52" s="9"/>
      <c r="MM52" s="9"/>
      <c r="MN52" s="9"/>
      <c r="MO52" s="9"/>
      <c r="MP52" s="9"/>
      <c r="MQ52" s="9"/>
      <c r="MR52" s="9"/>
      <c r="MS52" s="9"/>
      <c r="MT52" s="9"/>
      <c r="MU52" s="9"/>
      <c r="MV52" s="9"/>
      <c r="MW52" s="9"/>
      <c r="MX52" s="9"/>
      <c r="MY52" s="9"/>
      <c r="MZ52" s="9"/>
      <c r="NA52" s="9"/>
      <c r="NB52" s="9"/>
      <c r="NC52" s="9"/>
      <c r="ND52" s="9"/>
      <c r="NE52" s="9"/>
      <c r="NF52" s="9"/>
      <c r="NG52" s="9"/>
      <c r="NH52" s="9"/>
      <c r="NI52" s="9"/>
      <c r="NJ52" s="9"/>
      <c r="NK52" s="9"/>
      <c r="NL52" s="9"/>
      <c r="NM52" s="9"/>
      <c r="NN52" s="9"/>
      <c r="NO52" s="9"/>
      <c r="NP52" s="9"/>
      <c r="NQ52" s="9"/>
      <c r="NR52" s="9"/>
      <c r="NS52" s="9"/>
      <c r="NT52" s="9"/>
      <c r="NU52" s="9"/>
      <c r="NV52" s="9"/>
      <c r="NW52" s="9"/>
      <c r="NX52" s="9"/>
      <c r="NY52" s="9"/>
      <c r="NZ52" s="9"/>
      <c r="OA52" s="9"/>
      <c r="OB52" s="9"/>
      <c r="OC52" s="9"/>
      <c r="OD52" s="9"/>
      <c r="OE52" s="9"/>
      <c r="OF52" s="9"/>
      <c r="OG52" s="9"/>
      <c r="OH52" s="9"/>
      <c r="OI52" s="9"/>
      <c r="OJ52" s="9"/>
      <c r="OK52" s="9"/>
      <c r="OL52" s="9"/>
      <c r="OM52" s="9"/>
      <c r="ON52" s="9"/>
      <c r="OO52" s="9"/>
      <c r="OP52" s="9"/>
      <c r="OQ52" s="9"/>
      <c r="OR52" s="9"/>
      <c r="OS52" s="9"/>
      <c r="OT52" s="9"/>
      <c r="OU52" s="9"/>
      <c r="OV52" s="9"/>
      <c r="OW52" s="9"/>
      <c r="OX52" s="9"/>
      <c r="OY52" s="9"/>
      <c r="OZ52" s="9"/>
      <c r="PA52" s="9"/>
      <c r="PB52" s="9"/>
      <c r="PC52" s="9"/>
      <c r="PD52" s="9"/>
      <c r="PE52" s="9"/>
      <c r="PF52" s="9"/>
      <c r="PG52" s="9"/>
      <c r="PH52" s="9"/>
      <c r="PI52" s="9"/>
      <c r="PJ52" s="9"/>
      <c r="PK52" s="9"/>
      <c r="PL52" s="9"/>
      <c r="PM52" s="9"/>
      <c r="PN52" s="9"/>
      <c r="PO52" s="9"/>
      <c r="PP52" s="9"/>
      <c r="PQ52" s="9"/>
      <c r="PR52" s="9"/>
      <c r="PS52" s="9"/>
      <c r="PT52" s="9"/>
      <c r="PU52" s="9"/>
      <c r="PV52" s="9"/>
      <c r="PW52" s="9"/>
      <c r="PX52" s="9"/>
      <c r="PY52" s="9"/>
      <c r="PZ52" s="9"/>
      <c r="QA52" s="9"/>
      <c r="QB52" s="9"/>
      <c r="QC52" s="9"/>
      <c r="QD52" s="9"/>
      <c r="QE52" s="9"/>
      <c r="QF52" s="9"/>
      <c r="QG52" s="9"/>
      <c r="QH52" s="9"/>
      <c r="QI52" s="9"/>
      <c r="QJ52" s="9"/>
      <c r="QK52" s="9"/>
      <c r="QL52" s="9"/>
      <c r="QM52" s="9"/>
      <c r="QN52" s="9"/>
      <c r="QO52" s="9"/>
      <c r="QP52" s="9"/>
      <c r="QQ52" s="9"/>
      <c r="QR52" s="9"/>
      <c r="QS52" s="9"/>
      <c r="QT52" s="9"/>
      <c r="QU52" s="9"/>
      <c r="QV52" s="9"/>
      <c r="QW52" s="9"/>
      <c r="QX52" s="9"/>
      <c r="QY52" s="9"/>
      <c r="QZ52" s="9"/>
      <c r="RA52" s="9"/>
      <c r="RB52" s="9"/>
      <c r="RC52" s="9"/>
      <c r="RD52" s="9"/>
      <c r="RE52" s="9"/>
      <c r="RF52" s="9"/>
      <c r="RG52" s="9"/>
      <c r="RH52" s="9"/>
      <c r="RI52" s="9"/>
      <c r="RJ52" s="9"/>
      <c r="RK52" s="9"/>
      <c r="RL52" s="9"/>
      <c r="RM52" s="9"/>
      <c r="RN52" s="9"/>
      <c r="RO52" s="9"/>
      <c r="RP52" s="9"/>
      <c r="RQ52" s="9"/>
      <c r="RR52" s="9"/>
      <c r="RS52" s="9"/>
      <c r="RT52" s="9"/>
      <c r="RU52" s="9"/>
      <c r="RV52" s="9"/>
      <c r="RW52" s="9"/>
      <c r="RX52" s="9"/>
      <c r="RY52" s="9"/>
      <c r="RZ52" s="9"/>
      <c r="SA52" s="9"/>
      <c r="SB52" s="9"/>
      <c r="SC52" s="9"/>
      <c r="SD52" s="9"/>
      <c r="SE52" s="9"/>
      <c r="SF52" s="9"/>
      <c r="SG52" s="9"/>
      <c r="SH52" s="9"/>
      <c r="SI52" s="9"/>
      <c r="SJ52" s="9"/>
      <c r="SK52" s="9"/>
      <c r="SL52" s="9"/>
      <c r="SM52" s="9"/>
      <c r="SN52" s="9"/>
      <c r="SO52" s="9"/>
      <c r="SP52" s="9"/>
      <c r="SQ52" s="9"/>
      <c r="SR52" s="9"/>
      <c r="SS52" s="9"/>
      <c r="ST52" s="9"/>
      <c r="SU52" s="9"/>
      <c r="SV52" s="9"/>
      <c r="SW52" s="9"/>
      <c r="SX52" s="9"/>
      <c r="SY52" s="9"/>
      <c r="SZ52" s="9"/>
      <c r="TA52" s="9"/>
      <c r="TB52" s="9"/>
      <c r="TC52" s="9"/>
      <c r="TD52" s="9"/>
      <c r="TE52" s="9"/>
      <c r="TF52" s="9"/>
      <c r="TG52" s="9"/>
      <c r="TH52" s="9"/>
      <c r="TI52" s="9"/>
      <c r="TJ52" s="9"/>
      <c r="TK52" s="9"/>
      <c r="TL52" s="9"/>
      <c r="TM52" s="9"/>
      <c r="TN52" s="9"/>
      <c r="TO52" s="9"/>
      <c r="TP52" s="9"/>
      <c r="TQ52" s="9"/>
      <c r="TR52" s="9"/>
      <c r="TS52" s="9"/>
      <c r="TT52" s="9"/>
      <c r="TU52" s="9"/>
      <c r="TV52" s="9"/>
      <c r="TW52" s="9"/>
      <c r="TX52" s="9"/>
      <c r="TY52" s="9"/>
      <c r="TZ52" s="9"/>
      <c r="UA52" s="9"/>
      <c r="UB52" s="9"/>
      <c r="UC52" s="9"/>
      <c r="UD52" s="9"/>
      <c r="UE52" s="9"/>
      <c r="UF52" s="9"/>
      <c r="UG52" s="9"/>
      <c r="UH52" s="9"/>
      <c r="UI52" s="9"/>
      <c r="UJ52" s="9"/>
      <c r="UK52" s="9"/>
      <c r="UL52" s="9"/>
      <c r="UM52" s="9"/>
      <c r="UN52" s="9"/>
      <c r="UO52" s="9"/>
      <c r="UP52" s="9"/>
      <c r="UQ52" s="9"/>
      <c r="UR52" s="9"/>
      <c r="US52" s="9"/>
      <c r="UT52" s="9"/>
      <c r="UU52" s="9"/>
      <c r="UV52" s="9"/>
      <c r="UW52" s="9"/>
      <c r="UX52" s="9"/>
      <c r="UY52" s="9"/>
      <c r="UZ52" s="9"/>
      <c r="VA52" s="9"/>
      <c r="VB52" s="9"/>
      <c r="VC52" s="9"/>
      <c r="VD52" s="9"/>
      <c r="VE52" s="9"/>
      <c r="VF52" s="9"/>
      <c r="VG52" s="9"/>
      <c r="VH52" s="9"/>
      <c r="VI52" s="9"/>
      <c r="VJ52" s="9"/>
      <c r="VK52" s="9"/>
      <c r="VL52" s="9"/>
      <c r="VM52" s="9"/>
      <c r="VN52" s="9"/>
      <c r="VO52" s="9"/>
      <c r="VP52" s="9"/>
      <c r="VQ52" s="9"/>
      <c r="VR52" s="9"/>
      <c r="VS52" s="9"/>
      <c r="VT52" s="9"/>
      <c r="VU52" s="9"/>
      <c r="VV52" s="9"/>
      <c r="VW52" s="9"/>
      <c r="VX52" s="9"/>
      <c r="VY52" s="9"/>
      <c r="VZ52" s="9"/>
      <c r="WA52" s="9"/>
      <c r="WB52" s="9"/>
      <c r="WC52" s="9"/>
      <c r="WD52" s="9"/>
      <c r="WE52" s="9"/>
      <c r="WF52" s="9"/>
      <c r="WG52" s="9"/>
      <c r="WH52" s="9"/>
      <c r="WI52" s="9"/>
      <c r="WJ52" s="9"/>
      <c r="WK52" s="9"/>
      <c r="WL52" s="9"/>
      <c r="WM52" s="9"/>
      <c r="WN52" s="9"/>
      <c r="WO52" s="9"/>
      <c r="WP52" s="9"/>
      <c r="WQ52" s="9"/>
      <c r="WR52" s="9"/>
      <c r="WS52" s="9"/>
      <c r="WT52" s="9"/>
      <c r="WU52" s="9"/>
      <c r="WV52" s="9"/>
      <c r="WW52" s="9"/>
      <c r="WX52" s="9"/>
      <c r="WY52" s="9"/>
      <c r="WZ52" s="9"/>
      <c r="XA52" s="9"/>
      <c r="XB52" s="9"/>
      <c r="XC52" s="9"/>
      <c r="XD52" s="9"/>
      <c r="XE52" s="9"/>
      <c r="XF52" s="9"/>
      <c r="XG52" s="9"/>
      <c r="XH52" s="9"/>
      <c r="XI52" s="9"/>
      <c r="XJ52" s="9"/>
      <c r="XK52" s="9"/>
      <c r="XL52" s="9"/>
      <c r="XM52" s="9"/>
      <c r="XN52" s="9"/>
      <c r="XO52" s="9"/>
      <c r="XP52" s="9"/>
      <c r="XQ52" s="9"/>
      <c r="XR52" s="9"/>
      <c r="XS52" s="9"/>
      <c r="XT52" s="9"/>
      <c r="XU52" s="9"/>
      <c r="XV52" s="9"/>
      <c r="XW52" s="9"/>
      <c r="XX52" s="9"/>
      <c r="XY52" s="9"/>
      <c r="XZ52" s="9"/>
      <c r="YA52" s="9"/>
      <c r="YB52" s="9"/>
      <c r="YC52" s="9"/>
      <c r="YD52" s="9"/>
      <c r="YE52" s="9"/>
      <c r="YF52" s="9"/>
      <c r="YG52" s="9"/>
      <c r="YH52" s="9"/>
      <c r="YI52" s="9"/>
      <c r="YJ52" s="9"/>
      <c r="YK52" s="9"/>
      <c r="YL52" s="9"/>
      <c r="YM52" s="9"/>
      <c r="YN52" s="9"/>
      <c r="YO52" s="9"/>
      <c r="YP52" s="9"/>
      <c r="YQ52" s="9"/>
      <c r="YR52" s="9"/>
      <c r="YS52" s="9"/>
      <c r="YT52" s="9"/>
      <c r="YU52" s="9"/>
      <c r="YV52" s="9"/>
      <c r="YW52" s="9"/>
      <c r="YX52" s="9"/>
      <c r="YY52" s="9"/>
      <c r="YZ52" s="9"/>
      <c r="ZA52" s="9"/>
      <c r="ZB52" s="9"/>
      <c r="ZC52" s="9"/>
      <c r="ZD52" s="9"/>
      <c r="ZE52" s="9"/>
      <c r="ZF52" s="9"/>
      <c r="ZG52" s="9"/>
      <c r="ZH52" s="9"/>
      <c r="ZI52" s="9"/>
      <c r="ZJ52" s="9"/>
      <c r="ZK52" s="9"/>
      <c r="ZL52" s="9"/>
      <c r="ZM52" s="9"/>
      <c r="ZN52" s="9"/>
      <c r="ZO52" s="9"/>
      <c r="ZP52" s="9"/>
      <c r="ZQ52" s="9"/>
      <c r="ZR52" s="9"/>
      <c r="ZS52" s="9"/>
      <c r="ZT52" s="9"/>
      <c r="ZU52" s="9"/>
      <c r="ZV52" s="9"/>
      <c r="ZW52" s="9"/>
      <c r="ZX52" s="9"/>
      <c r="ZY52" s="9"/>
      <c r="ZZ52" s="9"/>
      <c r="AAA52" s="9"/>
      <c r="AAB52" s="9"/>
      <c r="AAC52" s="9"/>
      <c r="AAD52" s="9"/>
      <c r="AAE52" s="9"/>
      <c r="AAF52" s="9"/>
      <c r="AAG52" s="9"/>
      <c r="AAH52" s="9"/>
      <c r="AAI52" s="9"/>
      <c r="AAJ52" s="9"/>
      <c r="AAK52" s="9"/>
      <c r="AAL52" s="9"/>
      <c r="AAM52" s="9"/>
      <c r="AAN52" s="9"/>
      <c r="AAO52" s="9"/>
      <c r="AAP52" s="9"/>
      <c r="AAQ52" s="9"/>
      <c r="AAR52" s="9"/>
      <c r="AAS52" s="9"/>
      <c r="AAT52" s="9"/>
      <c r="AAU52" s="9"/>
      <c r="AAV52" s="9"/>
      <c r="AAW52" s="9"/>
      <c r="AAX52" s="9"/>
      <c r="AAY52" s="9"/>
      <c r="AAZ52" s="9"/>
      <c r="ABA52" s="9"/>
      <c r="ABB52" s="9"/>
      <c r="ABC52" s="9"/>
      <c r="ABD52" s="9"/>
      <c r="ABE52" s="9"/>
      <c r="ABF52" s="9"/>
      <c r="ABG52" s="9"/>
      <c r="ABH52" s="9"/>
      <c r="ABI52" s="9"/>
      <c r="ABJ52" s="9"/>
      <c r="ABK52" s="9"/>
      <c r="ABL52" s="9"/>
      <c r="ABM52" s="9"/>
      <c r="ABN52" s="9"/>
      <c r="ABO52" s="9"/>
      <c r="ABP52" s="9"/>
      <c r="ABQ52" s="9"/>
      <c r="ABR52" s="9"/>
      <c r="ABS52" s="9"/>
      <c r="ABT52" s="9"/>
      <c r="ABU52" s="9"/>
      <c r="ABV52" s="9"/>
      <c r="ABW52" s="9"/>
      <c r="ABX52" s="9"/>
      <c r="ABY52" s="9"/>
      <c r="ABZ52" s="9"/>
      <c r="ACA52" s="9"/>
      <c r="ACB52" s="9"/>
      <c r="ACC52" s="9"/>
      <c r="ACD52" s="9"/>
      <c r="ACE52" s="9"/>
      <c r="ACF52" s="9"/>
      <c r="ACG52" s="9"/>
      <c r="ACH52" s="9"/>
      <c r="ACI52" s="9"/>
      <c r="ACJ52" s="9"/>
      <c r="ACK52" s="9"/>
      <c r="ACL52" s="9"/>
      <c r="ACM52" s="9"/>
      <c r="ACN52" s="9"/>
      <c r="ACO52" s="9"/>
      <c r="ACP52" s="9"/>
      <c r="ACQ52" s="9"/>
      <c r="ACR52" s="9"/>
      <c r="ACS52" s="9"/>
      <c r="ACT52" s="9"/>
      <c r="ACU52" s="9"/>
      <c r="ACV52" s="9"/>
      <c r="ACW52" s="9"/>
      <c r="ACX52" s="9"/>
      <c r="ACY52" s="9"/>
      <c r="ACZ52" s="9"/>
      <c r="ADA52" s="9"/>
      <c r="ADB52" s="9"/>
      <c r="ADC52" s="9"/>
      <c r="ADD52" s="9"/>
      <c r="ADE52" s="9"/>
      <c r="ADF52" s="9"/>
      <c r="ADG52" s="9"/>
      <c r="ADH52" s="9"/>
      <c r="ADI52" s="9"/>
      <c r="ADJ52" s="9"/>
      <c r="ADK52" s="9"/>
      <c r="ADL52" s="9"/>
      <c r="ADM52" s="9"/>
      <c r="ADN52" s="9"/>
      <c r="ADO52" s="9"/>
      <c r="ADP52" s="9"/>
      <c r="ADQ52" s="9"/>
      <c r="ADR52" s="9"/>
      <c r="ADS52" s="9"/>
      <c r="ADT52" s="9"/>
      <c r="ADU52" s="9"/>
      <c r="ADV52" s="9"/>
      <c r="ADW52" s="9"/>
      <c r="ADX52" s="9"/>
      <c r="ADY52" s="9"/>
      <c r="ADZ52" s="9"/>
      <c r="AEA52" s="9"/>
      <c r="AEB52" s="9"/>
      <c r="AEC52" s="9"/>
      <c r="AED52" s="9"/>
      <c r="AEE52" s="9"/>
      <c r="AEF52" s="9"/>
      <c r="AEG52" s="9"/>
      <c r="AEH52" s="9"/>
      <c r="AEI52" s="9"/>
      <c r="AEJ52" s="9"/>
      <c r="AEK52" s="9"/>
      <c r="AEL52" s="9"/>
      <c r="AEM52" s="9"/>
      <c r="AEN52" s="9"/>
      <c r="AEO52" s="9"/>
      <c r="AEP52" s="9"/>
      <c r="AEQ52" s="9"/>
      <c r="AER52" s="9"/>
      <c r="AES52" s="9"/>
      <c r="AET52" s="9"/>
      <c r="AEU52" s="9"/>
      <c r="AEV52" s="9"/>
      <c r="AEW52" s="9"/>
      <c r="AEX52" s="9"/>
      <c r="AEY52" s="9"/>
      <c r="AEZ52" s="9"/>
      <c r="AFA52" s="9"/>
      <c r="AFB52" s="9"/>
      <c r="AFC52" s="9"/>
      <c r="AFD52" s="9"/>
      <c r="AFE52" s="9"/>
      <c r="AFF52" s="9"/>
      <c r="AFG52" s="9"/>
      <c r="AFH52" s="9"/>
      <c r="AFI52" s="9"/>
      <c r="AFJ52" s="9"/>
      <c r="AFK52" s="9"/>
      <c r="AFL52" s="9"/>
      <c r="AFM52" s="9"/>
      <c r="AFN52" s="9"/>
      <c r="AFO52" s="9"/>
      <c r="AFP52" s="9"/>
      <c r="AFQ52" s="9"/>
      <c r="AFR52" s="9"/>
      <c r="AFS52" s="9"/>
      <c r="AFT52" s="9"/>
      <c r="AFU52" s="9"/>
      <c r="AFV52" s="9"/>
      <c r="AFW52" s="9"/>
      <c r="AFX52" s="9"/>
      <c r="AFY52" s="9"/>
      <c r="AFZ52" s="9"/>
      <c r="AGA52" s="9"/>
      <c r="AGB52" s="9"/>
      <c r="AGC52" s="9"/>
      <c r="AGD52" s="9"/>
      <c r="AGE52" s="9"/>
      <c r="AGF52" s="9"/>
      <c r="AGG52" s="9"/>
      <c r="AGH52" s="9"/>
      <c r="AGI52" s="9"/>
      <c r="AGJ52" s="9"/>
      <c r="AGK52" s="9"/>
      <c r="AGL52" s="9"/>
      <c r="AGM52" s="9"/>
      <c r="AGN52" s="9"/>
      <c r="AGO52" s="9"/>
      <c r="AGP52" s="9"/>
      <c r="AGQ52" s="9"/>
      <c r="AGR52" s="9"/>
      <c r="AGS52" s="9"/>
      <c r="AGT52" s="9"/>
      <c r="AGU52" s="9"/>
      <c r="AGV52" s="9"/>
      <c r="AGW52" s="9"/>
      <c r="AGX52" s="9"/>
      <c r="AGY52" s="9"/>
      <c r="AGZ52" s="9"/>
      <c r="AHA52" s="9"/>
      <c r="AHB52" s="9"/>
      <c r="AHC52" s="9"/>
      <c r="AHD52" s="9"/>
      <c r="AHE52" s="9"/>
      <c r="AHF52" s="9"/>
      <c r="AHG52" s="9"/>
      <c r="AHH52" s="9"/>
      <c r="AHI52" s="9"/>
      <c r="AHJ52" s="9"/>
      <c r="AHK52" s="9"/>
      <c r="AHL52" s="9"/>
      <c r="AHM52" s="9"/>
      <c r="AHN52" s="9"/>
      <c r="AHO52" s="9"/>
      <c r="AHP52" s="9"/>
      <c r="AHQ52" s="9"/>
      <c r="AHR52" s="9"/>
      <c r="AHS52" s="9"/>
    </row>
    <row r="53" spans="1:903" s="8" customFormat="1">
      <c r="A53" s="63">
        <v>47</v>
      </c>
      <c r="B53" s="8" t="s">
        <v>94</v>
      </c>
      <c r="C53" s="8" t="s">
        <v>16</v>
      </c>
      <c r="D53" s="8" t="s">
        <v>21</v>
      </c>
      <c r="E53" s="8" t="s">
        <v>96</v>
      </c>
      <c r="F53" s="43">
        <v>41423</v>
      </c>
      <c r="G53" s="44">
        <v>8.6656940000000002</v>
      </c>
      <c r="H53" s="45">
        <v>-82.348611000000005</v>
      </c>
      <c r="I53" s="8">
        <v>43.2</v>
      </c>
      <c r="J53" s="8" t="s">
        <v>227</v>
      </c>
      <c r="K53" s="46">
        <v>733</v>
      </c>
      <c r="L53" s="46">
        <v>1</v>
      </c>
      <c r="M53" s="47">
        <v>2711</v>
      </c>
      <c r="N53" s="46">
        <v>8.2899999999999991</v>
      </c>
      <c r="O53" s="46"/>
      <c r="P53" s="47"/>
      <c r="Q53" s="44"/>
      <c r="R53" s="44"/>
      <c r="S53" s="44"/>
      <c r="T53" s="44"/>
      <c r="U53" s="44"/>
      <c r="V53" s="44"/>
      <c r="W53" s="44"/>
      <c r="X53" s="49">
        <v>5.7</v>
      </c>
      <c r="Y53" s="49">
        <v>9.9612015948621027E-2</v>
      </c>
      <c r="Z53" s="50">
        <v>7.17</v>
      </c>
      <c r="AA53" s="50">
        <v>54.019047619047612</v>
      </c>
      <c r="AB53" s="50">
        <v>212.7</v>
      </c>
      <c r="AC53" s="49">
        <v>5.7222012281530468</v>
      </c>
      <c r="AD53" s="49">
        <v>0.1</v>
      </c>
      <c r="AE53" s="51">
        <v>2600000</v>
      </c>
      <c r="AF53" s="49">
        <v>-14.5</v>
      </c>
      <c r="AG53" s="66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9"/>
      <c r="AZ53" s="9"/>
      <c r="BA53" s="9"/>
      <c r="BB53" s="9"/>
      <c r="BC53" s="9"/>
      <c r="BD53" s="9"/>
      <c r="BE53" s="9"/>
      <c r="BF53" s="9"/>
      <c r="BG53" s="9"/>
      <c r="BH53" s="9"/>
      <c r="BI53" s="9"/>
      <c r="BJ53" s="9"/>
      <c r="BK53" s="9"/>
      <c r="BL53" s="9"/>
      <c r="BM53" s="9"/>
      <c r="BN53" s="9"/>
      <c r="BO53" s="9"/>
      <c r="BP53" s="9"/>
      <c r="BQ53" s="9"/>
      <c r="BR53" s="9"/>
      <c r="BS53" s="9"/>
      <c r="BT53" s="9"/>
      <c r="BU53" s="9"/>
      <c r="BV53" s="9"/>
      <c r="BW53" s="9"/>
      <c r="BX53" s="9"/>
      <c r="BY53" s="9"/>
      <c r="BZ53" s="9"/>
      <c r="CA53" s="9"/>
      <c r="CB53" s="9"/>
      <c r="CC53" s="9"/>
      <c r="CD53" s="9"/>
      <c r="CE53" s="9"/>
      <c r="CF53" s="9"/>
      <c r="CG53" s="9"/>
      <c r="CH53" s="9"/>
      <c r="CI53" s="9"/>
      <c r="CJ53" s="9"/>
      <c r="CK53" s="9"/>
      <c r="CL53" s="9"/>
      <c r="CM53" s="9"/>
      <c r="CN53" s="9"/>
      <c r="CO53" s="9"/>
      <c r="CP53" s="9"/>
      <c r="CQ53" s="9"/>
      <c r="CR53" s="9"/>
      <c r="CS53" s="9"/>
      <c r="CT53" s="9"/>
      <c r="CU53" s="9"/>
      <c r="CV53" s="9"/>
      <c r="CW53" s="9"/>
      <c r="CX53" s="9"/>
      <c r="CY53" s="9"/>
      <c r="CZ53" s="9"/>
      <c r="DA53" s="9"/>
      <c r="DB53" s="9"/>
      <c r="DC53" s="9"/>
      <c r="DD53" s="9"/>
      <c r="DE53" s="9"/>
      <c r="DF53" s="9"/>
      <c r="DG53" s="9"/>
      <c r="DH53" s="9"/>
      <c r="DI53" s="9"/>
      <c r="DJ53" s="9"/>
      <c r="DK53" s="9"/>
      <c r="DL53" s="9"/>
      <c r="DM53" s="9"/>
      <c r="DN53" s="9"/>
      <c r="DO53" s="9"/>
      <c r="DP53" s="9"/>
      <c r="DQ53" s="9"/>
      <c r="DR53" s="9"/>
      <c r="DS53" s="9"/>
      <c r="DT53" s="9"/>
      <c r="DU53" s="9"/>
      <c r="DV53" s="9"/>
      <c r="DW53" s="9"/>
      <c r="DX53" s="9"/>
      <c r="DY53" s="9"/>
      <c r="DZ53" s="9"/>
      <c r="EA53" s="9"/>
      <c r="EB53" s="9"/>
      <c r="EC53" s="9"/>
      <c r="ED53" s="9"/>
      <c r="EE53" s="9"/>
      <c r="EF53" s="9"/>
      <c r="EG53" s="9"/>
      <c r="EH53" s="9"/>
      <c r="EI53" s="9"/>
      <c r="EJ53" s="9"/>
      <c r="EK53" s="9"/>
      <c r="EL53" s="9"/>
      <c r="EM53" s="9"/>
      <c r="EN53" s="9"/>
      <c r="EO53" s="9"/>
      <c r="EP53" s="9"/>
      <c r="EQ53" s="9"/>
      <c r="ER53" s="9"/>
      <c r="ES53" s="9"/>
      <c r="ET53" s="9"/>
      <c r="EU53" s="9"/>
      <c r="EV53" s="9"/>
      <c r="EW53" s="9"/>
      <c r="EX53" s="9"/>
      <c r="EY53" s="9"/>
      <c r="EZ53" s="9"/>
      <c r="FA53" s="9"/>
      <c r="FB53" s="9"/>
      <c r="FC53" s="9"/>
      <c r="FD53" s="9"/>
      <c r="FE53" s="9"/>
      <c r="FF53" s="9"/>
      <c r="FG53" s="9"/>
      <c r="FH53" s="9"/>
      <c r="FI53" s="9"/>
      <c r="FJ53" s="9"/>
      <c r="FK53" s="9"/>
      <c r="FL53" s="9"/>
      <c r="FM53" s="9"/>
      <c r="FN53" s="9"/>
      <c r="FO53" s="9"/>
      <c r="FP53" s="9"/>
      <c r="FQ53" s="9"/>
      <c r="FR53" s="9"/>
      <c r="FS53" s="9"/>
      <c r="FT53" s="9"/>
      <c r="FU53" s="9"/>
      <c r="FV53" s="9"/>
      <c r="FW53" s="9"/>
      <c r="FX53" s="9"/>
      <c r="FY53" s="9"/>
      <c r="FZ53" s="9"/>
      <c r="GA53" s="9"/>
      <c r="GB53" s="9"/>
      <c r="GC53" s="9"/>
      <c r="GD53" s="9"/>
      <c r="GE53" s="9"/>
      <c r="GF53" s="9"/>
      <c r="GG53" s="9"/>
      <c r="GH53" s="9"/>
      <c r="GI53" s="9"/>
      <c r="GJ53" s="9"/>
      <c r="GK53" s="9"/>
      <c r="GL53" s="9"/>
      <c r="GM53" s="9"/>
      <c r="GN53" s="9"/>
      <c r="GO53" s="9"/>
      <c r="GP53" s="9"/>
      <c r="GQ53" s="9"/>
      <c r="GR53" s="9"/>
      <c r="GS53" s="9"/>
      <c r="GT53" s="9"/>
      <c r="GU53" s="9"/>
      <c r="GV53" s="9"/>
      <c r="GW53" s="9"/>
      <c r="GX53" s="9"/>
      <c r="GY53" s="9"/>
      <c r="GZ53" s="9"/>
      <c r="HA53" s="9"/>
      <c r="HB53" s="9"/>
      <c r="HC53" s="9"/>
      <c r="HD53" s="9"/>
      <c r="HE53" s="9"/>
      <c r="HF53" s="9"/>
      <c r="HG53" s="9"/>
      <c r="HH53" s="9"/>
      <c r="HI53" s="9"/>
      <c r="HJ53" s="9"/>
      <c r="HK53" s="9"/>
      <c r="HL53" s="9"/>
      <c r="HM53" s="9"/>
      <c r="HN53" s="9"/>
      <c r="HO53" s="9"/>
      <c r="HP53" s="9"/>
      <c r="HQ53" s="9"/>
      <c r="HR53" s="9"/>
      <c r="HS53" s="9"/>
      <c r="HT53" s="9"/>
      <c r="HU53" s="9"/>
      <c r="HV53" s="9"/>
      <c r="HW53" s="9"/>
      <c r="HX53" s="9"/>
      <c r="HY53" s="9"/>
      <c r="HZ53" s="9"/>
      <c r="IA53" s="9"/>
      <c r="IB53" s="9"/>
      <c r="IC53" s="9"/>
      <c r="ID53" s="9"/>
      <c r="IE53" s="9"/>
      <c r="IF53" s="9"/>
      <c r="IG53" s="9"/>
      <c r="IH53" s="9"/>
      <c r="II53" s="9"/>
      <c r="IJ53" s="9"/>
      <c r="IK53" s="9"/>
      <c r="IL53" s="9"/>
      <c r="IM53" s="9"/>
      <c r="IN53" s="9"/>
      <c r="IO53" s="9"/>
      <c r="IP53" s="9"/>
      <c r="IQ53" s="9"/>
      <c r="IR53" s="9"/>
      <c r="IS53" s="9"/>
      <c r="IT53" s="9"/>
      <c r="IU53" s="9"/>
      <c r="IV53" s="9"/>
      <c r="IW53" s="9"/>
      <c r="IX53" s="9"/>
      <c r="IY53" s="9"/>
      <c r="IZ53" s="9"/>
      <c r="JA53" s="9"/>
      <c r="JB53" s="9"/>
      <c r="JC53" s="9"/>
      <c r="JD53" s="9"/>
      <c r="JE53" s="9"/>
      <c r="JF53" s="9"/>
      <c r="JG53" s="9"/>
      <c r="JH53" s="9"/>
      <c r="JI53" s="9"/>
      <c r="JJ53" s="9"/>
      <c r="JK53" s="9"/>
      <c r="JL53" s="9"/>
      <c r="JM53" s="9"/>
      <c r="JN53" s="9"/>
      <c r="JO53" s="9"/>
      <c r="JP53" s="9"/>
      <c r="JQ53" s="9"/>
      <c r="JR53" s="9"/>
      <c r="JS53" s="9"/>
      <c r="JT53" s="9"/>
      <c r="JU53" s="9"/>
      <c r="JV53" s="9"/>
      <c r="JW53" s="9"/>
      <c r="JX53" s="9"/>
      <c r="JY53" s="9"/>
      <c r="JZ53" s="9"/>
      <c r="KA53" s="9"/>
      <c r="KB53" s="9"/>
      <c r="KC53" s="9"/>
      <c r="KD53" s="9"/>
      <c r="KE53" s="9"/>
      <c r="KF53" s="9"/>
      <c r="KG53" s="9"/>
      <c r="KH53" s="9"/>
      <c r="KI53" s="9"/>
      <c r="KJ53" s="9"/>
      <c r="KK53" s="9"/>
      <c r="KL53" s="9"/>
      <c r="KM53" s="9"/>
      <c r="KN53" s="9"/>
      <c r="KO53" s="9"/>
      <c r="KP53" s="9"/>
      <c r="KQ53" s="9"/>
      <c r="KR53" s="9"/>
      <c r="KS53" s="9"/>
      <c r="KT53" s="9"/>
      <c r="KU53" s="9"/>
      <c r="KV53" s="9"/>
      <c r="KW53" s="9"/>
      <c r="KX53" s="9"/>
      <c r="KY53" s="9"/>
      <c r="KZ53" s="9"/>
      <c r="LA53" s="9"/>
      <c r="LB53" s="9"/>
      <c r="LC53" s="9"/>
      <c r="LD53" s="9"/>
      <c r="LE53" s="9"/>
      <c r="LF53" s="9"/>
      <c r="LG53" s="9"/>
      <c r="LH53" s="9"/>
      <c r="LI53" s="9"/>
      <c r="LJ53" s="9"/>
      <c r="LK53" s="9"/>
      <c r="LL53" s="9"/>
      <c r="LM53" s="9"/>
      <c r="LN53" s="9"/>
      <c r="LO53" s="9"/>
      <c r="LP53" s="9"/>
      <c r="LQ53" s="9"/>
      <c r="LR53" s="9"/>
      <c r="LS53" s="9"/>
      <c r="LT53" s="9"/>
      <c r="LU53" s="9"/>
      <c r="LV53" s="9"/>
      <c r="LW53" s="9"/>
      <c r="LX53" s="9"/>
      <c r="LY53" s="9"/>
      <c r="LZ53" s="9"/>
      <c r="MA53" s="9"/>
      <c r="MB53" s="9"/>
      <c r="MC53" s="9"/>
      <c r="MD53" s="9"/>
      <c r="ME53" s="9"/>
      <c r="MF53" s="9"/>
      <c r="MG53" s="9"/>
      <c r="MH53" s="9"/>
      <c r="MI53" s="9"/>
      <c r="MJ53" s="9"/>
      <c r="MK53" s="9"/>
      <c r="ML53" s="9"/>
      <c r="MM53" s="9"/>
      <c r="MN53" s="9"/>
      <c r="MO53" s="9"/>
      <c r="MP53" s="9"/>
      <c r="MQ53" s="9"/>
      <c r="MR53" s="9"/>
      <c r="MS53" s="9"/>
      <c r="MT53" s="9"/>
      <c r="MU53" s="9"/>
      <c r="MV53" s="9"/>
      <c r="MW53" s="9"/>
      <c r="MX53" s="9"/>
      <c r="MY53" s="9"/>
      <c r="MZ53" s="9"/>
      <c r="NA53" s="9"/>
      <c r="NB53" s="9"/>
      <c r="NC53" s="9"/>
      <c r="ND53" s="9"/>
      <c r="NE53" s="9"/>
      <c r="NF53" s="9"/>
      <c r="NG53" s="9"/>
      <c r="NH53" s="9"/>
      <c r="NI53" s="9"/>
      <c r="NJ53" s="9"/>
      <c r="NK53" s="9"/>
      <c r="NL53" s="9"/>
      <c r="NM53" s="9"/>
      <c r="NN53" s="9"/>
      <c r="NO53" s="9"/>
      <c r="NP53" s="9"/>
      <c r="NQ53" s="9"/>
      <c r="NR53" s="9"/>
      <c r="NS53" s="9"/>
      <c r="NT53" s="9"/>
      <c r="NU53" s="9"/>
      <c r="NV53" s="9"/>
      <c r="NW53" s="9"/>
      <c r="NX53" s="9"/>
      <c r="NY53" s="9"/>
      <c r="NZ53" s="9"/>
      <c r="OA53" s="9"/>
      <c r="OB53" s="9"/>
      <c r="OC53" s="9"/>
      <c r="OD53" s="9"/>
      <c r="OE53" s="9"/>
      <c r="OF53" s="9"/>
      <c r="OG53" s="9"/>
      <c r="OH53" s="9"/>
      <c r="OI53" s="9"/>
      <c r="OJ53" s="9"/>
      <c r="OK53" s="9"/>
      <c r="OL53" s="9"/>
      <c r="OM53" s="9"/>
      <c r="ON53" s="9"/>
      <c r="OO53" s="9"/>
      <c r="OP53" s="9"/>
      <c r="OQ53" s="9"/>
      <c r="OR53" s="9"/>
      <c r="OS53" s="9"/>
      <c r="OT53" s="9"/>
      <c r="OU53" s="9"/>
      <c r="OV53" s="9"/>
      <c r="OW53" s="9"/>
      <c r="OX53" s="9"/>
      <c r="OY53" s="9"/>
      <c r="OZ53" s="9"/>
      <c r="PA53" s="9"/>
      <c r="PB53" s="9"/>
      <c r="PC53" s="9"/>
      <c r="PD53" s="9"/>
      <c r="PE53" s="9"/>
      <c r="PF53" s="9"/>
      <c r="PG53" s="9"/>
      <c r="PH53" s="9"/>
      <c r="PI53" s="9"/>
      <c r="PJ53" s="9"/>
      <c r="PK53" s="9"/>
      <c r="PL53" s="9"/>
      <c r="PM53" s="9"/>
      <c r="PN53" s="9"/>
      <c r="PO53" s="9"/>
      <c r="PP53" s="9"/>
      <c r="PQ53" s="9"/>
      <c r="PR53" s="9"/>
      <c r="PS53" s="9"/>
      <c r="PT53" s="9"/>
      <c r="PU53" s="9"/>
      <c r="PV53" s="9"/>
      <c r="PW53" s="9"/>
      <c r="PX53" s="9"/>
      <c r="PY53" s="9"/>
      <c r="PZ53" s="9"/>
      <c r="QA53" s="9"/>
      <c r="QB53" s="9"/>
      <c r="QC53" s="9"/>
      <c r="QD53" s="9"/>
      <c r="QE53" s="9"/>
      <c r="QF53" s="9"/>
      <c r="QG53" s="9"/>
      <c r="QH53" s="9"/>
      <c r="QI53" s="9"/>
      <c r="QJ53" s="9"/>
      <c r="QK53" s="9"/>
      <c r="QL53" s="9"/>
      <c r="QM53" s="9"/>
      <c r="QN53" s="9"/>
      <c r="QO53" s="9"/>
      <c r="QP53" s="9"/>
      <c r="QQ53" s="9"/>
      <c r="QR53" s="9"/>
      <c r="QS53" s="9"/>
      <c r="QT53" s="9"/>
      <c r="QU53" s="9"/>
      <c r="QV53" s="9"/>
      <c r="QW53" s="9"/>
      <c r="QX53" s="9"/>
      <c r="QY53" s="9"/>
      <c r="QZ53" s="9"/>
      <c r="RA53" s="9"/>
      <c r="RB53" s="9"/>
      <c r="RC53" s="9"/>
      <c r="RD53" s="9"/>
      <c r="RE53" s="9"/>
      <c r="RF53" s="9"/>
      <c r="RG53" s="9"/>
      <c r="RH53" s="9"/>
      <c r="RI53" s="9"/>
      <c r="RJ53" s="9"/>
      <c r="RK53" s="9"/>
      <c r="RL53" s="9"/>
      <c r="RM53" s="9"/>
      <c r="RN53" s="9"/>
      <c r="RO53" s="9"/>
      <c r="RP53" s="9"/>
      <c r="RQ53" s="9"/>
      <c r="RR53" s="9"/>
      <c r="RS53" s="9"/>
      <c r="RT53" s="9"/>
      <c r="RU53" s="9"/>
      <c r="RV53" s="9"/>
      <c r="RW53" s="9"/>
      <c r="RX53" s="9"/>
      <c r="RY53" s="9"/>
      <c r="RZ53" s="9"/>
      <c r="SA53" s="9"/>
      <c r="SB53" s="9"/>
      <c r="SC53" s="9"/>
      <c r="SD53" s="9"/>
      <c r="SE53" s="9"/>
      <c r="SF53" s="9"/>
      <c r="SG53" s="9"/>
      <c r="SH53" s="9"/>
      <c r="SI53" s="9"/>
      <c r="SJ53" s="9"/>
      <c r="SK53" s="9"/>
      <c r="SL53" s="9"/>
      <c r="SM53" s="9"/>
      <c r="SN53" s="9"/>
      <c r="SO53" s="9"/>
      <c r="SP53" s="9"/>
      <c r="SQ53" s="9"/>
      <c r="SR53" s="9"/>
      <c r="SS53" s="9"/>
      <c r="ST53" s="9"/>
      <c r="SU53" s="9"/>
      <c r="SV53" s="9"/>
      <c r="SW53" s="9"/>
      <c r="SX53" s="9"/>
      <c r="SY53" s="9"/>
      <c r="SZ53" s="9"/>
      <c r="TA53" s="9"/>
      <c r="TB53" s="9"/>
      <c r="TC53" s="9"/>
      <c r="TD53" s="9"/>
      <c r="TE53" s="9"/>
      <c r="TF53" s="9"/>
      <c r="TG53" s="9"/>
      <c r="TH53" s="9"/>
      <c r="TI53" s="9"/>
      <c r="TJ53" s="9"/>
      <c r="TK53" s="9"/>
      <c r="TL53" s="9"/>
      <c r="TM53" s="9"/>
      <c r="TN53" s="9"/>
      <c r="TO53" s="9"/>
      <c r="TP53" s="9"/>
      <c r="TQ53" s="9"/>
      <c r="TR53" s="9"/>
      <c r="TS53" s="9"/>
      <c r="TT53" s="9"/>
      <c r="TU53" s="9"/>
      <c r="TV53" s="9"/>
      <c r="TW53" s="9"/>
      <c r="TX53" s="9"/>
      <c r="TY53" s="9"/>
      <c r="TZ53" s="9"/>
      <c r="UA53" s="9"/>
      <c r="UB53" s="9"/>
      <c r="UC53" s="9"/>
      <c r="UD53" s="9"/>
      <c r="UE53" s="9"/>
      <c r="UF53" s="9"/>
      <c r="UG53" s="9"/>
      <c r="UH53" s="9"/>
      <c r="UI53" s="9"/>
      <c r="UJ53" s="9"/>
      <c r="UK53" s="9"/>
      <c r="UL53" s="9"/>
      <c r="UM53" s="9"/>
      <c r="UN53" s="9"/>
      <c r="UO53" s="9"/>
      <c r="UP53" s="9"/>
      <c r="UQ53" s="9"/>
      <c r="UR53" s="9"/>
      <c r="US53" s="9"/>
      <c r="UT53" s="9"/>
      <c r="UU53" s="9"/>
      <c r="UV53" s="9"/>
      <c r="UW53" s="9"/>
      <c r="UX53" s="9"/>
      <c r="UY53" s="9"/>
      <c r="UZ53" s="9"/>
      <c r="VA53" s="9"/>
      <c r="VB53" s="9"/>
      <c r="VC53" s="9"/>
      <c r="VD53" s="9"/>
      <c r="VE53" s="9"/>
      <c r="VF53" s="9"/>
      <c r="VG53" s="9"/>
      <c r="VH53" s="9"/>
      <c r="VI53" s="9"/>
      <c r="VJ53" s="9"/>
      <c r="VK53" s="9"/>
      <c r="VL53" s="9"/>
      <c r="VM53" s="9"/>
      <c r="VN53" s="9"/>
      <c r="VO53" s="9"/>
      <c r="VP53" s="9"/>
      <c r="VQ53" s="9"/>
      <c r="VR53" s="9"/>
      <c r="VS53" s="9"/>
      <c r="VT53" s="9"/>
      <c r="VU53" s="9"/>
      <c r="VV53" s="9"/>
      <c r="VW53" s="9"/>
      <c r="VX53" s="9"/>
      <c r="VY53" s="9"/>
      <c r="VZ53" s="9"/>
      <c r="WA53" s="9"/>
      <c r="WB53" s="9"/>
      <c r="WC53" s="9"/>
      <c r="WD53" s="9"/>
      <c r="WE53" s="9"/>
      <c r="WF53" s="9"/>
      <c r="WG53" s="9"/>
      <c r="WH53" s="9"/>
      <c r="WI53" s="9"/>
      <c r="WJ53" s="9"/>
      <c r="WK53" s="9"/>
      <c r="WL53" s="9"/>
      <c r="WM53" s="9"/>
      <c r="WN53" s="9"/>
      <c r="WO53" s="9"/>
      <c r="WP53" s="9"/>
      <c r="WQ53" s="9"/>
      <c r="WR53" s="9"/>
      <c r="WS53" s="9"/>
      <c r="WT53" s="9"/>
      <c r="WU53" s="9"/>
      <c r="WV53" s="9"/>
      <c r="WW53" s="9"/>
      <c r="WX53" s="9"/>
      <c r="WY53" s="9"/>
      <c r="WZ53" s="9"/>
      <c r="XA53" s="9"/>
      <c r="XB53" s="9"/>
      <c r="XC53" s="9"/>
      <c r="XD53" s="9"/>
      <c r="XE53" s="9"/>
      <c r="XF53" s="9"/>
      <c r="XG53" s="9"/>
      <c r="XH53" s="9"/>
      <c r="XI53" s="9"/>
      <c r="XJ53" s="9"/>
      <c r="XK53" s="9"/>
      <c r="XL53" s="9"/>
      <c r="XM53" s="9"/>
      <c r="XN53" s="9"/>
      <c r="XO53" s="9"/>
      <c r="XP53" s="9"/>
      <c r="XQ53" s="9"/>
      <c r="XR53" s="9"/>
      <c r="XS53" s="9"/>
      <c r="XT53" s="9"/>
      <c r="XU53" s="9"/>
      <c r="XV53" s="9"/>
      <c r="XW53" s="9"/>
      <c r="XX53" s="9"/>
      <c r="XY53" s="9"/>
      <c r="XZ53" s="9"/>
      <c r="YA53" s="9"/>
      <c r="YB53" s="9"/>
      <c r="YC53" s="9"/>
      <c r="YD53" s="9"/>
      <c r="YE53" s="9"/>
      <c r="YF53" s="9"/>
      <c r="YG53" s="9"/>
      <c r="YH53" s="9"/>
      <c r="YI53" s="9"/>
      <c r="YJ53" s="9"/>
      <c r="YK53" s="9"/>
      <c r="YL53" s="9"/>
      <c r="YM53" s="9"/>
      <c r="YN53" s="9"/>
      <c r="YO53" s="9"/>
      <c r="YP53" s="9"/>
      <c r="YQ53" s="9"/>
      <c r="YR53" s="9"/>
      <c r="YS53" s="9"/>
      <c r="YT53" s="9"/>
      <c r="YU53" s="9"/>
      <c r="YV53" s="9"/>
      <c r="YW53" s="9"/>
      <c r="YX53" s="9"/>
      <c r="YY53" s="9"/>
      <c r="YZ53" s="9"/>
      <c r="ZA53" s="9"/>
      <c r="ZB53" s="9"/>
      <c r="ZC53" s="9"/>
      <c r="ZD53" s="9"/>
      <c r="ZE53" s="9"/>
      <c r="ZF53" s="9"/>
      <c r="ZG53" s="9"/>
      <c r="ZH53" s="9"/>
      <c r="ZI53" s="9"/>
      <c r="ZJ53" s="9"/>
      <c r="ZK53" s="9"/>
      <c r="ZL53" s="9"/>
      <c r="ZM53" s="9"/>
      <c r="ZN53" s="9"/>
      <c r="ZO53" s="9"/>
      <c r="ZP53" s="9"/>
      <c r="ZQ53" s="9"/>
      <c r="ZR53" s="9"/>
      <c r="ZS53" s="9"/>
      <c r="ZT53" s="9"/>
      <c r="ZU53" s="9"/>
      <c r="ZV53" s="9"/>
      <c r="ZW53" s="9"/>
      <c r="ZX53" s="9"/>
      <c r="ZY53" s="9"/>
      <c r="ZZ53" s="9"/>
      <c r="AAA53" s="9"/>
      <c r="AAB53" s="9"/>
      <c r="AAC53" s="9"/>
      <c r="AAD53" s="9"/>
      <c r="AAE53" s="9"/>
      <c r="AAF53" s="9"/>
      <c r="AAG53" s="9"/>
      <c r="AAH53" s="9"/>
      <c r="AAI53" s="9"/>
      <c r="AAJ53" s="9"/>
      <c r="AAK53" s="9"/>
      <c r="AAL53" s="9"/>
      <c r="AAM53" s="9"/>
      <c r="AAN53" s="9"/>
      <c r="AAO53" s="9"/>
      <c r="AAP53" s="9"/>
      <c r="AAQ53" s="9"/>
      <c r="AAR53" s="9"/>
      <c r="AAS53" s="9"/>
      <c r="AAT53" s="9"/>
      <c r="AAU53" s="9"/>
      <c r="AAV53" s="9"/>
      <c r="AAW53" s="9"/>
      <c r="AAX53" s="9"/>
      <c r="AAY53" s="9"/>
      <c r="AAZ53" s="9"/>
      <c r="ABA53" s="9"/>
      <c r="ABB53" s="9"/>
      <c r="ABC53" s="9"/>
      <c r="ABD53" s="9"/>
      <c r="ABE53" s="9"/>
      <c r="ABF53" s="9"/>
      <c r="ABG53" s="9"/>
      <c r="ABH53" s="9"/>
      <c r="ABI53" s="9"/>
      <c r="ABJ53" s="9"/>
      <c r="ABK53" s="9"/>
      <c r="ABL53" s="9"/>
      <c r="ABM53" s="9"/>
      <c r="ABN53" s="9"/>
      <c r="ABO53" s="9"/>
      <c r="ABP53" s="9"/>
      <c r="ABQ53" s="9"/>
      <c r="ABR53" s="9"/>
      <c r="ABS53" s="9"/>
      <c r="ABT53" s="9"/>
      <c r="ABU53" s="9"/>
      <c r="ABV53" s="9"/>
      <c r="ABW53" s="9"/>
      <c r="ABX53" s="9"/>
      <c r="ABY53" s="9"/>
      <c r="ABZ53" s="9"/>
      <c r="ACA53" s="9"/>
      <c r="ACB53" s="9"/>
      <c r="ACC53" s="9"/>
      <c r="ACD53" s="9"/>
      <c r="ACE53" s="9"/>
      <c r="ACF53" s="9"/>
      <c r="ACG53" s="9"/>
      <c r="ACH53" s="9"/>
      <c r="ACI53" s="9"/>
      <c r="ACJ53" s="9"/>
      <c r="ACK53" s="9"/>
      <c r="ACL53" s="9"/>
      <c r="ACM53" s="9"/>
      <c r="ACN53" s="9"/>
      <c r="ACO53" s="9"/>
      <c r="ACP53" s="9"/>
      <c r="ACQ53" s="9"/>
      <c r="ACR53" s="9"/>
      <c r="ACS53" s="9"/>
      <c r="ACT53" s="9"/>
      <c r="ACU53" s="9"/>
      <c r="ACV53" s="9"/>
      <c r="ACW53" s="9"/>
      <c r="ACX53" s="9"/>
      <c r="ACY53" s="9"/>
      <c r="ACZ53" s="9"/>
      <c r="ADA53" s="9"/>
      <c r="ADB53" s="9"/>
      <c r="ADC53" s="9"/>
      <c r="ADD53" s="9"/>
      <c r="ADE53" s="9"/>
      <c r="ADF53" s="9"/>
      <c r="ADG53" s="9"/>
      <c r="ADH53" s="9"/>
      <c r="ADI53" s="9"/>
      <c r="ADJ53" s="9"/>
      <c r="ADK53" s="9"/>
      <c r="ADL53" s="9"/>
      <c r="ADM53" s="9"/>
      <c r="ADN53" s="9"/>
      <c r="ADO53" s="9"/>
      <c r="ADP53" s="9"/>
      <c r="ADQ53" s="9"/>
      <c r="ADR53" s="9"/>
      <c r="ADS53" s="9"/>
      <c r="ADT53" s="9"/>
      <c r="ADU53" s="9"/>
      <c r="ADV53" s="9"/>
      <c r="ADW53" s="9"/>
      <c r="ADX53" s="9"/>
      <c r="ADY53" s="9"/>
      <c r="ADZ53" s="9"/>
      <c r="AEA53" s="9"/>
      <c r="AEB53" s="9"/>
      <c r="AEC53" s="9"/>
      <c r="AED53" s="9"/>
      <c r="AEE53" s="9"/>
      <c r="AEF53" s="9"/>
      <c r="AEG53" s="9"/>
      <c r="AEH53" s="9"/>
      <c r="AEI53" s="9"/>
      <c r="AEJ53" s="9"/>
      <c r="AEK53" s="9"/>
      <c r="AEL53" s="9"/>
      <c r="AEM53" s="9"/>
      <c r="AEN53" s="9"/>
      <c r="AEO53" s="9"/>
      <c r="AEP53" s="9"/>
      <c r="AEQ53" s="9"/>
      <c r="AER53" s="9"/>
      <c r="AES53" s="9"/>
      <c r="AET53" s="9"/>
      <c r="AEU53" s="9"/>
      <c r="AEV53" s="9"/>
      <c r="AEW53" s="9"/>
      <c r="AEX53" s="9"/>
      <c r="AEY53" s="9"/>
      <c r="AEZ53" s="9"/>
      <c r="AFA53" s="9"/>
      <c r="AFB53" s="9"/>
      <c r="AFC53" s="9"/>
      <c r="AFD53" s="9"/>
      <c r="AFE53" s="9"/>
      <c r="AFF53" s="9"/>
      <c r="AFG53" s="9"/>
      <c r="AFH53" s="9"/>
      <c r="AFI53" s="9"/>
      <c r="AFJ53" s="9"/>
      <c r="AFK53" s="9"/>
      <c r="AFL53" s="9"/>
      <c r="AFM53" s="9"/>
      <c r="AFN53" s="9"/>
      <c r="AFO53" s="9"/>
      <c r="AFP53" s="9"/>
      <c r="AFQ53" s="9"/>
      <c r="AFR53" s="9"/>
      <c r="AFS53" s="9"/>
      <c r="AFT53" s="9"/>
      <c r="AFU53" s="9"/>
      <c r="AFV53" s="9"/>
      <c r="AFW53" s="9"/>
      <c r="AFX53" s="9"/>
      <c r="AFY53" s="9"/>
      <c r="AFZ53" s="9"/>
      <c r="AGA53" s="9"/>
      <c r="AGB53" s="9"/>
      <c r="AGC53" s="9"/>
      <c r="AGD53" s="9"/>
      <c r="AGE53" s="9"/>
      <c r="AGF53" s="9"/>
      <c r="AGG53" s="9"/>
      <c r="AGH53" s="9"/>
      <c r="AGI53" s="9"/>
      <c r="AGJ53" s="9"/>
      <c r="AGK53" s="9"/>
      <c r="AGL53" s="9"/>
      <c r="AGM53" s="9"/>
      <c r="AGN53" s="9"/>
      <c r="AGO53" s="9"/>
      <c r="AGP53" s="9"/>
      <c r="AGQ53" s="9"/>
      <c r="AGR53" s="9"/>
      <c r="AGS53" s="9"/>
      <c r="AGT53" s="9"/>
      <c r="AGU53" s="9"/>
      <c r="AGV53" s="9"/>
      <c r="AGW53" s="9"/>
      <c r="AGX53" s="9"/>
      <c r="AGY53" s="9"/>
      <c r="AGZ53" s="9"/>
      <c r="AHA53" s="9"/>
      <c r="AHB53" s="9"/>
      <c r="AHC53" s="9"/>
      <c r="AHD53" s="9"/>
      <c r="AHE53" s="9"/>
      <c r="AHF53" s="9"/>
      <c r="AHG53" s="9"/>
      <c r="AHH53" s="9"/>
      <c r="AHI53" s="9"/>
      <c r="AHJ53" s="9"/>
      <c r="AHK53" s="9"/>
      <c r="AHL53" s="9"/>
      <c r="AHM53" s="9"/>
      <c r="AHN53" s="9"/>
      <c r="AHO53" s="9"/>
      <c r="AHP53" s="9"/>
      <c r="AHQ53" s="9"/>
      <c r="AHR53" s="9"/>
      <c r="AHS53" s="9"/>
    </row>
    <row r="54" spans="1:903" s="8" customFormat="1">
      <c r="A54" s="63">
        <v>48</v>
      </c>
      <c r="B54" s="8" t="s">
        <v>94</v>
      </c>
      <c r="C54" s="8" t="s">
        <v>16</v>
      </c>
      <c r="D54" s="8" t="s">
        <v>21</v>
      </c>
      <c r="E54" s="8" t="s">
        <v>97</v>
      </c>
      <c r="F54" s="43">
        <v>41423</v>
      </c>
      <c r="G54" s="44">
        <v>8.6656940000000002</v>
      </c>
      <c r="H54" s="45">
        <v>-82.348611000000005</v>
      </c>
      <c r="I54" s="8">
        <v>43.2</v>
      </c>
      <c r="J54" s="8" t="s">
        <v>227</v>
      </c>
      <c r="K54" s="46">
        <v>733</v>
      </c>
      <c r="L54" s="46">
        <v>1</v>
      </c>
      <c r="M54" s="47">
        <v>2711</v>
      </c>
      <c r="N54" s="46">
        <v>8.2899999999999991</v>
      </c>
      <c r="O54" s="46"/>
      <c r="P54" s="47"/>
      <c r="Q54" s="44"/>
      <c r="R54" s="44"/>
      <c r="S54" s="44"/>
      <c r="T54" s="44"/>
      <c r="U54" s="44"/>
      <c r="V54" s="44"/>
      <c r="W54" s="44"/>
      <c r="X54" s="49">
        <v>5.05</v>
      </c>
      <c r="Y54" s="49">
        <v>0.10758980740099547</v>
      </c>
      <c r="Z54" s="50">
        <v>18.5</v>
      </c>
      <c r="AA54" s="50">
        <v>9.3460317460317466</v>
      </c>
      <c r="AB54" s="50">
        <v>36.799999999999997</v>
      </c>
      <c r="AC54" s="49">
        <v>5.1631284916201112</v>
      </c>
      <c r="AD54" s="49">
        <v>0.11</v>
      </c>
      <c r="AE54" s="51">
        <v>6000000</v>
      </c>
      <c r="AF54" s="49">
        <v>-18.899999999999999</v>
      </c>
      <c r="AG54" s="66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"/>
      <c r="AZ54" s="9"/>
      <c r="BA54" s="9"/>
      <c r="BB54" s="9"/>
      <c r="BC54" s="9"/>
      <c r="BD54" s="9"/>
      <c r="BE54" s="9"/>
      <c r="BF54" s="9"/>
      <c r="BG54" s="9"/>
      <c r="BH54" s="9"/>
      <c r="BI54" s="9"/>
      <c r="BJ54" s="9"/>
      <c r="BK54" s="9"/>
      <c r="BL54" s="9"/>
      <c r="BM54" s="9"/>
      <c r="BN54" s="9"/>
      <c r="BO54" s="9"/>
      <c r="BP54" s="9"/>
      <c r="BQ54" s="9"/>
      <c r="BR54" s="9"/>
      <c r="BS54" s="9"/>
      <c r="BT54" s="9"/>
      <c r="BU54" s="9"/>
      <c r="BV54" s="9"/>
      <c r="BW54" s="9"/>
      <c r="BX54" s="9"/>
      <c r="BY54" s="9"/>
      <c r="BZ54" s="9"/>
      <c r="CA54" s="9"/>
      <c r="CB54" s="9"/>
      <c r="CC54" s="9"/>
      <c r="CD54" s="9"/>
      <c r="CE54" s="9"/>
      <c r="CF54" s="9"/>
      <c r="CG54" s="9"/>
      <c r="CH54" s="9"/>
      <c r="CI54" s="9"/>
      <c r="CJ54" s="9"/>
      <c r="CK54" s="9"/>
      <c r="CL54" s="9"/>
      <c r="CM54" s="9"/>
      <c r="CN54" s="9"/>
      <c r="CO54" s="9"/>
      <c r="CP54" s="9"/>
      <c r="CQ54" s="9"/>
      <c r="CR54" s="9"/>
      <c r="CS54" s="9"/>
      <c r="CT54" s="9"/>
      <c r="CU54" s="9"/>
      <c r="CV54" s="9"/>
      <c r="CW54" s="9"/>
      <c r="CX54" s="9"/>
      <c r="CY54" s="9"/>
      <c r="CZ54" s="9"/>
      <c r="DA54" s="9"/>
      <c r="DB54" s="9"/>
      <c r="DC54" s="9"/>
      <c r="DD54" s="9"/>
      <c r="DE54" s="9"/>
      <c r="DF54" s="9"/>
      <c r="DG54" s="9"/>
      <c r="DH54" s="9"/>
      <c r="DI54" s="9"/>
      <c r="DJ54" s="9"/>
      <c r="DK54" s="9"/>
      <c r="DL54" s="9"/>
      <c r="DM54" s="9"/>
      <c r="DN54" s="9"/>
      <c r="DO54" s="9"/>
      <c r="DP54" s="9"/>
      <c r="DQ54" s="9"/>
      <c r="DR54" s="9"/>
      <c r="DS54" s="9"/>
      <c r="DT54" s="9"/>
      <c r="DU54" s="9"/>
      <c r="DV54" s="9"/>
      <c r="DW54" s="9"/>
      <c r="DX54" s="9"/>
      <c r="DY54" s="9"/>
      <c r="DZ54" s="9"/>
      <c r="EA54" s="9"/>
      <c r="EB54" s="9"/>
      <c r="EC54" s="9"/>
      <c r="ED54" s="9"/>
      <c r="EE54" s="9"/>
      <c r="EF54" s="9"/>
      <c r="EG54" s="9"/>
      <c r="EH54" s="9"/>
      <c r="EI54" s="9"/>
      <c r="EJ54" s="9"/>
      <c r="EK54" s="9"/>
      <c r="EL54" s="9"/>
      <c r="EM54" s="9"/>
      <c r="EN54" s="9"/>
      <c r="EO54" s="9"/>
      <c r="EP54" s="9"/>
      <c r="EQ54" s="9"/>
      <c r="ER54" s="9"/>
      <c r="ES54" s="9"/>
      <c r="ET54" s="9"/>
      <c r="EU54" s="9"/>
      <c r="EV54" s="9"/>
      <c r="EW54" s="9"/>
      <c r="EX54" s="9"/>
      <c r="EY54" s="9"/>
      <c r="EZ54" s="9"/>
      <c r="FA54" s="9"/>
      <c r="FB54" s="9"/>
      <c r="FC54" s="9"/>
      <c r="FD54" s="9"/>
      <c r="FE54" s="9"/>
      <c r="FF54" s="9"/>
      <c r="FG54" s="9"/>
      <c r="FH54" s="9"/>
      <c r="FI54" s="9"/>
      <c r="FJ54" s="9"/>
      <c r="FK54" s="9"/>
      <c r="FL54" s="9"/>
      <c r="FM54" s="9"/>
      <c r="FN54" s="9"/>
      <c r="FO54" s="9"/>
      <c r="FP54" s="9"/>
      <c r="FQ54" s="9"/>
      <c r="FR54" s="9"/>
      <c r="FS54" s="9"/>
      <c r="FT54" s="9"/>
      <c r="FU54" s="9"/>
      <c r="FV54" s="9"/>
      <c r="FW54" s="9"/>
      <c r="FX54" s="9"/>
      <c r="FY54" s="9"/>
      <c r="FZ54" s="9"/>
      <c r="GA54" s="9"/>
      <c r="GB54" s="9"/>
      <c r="GC54" s="9"/>
      <c r="GD54" s="9"/>
      <c r="GE54" s="9"/>
      <c r="GF54" s="9"/>
      <c r="GG54" s="9"/>
      <c r="GH54" s="9"/>
      <c r="GI54" s="9"/>
      <c r="GJ54" s="9"/>
      <c r="GK54" s="9"/>
      <c r="GL54" s="9"/>
      <c r="GM54" s="9"/>
      <c r="GN54" s="9"/>
      <c r="GO54" s="9"/>
      <c r="GP54" s="9"/>
      <c r="GQ54" s="9"/>
      <c r="GR54" s="9"/>
      <c r="GS54" s="9"/>
      <c r="GT54" s="9"/>
      <c r="GU54" s="9"/>
      <c r="GV54" s="9"/>
      <c r="GW54" s="9"/>
      <c r="GX54" s="9"/>
      <c r="GY54" s="9"/>
      <c r="GZ54" s="9"/>
      <c r="HA54" s="9"/>
      <c r="HB54" s="9"/>
      <c r="HC54" s="9"/>
      <c r="HD54" s="9"/>
      <c r="HE54" s="9"/>
      <c r="HF54" s="9"/>
      <c r="HG54" s="9"/>
      <c r="HH54" s="9"/>
      <c r="HI54" s="9"/>
      <c r="HJ54" s="9"/>
      <c r="HK54" s="9"/>
      <c r="HL54" s="9"/>
      <c r="HM54" s="9"/>
      <c r="HN54" s="9"/>
      <c r="HO54" s="9"/>
      <c r="HP54" s="9"/>
      <c r="HQ54" s="9"/>
      <c r="HR54" s="9"/>
      <c r="HS54" s="9"/>
      <c r="HT54" s="9"/>
      <c r="HU54" s="9"/>
      <c r="HV54" s="9"/>
      <c r="HW54" s="9"/>
      <c r="HX54" s="9"/>
      <c r="HY54" s="9"/>
      <c r="HZ54" s="9"/>
      <c r="IA54" s="9"/>
      <c r="IB54" s="9"/>
      <c r="IC54" s="9"/>
      <c r="ID54" s="9"/>
      <c r="IE54" s="9"/>
      <c r="IF54" s="9"/>
      <c r="IG54" s="9"/>
      <c r="IH54" s="9"/>
      <c r="II54" s="9"/>
      <c r="IJ54" s="9"/>
      <c r="IK54" s="9"/>
      <c r="IL54" s="9"/>
      <c r="IM54" s="9"/>
      <c r="IN54" s="9"/>
      <c r="IO54" s="9"/>
      <c r="IP54" s="9"/>
      <c r="IQ54" s="9"/>
      <c r="IR54" s="9"/>
      <c r="IS54" s="9"/>
      <c r="IT54" s="9"/>
      <c r="IU54" s="9"/>
      <c r="IV54" s="9"/>
      <c r="IW54" s="9"/>
      <c r="IX54" s="9"/>
      <c r="IY54" s="9"/>
      <c r="IZ54" s="9"/>
      <c r="JA54" s="9"/>
      <c r="JB54" s="9"/>
      <c r="JC54" s="9"/>
      <c r="JD54" s="9"/>
      <c r="JE54" s="9"/>
      <c r="JF54" s="9"/>
      <c r="JG54" s="9"/>
      <c r="JH54" s="9"/>
      <c r="JI54" s="9"/>
      <c r="JJ54" s="9"/>
      <c r="JK54" s="9"/>
      <c r="JL54" s="9"/>
      <c r="JM54" s="9"/>
      <c r="JN54" s="9"/>
      <c r="JO54" s="9"/>
      <c r="JP54" s="9"/>
      <c r="JQ54" s="9"/>
      <c r="JR54" s="9"/>
      <c r="JS54" s="9"/>
      <c r="JT54" s="9"/>
      <c r="JU54" s="9"/>
      <c r="JV54" s="9"/>
      <c r="JW54" s="9"/>
      <c r="JX54" s="9"/>
      <c r="JY54" s="9"/>
      <c r="JZ54" s="9"/>
      <c r="KA54" s="9"/>
      <c r="KB54" s="9"/>
      <c r="KC54" s="9"/>
      <c r="KD54" s="9"/>
      <c r="KE54" s="9"/>
      <c r="KF54" s="9"/>
      <c r="KG54" s="9"/>
      <c r="KH54" s="9"/>
      <c r="KI54" s="9"/>
      <c r="KJ54" s="9"/>
      <c r="KK54" s="9"/>
      <c r="KL54" s="9"/>
      <c r="KM54" s="9"/>
      <c r="KN54" s="9"/>
      <c r="KO54" s="9"/>
      <c r="KP54" s="9"/>
      <c r="KQ54" s="9"/>
      <c r="KR54" s="9"/>
      <c r="KS54" s="9"/>
      <c r="KT54" s="9"/>
      <c r="KU54" s="9"/>
      <c r="KV54" s="9"/>
      <c r="KW54" s="9"/>
      <c r="KX54" s="9"/>
      <c r="KY54" s="9"/>
      <c r="KZ54" s="9"/>
      <c r="LA54" s="9"/>
      <c r="LB54" s="9"/>
      <c r="LC54" s="9"/>
      <c r="LD54" s="9"/>
      <c r="LE54" s="9"/>
      <c r="LF54" s="9"/>
      <c r="LG54" s="9"/>
      <c r="LH54" s="9"/>
      <c r="LI54" s="9"/>
      <c r="LJ54" s="9"/>
      <c r="LK54" s="9"/>
      <c r="LL54" s="9"/>
      <c r="LM54" s="9"/>
      <c r="LN54" s="9"/>
      <c r="LO54" s="9"/>
      <c r="LP54" s="9"/>
      <c r="LQ54" s="9"/>
      <c r="LR54" s="9"/>
      <c r="LS54" s="9"/>
      <c r="LT54" s="9"/>
      <c r="LU54" s="9"/>
      <c r="LV54" s="9"/>
      <c r="LW54" s="9"/>
      <c r="LX54" s="9"/>
      <c r="LY54" s="9"/>
      <c r="LZ54" s="9"/>
      <c r="MA54" s="9"/>
      <c r="MB54" s="9"/>
      <c r="MC54" s="9"/>
      <c r="MD54" s="9"/>
      <c r="ME54" s="9"/>
      <c r="MF54" s="9"/>
      <c r="MG54" s="9"/>
      <c r="MH54" s="9"/>
      <c r="MI54" s="9"/>
      <c r="MJ54" s="9"/>
      <c r="MK54" s="9"/>
      <c r="ML54" s="9"/>
      <c r="MM54" s="9"/>
      <c r="MN54" s="9"/>
      <c r="MO54" s="9"/>
      <c r="MP54" s="9"/>
      <c r="MQ54" s="9"/>
      <c r="MR54" s="9"/>
      <c r="MS54" s="9"/>
      <c r="MT54" s="9"/>
      <c r="MU54" s="9"/>
      <c r="MV54" s="9"/>
      <c r="MW54" s="9"/>
      <c r="MX54" s="9"/>
      <c r="MY54" s="9"/>
      <c r="MZ54" s="9"/>
      <c r="NA54" s="9"/>
      <c r="NB54" s="9"/>
      <c r="NC54" s="9"/>
      <c r="ND54" s="9"/>
      <c r="NE54" s="9"/>
      <c r="NF54" s="9"/>
      <c r="NG54" s="9"/>
      <c r="NH54" s="9"/>
      <c r="NI54" s="9"/>
      <c r="NJ54" s="9"/>
      <c r="NK54" s="9"/>
      <c r="NL54" s="9"/>
      <c r="NM54" s="9"/>
      <c r="NN54" s="9"/>
      <c r="NO54" s="9"/>
      <c r="NP54" s="9"/>
      <c r="NQ54" s="9"/>
      <c r="NR54" s="9"/>
      <c r="NS54" s="9"/>
      <c r="NT54" s="9"/>
      <c r="NU54" s="9"/>
      <c r="NV54" s="9"/>
      <c r="NW54" s="9"/>
      <c r="NX54" s="9"/>
      <c r="NY54" s="9"/>
      <c r="NZ54" s="9"/>
      <c r="OA54" s="9"/>
      <c r="OB54" s="9"/>
      <c r="OC54" s="9"/>
      <c r="OD54" s="9"/>
      <c r="OE54" s="9"/>
      <c r="OF54" s="9"/>
      <c r="OG54" s="9"/>
      <c r="OH54" s="9"/>
      <c r="OI54" s="9"/>
      <c r="OJ54" s="9"/>
      <c r="OK54" s="9"/>
      <c r="OL54" s="9"/>
      <c r="OM54" s="9"/>
      <c r="ON54" s="9"/>
      <c r="OO54" s="9"/>
      <c r="OP54" s="9"/>
      <c r="OQ54" s="9"/>
      <c r="OR54" s="9"/>
      <c r="OS54" s="9"/>
      <c r="OT54" s="9"/>
      <c r="OU54" s="9"/>
      <c r="OV54" s="9"/>
      <c r="OW54" s="9"/>
      <c r="OX54" s="9"/>
      <c r="OY54" s="9"/>
      <c r="OZ54" s="9"/>
      <c r="PA54" s="9"/>
      <c r="PB54" s="9"/>
      <c r="PC54" s="9"/>
      <c r="PD54" s="9"/>
      <c r="PE54" s="9"/>
      <c r="PF54" s="9"/>
      <c r="PG54" s="9"/>
      <c r="PH54" s="9"/>
      <c r="PI54" s="9"/>
      <c r="PJ54" s="9"/>
      <c r="PK54" s="9"/>
      <c r="PL54" s="9"/>
      <c r="PM54" s="9"/>
      <c r="PN54" s="9"/>
      <c r="PO54" s="9"/>
      <c r="PP54" s="9"/>
      <c r="PQ54" s="9"/>
      <c r="PR54" s="9"/>
      <c r="PS54" s="9"/>
      <c r="PT54" s="9"/>
      <c r="PU54" s="9"/>
      <c r="PV54" s="9"/>
      <c r="PW54" s="9"/>
      <c r="PX54" s="9"/>
      <c r="PY54" s="9"/>
      <c r="PZ54" s="9"/>
      <c r="QA54" s="9"/>
      <c r="QB54" s="9"/>
      <c r="QC54" s="9"/>
      <c r="QD54" s="9"/>
      <c r="QE54" s="9"/>
      <c r="QF54" s="9"/>
      <c r="QG54" s="9"/>
      <c r="QH54" s="9"/>
      <c r="QI54" s="9"/>
      <c r="QJ54" s="9"/>
      <c r="QK54" s="9"/>
      <c r="QL54" s="9"/>
      <c r="QM54" s="9"/>
      <c r="QN54" s="9"/>
      <c r="QO54" s="9"/>
      <c r="QP54" s="9"/>
      <c r="QQ54" s="9"/>
      <c r="QR54" s="9"/>
      <c r="QS54" s="9"/>
      <c r="QT54" s="9"/>
      <c r="QU54" s="9"/>
      <c r="QV54" s="9"/>
      <c r="QW54" s="9"/>
      <c r="QX54" s="9"/>
      <c r="QY54" s="9"/>
      <c r="QZ54" s="9"/>
      <c r="RA54" s="9"/>
      <c r="RB54" s="9"/>
      <c r="RC54" s="9"/>
      <c r="RD54" s="9"/>
      <c r="RE54" s="9"/>
      <c r="RF54" s="9"/>
      <c r="RG54" s="9"/>
      <c r="RH54" s="9"/>
      <c r="RI54" s="9"/>
      <c r="RJ54" s="9"/>
      <c r="RK54" s="9"/>
      <c r="RL54" s="9"/>
      <c r="RM54" s="9"/>
      <c r="RN54" s="9"/>
      <c r="RO54" s="9"/>
      <c r="RP54" s="9"/>
      <c r="RQ54" s="9"/>
      <c r="RR54" s="9"/>
      <c r="RS54" s="9"/>
      <c r="RT54" s="9"/>
      <c r="RU54" s="9"/>
      <c r="RV54" s="9"/>
      <c r="RW54" s="9"/>
      <c r="RX54" s="9"/>
      <c r="RY54" s="9"/>
      <c r="RZ54" s="9"/>
      <c r="SA54" s="9"/>
      <c r="SB54" s="9"/>
      <c r="SC54" s="9"/>
      <c r="SD54" s="9"/>
      <c r="SE54" s="9"/>
      <c r="SF54" s="9"/>
      <c r="SG54" s="9"/>
      <c r="SH54" s="9"/>
      <c r="SI54" s="9"/>
      <c r="SJ54" s="9"/>
      <c r="SK54" s="9"/>
      <c r="SL54" s="9"/>
      <c r="SM54" s="9"/>
      <c r="SN54" s="9"/>
      <c r="SO54" s="9"/>
      <c r="SP54" s="9"/>
      <c r="SQ54" s="9"/>
      <c r="SR54" s="9"/>
      <c r="SS54" s="9"/>
      <c r="ST54" s="9"/>
      <c r="SU54" s="9"/>
      <c r="SV54" s="9"/>
      <c r="SW54" s="9"/>
      <c r="SX54" s="9"/>
      <c r="SY54" s="9"/>
      <c r="SZ54" s="9"/>
      <c r="TA54" s="9"/>
      <c r="TB54" s="9"/>
      <c r="TC54" s="9"/>
      <c r="TD54" s="9"/>
      <c r="TE54" s="9"/>
      <c r="TF54" s="9"/>
      <c r="TG54" s="9"/>
      <c r="TH54" s="9"/>
      <c r="TI54" s="9"/>
      <c r="TJ54" s="9"/>
      <c r="TK54" s="9"/>
      <c r="TL54" s="9"/>
      <c r="TM54" s="9"/>
      <c r="TN54" s="9"/>
      <c r="TO54" s="9"/>
      <c r="TP54" s="9"/>
      <c r="TQ54" s="9"/>
      <c r="TR54" s="9"/>
      <c r="TS54" s="9"/>
      <c r="TT54" s="9"/>
      <c r="TU54" s="9"/>
      <c r="TV54" s="9"/>
      <c r="TW54" s="9"/>
      <c r="TX54" s="9"/>
      <c r="TY54" s="9"/>
      <c r="TZ54" s="9"/>
      <c r="UA54" s="9"/>
      <c r="UB54" s="9"/>
      <c r="UC54" s="9"/>
      <c r="UD54" s="9"/>
      <c r="UE54" s="9"/>
      <c r="UF54" s="9"/>
      <c r="UG54" s="9"/>
      <c r="UH54" s="9"/>
      <c r="UI54" s="9"/>
      <c r="UJ54" s="9"/>
      <c r="UK54" s="9"/>
      <c r="UL54" s="9"/>
      <c r="UM54" s="9"/>
      <c r="UN54" s="9"/>
      <c r="UO54" s="9"/>
      <c r="UP54" s="9"/>
      <c r="UQ54" s="9"/>
      <c r="UR54" s="9"/>
      <c r="US54" s="9"/>
      <c r="UT54" s="9"/>
      <c r="UU54" s="9"/>
      <c r="UV54" s="9"/>
      <c r="UW54" s="9"/>
      <c r="UX54" s="9"/>
      <c r="UY54" s="9"/>
      <c r="UZ54" s="9"/>
      <c r="VA54" s="9"/>
      <c r="VB54" s="9"/>
      <c r="VC54" s="9"/>
      <c r="VD54" s="9"/>
      <c r="VE54" s="9"/>
      <c r="VF54" s="9"/>
      <c r="VG54" s="9"/>
      <c r="VH54" s="9"/>
      <c r="VI54" s="9"/>
      <c r="VJ54" s="9"/>
      <c r="VK54" s="9"/>
      <c r="VL54" s="9"/>
      <c r="VM54" s="9"/>
      <c r="VN54" s="9"/>
      <c r="VO54" s="9"/>
      <c r="VP54" s="9"/>
      <c r="VQ54" s="9"/>
      <c r="VR54" s="9"/>
      <c r="VS54" s="9"/>
      <c r="VT54" s="9"/>
      <c r="VU54" s="9"/>
      <c r="VV54" s="9"/>
      <c r="VW54" s="9"/>
      <c r="VX54" s="9"/>
      <c r="VY54" s="9"/>
      <c r="VZ54" s="9"/>
      <c r="WA54" s="9"/>
      <c r="WB54" s="9"/>
      <c r="WC54" s="9"/>
      <c r="WD54" s="9"/>
      <c r="WE54" s="9"/>
      <c r="WF54" s="9"/>
      <c r="WG54" s="9"/>
      <c r="WH54" s="9"/>
      <c r="WI54" s="9"/>
      <c r="WJ54" s="9"/>
      <c r="WK54" s="9"/>
      <c r="WL54" s="9"/>
      <c r="WM54" s="9"/>
      <c r="WN54" s="9"/>
      <c r="WO54" s="9"/>
      <c r="WP54" s="9"/>
      <c r="WQ54" s="9"/>
      <c r="WR54" s="9"/>
      <c r="WS54" s="9"/>
      <c r="WT54" s="9"/>
      <c r="WU54" s="9"/>
      <c r="WV54" s="9"/>
      <c r="WW54" s="9"/>
      <c r="WX54" s="9"/>
      <c r="WY54" s="9"/>
      <c r="WZ54" s="9"/>
      <c r="XA54" s="9"/>
      <c r="XB54" s="9"/>
      <c r="XC54" s="9"/>
      <c r="XD54" s="9"/>
      <c r="XE54" s="9"/>
      <c r="XF54" s="9"/>
      <c r="XG54" s="9"/>
      <c r="XH54" s="9"/>
      <c r="XI54" s="9"/>
      <c r="XJ54" s="9"/>
      <c r="XK54" s="9"/>
      <c r="XL54" s="9"/>
      <c r="XM54" s="9"/>
      <c r="XN54" s="9"/>
      <c r="XO54" s="9"/>
      <c r="XP54" s="9"/>
      <c r="XQ54" s="9"/>
      <c r="XR54" s="9"/>
      <c r="XS54" s="9"/>
      <c r="XT54" s="9"/>
      <c r="XU54" s="9"/>
      <c r="XV54" s="9"/>
      <c r="XW54" s="9"/>
      <c r="XX54" s="9"/>
      <c r="XY54" s="9"/>
      <c r="XZ54" s="9"/>
      <c r="YA54" s="9"/>
      <c r="YB54" s="9"/>
      <c r="YC54" s="9"/>
      <c r="YD54" s="9"/>
      <c r="YE54" s="9"/>
      <c r="YF54" s="9"/>
      <c r="YG54" s="9"/>
      <c r="YH54" s="9"/>
      <c r="YI54" s="9"/>
      <c r="YJ54" s="9"/>
      <c r="YK54" s="9"/>
      <c r="YL54" s="9"/>
      <c r="YM54" s="9"/>
      <c r="YN54" s="9"/>
      <c r="YO54" s="9"/>
      <c r="YP54" s="9"/>
      <c r="YQ54" s="9"/>
      <c r="YR54" s="9"/>
      <c r="YS54" s="9"/>
      <c r="YT54" s="9"/>
      <c r="YU54" s="9"/>
      <c r="YV54" s="9"/>
      <c r="YW54" s="9"/>
      <c r="YX54" s="9"/>
      <c r="YY54" s="9"/>
      <c r="YZ54" s="9"/>
      <c r="ZA54" s="9"/>
      <c r="ZB54" s="9"/>
      <c r="ZC54" s="9"/>
      <c r="ZD54" s="9"/>
      <c r="ZE54" s="9"/>
      <c r="ZF54" s="9"/>
      <c r="ZG54" s="9"/>
      <c r="ZH54" s="9"/>
      <c r="ZI54" s="9"/>
      <c r="ZJ54" s="9"/>
      <c r="ZK54" s="9"/>
      <c r="ZL54" s="9"/>
      <c r="ZM54" s="9"/>
      <c r="ZN54" s="9"/>
      <c r="ZO54" s="9"/>
      <c r="ZP54" s="9"/>
      <c r="ZQ54" s="9"/>
      <c r="ZR54" s="9"/>
      <c r="ZS54" s="9"/>
      <c r="ZT54" s="9"/>
      <c r="ZU54" s="9"/>
      <c r="ZV54" s="9"/>
      <c r="ZW54" s="9"/>
      <c r="ZX54" s="9"/>
      <c r="ZY54" s="9"/>
      <c r="ZZ54" s="9"/>
      <c r="AAA54" s="9"/>
      <c r="AAB54" s="9"/>
      <c r="AAC54" s="9"/>
      <c r="AAD54" s="9"/>
      <c r="AAE54" s="9"/>
      <c r="AAF54" s="9"/>
      <c r="AAG54" s="9"/>
      <c r="AAH54" s="9"/>
      <c r="AAI54" s="9"/>
      <c r="AAJ54" s="9"/>
      <c r="AAK54" s="9"/>
      <c r="AAL54" s="9"/>
      <c r="AAM54" s="9"/>
      <c r="AAN54" s="9"/>
      <c r="AAO54" s="9"/>
      <c r="AAP54" s="9"/>
      <c r="AAQ54" s="9"/>
      <c r="AAR54" s="9"/>
      <c r="AAS54" s="9"/>
      <c r="AAT54" s="9"/>
      <c r="AAU54" s="9"/>
      <c r="AAV54" s="9"/>
      <c r="AAW54" s="9"/>
      <c r="AAX54" s="9"/>
      <c r="AAY54" s="9"/>
      <c r="AAZ54" s="9"/>
      <c r="ABA54" s="9"/>
      <c r="ABB54" s="9"/>
      <c r="ABC54" s="9"/>
      <c r="ABD54" s="9"/>
      <c r="ABE54" s="9"/>
      <c r="ABF54" s="9"/>
      <c r="ABG54" s="9"/>
      <c r="ABH54" s="9"/>
      <c r="ABI54" s="9"/>
      <c r="ABJ54" s="9"/>
      <c r="ABK54" s="9"/>
      <c r="ABL54" s="9"/>
      <c r="ABM54" s="9"/>
      <c r="ABN54" s="9"/>
      <c r="ABO54" s="9"/>
      <c r="ABP54" s="9"/>
      <c r="ABQ54" s="9"/>
      <c r="ABR54" s="9"/>
      <c r="ABS54" s="9"/>
      <c r="ABT54" s="9"/>
      <c r="ABU54" s="9"/>
      <c r="ABV54" s="9"/>
      <c r="ABW54" s="9"/>
      <c r="ABX54" s="9"/>
      <c r="ABY54" s="9"/>
      <c r="ABZ54" s="9"/>
      <c r="ACA54" s="9"/>
      <c r="ACB54" s="9"/>
      <c r="ACC54" s="9"/>
      <c r="ACD54" s="9"/>
      <c r="ACE54" s="9"/>
      <c r="ACF54" s="9"/>
      <c r="ACG54" s="9"/>
      <c r="ACH54" s="9"/>
      <c r="ACI54" s="9"/>
      <c r="ACJ54" s="9"/>
      <c r="ACK54" s="9"/>
      <c r="ACL54" s="9"/>
      <c r="ACM54" s="9"/>
      <c r="ACN54" s="9"/>
      <c r="ACO54" s="9"/>
      <c r="ACP54" s="9"/>
      <c r="ACQ54" s="9"/>
      <c r="ACR54" s="9"/>
      <c r="ACS54" s="9"/>
      <c r="ACT54" s="9"/>
      <c r="ACU54" s="9"/>
      <c r="ACV54" s="9"/>
      <c r="ACW54" s="9"/>
      <c r="ACX54" s="9"/>
      <c r="ACY54" s="9"/>
      <c r="ACZ54" s="9"/>
      <c r="ADA54" s="9"/>
      <c r="ADB54" s="9"/>
      <c r="ADC54" s="9"/>
      <c r="ADD54" s="9"/>
      <c r="ADE54" s="9"/>
      <c r="ADF54" s="9"/>
      <c r="ADG54" s="9"/>
      <c r="ADH54" s="9"/>
      <c r="ADI54" s="9"/>
      <c r="ADJ54" s="9"/>
      <c r="ADK54" s="9"/>
      <c r="ADL54" s="9"/>
      <c r="ADM54" s="9"/>
      <c r="ADN54" s="9"/>
      <c r="ADO54" s="9"/>
      <c r="ADP54" s="9"/>
      <c r="ADQ54" s="9"/>
      <c r="ADR54" s="9"/>
      <c r="ADS54" s="9"/>
      <c r="ADT54" s="9"/>
      <c r="ADU54" s="9"/>
      <c r="ADV54" s="9"/>
      <c r="ADW54" s="9"/>
      <c r="ADX54" s="9"/>
      <c r="ADY54" s="9"/>
      <c r="ADZ54" s="9"/>
      <c r="AEA54" s="9"/>
      <c r="AEB54" s="9"/>
      <c r="AEC54" s="9"/>
      <c r="AED54" s="9"/>
      <c r="AEE54" s="9"/>
      <c r="AEF54" s="9"/>
      <c r="AEG54" s="9"/>
      <c r="AEH54" s="9"/>
      <c r="AEI54" s="9"/>
      <c r="AEJ54" s="9"/>
      <c r="AEK54" s="9"/>
      <c r="AEL54" s="9"/>
      <c r="AEM54" s="9"/>
      <c r="AEN54" s="9"/>
      <c r="AEO54" s="9"/>
      <c r="AEP54" s="9"/>
      <c r="AEQ54" s="9"/>
      <c r="AER54" s="9"/>
      <c r="AES54" s="9"/>
      <c r="AET54" s="9"/>
      <c r="AEU54" s="9"/>
      <c r="AEV54" s="9"/>
      <c r="AEW54" s="9"/>
      <c r="AEX54" s="9"/>
      <c r="AEY54" s="9"/>
      <c r="AEZ54" s="9"/>
      <c r="AFA54" s="9"/>
      <c r="AFB54" s="9"/>
      <c r="AFC54" s="9"/>
      <c r="AFD54" s="9"/>
      <c r="AFE54" s="9"/>
      <c r="AFF54" s="9"/>
      <c r="AFG54" s="9"/>
      <c r="AFH54" s="9"/>
      <c r="AFI54" s="9"/>
      <c r="AFJ54" s="9"/>
      <c r="AFK54" s="9"/>
      <c r="AFL54" s="9"/>
      <c r="AFM54" s="9"/>
      <c r="AFN54" s="9"/>
      <c r="AFO54" s="9"/>
      <c r="AFP54" s="9"/>
      <c r="AFQ54" s="9"/>
      <c r="AFR54" s="9"/>
      <c r="AFS54" s="9"/>
      <c r="AFT54" s="9"/>
      <c r="AFU54" s="9"/>
      <c r="AFV54" s="9"/>
      <c r="AFW54" s="9"/>
      <c r="AFX54" s="9"/>
      <c r="AFY54" s="9"/>
      <c r="AFZ54" s="9"/>
      <c r="AGA54" s="9"/>
      <c r="AGB54" s="9"/>
      <c r="AGC54" s="9"/>
      <c r="AGD54" s="9"/>
      <c r="AGE54" s="9"/>
      <c r="AGF54" s="9"/>
      <c r="AGG54" s="9"/>
      <c r="AGH54" s="9"/>
      <c r="AGI54" s="9"/>
      <c r="AGJ54" s="9"/>
      <c r="AGK54" s="9"/>
      <c r="AGL54" s="9"/>
      <c r="AGM54" s="9"/>
      <c r="AGN54" s="9"/>
      <c r="AGO54" s="9"/>
      <c r="AGP54" s="9"/>
      <c r="AGQ54" s="9"/>
      <c r="AGR54" s="9"/>
      <c r="AGS54" s="9"/>
      <c r="AGT54" s="9"/>
      <c r="AGU54" s="9"/>
      <c r="AGV54" s="9"/>
      <c r="AGW54" s="9"/>
      <c r="AGX54" s="9"/>
      <c r="AGY54" s="9"/>
      <c r="AGZ54" s="9"/>
      <c r="AHA54" s="9"/>
      <c r="AHB54" s="9"/>
      <c r="AHC54" s="9"/>
      <c r="AHD54" s="9"/>
      <c r="AHE54" s="9"/>
      <c r="AHF54" s="9"/>
      <c r="AHG54" s="9"/>
      <c r="AHH54" s="9"/>
      <c r="AHI54" s="9"/>
      <c r="AHJ54" s="9"/>
      <c r="AHK54" s="9"/>
      <c r="AHL54" s="9"/>
      <c r="AHM54" s="9"/>
      <c r="AHN54" s="9"/>
      <c r="AHO54" s="9"/>
      <c r="AHP54" s="9"/>
      <c r="AHQ54" s="9"/>
      <c r="AHR54" s="9"/>
      <c r="AHS54" s="9"/>
    </row>
    <row r="55" spans="1:903" s="8" customFormat="1">
      <c r="A55" s="63">
        <v>49</v>
      </c>
      <c r="B55" s="8" t="s">
        <v>98</v>
      </c>
      <c r="C55" s="8" t="s">
        <v>16</v>
      </c>
      <c r="D55" s="8" t="s">
        <v>17</v>
      </c>
      <c r="E55" s="8" t="s">
        <v>99</v>
      </c>
      <c r="F55" s="43">
        <v>41425</v>
      </c>
      <c r="G55" s="44">
        <v>8.6359440000000003</v>
      </c>
      <c r="H55" s="45">
        <v>-82.223749999999995</v>
      </c>
      <c r="I55" s="8">
        <v>27.4</v>
      </c>
      <c r="J55" s="8" t="s">
        <v>227</v>
      </c>
      <c r="K55" s="46">
        <v>696</v>
      </c>
      <c r="L55" s="46">
        <v>57.7</v>
      </c>
      <c r="M55" s="47">
        <v>2006</v>
      </c>
      <c r="N55" s="46">
        <v>7.88</v>
      </c>
      <c r="O55" s="46"/>
      <c r="P55" s="47"/>
      <c r="Q55" s="44"/>
      <c r="R55" s="44"/>
      <c r="S55" s="44"/>
      <c r="T55" s="44"/>
      <c r="U55" s="44"/>
      <c r="V55" s="44"/>
      <c r="W55" s="44"/>
      <c r="X55" s="49"/>
      <c r="Y55" s="49"/>
      <c r="Z55" s="50" t="s">
        <v>23</v>
      </c>
      <c r="AA55" s="48" t="s">
        <v>23</v>
      </c>
      <c r="AB55" s="50" t="s">
        <v>23</v>
      </c>
      <c r="AC55" s="49"/>
      <c r="AD55" s="49"/>
      <c r="AE55" s="51"/>
      <c r="AF55" s="49">
        <v>-13.7</v>
      </c>
      <c r="AG55" s="66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"/>
      <c r="AZ55" s="9"/>
      <c r="BA55" s="9"/>
      <c r="BB55" s="9"/>
      <c r="BC55" s="9"/>
      <c r="BD55" s="9"/>
      <c r="BE55" s="9"/>
      <c r="BF55" s="9"/>
      <c r="BG55" s="9"/>
      <c r="BH55" s="9"/>
      <c r="BI55" s="9"/>
      <c r="BJ55" s="9"/>
      <c r="BK55" s="9"/>
      <c r="BL55" s="9"/>
      <c r="BM55" s="9"/>
      <c r="BN55" s="9"/>
      <c r="BO55" s="9"/>
      <c r="BP55" s="9"/>
      <c r="BQ55" s="9"/>
      <c r="BR55" s="9"/>
      <c r="BS55" s="9"/>
      <c r="BT55" s="9"/>
      <c r="BU55" s="9"/>
      <c r="BV55" s="9"/>
      <c r="BW55" s="9"/>
      <c r="BX55" s="9"/>
      <c r="BY55" s="9"/>
      <c r="BZ55" s="9"/>
      <c r="CA55" s="9"/>
      <c r="CB55" s="9"/>
      <c r="CC55" s="9"/>
      <c r="CD55" s="9"/>
      <c r="CE55" s="9"/>
      <c r="CF55" s="9"/>
      <c r="CG55" s="9"/>
      <c r="CH55" s="9"/>
      <c r="CI55" s="9"/>
      <c r="CJ55" s="9"/>
      <c r="CK55" s="9"/>
      <c r="CL55" s="9"/>
      <c r="CM55" s="9"/>
      <c r="CN55" s="9"/>
      <c r="CO55" s="9"/>
      <c r="CP55" s="9"/>
      <c r="CQ55" s="9"/>
      <c r="CR55" s="9"/>
      <c r="CS55" s="9"/>
      <c r="CT55" s="9"/>
      <c r="CU55" s="9"/>
      <c r="CV55" s="9"/>
      <c r="CW55" s="9"/>
      <c r="CX55" s="9"/>
      <c r="CY55" s="9"/>
      <c r="CZ55" s="9"/>
      <c r="DA55" s="9"/>
      <c r="DB55" s="9"/>
      <c r="DC55" s="9"/>
      <c r="DD55" s="9"/>
      <c r="DE55" s="9"/>
      <c r="DF55" s="9"/>
      <c r="DG55" s="9"/>
      <c r="DH55" s="9"/>
      <c r="DI55" s="9"/>
      <c r="DJ55" s="9"/>
      <c r="DK55" s="9"/>
      <c r="DL55" s="9"/>
      <c r="DM55" s="9"/>
      <c r="DN55" s="9"/>
      <c r="DO55" s="9"/>
      <c r="DP55" s="9"/>
      <c r="DQ55" s="9"/>
      <c r="DR55" s="9"/>
      <c r="DS55" s="9"/>
      <c r="DT55" s="9"/>
      <c r="DU55" s="9"/>
      <c r="DV55" s="9"/>
      <c r="DW55" s="9"/>
      <c r="DX55" s="9"/>
      <c r="DY55" s="9"/>
      <c r="DZ55" s="9"/>
      <c r="EA55" s="9"/>
      <c r="EB55" s="9"/>
      <c r="EC55" s="9"/>
      <c r="ED55" s="9"/>
      <c r="EE55" s="9"/>
      <c r="EF55" s="9"/>
      <c r="EG55" s="9"/>
      <c r="EH55" s="9"/>
      <c r="EI55" s="9"/>
      <c r="EJ55" s="9"/>
      <c r="EK55" s="9"/>
      <c r="EL55" s="9"/>
      <c r="EM55" s="9"/>
      <c r="EN55" s="9"/>
      <c r="EO55" s="9"/>
      <c r="EP55" s="9"/>
      <c r="EQ55" s="9"/>
      <c r="ER55" s="9"/>
      <c r="ES55" s="9"/>
      <c r="ET55" s="9"/>
      <c r="EU55" s="9"/>
      <c r="EV55" s="9"/>
      <c r="EW55" s="9"/>
      <c r="EX55" s="9"/>
      <c r="EY55" s="9"/>
      <c r="EZ55" s="9"/>
      <c r="FA55" s="9"/>
      <c r="FB55" s="9"/>
      <c r="FC55" s="9"/>
      <c r="FD55" s="9"/>
      <c r="FE55" s="9"/>
      <c r="FF55" s="9"/>
      <c r="FG55" s="9"/>
      <c r="FH55" s="9"/>
      <c r="FI55" s="9"/>
      <c r="FJ55" s="9"/>
      <c r="FK55" s="9"/>
      <c r="FL55" s="9"/>
      <c r="FM55" s="9"/>
      <c r="FN55" s="9"/>
      <c r="FO55" s="9"/>
      <c r="FP55" s="9"/>
      <c r="FQ55" s="9"/>
      <c r="FR55" s="9"/>
      <c r="FS55" s="9"/>
      <c r="FT55" s="9"/>
      <c r="FU55" s="9"/>
      <c r="FV55" s="9"/>
      <c r="FW55" s="9"/>
      <c r="FX55" s="9"/>
      <c r="FY55" s="9"/>
      <c r="FZ55" s="9"/>
      <c r="GA55" s="9"/>
      <c r="GB55" s="9"/>
      <c r="GC55" s="9"/>
      <c r="GD55" s="9"/>
      <c r="GE55" s="9"/>
      <c r="GF55" s="9"/>
      <c r="GG55" s="9"/>
      <c r="GH55" s="9"/>
      <c r="GI55" s="9"/>
      <c r="GJ55" s="9"/>
      <c r="GK55" s="9"/>
      <c r="GL55" s="9"/>
      <c r="GM55" s="9"/>
      <c r="GN55" s="9"/>
      <c r="GO55" s="9"/>
      <c r="GP55" s="9"/>
      <c r="GQ55" s="9"/>
      <c r="GR55" s="9"/>
      <c r="GS55" s="9"/>
      <c r="GT55" s="9"/>
      <c r="GU55" s="9"/>
      <c r="GV55" s="9"/>
      <c r="GW55" s="9"/>
      <c r="GX55" s="9"/>
      <c r="GY55" s="9"/>
      <c r="GZ55" s="9"/>
      <c r="HA55" s="9"/>
      <c r="HB55" s="9"/>
      <c r="HC55" s="9"/>
      <c r="HD55" s="9"/>
      <c r="HE55" s="9"/>
      <c r="HF55" s="9"/>
      <c r="HG55" s="9"/>
      <c r="HH55" s="9"/>
      <c r="HI55" s="9"/>
      <c r="HJ55" s="9"/>
      <c r="HK55" s="9"/>
      <c r="HL55" s="9"/>
      <c r="HM55" s="9"/>
      <c r="HN55" s="9"/>
      <c r="HO55" s="9"/>
      <c r="HP55" s="9"/>
      <c r="HQ55" s="9"/>
      <c r="HR55" s="9"/>
      <c r="HS55" s="9"/>
      <c r="HT55" s="9"/>
      <c r="HU55" s="9"/>
      <c r="HV55" s="9"/>
      <c r="HW55" s="9"/>
      <c r="HX55" s="9"/>
      <c r="HY55" s="9"/>
      <c r="HZ55" s="9"/>
      <c r="IA55" s="9"/>
      <c r="IB55" s="9"/>
      <c r="IC55" s="9"/>
      <c r="ID55" s="9"/>
      <c r="IE55" s="9"/>
      <c r="IF55" s="9"/>
      <c r="IG55" s="9"/>
      <c r="IH55" s="9"/>
      <c r="II55" s="9"/>
      <c r="IJ55" s="9"/>
      <c r="IK55" s="9"/>
      <c r="IL55" s="9"/>
      <c r="IM55" s="9"/>
      <c r="IN55" s="9"/>
      <c r="IO55" s="9"/>
      <c r="IP55" s="9"/>
      <c r="IQ55" s="9"/>
      <c r="IR55" s="9"/>
      <c r="IS55" s="9"/>
      <c r="IT55" s="9"/>
      <c r="IU55" s="9"/>
      <c r="IV55" s="9"/>
      <c r="IW55" s="9"/>
      <c r="IX55" s="9"/>
      <c r="IY55" s="9"/>
      <c r="IZ55" s="9"/>
      <c r="JA55" s="9"/>
      <c r="JB55" s="9"/>
      <c r="JC55" s="9"/>
      <c r="JD55" s="9"/>
      <c r="JE55" s="9"/>
      <c r="JF55" s="9"/>
      <c r="JG55" s="9"/>
      <c r="JH55" s="9"/>
      <c r="JI55" s="9"/>
      <c r="JJ55" s="9"/>
      <c r="JK55" s="9"/>
      <c r="JL55" s="9"/>
      <c r="JM55" s="9"/>
      <c r="JN55" s="9"/>
      <c r="JO55" s="9"/>
      <c r="JP55" s="9"/>
      <c r="JQ55" s="9"/>
      <c r="JR55" s="9"/>
      <c r="JS55" s="9"/>
      <c r="JT55" s="9"/>
      <c r="JU55" s="9"/>
      <c r="JV55" s="9"/>
      <c r="JW55" s="9"/>
      <c r="JX55" s="9"/>
      <c r="JY55" s="9"/>
      <c r="JZ55" s="9"/>
      <c r="KA55" s="9"/>
      <c r="KB55" s="9"/>
      <c r="KC55" s="9"/>
      <c r="KD55" s="9"/>
      <c r="KE55" s="9"/>
      <c r="KF55" s="9"/>
      <c r="KG55" s="9"/>
      <c r="KH55" s="9"/>
      <c r="KI55" s="9"/>
      <c r="KJ55" s="9"/>
      <c r="KK55" s="9"/>
      <c r="KL55" s="9"/>
      <c r="KM55" s="9"/>
      <c r="KN55" s="9"/>
      <c r="KO55" s="9"/>
      <c r="KP55" s="9"/>
      <c r="KQ55" s="9"/>
      <c r="KR55" s="9"/>
      <c r="KS55" s="9"/>
      <c r="KT55" s="9"/>
      <c r="KU55" s="9"/>
      <c r="KV55" s="9"/>
      <c r="KW55" s="9"/>
      <c r="KX55" s="9"/>
      <c r="KY55" s="9"/>
      <c r="KZ55" s="9"/>
      <c r="LA55" s="9"/>
      <c r="LB55" s="9"/>
      <c r="LC55" s="9"/>
      <c r="LD55" s="9"/>
      <c r="LE55" s="9"/>
      <c r="LF55" s="9"/>
      <c r="LG55" s="9"/>
      <c r="LH55" s="9"/>
      <c r="LI55" s="9"/>
      <c r="LJ55" s="9"/>
      <c r="LK55" s="9"/>
      <c r="LL55" s="9"/>
      <c r="LM55" s="9"/>
      <c r="LN55" s="9"/>
      <c r="LO55" s="9"/>
      <c r="LP55" s="9"/>
      <c r="LQ55" s="9"/>
      <c r="LR55" s="9"/>
      <c r="LS55" s="9"/>
      <c r="LT55" s="9"/>
      <c r="LU55" s="9"/>
      <c r="LV55" s="9"/>
      <c r="LW55" s="9"/>
      <c r="LX55" s="9"/>
      <c r="LY55" s="9"/>
      <c r="LZ55" s="9"/>
      <c r="MA55" s="9"/>
      <c r="MB55" s="9"/>
      <c r="MC55" s="9"/>
      <c r="MD55" s="9"/>
      <c r="ME55" s="9"/>
      <c r="MF55" s="9"/>
      <c r="MG55" s="9"/>
      <c r="MH55" s="9"/>
      <c r="MI55" s="9"/>
      <c r="MJ55" s="9"/>
      <c r="MK55" s="9"/>
      <c r="ML55" s="9"/>
      <c r="MM55" s="9"/>
      <c r="MN55" s="9"/>
      <c r="MO55" s="9"/>
      <c r="MP55" s="9"/>
      <c r="MQ55" s="9"/>
      <c r="MR55" s="9"/>
      <c r="MS55" s="9"/>
      <c r="MT55" s="9"/>
      <c r="MU55" s="9"/>
      <c r="MV55" s="9"/>
      <c r="MW55" s="9"/>
      <c r="MX55" s="9"/>
      <c r="MY55" s="9"/>
      <c r="MZ55" s="9"/>
      <c r="NA55" s="9"/>
      <c r="NB55" s="9"/>
      <c r="NC55" s="9"/>
      <c r="ND55" s="9"/>
      <c r="NE55" s="9"/>
      <c r="NF55" s="9"/>
      <c r="NG55" s="9"/>
      <c r="NH55" s="9"/>
      <c r="NI55" s="9"/>
      <c r="NJ55" s="9"/>
      <c r="NK55" s="9"/>
      <c r="NL55" s="9"/>
      <c r="NM55" s="9"/>
      <c r="NN55" s="9"/>
      <c r="NO55" s="9"/>
      <c r="NP55" s="9"/>
      <c r="NQ55" s="9"/>
      <c r="NR55" s="9"/>
      <c r="NS55" s="9"/>
      <c r="NT55" s="9"/>
      <c r="NU55" s="9"/>
      <c r="NV55" s="9"/>
      <c r="NW55" s="9"/>
      <c r="NX55" s="9"/>
      <c r="NY55" s="9"/>
      <c r="NZ55" s="9"/>
      <c r="OA55" s="9"/>
      <c r="OB55" s="9"/>
      <c r="OC55" s="9"/>
      <c r="OD55" s="9"/>
      <c r="OE55" s="9"/>
      <c r="OF55" s="9"/>
      <c r="OG55" s="9"/>
      <c r="OH55" s="9"/>
      <c r="OI55" s="9"/>
      <c r="OJ55" s="9"/>
      <c r="OK55" s="9"/>
      <c r="OL55" s="9"/>
      <c r="OM55" s="9"/>
      <c r="ON55" s="9"/>
      <c r="OO55" s="9"/>
      <c r="OP55" s="9"/>
      <c r="OQ55" s="9"/>
      <c r="OR55" s="9"/>
      <c r="OS55" s="9"/>
      <c r="OT55" s="9"/>
      <c r="OU55" s="9"/>
      <c r="OV55" s="9"/>
      <c r="OW55" s="9"/>
      <c r="OX55" s="9"/>
      <c r="OY55" s="9"/>
      <c r="OZ55" s="9"/>
      <c r="PA55" s="9"/>
      <c r="PB55" s="9"/>
      <c r="PC55" s="9"/>
      <c r="PD55" s="9"/>
      <c r="PE55" s="9"/>
      <c r="PF55" s="9"/>
      <c r="PG55" s="9"/>
      <c r="PH55" s="9"/>
      <c r="PI55" s="9"/>
      <c r="PJ55" s="9"/>
      <c r="PK55" s="9"/>
      <c r="PL55" s="9"/>
      <c r="PM55" s="9"/>
      <c r="PN55" s="9"/>
      <c r="PO55" s="9"/>
      <c r="PP55" s="9"/>
      <c r="PQ55" s="9"/>
      <c r="PR55" s="9"/>
      <c r="PS55" s="9"/>
      <c r="PT55" s="9"/>
      <c r="PU55" s="9"/>
      <c r="PV55" s="9"/>
      <c r="PW55" s="9"/>
      <c r="PX55" s="9"/>
      <c r="PY55" s="9"/>
      <c r="PZ55" s="9"/>
      <c r="QA55" s="9"/>
      <c r="QB55" s="9"/>
      <c r="QC55" s="9"/>
      <c r="QD55" s="9"/>
      <c r="QE55" s="9"/>
      <c r="QF55" s="9"/>
      <c r="QG55" s="9"/>
      <c r="QH55" s="9"/>
      <c r="QI55" s="9"/>
      <c r="QJ55" s="9"/>
      <c r="QK55" s="9"/>
      <c r="QL55" s="9"/>
      <c r="QM55" s="9"/>
      <c r="QN55" s="9"/>
      <c r="QO55" s="9"/>
      <c r="QP55" s="9"/>
      <c r="QQ55" s="9"/>
      <c r="QR55" s="9"/>
      <c r="QS55" s="9"/>
      <c r="QT55" s="9"/>
      <c r="QU55" s="9"/>
      <c r="QV55" s="9"/>
      <c r="QW55" s="9"/>
      <c r="QX55" s="9"/>
      <c r="QY55" s="9"/>
      <c r="QZ55" s="9"/>
      <c r="RA55" s="9"/>
      <c r="RB55" s="9"/>
      <c r="RC55" s="9"/>
      <c r="RD55" s="9"/>
      <c r="RE55" s="9"/>
      <c r="RF55" s="9"/>
      <c r="RG55" s="9"/>
      <c r="RH55" s="9"/>
      <c r="RI55" s="9"/>
      <c r="RJ55" s="9"/>
      <c r="RK55" s="9"/>
      <c r="RL55" s="9"/>
      <c r="RM55" s="9"/>
      <c r="RN55" s="9"/>
      <c r="RO55" s="9"/>
      <c r="RP55" s="9"/>
      <c r="RQ55" s="9"/>
      <c r="RR55" s="9"/>
      <c r="RS55" s="9"/>
      <c r="RT55" s="9"/>
      <c r="RU55" s="9"/>
      <c r="RV55" s="9"/>
      <c r="RW55" s="9"/>
      <c r="RX55" s="9"/>
      <c r="RY55" s="9"/>
      <c r="RZ55" s="9"/>
      <c r="SA55" s="9"/>
      <c r="SB55" s="9"/>
      <c r="SC55" s="9"/>
      <c r="SD55" s="9"/>
      <c r="SE55" s="9"/>
      <c r="SF55" s="9"/>
      <c r="SG55" s="9"/>
      <c r="SH55" s="9"/>
      <c r="SI55" s="9"/>
      <c r="SJ55" s="9"/>
      <c r="SK55" s="9"/>
      <c r="SL55" s="9"/>
      <c r="SM55" s="9"/>
      <c r="SN55" s="9"/>
      <c r="SO55" s="9"/>
      <c r="SP55" s="9"/>
      <c r="SQ55" s="9"/>
      <c r="SR55" s="9"/>
      <c r="SS55" s="9"/>
      <c r="ST55" s="9"/>
      <c r="SU55" s="9"/>
      <c r="SV55" s="9"/>
      <c r="SW55" s="9"/>
      <c r="SX55" s="9"/>
      <c r="SY55" s="9"/>
      <c r="SZ55" s="9"/>
      <c r="TA55" s="9"/>
      <c r="TB55" s="9"/>
      <c r="TC55" s="9"/>
      <c r="TD55" s="9"/>
      <c r="TE55" s="9"/>
      <c r="TF55" s="9"/>
      <c r="TG55" s="9"/>
      <c r="TH55" s="9"/>
      <c r="TI55" s="9"/>
      <c r="TJ55" s="9"/>
      <c r="TK55" s="9"/>
      <c r="TL55" s="9"/>
      <c r="TM55" s="9"/>
      <c r="TN55" s="9"/>
      <c r="TO55" s="9"/>
      <c r="TP55" s="9"/>
      <c r="TQ55" s="9"/>
      <c r="TR55" s="9"/>
      <c r="TS55" s="9"/>
      <c r="TT55" s="9"/>
      <c r="TU55" s="9"/>
      <c r="TV55" s="9"/>
      <c r="TW55" s="9"/>
      <c r="TX55" s="9"/>
      <c r="TY55" s="9"/>
      <c r="TZ55" s="9"/>
      <c r="UA55" s="9"/>
      <c r="UB55" s="9"/>
      <c r="UC55" s="9"/>
      <c r="UD55" s="9"/>
      <c r="UE55" s="9"/>
      <c r="UF55" s="9"/>
      <c r="UG55" s="9"/>
      <c r="UH55" s="9"/>
      <c r="UI55" s="9"/>
      <c r="UJ55" s="9"/>
      <c r="UK55" s="9"/>
      <c r="UL55" s="9"/>
      <c r="UM55" s="9"/>
      <c r="UN55" s="9"/>
      <c r="UO55" s="9"/>
      <c r="UP55" s="9"/>
      <c r="UQ55" s="9"/>
      <c r="UR55" s="9"/>
      <c r="US55" s="9"/>
      <c r="UT55" s="9"/>
      <c r="UU55" s="9"/>
      <c r="UV55" s="9"/>
      <c r="UW55" s="9"/>
      <c r="UX55" s="9"/>
      <c r="UY55" s="9"/>
      <c r="UZ55" s="9"/>
      <c r="VA55" s="9"/>
      <c r="VB55" s="9"/>
      <c r="VC55" s="9"/>
      <c r="VD55" s="9"/>
      <c r="VE55" s="9"/>
      <c r="VF55" s="9"/>
      <c r="VG55" s="9"/>
      <c r="VH55" s="9"/>
      <c r="VI55" s="9"/>
      <c r="VJ55" s="9"/>
      <c r="VK55" s="9"/>
      <c r="VL55" s="9"/>
      <c r="VM55" s="9"/>
      <c r="VN55" s="9"/>
      <c r="VO55" s="9"/>
      <c r="VP55" s="9"/>
      <c r="VQ55" s="9"/>
      <c r="VR55" s="9"/>
      <c r="VS55" s="9"/>
      <c r="VT55" s="9"/>
      <c r="VU55" s="9"/>
      <c r="VV55" s="9"/>
      <c r="VW55" s="9"/>
      <c r="VX55" s="9"/>
      <c r="VY55" s="9"/>
      <c r="VZ55" s="9"/>
      <c r="WA55" s="9"/>
      <c r="WB55" s="9"/>
      <c r="WC55" s="9"/>
      <c r="WD55" s="9"/>
      <c r="WE55" s="9"/>
      <c r="WF55" s="9"/>
      <c r="WG55" s="9"/>
      <c r="WH55" s="9"/>
      <c r="WI55" s="9"/>
      <c r="WJ55" s="9"/>
      <c r="WK55" s="9"/>
      <c r="WL55" s="9"/>
      <c r="WM55" s="9"/>
      <c r="WN55" s="9"/>
      <c r="WO55" s="9"/>
      <c r="WP55" s="9"/>
      <c r="WQ55" s="9"/>
      <c r="WR55" s="9"/>
      <c r="WS55" s="9"/>
      <c r="WT55" s="9"/>
      <c r="WU55" s="9"/>
      <c r="WV55" s="9"/>
      <c r="WW55" s="9"/>
      <c r="WX55" s="9"/>
      <c r="WY55" s="9"/>
      <c r="WZ55" s="9"/>
      <c r="XA55" s="9"/>
      <c r="XB55" s="9"/>
      <c r="XC55" s="9"/>
      <c r="XD55" s="9"/>
      <c r="XE55" s="9"/>
      <c r="XF55" s="9"/>
      <c r="XG55" s="9"/>
      <c r="XH55" s="9"/>
      <c r="XI55" s="9"/>
      <c r="XJ55" s="9"/>
      <c r="XK55" s="9"/>
      <c r="XL55" s="9"/>
      <c r="XM55" s="9"/>
      <c r="XN55" s="9"/>
      <c r="XO55" s="9"/>
      <c r="XP55" s="9"/>
      <c r="XQ55" s="9"/>
      <c r="XR55" s="9"/>
      <c r="XS55" s="9"/>
      <c r="XT55" s="9"/>
      <c r="XU55" s="9"/>
      <c r="XV55" s="9"/>
      <c r="XW55" s="9"/>
      <c r="XX55" s="9"/>
      <c r="XY55" s="9"/>
      <c r="XZ55" s="9"/>
      <c r="YA55" s="9"/>
      <c r="YB55" s="9"/>
      <c r="YC55" s="9"/>
      <c r="YD55" s="9"/>
      <c r="YE55" s="9"/>
      <c r="YF55" s="9"/>
      <c r="YG55" s="9"/>
      <c r="YH55" s="9"/>
      <c r="YI55" s="9"/>
      <c r="YJ55" s="9"/>
      <c r="YK55" s="9"/>
      <c r="YL55" s="9"/>
      <c r="YM55" s="9"/>
      <c r="YN55" s="9"/>
      <c r="YO55" s="9"/>
      <c r="YP55" s="9"/>
      <c r="YQ55" s="9"/>
      <c r="YR55" s="9"/>
      <c r="YS55" s="9"/>
      <c r="YT55" s="9"/>
      <c r="YU55" s="9"/>
      <c r="YV55" s="9"/>
      <c r="YW55" s="9"/>
      <c r="YX55" s="9"/>
      <c r="YY55" s="9"/>
      <c r="YZ55" s="9"/>
      <c r="ZA55" s="9"/>
      <c r="ZB55" s="9"/>
      <c r="ZC55" s="9"/>
      <c r="ZD55" s="9"/>
      <c r="ZE55" s="9"/>
      <c r="ZF55" s="9"/>
      <c r="ZG55" s="9"/>
      <c r="ZH55" s="9"/>
      <c r="ZI55" s="9"/>
      <c r="ZJ55" s="9"/>
      <c r="ZK55" s="9"/>
      <c r="ZL55" s="9"/>
      <c r="ZM55" s="9"/>
      <c r="ZN55" s="9"/>
      <c r="ZO55" s="9"/>
      <c r="ZP55" s="9"/>
      <c r="ZQ55" s="9"/>
      <c r="ZR55" s="9"/>
      <c r="ZS55" s="9"/>
      <c r="ZT55" s="9"/>
      <c r="ZU55" s="9"/>
      <c r="ZV55" s="9"/>
      <c r="ZW55" s="9"/>
      <c r="ZX55" s="9"/>
      <c r="ZY55" s="9"/>
      <c r="ZZ55" s="9"/>
      <c r="AAA55" s="9"/>
      <c r="AAB55" s="9"/>
      <c r="AAC55" s="9"/>
      <c r="AAD55" s="9"/>
      <c r="AAE55" s="9"/>
      <c r="AAF55" s="9"/>
      <c r="AAG55" s="9"/>
      <c r="AAH55" s="9"/>
      <c r="AAI55" s="9"/>
      <c r="AAJ55" s="9"/>
      <c r="AAK55" s="9"/>
      <c r="AAL55" s="9"/>
      <c r="AAM55" s="9"/>
      <c r="AAN55" s="9"/>
      <c r="AAO55" s="9"/>
      <c r="AAP55" s="9"/>
      <c r="AAQ55" s="9"/>
      <c r="AAR55" s="9"/>
      <c r="AAS55" s="9"/>
      <c r="AAT55" s="9"/>
      <c r="AAU55" s="9"/>
      <c r="AAV55" s="9"/>
      <c r="AAW55" s="9"/>
      <c r="AAX55" s="9"/>
      <c r="AAY55" s="9"/>
      <c r="AAZ55" s="9"/>
      <c r="ABA55" s="9"/>
      <c r="ABB55" s="9"/>
      <c r="ABC55" s="9"/>
      <c r="ABD55" s="9"/>
      <c r="ABE55" s="9"/>
      <c r="ABF55" s="9"/>
      <c r="ABG55" s="9"/>
      <c r="ABH55" s="9"/>
      <c r="ABI55" s="9"/>
      <c r="ABJ55" s="9"/>
      <c r="ABK55" s="9"/>
      <c r="ABL55" s="9"/>
      <c r="ABM55" s="9"/>
      <c r="ABN55" s="9"/>
      <c r="ABO55" s="9"/>
      <c r="ABP55" s="9"/>
      <c r="ABQ55" s="9"/>
      <c r="ABR55" s="9"/>
      <c r="ABS55" s="9"/>
      <c r="ABT55" s="9"/>
      <c r="ABU55" s="9"/>
      <c r="ABV55" s="9"/>
      <c r="ABW55" s="9"/>
      <c r="ABX55" s="9"/>
      <c r="ABY55" s="9"/>
      <c r="ABZ55" s="9"/>
      <c r="ACA55" s="9"/>
      <c r="ACB55" s="9"/>
      <c r="ACC55" s="9"/>
      <c r="ACD55" s="9"/>
      <c r="ACE55" s="9"/>
      <c r="ACF55" s="9"/>
      <c r="ACG55" s="9"/>
      <c r="ACH55" s="9"/>
      <c r="ACI55" s="9"/>
      <c r="ACJ55" s="9"/>
      <c r="ACK55" s="9"/>
      <c r="ACL55" s="9"/>
      <c r="ACM55" s="9"/>
      <c r="ACN55" s="9"/>
      <c r="ACO55" s="9"/>
      <c r="ACP55" s="9"/>
      <c r="ACQ55" s="9"/>
      <c r="ACR55" s="9"/>
      <c r="ACS55" s="9"/>
      <c r="ACT55" s="9"/>
      <c r="ACU55" s="9"/>
      <c r="ACV55" s="9"/>
      <c r="ACW55" s="9"/>
      <c r="ACX55" s="9"/>
      <c r="ACY55" s="9"/>
      <c r="ACZ55" s="9"/>
      <c r="ADA55" s="9"/>
      <c r="ADB55" s="9"/>
      <c r="ADC55" s="9"/>
      <c r="ADD55" s="9"/>
      <c r="ADE55" s="9"/>
      <c r="ADF55" s="9"/>
      <c r="ADG55" s="9"/>
      <c r="ADH55" s="9"/>
      <c r="ADI55" s="9"/>
      <c r="ADJ55" s="9"/>
      <c r="ADK55" s="9"/>
      <c r="ADL55" s="9"/>
      <c r="ADM55" s="9"/>
      <c r="ADN55" s="9"/>
      <c r="ADO55" s="9"/>
      <c r="ADP55" s="9"/>
      <c r="ADQ55" s="9"/>
      <c r="ADR55" s="9"/>
      <c r="ADS55" s="9"/>
      <c r="ADT55" s="9"/>
      <c r="ADU55" s="9"/>
      <c r="ADV55" s="9"/>
      <c r="ADW55" s="9"/>
      <c r="ADX55" s="9"/>
      <c r="ADY55" s="9"/>
      <c r="ADZ55" s="9"/>
      <c r="AEA55" s="9"/>
      <c r="AEB55" s="9"/>
      <c r="AEC55" s="9"/>
      <c r="AED55" s="9"/>
      <c r="AEE55" s="9"/>
      <c r="AEF55" s="9"/>
      <c r="AEG55" s="9"/>
      <c r="AEH55" s="9"/>
      <c r="AEI55" s="9"/>
      <c r="AEJ55" s="9"/>
      <c r="AEK55" s="9"/>
      <c r="AEL55" s="9"/>
      <c r="AEM55" s="9"/>
      <c r="AEN55" s="9"/>
      <c r="AEO55" s="9"/>
      <c r="AEP55" s="9"/>
      <c r="AEQ55" s="9"/>
      <c r="AER55" s="9"/>
      <c r="AES55" s="9"/>
      <c r="AET55" s="9"/>
      <c r="AEU55" s="9"/>
      <c r="AEV55" s="9"/>
      <c r="AEW55" s="9"/>
      <c r="AEX55" s="9"/>
      <c r="AEY55" s="9"/>
      <c r="AEZ55" s="9"/>
      <c r="AFA55" s="9"/>
      <c r="AFB55" s="9"/>
      <c r="AFC55" s="9"/>
      <c r="AFD55" s="9"/>
      <c r="AFE55" s="9"/>
      <c r="AFF55" s="9"/>
      <c r="AFG55" s="9"/>
      <c r="AFH55" s="9"/>
      <c r="AFI55" s="9"/>
      <c r="AFJ55" s="9"/>
      <c r="AFK55" s="9"/>
      <c r="AFL55" s="9"/>
      <c r="AFM55" s="9"/>
      <c r="AFN55" s="9"/>
      <c r="AFO55" s="9"/>
      <c r="AFP55" s="9"/>
      <c r="AFQ55" s="9"/>
      <c r="AFR55" s="9"/>
      <c r="AFS55" s="9"/>
      <c r="AFT55" s="9"/>
      <c r="AFU55" s="9"/>
      <c r="AFV55" s="9"/>
      <c r="AFW55" s="9"/>
      <c r="AFX55" s="9"/>
      <c r="AFY55" s="9"/>
      <c r="AFZ55" s="9"/>
      <c r="AGA55" s="9"/>
      <c r="AGB55" s="9"/>
      <c r="AGC55" s="9"/>
      <c r="AGD55" s="9"/>
      <c r="AGE55" s="9"/>
      <c r="AGF55" s="9"/>
      <c r="AGG55" s="9"/>
      <c r="AGH55" s="9"/>
      <c r="AGI55" s="9"/>
      <c r="AGJ55" s="9"/>
      <c r="AGK55" s="9"/>
      <c r="AGL55" s="9"/>
      <c r="AGM55" s="9"/>
      <c r="AGN55" s="9"/>
      <c r="AGO55" s="9"/>
      <c r="AGP55" s="9"/>
      <c r="AGQ55" s="9"/>
      <c r="AGR55" s="9"/>
      <c r="AGS55" s="9"/>
      <c r="AGT55" s="9"/>
      <c r="AGU55" s="9"/>
      <c r="AGV55" s="9"/>
      <c r="AGW55" s="9"/>
      <c r="AGX55" s="9"/>
      <c r="AGY55" s="9"/>
      <c r="AGZ55" s="9"/>
      <c r="AHA55" s="9"/>
      <c r="AHB55" s="9"/>
      <c r="AHC55" s="9"/>
      <c r="AHD55" s="9"/>
      <c r="AHE55" s="9"/>
      <c r="AHF55" s="9"/>
      <c r="AHG55" s="9"/>
      <c r="AHH55" s="9"/>
      <c r="AHI55" s="9"/>
      <c r="AHJ55" s="9"/>
      <c r="AHK55" s="9"/>
      <c r="AHL55" s="9"/>
      <c r="AHM55" s="9"/>
      <c r="AHN55" s="9"/>
      <c r="AHO55" s="9"/>
      <c r="AHP55" s="9"/>
      <c r="AHQ55" s="9"/>
      <c r="AHR55" s="9"/>
      <c r="AHS55" s="9"/>
    </row>
    <row r="56" spans="1:903" s="8" customFormat="1">
      <c r="A56" s="63">
        <v>50</v>
      </c>
      <c r="B56" s="8" t="s">
        <v>98</v>
      </c>
      <c r="C56" s="8" t="s">
        <v>16</v>
      </c>
      <c r="D56" s="8" t="s">
        <v>17</v>
      </c>
      <c r="E56" s="8" t="s">
        <v>100</v>
      </c>
      <c r="F56" s="43">
        <v>41425</v>
      </c>
      <c r="G56" s="44">
        <v>8.6359440000000003</v>
      </c>
      <c r="H56" s="45">
        <v>-82.223749999999995</v>
      </c>
      <c r="I56" s="8">
        <v>27.4</v>
      </c>
      <c r="J56" s="8" t="s">
        <v>227</v>
      </c>
      <c r="K56" s="46">
        <v>696</v>
      </c>
      <c r="L56" s="46">
        <v>57.7</v>
      </c>
      <c r="M56" s="47">
        <v>2006</v>
      </c>
      <c r="N56" s="46">
        <v>7.88</v>
      </c>
      <c r="O56" s="46"/>
      <c r="P56" s="47"/>
      <c r="Q56" s="44"/>
      <c r="R56" s="44"/>
      <c r="S56" s="44"/>
      <c r="T56" s="44"/>
      <c r="U56" s="44"/>
      <c r="V56" s="44"/>
      <c r="W56" s="44"/>
      <c r="X56" s="49">
        <v>6.03</v>
      </c>
      <c r="Y56" s="49">
        <v>0.11363807877567798</v>
      </c>
      <c r="Z56" s="50">
        <v>0.28899999999999998</v>
      </c>
      <c r="AA56" s="50">
        <v>4.038095238095238</v>
      </c>
      <c r="AB56" s="50">
        <v>15.9</v>
      </c>
      <c r="AC56" s="49">
        <v>6.3675838926174499</v>
      </c>
      <c r="AD56" s="49">
        <v>0.12</v>
      </c>
      <c r="AE56" s="51">
        <v>376000000</v>
      </c>
      <c r="AF56" s="49"/>
      <c r="AG56" s="66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/>
      <c r="AZ56" s="9"/>
      <c r="BA56" s="9"/>
      <c r="BB56" s="9"/>
      <c r="BC56" s="9"/>
      <c r="BD56" s="9"/>
      <c r="BE56" s="9"/>
      <c r="BF56" s="9"/>
      <c r="BG56" s="9"/>
      <c r="BH56" s="9"/>
      <c r="BI56" s="9"/>
      <c r="BJ56" s="9"/>
      <c r="BK56" s="9"/>
      <c r="BL56" s="9"/>
      <c r="BM56" s="9"/>
      <c r="BN56" s="9"/>
      <c r="BO56" s="9"/>
      <c r="BP56" s="9"/>
      <c r="BQ56" s="9"/>
      <c r="BR56" s="9"/>
      <c r="BS56" s="9"/>
      <c r="BT56" s="9"/>
      <c r="BU56" s="9"/>
      <c r="BV56" s="9"/>
      <c r="BW56" s="9"/>
      <c r="BX56" s="9"/>
      <c r="BY56" s="9"/>
      <c r="BZ56" s="9"/>
      <c r="CA56" s="9"/>
      <c r="CB56" s="9"/>
      <c r="CC56" s="9"/>
      <c r="CD56" s="9"/>
      <c r="CE56" s="9"/>
      <c r="CF56" s="9"/>
      <c r="CG56" s="9"/>
      <c r="CH56" s="9"/>
      <c r="CI56" s="9"/>
      <c r="CJ56" s="9"/>
      <c r="CK56" s="9"/>
      <c r="CL56" s="9"/>
      <c r="CM56" s="9"/>
      <c r="CN56" s="9"/>
      <c r="CO56" s="9"/>
      <c r="CP56" s="9"/>
      <c r="CQ56" s="9"/>
      <c r="CR56" s="9"/>
      <c r="CS56" s="9"/>
      <c r="CT56" s="9"/>
      <c r="CU56" s="9"/>
      <c r="CV56" s="9"/>
      <c r="CW56" s="9"/>
      <c r="CX56" s="9"/>
      <c r="CY56" s="9"/>
      <c r="CZ56" s="9"/>
      <c r="DA56" s="9"/>
      <c r="DB56" s="9"/>
      <c r="DC56" s="9"/>
      <c r="DD56" s="9"/>
      <c r="DE56" s="9"/>
      <c r="DF56" s="9"/>
      <c r="DG56" s="9"/>
      <c r="DH56" s="9"/>
      <c r="DI56" s="9"/>
      <c r="DJ56" s="9"/>
      <c r="DK56" s="9"/>
      <c r="DL56" s="9"/>
      <c r="DM56" s="9"/>
      <c r="DN56" s="9"/>
      <c r="DO56" s="9"/>
      <c r="DP56" s="9"/>
      <c r="DQ56" s="9"/>
      <c r="DR56" s="9"/>
      <c r="DS56" s="9"/>
      <c r="DT56" s="9"/>
      <c r="DU56" s="9"/>
      <c r="DV56" s="9"/>
      <c r="DW56" s="9"/>
      <c r="DX56" s="9"/>
      <c r="DY56" s="9"/>
      <c r="DZ56" s="9"/>
      <c r="EA56" s="9"/>
      <c r="EB56" s="9"/>
      <c r="EC56" s="9"/>
      <c r="ED56" s="9"/>
      <c r="EE56" s="9"/>
      <c r="EF56" s="9"/>
      <c r="EG56" s="9"/>
      <c r="EH56" s="9"/>
      <c r="EI56" s="9"/>
      <c r="EJ56" s="9"/>
      <c r="EK56" s="9"/>
      <c r="EL56" s="9"/>
      <c r="EM56" s="9"/>
      <c r="EN56" s="9"/>
      <c r="EO56" s="9"/>
      <c r="EP56" s="9"/>
      <c r="EQ56" s="9"/>
      <c r="ER56" s="9"/>
      <c r="ES56" s="9"/>
      <c r="ET56" s="9"/>
      <c r="EU56" s="9"/>
      <c r="EV56" s="9"/>
      <c r="EW56" s="9"/>
      <c r="EX56" s="9"/>
      <c r="EY56" s="9"/>
      <c r="EZ56" s="9"/>
      <c r="FA56" s="9"/>
      <c r="FB56" s="9"/>
      <c r="FC56" s="9"/>
      <c r="FD56" s="9"/>
      <c r="FE56" s="9"/>
      <c r="FF56" s="9"/>
      <c r="FG56" s="9"/>
      <c r="FH56" s="9"/>
      <c r="FI56" s="9"/>
      <c r="FJ56" s="9"/>
      <c r="FK56" s="9"/>
      <c r="FL56" s="9"/>
      <c r="FM56" s="9"/>
      <c r="FN56" s="9"/>
      <c r="FO56" s="9"/>
      <c r="FP56" s="9"/>
      <c r="FQ56" s="9"/>
      <c r="FR56" s="9"/>
      <c r="FS56" s="9"/>
      <c r="FT56" s="9"/>
      <c r="FU56" s="9"/>
      <c r="FV56" s="9"/>
      <c r="FW56" s="9"/>
      <c r="FX56" s="9"/>
      <c r="FY56" s="9"/>
      <c r="FZ56" s="9"/>
      <c r="GA56" s="9"/>
      <c r="GB56" s="9"/>
      <c r="GC56" s="9"/>
      <c r="GD56" s="9"/>
      <c r="GE56" s="9"/>
      <c r="GF56" s="9"/>
      <c r="GG56" s="9"/>
      <c r="GH56" s="9"/>
      <c r="GI56" s="9"/>
      <c r="GJ56" s="9"/>
      <c r="GK56" s="9"/>
      <c r="GL56" s="9"/>
      <c r="GM56" s="9"/>
      <c r="GN56" s="9"/>
      <c r="GO56" s="9"/>
      <c r="GP56" s="9"/>
      <c r="GQ56" s="9"/>
      <c r="GR56" s="9"/>
      <c r="GS56" s="9"/>
      <c r="GT56" s="9"/>
      <c r="GU56" s="9"/>
      <c r="GV56" s="9"/>
      <c r="GW56" s="9"/>
      <c r="GX56" s="9"/>
      <c r="GY56" s="9"/>
      <c r="GZ56" s="9"/>
      <c r="HA56" s="9"/>
      <c r="HB56" s="9"/>
      <c r="HC56" s="9"/>
      <c r="HD56" s="9"/>
      <c r="HE56" s="9"/>
      <c r="HF56" s="9"/>
      <c r="HG56" s="9"/>
      <c r="HH56" s="9"/>
      <c r="HI56" s="9"/>
      <c r="HJ56" s="9"/>
      <c r="HK56" s="9"/>
      <c r="HL56" s="9"/>
      <c r="HM56" s="9"/>
      <c r="HN56" s="9"/>
      <c r="HO56" s="9"/>
      <c r="HP56" s="9"/>
      <c r="HQ56" s="9"/>
      <c r="HR56" s="9"/>
      <c r="HS56" s="9"/>
      <c r="HT56" s="9"/>
      <c r="HU56" s="9"/>
      <c r="HV56" s="9"/>
      <c r="HW56" s="9"/>
      <c r="HX56" s="9"/>
      <c r="HY56" s="9"/>
      <c r="HZ56" s="9"/>
      <c r="IA56" s="9"/>
      <c r="IB56" s="9"/>
      <c r="IC56" s="9"/>
      <c r="ID56" s="9"/>
      <c r="IE56" s="9"/>
      <c r="IF56" s="9"/>
      <c r="IG56" s="9"/>
      <c r="IH56" s="9"/>
      <c r="II56" s="9"/>
      <c r="IJ56" s="9"/>
      <c r="IK56" s="9"/>
      <c r="IL56" s="9"/>
      <c r="IM56" s="9"/>
      <c r="IN56" s="9"/>
      <c r="IO56" s="9"/>
      <c r="IP56" s="9"/>
      <c r="IQ56" s="9"/>
      <c r="IR56" s="9"/>
      <c r="IS56" s="9"/>
      <c r="IT56" s="9"/>
      <c r="IU56" s="9"/>
      <c r="IV56" s="9"/>
      <c r="IW56" s="9"/>
      <c r="IX56" s="9"/>
      <c r="IY56" s="9"/>
      <c r="IZ56" s="9"/>
      <c r="JA56" s="9"/>
      <c r="JB56" s="9"/>
      <c r="JC56" s="9"/>
      <c r="JD56" s="9"/>
      <c r="JE56" s="9"/>
      <c r="JF56" s="9"/>
      <c r="JG56" s="9"/>
      <c r="JH56" s="9"/>
      <c r="JI56" s="9"/>
      <c r="JJ56" s="9"/>
      <c r="JK56" s="9"/>
      <c r="JL56" s="9"/>
      <c r="JM56" s="9"/>
      <c r="JN56" s="9"/>
      <c r="JO56" s="9"/>
      <c r="JP56" s="9"/>
      <c r="JQ56" s="9"/>
      <c r="JR56" s="9"/>
      <c r="JS56" s="9"/>
      <c r="JT56" s="9"/>
      <c r="JU56" s="9"/>
      <c r="JV56" s="9"/>
      <c r="JW56" s="9"/>
      <c r="JX56" s="9"/>
      <c r="JY56" s="9"/>
      <c r="JZ56" s="9"/>
      <c r="KA56" s="9"/>
      <c r="KB56" s="9"/>
      <c r="KC56" s="9"/>
      <c r="KD56" s="9"/>
      <c r="KE56" s="9"/>
      <c r="KF56" s="9"/>
      <c r="KG56" s="9"/>
      <c r="KH56" s="9"/>
      <c r="KI56" s="9"/>
      <c r="KJ56" s="9"/>
      <c r="KK56" s="9"/>
      <c r="KL56" s="9"/>
      <c r="KM56" s="9"/>
      <c r="KN56" s="9"/>
      <c r="KO56" s="9"/>
      <c r="KP56" s="9"/>
      <c r="KQ56" s="9"/>
      <c r="KR56" s="9"/>
      <c r="KS56" s="9"/>
      <c r="KT56" s="9"/>
      <c r="KU56" s="9"/>
      <c r="KV56" s="9"/>
      <c r="KW56" s="9"/>
      <c r="KX56" s="9"/>
      <c r="KY56" s="9"/>
      <c r="KZ56" s="9"/>
      <c r="LA56" s="9"/>
      <c r="LB56" s="9"/>
      <c r="LC56" s="9"/>
      <c r="LD56" s="9"/>
      <c r="LE56" s="9"/>
      <c r="LF56" s="9"/>
      <c r="LG56" s="9"/>
      <c r="LH56" s="9"/>
      <c r="LI56" s="9"/>
      <c r="LJ56" s="9"/>
      <c r="LK56" s="9"/>
      <c r="LL56" s="9"/>
      <c r="LM56" s="9"/>
      <c r="LN56" s="9"/>
      <c r="LO56" s="9"/>
      <c r="LP56" s="9"/>
      <c r="LQ56" s="9"/>
      <c r="LR56" s="9"/>
      <c r="LS56" s="9"/>
      <c r="LT56" s="9"/>
      <c r="LU56" s="9"/>
      <c r="LV56" s="9"/>
      <c r="LW56" s="9"/>
      <c r="LX56" s="9"/>
      <c r="LY56" s="9"/>
      <c r="LZ56" s="9"/>
      <c r="MA56" s="9"/>
      <c r="MB56" s="9"/>
      <c r="MC56" s="9"/>
      <c r="MD56" s="9"/>
      <c r="ME56" s="9"/>
      <c r="MF56" s="9"/>
      <c r="MG56" s="9"/>
      <c r="MH56" s="9"/>
      <c r="MI56" s="9"/>
      <c r="MJ56" s="9"/>
      <c r="MK56" s="9"/>
      <c r="ML56" s="9"/>
      <c r="MM56" s="9"/>
      <c r="MN56" s="9"/>
      <c r="MO56" s="9"/>
      <c r="MP56" s="9"/>
      <c r="MQ56" s="9"/>
      <c r="MR56" s="9"/>
      <c r="MS56" s="9"/>
      <c r="MT56" s="9"/>
      <c r="MU56" s="9"/>
      <c r="MV56" s="9"/>
      <c r="MW56" s="9"/>
      <c r="MX56" s="9"/>
      <c r="MY56" s="9"/>
      <c r="MZ56" s="9"/>
      <c r="NA56" s="9"/>
      <c r="NB56" s="9"/>
      <c r="NC56" s="9"/>
      <c r="ND56" s="9"/>
      <c r="NE56" s="9"/>
      <c r="NF56" s="9"/>
      <c r="NG56" s="9"/>
      <c r="NH56" s="9"/>
      <c r="NI56" s="9"/>
      <c r="NJ56" s="9"/>
      <c r="NK56" s="9"/>
      <c r="NL56" s="9"/>
      <c r="NM56" s="9"/>
      <c r="NN56" s="9"/>
      <c r="NO56" s="9"/>
      <c r="NP56" s="9"/>
      <c r="NQ56" s="9"/>
      <c r="NR56" s="9"/>
      <c r="NS56" s="9"/>
      <c r="NT56" s="9"/>
      <c r="NU56" s="9"/>
      <c r="NV56" s="9"/>
      <c r="NW56" s="9"/>
      <c r="NX56" s="9"/>
      <c r="NY56" s="9"/>
      <c r="NZ56" s="9"/>
      <c r="OA56" s="9"/>
      <c r="OB56" s="9"/>
      <c r="OC56" s="9"/>
      <c r="OD56" s="9"/>
      <c r="OE56" s="9"/>
      <c r="OF56" s="9"/>
      <c r="OG56" s="9"/>
      <c r="OH56" s="9"/>
      <c r="OI56" s="9"/>
      <c r="OJ56" s="9"/>
      <c r="OK56" s="9"/>
      <c r="OL56" s="9"/>
      <c r="OM56" s="9"/>
      <c r="ON56" s="9"/>
      <c r="OO56" s="9"/>
      <c r="OP56" s="9"/>
      <c r="OQ56" s="9"/>
      <c r="OR56" s="9"/>
      <c r="OS56" s="9"/>
      <c r="OT56" s="9"/>
      <c r="OU56" s="9"/>
      <c r="OV56" s="9"/>
      <c r="OW56" s="9"/>
      <c r="OX56" s="9"/>
      <c r="OY56" s="9"/>
      <c r="OZ56" s="9"/>
      <c r="PA56" s="9"/>
      <c r="PB56" s="9"/>
      <c r="PC56" s="9"/>
      <c r="PD56" s="9"/>
      <c r="PE56" s="9"/>
      <c r="PF56" s="9"/>
      <c r="PG56" s="9"/>
      <c r="PH56" s="9"/>
      <c r="PI56" s="9"/>
      <c r="PJ56" s="9"/>
      <c r="PK56" s="9"/>
      <c r="PL56" s="9"/>
      <c r="PM56" s="9"/>
      <c r="PN56" s="9"/>
      <c r="PO56" s="9"/>
      <c r="PP56" s="9"/>
      <c r="PQ56" s="9"/>
      <c r="PR56" s="9"/>
      <c r="PS56" s="9"/>
      <c r="PT56" s="9"/>
      <c r="PU56" s="9"/>
      <c r="PV56" s="9"/>
      <c r="PW56" s="9"/>
      <c r="PX56" s="9"/>
      <c r="PY56" s="9"/>
      <c r="PZ56" s="9"/>
      <c r="QA56" s="9"/>
      <c r="QB56" s="9"/>
      <c r="QC56" s="9"/>
      <c r="QD56" s="9"/>
      <c r="QE56" s="9"/>
      <c r="QF56" s="9"/>
      <c r="QG56" s="9"/>
      <c r="QH56" s="9"/>
      <c r="QI56" s="9"/>
      <c r="QJ56" s="9"/>
      <c r="QK56" s="9"/>
      <c r="QL56" s="9"/>
      <c r="QM56" s="9"/>
      <c r="QN56" s="9"/>
      <c r="QO56" s="9"/>
      <c r="QP56" s="9"/>
      <c r="QQ56" s="9"/>
      <c r="QR56" s="9"/>
      <c r="QS56" s="9"/>
      <c r="QT56" s="9"/>
      <c r="QU56" s="9"/>
      <c r="QV56" s="9"/>
      <c r="QW56" s="9"/>
      <c r="QX56" s="9"/>
      <c r="QY56" s="9"/>
      <c r="QZ56" s="9"/>
      <c r="RA56" s="9"/>
      <c r="RB56" s="9"/>
      <c r="RC56" s="9"/>
      <c r="RD56" s="9"/>
      <c r="RE56" s="9"/>
      <c r="RF56" s="9"/>
      <c r="RG56" s="9"/>
      <c r="RH56" s="9"/>
      <c r="RI56" s="9"/>
      <c r="RJ56" s="9"/>
      <c r="RK56" s="9"/>
      <c r="RL56" s="9"/>
      <c r="RM56" s="9"/>
      <c r="RN56" s="9"/>
      <c r="RO56" s="9"/>
      <c r="RP56" s="9"/>
      <c r="RQ56" s="9"/>
      <c r="RR56" s="9"/>
      <c r="RS56" s="9"/>
      <c r="RT56" s="9"/>
      <c r="RU56" s="9"/>
      <c r="RV56" s="9"/>
      <c r="RW56" s="9"/>
      <c r="RX56" s="9"/>
      <c r="RY56" s="9"/>
      <c r="RZ56" s="9"/>
      <c r="SA56" s="9"/>
      <c r="SB56" s="9"/>
      <c r="SC56" s="9"/>
      <c r="SD56" s="9"/>
      <c r="SE56" s="9"/>
      <c r="SF56" s="9"/>
      <c r="SG56" s="9"/>
      <c r="SH56" s="9"/>
      <c r="SI56" s="9"/>
      <c r="SJ56" s="9"/>
      <c r="SK56" s="9"/>
      <c r="SL56" s="9"/>
      <c r="SM56" s="9"/>
      <c r="SN56" s="9"/>
      <c r="SO56" s="9"/>
      <c r="SP56" s="9"/>
      <c r="SQ56" s="9"/>
      <c r="SR56" s="9"/>
      <c r="SS56" s="9"/>
      <c r="ST56" s="9"/>
      <c r="SU56" s="9"/>
      <c r="SV56" s="9"/>
      <c r="SW56" s="9"/>
      <c r="SX56" s="9"/>
      <c r="SY56" s="9"/>
      <c r="SZ56" s="9"/>
      <c r="TA56" s="9"/>
      <c r="TB56" s="9"/>
      <c r="TC56" s="9"/>
      <c r="TD56" s="9"/>
      <c r="TE56" s="9"/>
      <c r="TF56" s="9"/>
      <c r="TG56" s="9"/>
      <c r="TH56" s="9"/>
      <c r="TI56" s="9"/>
      <c r="TJ56" s="9"/>
      <c r="TK56" s="9"/>
      <c r="TL56" s="9"/>
      <c r="TM56" s="9"/>
      <c r="TN56" s="9"/>
      <c r="TO56" s="9"/>
      <c r="TP56" s="9"/>
      <c r="TQ56" s="9"/>
      <c r="TR56" s="9"/>
      <c r="TS56" s="9"/>
      <c r="TT56" s="9"/>
      <c r="TU56" s="9"/>
      <c r="TV56" s="9"/>
      <c r="TW56" s="9"/>
      <c r="TX56" s="9"/>
      <c r="TY56" s="9"/>
      <c r="TZ56" s="9"/>
      <c r="UA56" s="9"/>
      <c r="UB56" s="9"/>
      <c r="UC56" s="9"/>
      <c r="UD56" s="9"/>
      <c r="UE56" s="9"/>
      <c r="UF56" s="9"/>
      <c r="UG56" s="9"/>
      <c r="UH56" s="9"/>
      <c r="UI56" s="9"/>
      <c r="UJ56" s="9"/>
      <c r="UK56" s="9"/>
      <c r="UL56" s="9"/>
      <c r="UM56" s="9"/>
      <c r="UN56" s="9"/>
      <c r="UO56" s="9"/>
      <c r="UP56" s="9"/>
      <c r="UQ56" s="9"/>
      <c r="UR56" s="9"/>
      <c r="US56" s="9"/>
      <c r="UT56" s="9"/>
      <c r="UU56" s="9"/>
      <c r="UV56" s="9"/>
      <c r="UW56" s="9"/>
      <c r="UX56" s="9"/>
      <c r="UY56" s="9"/>
      <c r="UZ56" s="9"/>
      <c r="VA56" s="9"/>
      <c r="VB56" s="9"/>
      <c r="VC56" s="9"/>
      <c r="VD56" s="9"/>
      <c r="VE56" s="9"/>
      <c r="VF56" s="9"/>
      <c r="VG56" s="9"/>
      <c r="VH56" s="9"/>
      <c r="VI56" s="9"/>
      <c r="VJ56" s="9"/>
      <c r="VK56" s="9"/>
      <c r="VL56" s="9"/>
      <c r="VM56" s="9"/>
      <c r="VN56" s="9"/>
      <c r="VO56" s="9"/>
      <c r="VP56" s="9"/>
      <c r="VQ56" s="9"/>
      <c r="VR56" s="9"/>
      <c r="VS56" s="9"/>
      <c r="VT56" s="9"/>
      <c r="VU56" s="9"/>
      <c r="VV56" s="9"/>
      <c r="VW56" s="9"/>
      <c r="VX56" s="9"/>
      <c r="VY56" s="9"/>
      <c r="VZ56" s="9"/>
      <c r="WA56" s="9"/>
      <c r="WB56" s="9"/>
      <c r="WC56" s="9"/>
      <c r="WD56" s="9"/>
      <c r="WE56" s="9"/>
      <c r="WF56" s="9"/>
      <c r="WG56" s="9"/>
      <c r="WH56" s="9"/>
      <c r="WI56" s="9"/>
      <c r="WJ56" s="9"/>
      <c r="WK56" s="9"/>
      <c r="WL56" s="9"/>
      <c r="WM56" s="9"/>
      <c r="WN56" s="9"/>
      <c r="WO56" s="9"/>
      <c r="WP56" s="9"/>
      <c r="WQ56" s="9"/>
      <c r="WR56" s="9"/>
      <c r="WS56" s="9"/>
      <c r="WT56" s="9"/>
      <c r="WU56" s="9"/>
      <c r="WV56" s="9"/>
      <c r="WW56" s="9"/>
      <c r="WX56" s="9"/>
      <c r="WY56" s="9"/>
      <c r="WZ56" s="9"/>
      <c r="XA56" s="9"/>
      <c r="XB56" s="9"/>
      <c r="XC56" s="9"/>
      <c r="XD56" s="9"/>
      <c r="XE56" s="9"/>
      <c r="XF56" s="9"/>
      <c r="XG56" s="9"/>
      <c r="XH56" s="9"/>
      <c r="XI56" s="9"/>
      <c r="XJ56" s="9"/>
      <c r="XK56" s="9"/>
      <c r="XL56" s="9"/>
      <c r="XM56" s="9"/>
      <c r="XN56" s="9"/>
      <c r="XO56" s="9"/>
      <c r="XP56" s="9"/>
      <c r="XQ56" s="9"/>
      <c r="XR56" s="9"/>
      <c r="XS56" s="9"/>
      <c r="XT56" s="9"/>
      <c r="XU56" s="9"/>
      <c r="XV56" s="9"/>
      <c r="XW56" s="9"/>
      <c r="XX56" s="9"/>
      <c r="XY56" s="9"/>
      <c r="XZ56" s="9"/>
      <c r="YA56" s="9"/>
      <c r="YB56" s="9"/>
      <c r="YC56" s="9"/>
      <c r="YD56" s="9"/>
      <c r="YE56" s="9"/>
      <c r="YF56" s="9"/>
      <c r="YG56" s="9"/>
      <c r="YH56" s="9"/>
      <c r="YI56" s="9"/>
      <c r="YJ56" s="9"/>
      <c r="YK56" s="9"/>
      <c r="YL56" s="9"/>
      <c r="YM56" s="9"/>
      <c r="YN56" s="9"/>
      <c r="YO56" s="9"/>
      <c r="YP56" s="9"/>
      <c r="YQ56" s="9"/>
      <c r="YR56" s="9"/>
      <c r="YS56" s="9"/>
      <c r="YT56" s="9"/>
      <c r="YU56" s="9"/>
      <c r="YV56" s="9"/>
      <c r="YW56" s="9"/>
      <c r="YX56" s="9"/>
      <c r="YY56" s="9"/>
      <c r="YZ56" s="9"/>
      <c r="ZA56" s="9"/>
      <c r="ZB56" s="9"/>
      <c r="ZC56" s="9"/>
      <c r="ZD56" s="9"/>
      <c r="ZE56" s="9"/>
      <c r="ZF56" s="9"/>
      <c r="ZG56" s="9"/>
      <c r="ZH56" s="9"/>
      <c r="ZI56" s="9"/>
      <c r="ZJ56" s="9"/>
      <c r="ZK56" s="9"/>
      <c r="ZL56" s="9"/>
      <c r="ZM56" s="9"/>
      <c r="ZN56" s="9"/>
      <c r="ZO56" s="9"/>
      <c r="ZP56" s="9"/>
      <c r="ZQ56" s="9"/>
      <c r="ZR56" s="9"/>
      <c r="ZS56" s="9"/>
      <c r="ZT56" s="9"/>
      <c r="ZU56" s="9"/>
      <c r="ZV56" s="9"/>
      <c r="ZW56" s="9"/>
      <c r="ZX56" s="9"/>
      <c r="ZY56" s="9"/>
      <c r="ZZ56" s="9"/>
      <c r="AAA56" s="9"/>
      <c r="AAB56" s="9"/>
      <c r="AAC56" s="9"/>
      <c r="AAD56" s="9"/>
      <c r="AAE56" s="9"/>
      <c r="AAF56" s="9"/>
      <c r="AAG56" s="9"/>
      <c r="AAH56" s="9"/>
      <c r="AAI56" s="9"/>
      <c r="AAJ56" s="9"/>
      <c r="AAK56" s="9"/>
      <c r="AAL56" s="9"/>
      <c r="AAM56" s="9"/>
      <c r="AAN56" s="9"/>
      <c r="AAO56" s="9"/>
      <c r="AAP56" s="9"/>
      <c r="AAQ56" s="9"/>
      <c r="AAR56" s="9"/>
      <c r="AAS56" s="9"/>
      <c r="AAT56" s="9"/>
      <c r="AAU56" s="9"/>
      <c r="AAV56" s="9"/>
      <c r="AAW56" s="9"/>
      <c r="AAX56" s="9"/>
      <c r="AAY56" s="9"/>
      <c r="AAZ56" s="9"/>
      <c r="ABA56" s="9"/>
      <c r="ABB56" s="9"/>
      <c r="ABC56" s="9"/>
      <c r="ABD56" s="9"/>
      <c r="ABE56" s="9"/>
      <c r="ABF56" s="9"/>
      <c r="ABG56" s="9"/>
      <c r="ABH56" s="9"/>
      <c r="ABI56" s="9"/>
      <c r="ABJ56" s="9"/>
      <c r="ABK56" s="9"/>
      <c r="ABL56" s="9"/>
      <c r="ABM56" s="9"/>
      <c r="ABN56" s="9"/>
      <c r="ABO56" s="9"/>
      <c r="ABP56" s="9"/>
      <c r="ABQ56" s="9"/>
      <c r="ABR56" s="9"/>
      <c r="ABS56" s="9"/>
      <c r="ABT56" s="9"/>
      <c r="ABU56" s="9"/>
      <c r="ABV56" s="9"/>
      <c r="ABW56" s="9"/>
      <c r="ABX56" s="9"/>
      <c r="ABY56" s="9"/>
      <c r="ABZ56" s="9"/>
      <c r="ACA56" s="9"/>
      <c r="ACB56" s="9"/>
      <c r="ACC56" s="9"/>
      <c r="ACD56" s="9"/>
      <c r="ACE56" s="9"/>
      <c r="ACF56" s="9"/>
      <c r="ACG56" s="9"/>
      <c r="ACH56" s="9"/>
      <c r="ACI56" s="9"/>
      <c r="ACJ56" s="9"/>
      <c r="ACK56" s="9"/>
      <c r="ACL56" s="9"/>
      <c r="ACM56" s="9"/>
      <c r="ACN56" s="9"/>
      <c r="ACO56" s="9"/>
      <c r="ACP56" s="9"/>
      <c r="ACQ56" s="9"/>
      <c r="ACR56" s="9"/>
      <c r="ACS56" s="9"/>
      <c r="ACT56" s="9"/>
      <c r="ACU56" s="9"/>
      <c r="ACV56" s="9"/>
      <c r="ACW56" s="9"/>
      <c r="ACX56" s="9"/>
      <c r="ACY56" s="9"/>
      <c r="ACZ56" s="9"/>
      <c r="ADA56" s="9"/>
      <c r="ADB56" s="9"/>
      <c r="ADC56" s="9"/>
      <c r="ADD56" s="9"/>
      <c r="ADE56" s="9"/>
      <c r="ADF56" s="9"/>
      <c r="ADG56" s="9"/>
      <c r="ADH56" s="9"/>
      <c r="ADI56" s="9"/>
      <c r="ADJ56" s="9"/>
      <c r="ADK56" s="9"/>
      <c r="ADL56" s="9"/>
      <c r="ADM56" s="9"/>
      <c r="ADN56" s="9"/>
      <c r="ADO56" s="9"/>
      <c r="ADP56" s="9"/>
      <c r="ADQ56" s="9"/>
      <c r="ADR56" s="9"/>
      <c r="ADS56" s="9"/>
      <c r="ADT56" s="9"/>
      <c r="ADU56" s="9"/>
      <c r="ADV56" s="9"/>
      <c r="ADW56" s="9"/>
      <c r="ADX56" s="9"/>
      <c r="ADY56" s="9"/>
      <c r="ADZ56" s="9"/>
      <c r="AEA56" s="9"/>
      <c r="AEB56" s="9"/>
      <c r="AEC56" s="9"/>
      <c r="AED56" s="9"/>
      <c r="AEE56" s="9"/>
      <c r="AEF56" s="9"/>
      <c r="AEG56" s="9"/>
      <c r="AEH56" s="9"/>
      <c r="AEI56" s="9"/>
      <c r="AEJ56" s="9"/>
      <c r="AEK56" s="9"/>
      <c r="AEL56" s="9"/>
      <c r="AEM56" s="9"/>
      <c r="AEN56" s="9"/>
      <c r="AEO56" s="9"/>
      <c r="AEP56" s="9"/>
      <c r="AEQ56" s="9"/>
      <c r="AER56" s="9"/>
      <c r="AES56" s="9"/>
      <c r="AET56" s="9"/>
      <c r="AEU56" s="9"/>
      <c r="AEV56" s="9"/>
      <c r="AEW56" s="9"/>
      <c r="AEX56" s="9"/>
      <c r="AEY56" s="9"/>
      <c r="AEZ56" s="9"/>
      <c r="AFA56" s="9"/>
      <c r="AFB56" s="9"/>
      <c r="AFC56" s="9"/>
      <c r="AFD56" s="9"/>
      <c r="AFE56" s="9"/>
      <c r="AFF56" s="9"/>
      <c r="AFG56" s="9"/>
      <c r="AFH56" s="9"/>
      <c r="AFI56" s="9"/>
      <c r="AFJ56" s="9"/>
      <c r="AFK56" s="9"/>
      <c r="AFL56" s="9"/>
      <c r="AFM56" s="9"/>
      <c r="AFN56" s="9"/>
      <c r="AFO56" s="9"/>
      <c r="AFP56" s="9"/>
      <c r="AFQ56" s="9"/>
      <c r="AFR56" s="9"/>
      <c r="AFS56" s="9"/>
      <c r="AFT56" s="9"/>
      <c r="AFU56" s="9"/>
      <c r="AFV56" s="9"/>
      <c r="AFW56" s="9"/>
      <c r="AFX56" s="9"/>
      <c r="AFY56" s="9"/>
      <c r="AFZ56" s="9"/>
      <c r="AGA56" s="9"/>
      <c r="AGB56" s="9"/>
      <c r="AGC56" s="9"/>
      <c r="AGD56" s="9"/>
      <c r="AGE56" s="9"/>
      <c r="AGF56" s="9"/>
      <c r="AGG56" s="9"/>
      <c r="AGH56" s="9"/>
      <c r="AGI56" s="9"/>
      <c r="AGJ56" s="9"/>
      <c r="AGK56" s="9"/>
      <c r="AGL56" s="9"/>
      <c r="AGM56" s="9"/>
      <c r="AGN56" s="9"/>
      <c r="AGO56" s="9"/>
      <c r="AGP56" s="9"/>
      <c r="AGQ56" s="9"/>
      <c r="AGR56" s="9"/>
      <c r="AGS56" s="9"/>
      <c r="AGT56" s="9"/>
      <c r="AGU56" s="9"/>
      <c r="AGV56" s="9"/>
      <c r="AGW56" s="9"/>
      <c r="AGX56" s="9"/>
      <c r="AGY56" s="9"/>
      <c r="AGZ56" s="9"/>
      <c r="AHA56" s="9"/>
      <c r="AHB56" s="9"/>
      <c r="AHC56" s="9"/>
      <c r="AHD56" s="9"/>
      <c r="AHE56" s="9"/>
      <c r="AHF56" s="9"/>
      <c r="AHG56" s="9"/>
      <c r="AHH56" s="9"/>
      <c r="AHI56" s="9"/>
      <c r="AHJ56" s="9"/>
      <c r="AHK56" s="9"/>
      <c r="AHL56" s="9"/>
      <c r="AHM56" s="9"/>
      <c r="AHN56" s="9"/>
      <c r="AHO56" s="9"/>
      <c r="AHP56" s="9"/>
      <c r="AHQ56" s="9"/>
      <c r="AHR56" s="9"/>
      <c r="AHS56" s="9"/>
    </row>
    <row r="57" spans="1:903" s="8" customFormat="1">
      <c r="A57" s="63">
        <v>51</v>
      </c>
      <c r="B57" s="8" t="s">
        <v>98</v>
      </c>
      <c r="C57" s="8" t="s">
        <v>16</v>
      </c>
      <c r="D57" s="8" t="s">
        <v>17</v>
      </c>
      <c r="E57" s="8" t="s">
        <v>101</v>
      </c>
      <c r="F57" s="43">
        <v>43197</v>
      </c>
      <c r="G57" s="44">
        <v>8.6359100000000009</v>
      </c>
      <c r="H57" s="45">
        <v>-82.223690000000005</v>
      </c>
      <c r="I57" s="8">
        <v>41.3</v>
      </c>
      <c r="J57" s="8" t="s">
        <v>226</v>
      </c>
      <c r="K57" s="46">
        <v>690</v>
      </c>
      <c r="L57" s="46">
        <v>73</v>
      </c>
      <c r="M57" s="47">
        <v>2332</v>
      </c>
      <c r="N57" s="46"/>
      <c r="O57" s="46">
        <v>50</v>
      </c>
      <c r="P57" s="47" t="s">
        <v>32</v>
      </c>
      <c r="Q57" s="44">
        <v>1.7163000000000001E-2</v>
      </c>
      <c r="R57" s="44">
        <v>3.2077000000000001E-2</v>
      </c>
      <c r="S57" s="44">
        <v>221.4196</v>
      </c>
      <c r="T57" s="44">
        <v>9.8557620000000004</v>
      </c>
      <c r="U57" s="44">
        <v>768.64670000000001</v>
      </c>
      <c r="V57" s="44">
        <v>2.8655E-2</v>
      </c>
      <c r="W57" s="44" t="s">
        <v>32</v>
      </c>
      <c r="X57" s="49"/>
      <c r="Y57" s="49"/>
      <c r="Z57" s="50"/>
      <c r="AA57" s="48"/>
      <c r="AB57" s="50"/>
      <c r="AC57" s="49"/>
      <c r="AD57" s="49"/>
      <c r="AE57" s="51"/>
      <c r="AF57" s="49"/>
      <c r="AG57" s="66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"/>
      <c r="AZ57" s="9"/>
      <c r="BA57" s="9"/>
      <c r="BB57" s="9"/>
      <c r="BC57" s="9"/>
      <c r="BD57" s="9"/>
      <c r="BE57" s="9"/>
      <c r="BF57" s="9"/>
      <c r="BG57" s="9"/>
      <c r="BH57" s="9"/>
      <c r="BI57" s="9"/>
      <c r="BJ57" s="9"/>
      <c r="BK57" s="9"/>
      <c r="BL57" s="9"/>
      <c r="BM57" s="9"/>
      <c r="BN57" s="9"/>
      <c r="BO57" s="9"/>
      <c r="BP57" s="9"/>
      <c r="BQ57" s="9"/>
      <c r="BR57" s="9"/>
      <c r="BS57" s="9"/>
      <c r="BT57" s="9"/>
      <c r="BU57" s="9"/>
      <c r="BV57" s="9"/>
      <c r="BW57" s="9"/>
      <c r="BX57" s="9"/>
      <c r="BY57" s="9"/>
      <c r="BZ57" s="9"/>
      <c r="CA57" s="9"/>
      <c r="CB57" s="9"/>
      <c r="CC57" s="9"/>
      <c r="CD57" s="9"/>
      <c r="CE57" s="9"/>
      <c r="CF57" s="9"/>
      <c r="CG57" s="9"/>
      <c r="CH57" s="9"/>
      <c r="CI57" s="9"/>
      <c r="CJ57" s="9"/>
      <c r="CK57" s="9"/>
      <c r="CL57" s="9"/>
      <c r="CM57" s="9"/>
      <c r="CN57" s="9"/>
      <c r="CO57" s="9"/>
      <c r="CP57" s="9"/>
      <c r="CQ57" s="9"/>
      <c r="CR57" s="9"/>
      <c r="CS57" s="9"/>
      <c r="CT57" s="9"/>
      <c r="CU57" s="9"/>
      <c r="CV57" s="9"/>
      <c r="CW57" s="9"/>
      <c r="CX57" s="9"/>
      <c r="CY57" s="9"/>
      <c r="CZ57" s="9"/>
      <c r="DA57" s="9"/>
      <c r="DB57" s="9"/>
      <c r="DC57" s="9"/>
      <c r="DD57" s="9"/>
      <c r="DE57" s="9"/>
      <c r="DF57" s="9"/>
      <c r="DG57" s="9"/>
      <c r="DH57" s="9"/>
      <c r="DI57" s="9"/>
      <c r="DJ57" s="9"/>
      <c r="DK57" s="9"/>
      <c r="DL57" s="9"/>
      <c r="DM57" s="9"/>
      <c r="DN57" s="9"/>
      <c r="DO57" s="9"/>
      <c r="DP57" s="9"/>
      <c r="DQ57" s="9"/>
      <c r="DR57" s="9"/>
      <c r="DS57" s="9"/>
      <c r="DT57" s="9"/>
      <c r="DU57" s="9"/>
      <c r="DV57" s="9"/>
      <c r="DW57" s="9"/>
      <c r="DX57" s="9"/>
      <c r="DY57" s="9"/>
      <c r="DZ57" s="9"/>
      <c r="EA57" s="9"/>
      <c r="EB57" s="9"/>
      <c r="EC57" s="9"/>
      <c r="ED57" s="9"/>
      <c r="EE57" s="9"/>
      <c r="EF57" s="9"/>
      <c r="EG57" s="9"/>
      <c r="EH57" s="9"/>
      <c r="EI57" s="9"/>
      <c r="EJ57" s="9"/>
      <c r="EK57" s="9"/>
      <c r="EL57" s="9"/>
      <c r="EM57" s="9"/>
      <c r="EN57" s="9"/>
      <c r="EO57" s="9"/>
      <c r="EP57" s="9"/>
      <c r="EQ57" s="9"/>
      <c r="ER57" s="9"/>
      <c r="ES57" s="9"/>
      <c r="ET57" s="9"/>
      <c r="EU57" s="9"/>
      <c r="EV57" s="9"/>
      <c r="EW57" s="9"/>
      <c r="EX57" s="9"/>
      <c r="EY57" s="9"/>
      <c r="EZ57" s="9"/>
      <c r="FA57" s="9"/>
      <c r="FB57" s="9"/>
      <c r="FC57" s="9"/>
      <c r="FD57" s="9"/>
      <c r="FE57" s="9"/>
      <c r="FF57" s="9"/>
      <c r="FG57" s="9"/>
      <c r="FH57" s="9"/>
      <c r="FI57" s="9"/>
      <c r="FJ57" s="9"/>
      <c r="FK57" s="9"/>
      <c r="FL57" s="9"/>
      <c r="FM57" s="9"/>
      <c r="FN57" s="9"/>
      <c r="FO57" s="9"/>
      <c r="FP57" s="9"/>
      <c r="FQ57" s="9"/>
      <c r="FR57" s="9"/>
      <c r="FS57" s="9"/>
      <c r="FT57" s="9"/>
      <c r="FU57" s="9"/>
      <c r="FV57" s="9"/>
      <c r="FW57" s="9"/>
      <c r="FX57" s="9"/>
      <c r="FY57" s="9"/>
      <c r="FZ57" s="9"/>
      <c r="GA57" s="9"/>
      <c r="GB57" s="9"/>
      <c r="GC57" s="9"/>
      <c r="GD57" s="9"/>
      <c r="GE57" s="9"/>
      <c r="GF57" s="9"/>
      <c r="GG57" s="9"/>
      <c r="GH57" s="9"/>
      <c r="GI57" s="9"/>
      <c r="GJ57" s="9"/>
      <c r="GK57" s="9"/>
      <c r="GL57" s="9"/>
      <c r="GM57" s="9"/>
      <c r="GN57" s="9"/>
      <c r="GO57" s="9"/>
      <c r="GP57" s="9"/>
      <c r="GQ57" s="9"/>
      <c r="GR57" s="9"/>
      <c r="GS57" s="9"/>
      <c r="GT57" s="9"/>
      <c r="GU57" s="9"/>
      <c r="GV57" s="9"/>
      <c r="GW57" s="9"/>
      <c r="GX57" s="9"/>
      <c r="GY57" s="9"/>
      <c r="GZ57" s="9"/>
      <c r="HA57" s="9"/>
      <c r="HB57" s="9"/>
      <c r="HC57" s="9"/>
      <c r="HD57" s="9"/>
      <c r="HE57" s="9"/>
      <c r="HF57" s="9"/>
      <c r="HG57" s="9"/>
      <c r="HH57" s="9"/>
      <c r="HI57" s="9"/>
      <c r="HJ57" s="9"/>
      <c r="HK57" s="9"/>
      <c r="HL57" s="9"/>
      <c r="HM57" s="9"/>
      <c r="HN57" s="9"/>
      <c r="HO57" s="9"/>
      <c r="HP57" s="9"/>
      <c r="HQ57" s="9"/>
      <c r="HR57" s="9"/>
      <c r="HS57" s="9"/>
      <c r="HT57" s="9"/>
      <c r="HU57" s="9"/>
      <c r="HV57" s="9"/>
      <c r="HW57" s="9"/>
      <c r="HX57" s="9"/>
      <c r="HY57" s="9"/>
      <c r="HZ57" s="9"/>
      <c r="IA57" s="9"/>
      <c r="IB57" s="9"/>
      <c r="IC57" s="9"/>
      <c r="ID57" s="9"/>
      <c r="IE57" s="9"/>
      <c r="IF57" s="9"/>
      <c r="IG57" s="9"/>
      <c r="IH57" s="9"/>
      <c r="II57" s="9"/>
      <c r="IJ57" s="9"/>
      <c r="IK57" s="9"/>
      <c r="IL57" s="9"/>
      <c r="IM57" s="9"/>
      <c r="IN57" s="9"/>
      <c r="IO57" s="9"/>
      <c r="IP57" s="9"/>
      <c r="IQ57" s="9"/>
      <c r="IR57" s="9"/>
      <c r="IS57" s="9"/>
      <c r="IT57" s="9"/>
      <c r="IU57" s="9"/>
      <c r="IV57" s="9"/>
      <c r="IW57" s="9"/>
      <c r="IX57" s="9"/>
      <c r="IY57" s="9"/>
      <c r="IZ57" s="9"/>
      <c r="JA57" s="9"/>
      <c r="JB57" s="9"/>
      <c r="JC57" s="9"/>
      <c r="JD57" s="9"/>
      <c r="JE57" s="9"/>
      <c r="JF57" s="9"/>
      <c r="JG57" s="9"/>
      <c r="JH57" s="9"/>
      <c r="JI57" s="9"/>
      <c r="JJ57" s="9"/>
      <c r="JK57" s="9"/>
      <c r="JL57" s="9"/>
      <c r="JM57" s="9"/>
      <c r="JN57" s="9"/>
      <c r="JO57" s="9"/>
      <c r="JP57" s="9"/>
      <c r="JQ57" s="9"/>
      <c r="JR57" s="9"/>
      <c r="JS57" s="9"/>
      <c r="JT57" s="9"/>
      <c r="JU57" s="9"/>
      <c r="JV57" s="9"/>
      <c r="JW57" s="9"/>
      <c r="JX57" s="9"/>
      <c r="JY57" s="9"/>
      <c r="JZ57" s="9"/>
      <c r="KA57" s="9"/>
      <c r="KB57" s="9"/>
      <c r="KC57" s="9"/>
      <c r="KD57" s="9"/>
      <c r="KE57" s="9"/>
      <c r="KF57" s="9"/>
      <c r="KG57" s="9"/>
      <c r="KH57" s="9"/>
      <c r="KI57" s="9"/>
      <c r="KJ57" s="9"/>
      <c r="KK57" s="9"/>
      <c r="KL57" s="9"/>
      <c r="KM57" s="9"/>
      <c r="KN57" s="9"/>
      <c r="KO57" s="9"/>
      <c r="KP57" s="9"/>
      <c r="KQ57" s="9"/>
      <c r="KR57" s="9"/>
      <c r="KS57" s="9"/>
      <c r="KT57" s="9"/>
      <c r="KU57" s="9"/>
      <c r="KV57" s="9"/>
      <c r="KW57" s="9"/>
      <c r="KX57" s="9"/>
      <c r="KY57" s="9"/>
      <c r="KZ57" s="9"/>
      <c r="LA57" s="9"/>
      <c r="LB57" s="9"/>
      <c r="LC57" s="9"/>
      <c r="LD57" s="9"/>
      <c r="LE57" s="9"/>
      <c r="LF57" s="9"/>
      <c r="LG57" s="9"/>
      <c r="LH57" s="9"/>
      <c r="LI57" s="9"/>
      <c r="LJ57" s="9"/>
      <c r="LK57" s="9"/>
      <c r="LL57" s="9"/>
      <c r="LM57" s="9"/>
      <c r="LN57" s="9"/>
      <c r="LO57" s="9"/>
      <c r="LP57" s="9"/>
      <c r="LQ57" s="9"/>
      <c r="LR57" s="9"/>
      <c r="LS57" s="9"/>
      <c r="LT57" s="9"/>
      <c r="LU57" s="9"/>
      <c r="LV57" s="9"/>
      <c r="LW57" s="9"/>
      <c r="LX57" s="9"/>
      <c r="LY57" s="9"/>
      <c r="LZ57" s="9"/>
      <c r="MA57" s="9"/>
      <c r="MB57" s="9"/>
      <c r="MC57" s="9"/>
      <c r="MD57" s="9"/>
      <c r="ME57" s="9"/>
      <c r="MF57" s="9"/>
      <c r="MG57" s="9"/>
      <c r="MH57" s="9"/>
      <c r="MI57" s="9"/>
      <c r="MJ57" s="9"/>
      <c r="MK57" s="9"/>
      <c r="ML57" s="9"/>
      <c r="MM57" s="9"/>
      <c r="MN57" s="9"/>
      <c r="MO57" s="9"/>
      <c r="MP57" s="9"/>
      <c r="MQ57" s="9"/>
      <c r="MR57" s="9"/>
      <c r="MS57" s="9"/>
      <c r="MT57" s="9"/>
      <c r="MU57" s="9"/>
      <c r="MV57" s="9"/>
      <c r="MW57" s="9"/>
      <c r="MX57" s="9"/>
      <c r="MY57" s="9"/>
      <c r="MZ57" s="9"/>
      <c r="NA57" s="9"/>
      <c r="NB57" s="9"/>
      <c r="NC57" s="9"/>
      <c r="ND57" s="9"/>
      <c r="NE57" s="9"/>
      <c r="NF57" s="9"/>
      <c r="NG57" s="9"/>
      <c r="NH57" s="9"/>
      <c r="NI57" s="9"/>
      <c r="NJ57" s="9"/>
      <c r="NK57" s="9"/>
      <c r="NL57" s="9"/>
      <c r="NM57" s="9"/>
      <c r="NN57" s="9"/>
      <c r="NO57" s="9"/>
      <c r="NP57" s="9"/>
      <c r="NQ57" s="9"/>
      <c r="NR57" s="9"/>
      <c r="NS57" s="9"/>
      <c r="NT57" s="9"/>
      <c r="NU57" s="9"/>
      <c r="NV57" s="9"/>
      <c r="NW57" s="9"/>
      <c r="NX57" s="9"/>
      <c r="NY57" s="9"/>
      <c r="NZ57" s="9"/>
      <c r="OA57" s="9"/>
      <c r="OB57" s="9"/>
      <c r="OC57" s="9"/>
      <c r="OD57" s="9"/>
      <c r="OE57" s="9"/>
      <c r="OF57" s="9"/>
      <c r="OG57" s="9"/>
      <c r="OH57" s="9"/>
      <c r="OI57" s="9"/>
      <c r="OJ57" s="9"/>
      <c r="OK57" s="9"/>
      <c r="OL57" s="9"/>
      <c r="OM57" s="9"/>
      <c r="ON57" s="9"/>
      <c r="OO57" s="9"/>
      <c r="OP57" s="9"/>
      <c r="OQ57" s="9"/>
      <c r="OR57" s="9"/>
      <c r="OS57" s="9"/>
      <c r="OT57" s="9"/>
      <c r="OU57" s="9"/>
      <c r="OV57" s="9"/>
      <c r="OW57" s="9"/>
      <c r="OX57" s="9"/>
      <c r="OY57" s="9"/>
      <c r="OZ57" s="9"/>
      <c r="PA57" s="9"/>
      <c r="PB57" s="9"/>
      <c r="PC57" s="9"/>
      <c r="PD57" s="9"/>
      <c r="PE57" s="9"/>
      <c r="PF57" s="9"/>
      <c r="PG57" s="9"/>
      <c r="PH57" s="9"/>
      <c r="PI57" s="9"/>
      <c r="PJ57" s="9"/>
      <c r="PK57" s="9"/>
      <c r="PL57" s="9"/>
      <c r="PM57" s="9"/>
      <c r="PN57" s="9"/>
      <c r="PO57" s="9"/>
      <c r="PP57" s="9"/>
      <c r="PQ57" s="9"/>
      <c r="PR57" s="9"/>
      <c r="PS57" s="9"/>
      <c r="PT57" s="9"/>
      <c r="PU57" s="9"/>
      <c r="PV57" s="9"/>
      <c r="PW57" s="9"/>
      <c r="PX57" s="9"/>
      <c r="PY57" s="9"/>
      <c r="PZ57" s="9"/>
      <c r="QA57" s="9"/>
      <c r="QB57" s="9"/>
      <c r="QC57" s="9"/>
      <c r="QD57" s="9"/>
      <c r="QE57" s="9"/>
      <c r="QF57" s="9"/>
      <c r="QG57" s="9"/>
      <c r="QH57" s="9"/>
      <c r="QI57" s="9"/>
      <c r="QJ57" s="9"/>
      <c r="QK57" s="9"/>
      <c r="QL57" s="9"/>
      <c r="QM57" s="9"/>
      <c r="QN57" s="9"/>
      <c r="QO57" s="9"/>
      <c r="QP57" s="9"/>
      <c r="QQ57" s="9"/>
      <c r="QR57" s="9"/>
      <c r="QS57" s="9"/>
      <c r="QT57" s="9"/>
      <c r="QU57" s="9"/>
      <c r="QV57" s="9"/>
      <c r="QW57" s="9"/>
      <c r="QX57" s="9"/>
      <c r="QY57" s="9"/>
      <c r="QZ57" s="9"/>
      <c r="RA57" s="9"/>
      <c r="RB57" s="9"/>
      <c r="RC57" s="9"/>
      <c r="RD57" s="9"/>
      <c r="RE57" s="9"/>
      <c r="RF57" s="9"/>
      <c r="RG57" s="9"/>
      <c r="RH57" s="9"/>
      <c r="RI57" s="9"/>
      <c r="RJ57" s="9"/>
      <c r="RK57" s="9"/>
      <c r="RL57" s="9"/>
      <c r="RM57" s="9"/>
      <c r="RN57" s="9"/>
      <c r="RO57" s="9"/>
      <c r="RP57" s="9"/>
      <c r="RQ57" s="9"/>
      <c r="RR57" s="9"/>
      <c r="RS57" s="9"/>
      <c r="RT57" s="9"/>
      <c r="RU57" s="9"/>
      <c r="RV57" s="9"/>
      <c r="RW57" s="9"/>
      <c r="RX57" s="9"/>
      <c r="RY57" s="9"/>
      <c r="RZ57" s="9"/>
      <c r="SA57" s="9"/>
      <c r="SB57" s="9"/>
      <c r="SC57" s="9"/>
      <c r="SD57" s="9"/>
      <c r="SE57" s="9"/>
      <c r="SF57" s="9"/>
      <c r="SG57" s="9"/>
      <c r="SH57" s="9"/>
      <c r="SI57" s="9"/>
      <c r="SJ57" s="9"/>
      <c r="SK57" s="9"/>
      <c r="SL57" s="9"/>
      <c r="SM57" s="9"/>
      <c r="SN57" s="9"/>
      <c r="SO57" s="9"/>
      <c r="SP57" s="9"/>
      <c r="SQ57" s="9"/>
      <c r="SR57" s="9"/>
      <c r="SS57" s="9"/>
      <c r="ST57" s="9"/>
      <c r="SU57" s="9"/>
      <c r="SV57" s="9"/>
      <c r="SW57" s="9"/>
      <c r="SX57" s="9"/>
      <c r="SY57" s="9"/>
      <c r="SZ57" s="9"/>
      <c r="TA57" s="9"/>
      <c r="TB57" s="9"/>
      <c r="TC57" s="9"/>
      <c r="TD57" s="9"/>
      <c r="TE57" s="9"/>
      <c r="TF57" s="9"/>
      <c r="TG57" s="9"/>
      <c r="TH57" s="9"/>
      <c r="TI57" s="9"/>
      <c r="TJ57" s="9"/>
      <c r="TK57" s="9"/>
      <c r="TL57" s="9"/>
      <c r="TM57" s="9"/>
      <c r="TN57" s="9"/>
      <c r="TO57" s="9"/>
      <c r="TP57" s="9"/>
      <c r="TQ57" s="9"/>
      <c r="TR57" s="9"/>
      <c r="TS57" s="9"/>
      <c r="TT57" s="9"/>
      <c r="TU57" s="9"/>
      <c r="TV57" s="9"/>
      <c r="TW57" s="9"/>
      <c r="TX57" s="9"/>
      <c r="TY57" s="9"/>
      <c r="TZ57" s="9"/>
      <c r="UA57" s="9"/>
      <c r="UB57" s="9"/>
      <c r="UC57" s="9"/>
      <c r="UD57" s="9"/>
      <c r="UE57" s="9"/>
      <c r="UF57" s="9"/>
      <c r="UG57" s="9"/>
      <c r="UH57" s="9"/>
      <c r="UI57" s="9"/>
      <c r="UJ57" s="9"/>
      <c r="UK57" s="9"/>
      <c r="UL57" s="9"/>
      <c r="UM57" s="9"/>
      <c r="UN57" s="9"/>
      <c r="UO57" s="9"/>
      <c r="UP57" s="9"/>
      <c r="UQ57" s="9"/>
      <c r="UR57" s="9"/>
      <c r="US57" s="9"/>
      <c r="UT57" s="9"/>
      <c r="UU57" s="9"/>
      <c r="UV57" s="9"/>
      <c r="UW57" s="9"/>
      <c r="UX57" s="9"/>
      <c r="UY57" s="9"/>
      <c r="UZ57" s="9"/>
      <c r="VA57" s="9"/>
      <c r="VB57" s="9"/>
      <c r="VC57" s="9"/>
      <c r="VD57" s="9"/>
      <c r="VE57" s="9"/>
      <c r="VF57" s="9"/>
      <c r="VG57" s="9"/>
      <c r="VH57" s="9"/>
      <c r="VI57" s="9"/>
      <c r="VJ57" s="9"/>
      <c r="VK57" s="9"/>
      <c r="VL57" s="9"/>
      <c r="VM57" s="9"/>
      <c r="VN57" s="9"/>
      <c r="VO57" s="9"/>
      <c r="VP57" s="9"/>
      <c r="VQ57" s="9"/>
      <c r="VR57" s="9"/>
      <c r="VS57" s="9"/>
      <c r="VT57" s="9"/>
      <c r="VU57" s="9"/>
      <c r="VV57" s="9"/>
      <c r="VW57" s="9"/>
      <c r="VX57" s="9"/>
      <c r="VY57" s="9"/>
      <c r="VZ57" s="9"/>
      <c r="WA57" s="9"/>
      <c r="WB57" s="9"/>
      <c r="WC57" s="9"/>
      <c r="WD57" s="9"/>
      <c r="WE57" s="9"/>
      <c r="WF57" s="9"/>
      <c r="WG57" s="9"/>
      <c r="WH57" s="9"/>
      <c r="WI57" s="9"/>
      <c r="WJ57" s="9"/>
      <c r="WK57" s="9"/>
      <c r="WL57" s="9"/>
      <c r="WM57" s="9"/>
      <c r="WN57" s="9"/>
      <c r="WO57" s="9"/>
      <c r="WP57" s="9"/>
      <c r="WQ57" s="9"/>
      <c r="WR57" s="9"/>
      <c r="WS57" s="9"/>
      <c r="WT57" s="9"/>
      <c r="WU57" s="9"/>
      <c r="WV57" s="9"/>
      <c r="WW57" s="9"/>
      <c r="WX57" s="9"/>
      <c r="WY57" s="9"/>
      <c r="WZ57" s="9"/>
      <c r="XA57" s="9"/>
      <c r="XB57" s="9"/>
      <c r="XC57" s="9"/>
      <c r="XD57" s="9"/>
      <c r="XE57" s="9"/>
      <c r="XF57" s="9"/>
      <c r="XG57" s="9"/>
      <c r="XH57" s="9"/>
      <c r="XI57" s="9"/>
      <c r="XJ57" s="9"/>
      <c r="XK57" s="9"/>
      <c r="XL57" s="9"/>
      <c r="XM57" s="9"/>
      <c r="XN57" s="9"/>
      <c r="XO57" s="9"/>
      <c r="XP57" s="9"/>
      <c r="XQ57" s="9"/>
      <c r="XR57" s="9"/>
      <c r="XS57" s="9"/>
      <c r="XT57" s="9"/>
      <c r="XU57" s="9"/>
      <c r="XV57" s="9"/>
      <c r="XW57" s="9"/>
      <c r="XX57" s="9"/>
      <c r="XY57" s="9"/>
      <c r="XZ57" s="9"/>
      <c r="YA57" s="9"/>
      <c r="YB57" s="9"/>
      <c r="YC57" s="9"/>
      <c r="YD57" s="9"/>
      <c r="YE57" s="9"/>
      <c r="YF57" s="9"/>
      <c r="YG57" s="9"/>
      <c r="YH57" s="9"/>
      <c r="YI57" s="9"/>
      <c r="YJ57" s="9"/>
      <c r="YK57" s="9"/>
      <c r="YL57" s="9"/>
      <c r="YM57" s="9"/>
      <c r="YN57" s="9"/>
      <c r="YO57" s="9"/>
      <c r="YP57" s="9"/>
      <c r="YQ57" s="9"/>
      <c r="YR57" s="9"/>
      <c r="YS57" s="9"/>
      <c r="YT57" s="9"/>
      <c r="YU57" s="9"/>
      <c r="YV57" s="9"/>
      <c r="YW57" s="9"/>
      <c r="YX57" s="9"/>
      <c r="YY57" s="9"/>
      <c r="YZ57" s="9"/>
      <c r="ZA57" s="9"/>
      <c r="ZB57" s="9"/>
      <c r="ZC57" s="9"/>
      <c r="ZD57" s="9"/>
      <c r="ZE57" s="9"/>
      <c r="ZF57" s="9"/>
      <c r="ZG57" s="9"/>
      <c r="ZH57" s="9"/>
      <c r="ZI57" s="9"/>
      <c r="ZJ57" s="9"/>
      <c r="ZK57" s="9"/>
      <c r="ZL57" s="9"/>
      <c r="ZM57" s="9"/>
      <c r="ZN57" s="9"/>
      <c r="ZO57" s="9"/>
      <c r="ZP57" s="9"/>
      <c r="ZQ57" s="9"/>
      <c r="ZR57" s="9"/>
      <c r="ZS57" s="9"/>
      <c r="ZT57" s="9"/>
      <c r="ZU57" s="9"/>
      <c r="ZV57" s="9"/>
      <c r="ZW57" s="9"/>
      <c r="ZX57" s="9"/>
      <c r="ZY57" s="9"/>
      <c r="ZZ57" s="9"/>
      <c r="AAA57" s="9"/>
      <c r="AAB57" s="9"/>
      <c r="AAC57" s="9"/>
      <c r="AAD57" s="9"/>
      <c r="AAE57" s="9"/>
      <c r="AAF57" s="9"/>
      <c r="AAG57" s="9"/>
      <c r="AAH57" s="9"/>
      <c r="AAI57" s="9"/>
      <c r="AAJ57" s="9"/>
      <c r="AAK57" s="9"/>
      <c r="AAL57" s="9"/>
      <c r="AAM57" s="9"/>
      <c r="AAN57" s="9"/>
      <c r="AAO57" s="9"/>
      <c r="AAP57" s="9"/>
      <c r="AAQ57" s="9"/>
      <c r="AAR57" s="9"/>
      <c r="AAS57" s="9"/>
      <c r="AAT57" s="9"/>
      <c r="AAU57" s="9"/>
      <c r="AAV57" s="9"/>
      <c r="AAW57" s="9"/>
      <c r="AAX57" s="9"/>
      <c r="AAY57" s="9"/>
      <c r="AAZ57" s="9"/>
      <c r="ABA57" s="9"/>
      <c r="ABB57" s="9"/>
      <c r="ABC57" s="9"/>
      <c r="ABD57" s="9"/>
      <c r="ABE57" s="9"/>
      <c r="ABF57" s="9"/>
      <c r="ABG57" s="9"/>
      <c r="ABH57" s="9"/>
      <c r="ABI57" s="9"/>
      <c r="ABJ57" s="9"/>
      <c r="ABK57" s="9"/>
      <c r="ABL57" s="9"/>
      <c r="ABM57" s="9"/>
      <c r="ABN57" s="9"/>
      <c r="ABO57" s="9"/>
      <c r="ABP57" s="9"/>
      <c r="ABQ57" s="9"/>
      <c r="ABR57" s="9"/>
      <c r="ABS57" s="9"/>
      <c r="ABT57" s="9"/>
      <c r="ABU57" s="9"/>
      <c r="ABV57" s="9"/>
      <c r="ABW57" s="9"/>
      <c r="ABX57" s="9"/>
      <c r="ABY57" s="9"/>
      <c r="ABZ57" s="9"/>
      <c r="ACA57" s="9"/>
      <c r="ACB57" s="9"/>
      <c r="ACC57" s="9"/>
      <c r="ACD57" s="9"/>
      <c r="ACE57" s="9"/>
      <c r="ACF57" s="9"/>
      <c r="ACG57" s="9"/>
      <c r="ACH57" s="9"/>
      <c r="ACI57" s="9"/>
      <c r="ACJ57" s="9"/>
      <c r="ACK57" s="9"/>
      <c r="ACL57" s="9"/>
      <c r="ACM57" s="9"/>
      <c r="ACN57" s="9"/>
      <c r="ACO57" s="9"/>
      <c r="ACP57" s="9"/>
      <c r="ACQ57" s="9"/>
      <c r="ACR57" s="9"/>
      <c r="ACS57" s="9"/>
      <c r="ACT57" s="9"/>
      <c r="ACU57" s="9"/>
      <c r="ACV57" s="9"/>
      <c r="ACW57" s="9"/>
      <c r="ACX57" s="9"/>
      <c r="ACY57" s="9"/>
      <c r="ACZ57" s="9"/>
      <c r="ADA57" s="9"/>
      <c r="ADB57" s="9"/>
      <c r="ADC57" s="9"/>
      <c r="ADD57" s="9"/>
      <c r="ADE57" s="9"/>
      <c r="ADF57" s="9"/>
      <c r="ADG57" s="9"/>
      <c r="ADH57" s="9"/>
      <c r="ADI57" s="9"/>
      <c r="ADJ57" s="9"/>
      <c r="ADK57" s="9"/>
      <c r="ADL57" s="9"/>
      <c r="ADM57" s="9"/>
      <c r="ADN57" s="9"/>
      <c r="ADO57" s="9"/>
      <c r="ADP57" s="9"/>
      <c r="ADQ57" s="9"/>
      <c r="ADR57" s="9"/>
      <c r="ADS57" s="9"/>
      <c r="ADT57" s="9"/>
      <c r="ADU57" s="9"/>
      <c r="ADV57" s="9"/>
      <c r="ADW57" s="9"/>
      <c r="ADX57" s="9"/>
      <c r="ADY57" s="9"/>
      <c r="ADZ57" s="9"/>
      <c r="AEA57" s="9"/>
      <c r="AEB57" s="9"/>
      <c r="AEC57" s="9"/>
      <c r="AED57" s="9"/>
      <c r="AEE57" s="9"/>
      <c r="AEF57" s="9"/>
      <c r="AEG57" s="9"/>
      <c r="AEH57" s="9"/>
      <c r="AEI57" s="9"/>
      <c r="AEJ57" s="9"/>
      <c r="AEK57" s="9"/>
      <c r="AEL57" s="9"/>
      <c r="AEM57" s="9"/>
      <c r="AEN57" s="9"/>
      <c r="AEO57" s="9"/>
      <c r="AEP57" s="9"/>
      <c r="AEQ57" s="9"/>
      <c r="AER57" s="9"/>
      <c r="AES57" s="9"/>
      <c r="AET57" s="9"/>
      <c r="AEU57" s="9"/>
      <c r="AEV57" s="9"/>
      <c r="AEW57" s="9"/>
      <c r="AEX57" s="9"/>
      <c r="AEY57" s="9"/>
      <c r="AEZ57" s="9"/>
      <c r="AFA57" s="9"/>
      <c r="AFB57" s="9"/>
      <c r="AFC57" s="9"/>
      <c r="AFD57" s="9"/>
      <c r="AFE57" s="9"/>
      <c r="AFF57" s="9"/>
      <c r="AFG57" s="9"/>
      <c r="AFH57" s="9"/>
      <c r="AFI57" s="9"/>
      <c r="AFJ57" s="9"/>
      <c r="AFK57" s="9"/>
      <c r="AFL57" s="9"/>
      <c r="AFM57" s="9"/>
      <c r="AFN57" s="9"/>
      <c r="AFO57" s="9"/>
      <c r="AFP57" s="9"/>
      <c r="AFQ57" s="9"/>
      <c r="AFR57" s="9"/>
      <c r="AFS57" s="9"/>
      <c r="AFT57" s="9"/>
      <c r="AFU57" s="9"/>
      <c r="AFV57" s="9"/>
      <c r="AFW57" s="9"/>
      <c r="AFX57" s="9"/>
      <c r="AFY57" s="9"/>
      <c r="AFZ57" s="9"/>
      <c r="AGA57" s="9"/>
      <c r="AGB57" s="9"/>
      <c r="AGC57" s="9"/>
      <c r="AGD57" s="9"/>
      <c r="AGE57" s="9"/>
      <c r="AGF57" s="9"/>
      <c r="AGG57" s="9"/>
      <c r="AGH57" s="9"/>
      <c r="AGI57" s="9"/>
      <c r="AGJ57" s="9"/>
      <c r="AGK57" s="9"/>
      <c r="AGL57" s="9"/>
      <c r="AGM57" s="9"/>
      <c r="AGN57" s="9"/>
      <c r="AGO57" s="9"/>
      <c r="AGP57" s="9"/>
      <c r="AGQ57" s="9"/>
      <c r="AGR57" s="9"/>
      <c r="AGS57" s="9"/>
      <c r="AGT57" s="9"/>
      <c r="AGU57" s="9"/>
      <c r="AGV57" s="9"/>
      <c r="AGW57" s="9"/>
      <c r="AGX57" s="9"/>
      <c r="AGY57" s="9"/>
      <c r="AGZ57" s="9"/>
      <c r="AHA57" s="9"/>
      <c r="AHB57" s="9"/>
      <c r="AHC57" s="9"/>
      <c r="AHD57" s="9"/>
      <c r="AHE57" s="9"/>
      <c r="AHF57" s="9"/>
      <c r="AHG57" s="9"/>
      <c r="AHH57" s="9"/>
      <c r="AHI57" s="9"/>
      <c r="AHJ57" s="9"/>
      <c r="AHK57" s="9"/>
      <c r="AHL57" s="9"/>
      <c r="AHM57" s="9"/>
      <c r="AHN57" s="9"/>
      <c r="AHO57" s="9"/>
      <c r="AHP57" s="9"/>
      <c r="AHQ57" s="9"/>
      <c r="AHR57" s="9"/>
      <c r="AHS57" s="9"/>
    </row>
    <row r="58" spans="1:903">
      <c r="A58" s="63">
        <v>52</v>
      </c>
      <c r="B58" s="9" t="s">
        <v>102</v>
      </c>
      <c r="C58" s="9" t="s">
        <v>25</v>
      </c>
      <c r="D58" s="9" t="s">
        <v>17</v>
      </c>
      <c r="E58" s="9" t="s">
        <v>103</v>
      </c>
      <c r="F58" s="52">
        <v>43198</v>
      </c>
      <c r="G58" s="53">
        <v>7.4410400000000001</v>
      </c>
      <c r="H58" s="45">
        <v>-81.732770000000002</v>
      </c>
      <c r="I58" s="9">
        <v>48.3</v>
      </c>
      <c r="J58" s="9" t="s">
        <v>226</v>
      </c>
      <c r="K58" s="54">
        <v>753</v>
      </c>
      <c r="L58" s="54">
        <v>18</v>
      </c>
      <c r="M58" s="55">
        <v>1099</v>
      </c>
      <c r="N58" s="54">
        <v>9</v>
      </c>
      <c r="O58" s="54">
        <v>4.8</v>
      </c>
      <c r="P58" s="55">
        <v>944.55439999999999</v>
      </c>
      <c r="Q58" s="53">
        <v>2.026E-3</v>
      </c>
      <c r="R58" s="53">
        <v>1.7229999999999999E-3</v>
      </c>
      <c r="S58" s="53">
        <v>10.29993</v>
      </c>
      <c r="T58" s="53">
        <v>0.63114499999999996</v>
      </c>
      <c r="U58" s="53">
        <v>44.428049999999999</v>
      </c>
      <c r="V58" s="53">
        <v>8.2701999999999998E-2</v>
      </c>
      <c r="W58" s="53" t="s">
        <v>32</v>
      </c>
      <c r="X58" s="56">
        <v>1.26</v>
      </c>
      <c r="Y58" s="56">
        <v>6.3000000000000014E-2</v>
      </c>
      <c r="Z58" s="10"/>
      <c r="AA58" s="10">
        <v>2.1322655683200002</v>
      </c>
      <c r="AB58" s="10">
        <v>6.663329901</v>
      </c>
      <c r="AC58" s="56">
        <v>1.3059093862700972</v>
      </c>
      <c r="AD58" s="56">
        <v>6.529546931350487E-2</v>
      </c>
      <c r="AE58" s="57">
        <v>155634931427.0936</v>
      </c>
      <c r="AF58" s="56"/>
      <c r="AG58" s="65">
        <v>314.35697260000001</v>
      </c>
    </row>
    <row r="59" spans="1:903" s="8" customFormat="1">
      <c r="A59" s="63">
        <v>53</v>
      </c>
      <c r="B59" s="8" t="s">
        <v>104</v>
      </c>
      <c r="C59" s="8" t="s">
        <v>16</v>
      </c>
      <c r="D59" s="8" t="s">
        <v>17</v>
      </c>
      <c r="E59" s="8" t="s">
        <v>105</v>
      </c>
      <c r="F59" s="43">
        <v>43199</v>
      </c>
      <c r="G59" s="44">
        <v>7.7140700000000004</v>
      </c>
      <c r="H59" s="45">
        <v>-81.288319999999999</v>
      </c>
      <c r="I59" s="8">
        <v>26.3</v>
      </c>
      <c r="J59" s="8" t="s">
        <v>226</v>
      </c>
      <c r="K59" s="46">
        <v>754</v>
      </c>
      <c r="L59" s="46">
        <v>11</v>
      </c>
      <c r="M59" s="47">
        <v>250</v>
      </c>
      <c r="N59" s="46">
        <v>10</v>
      </c>
      <c r="O59" s="46">
        <v>5.9</v>
      </c>
      <c r="P59" s="47">
        <v>937.6431</v>
      </c>
      <c r="Q59" s="44" t="s">
        <v>32</v>
      </c>
      <c r="R59" s="44" t="s">
        <v>32</v>
      </c>
      <c r="S59" s="44">
        <v>4.8819509999999999</v>
      </c>
      <c r="T59" s="44">
        <v>2.006176</v>
      </c>
      <c r="U59" s="44">
        <v>55.437390000000001</v>
      </c>
      <c r="V59" s="44">
        <v>3.1349000000000002E-2</v>
      </c>
      <c r="W59" s="44" t="s">
        <v>32</v>
      </c>
      <c r="X59" s="49"/>
      <c r="Y59" s="49"/>
      <c r="Z59" s="50"/>
      <c r="AA59" s="50"/>
      <c r="AB59" s="50"/>
      <c r="AC59" s="49"/>
      <c r="AD59" s="49"/>
      <c r="AE59" s="51"/>
      <c r="AF59" s="49">
        <v>-17.082100000000001</v>
      </c>
      <c r="AG59" s="66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"/>
      <c r="AZ59" s="9"/>
      <c r="BA59" s="9"/>
      <c r="BB59" s="9"/>
      <c r="BC59" s="9"/>
      <c r="BD59" s="9"/>
      <c r="BE59" s="9"/>
      <c r="BF59" s="9"/>
      <c r="BG59" s="9"/>
      <c r="BH59" s="9"/>
      <c r="BI59" s="9"/>
      <c r="BJ59" s="9"/>
      <c r="BK59" s="9"/>
      <c r="BL59" s="9"/>
      <c r="BM59" s="9"/>
      <c r="BN59" s="9"/>
      <c r="BO59" s="9"/>
      <c r="BP59" s="9"/>
      <c r="BQ59" s="9"/>
      <c r="BR59" s="9"/>
      <c r="BS59" s="9"/>
      <c r="BT59" s="9"/>
      <c r="BU59" s="9"/>
      <c r="BV59" s="9"/>
      <c r="BW59" s="9"/>
      <c r="BX59" s="9"/>
      <c r="BY59" s="9"/>
      <c r="BZ59" s="9"/>
      <c r="CA59" s="9"/>
      <c r="CB59" s="9"/>
      <c r="CC59" s="9"/>
      <c r="CD59" s="9"/>
      <c r="CE59" s="9"/>
      <c r="CF59" s="9"/>
      <c r="CG59" s="9"/>
      <c r="CH59" s="9"/>
      <c r="CI59" s="9"/>
      <c r="CJ59" s="9"/>
      <c r="CK59" s="9"/>
      <c r="CL59" s="9"/>
      <c r="CM59" s="9"/>
      <c r="CN59" s="9"/>
      <c r="CO59" s="9"/>
      <c r="CP59" s="9"/>
      <c r="CQ59" s="9"/>
      <c r="CR59" s="9"/>
      <c r="CS59" s="9"/>
      <c r="CT59" s="9"/>
      <c r="CU59" s="9"/>
      <c r="CV59" s="9"/>
      <c r="CW59" s="9"/>
      <c r="CX59" s="9"/>
      <c r="CY59" s="9"/>
      <c r="CZ59" s="9"/>
      <c r="DA59" s="9"/>
      <c r="DB59" s="9"/>
      <c r="DC59" s="9"/>
      <c r="DD59" s="9"/>
      <c r="DE59" s="9"/>
      <c r="DF59" s="9"/>
      <c r="DG59" s="9"/>
      <c r="DH59" s="9"/>
      <c r="DI59" s="9"/>
      <c r="DJ59" s="9"/>
      <c r="DK59" s="9"/>
      <c r="DL59" s="9"/>
      <c r="DM59" s="9"/>
      <c r="DN59" s="9"/>
      <c r="DO59" s="9"/>
      <c r="DP59" s="9"/>
      <c r="DQ59" s="9"/>
      <c r="DR59" s="9"/>
      <c r="DS59" s="9"/>
      <c r="DT59" s="9"/>
      <c r="DU59" s="9"/>
      <c r="DV59" s="9"/>
      <c r="DW59" s="9"/>
      <c r="DX59" s="9"/>
      <c r="DY59" s="9"/>
      <c r="DZ59" s="9"/>
      <c r="EA59" s="9"/>
      <c r="EB59" s="9"/>
      <c r="EC59" s="9"/>
      <c r="ED59" s="9"/>
      <c r="EE59" s="9"/>
      <c r="EF59" s="9"/>
      <c r="EG59" s="9"/>
      <c r="EH59" s="9"/>
      <c r="EI59" s="9"/>
      <c r="EJ59" s="9"/>
      <c r="EK59" s="9"/>
      <c r="EL59" s="9"/>
      <c r="EM59" s="9"/>
      <c r="EN59" s="9"/>
      <c r="EO59" s="9"/>
      <c r="EP59" s="9"/>
      <c r="EQ59" s="9"/>
      <c r="ER59" s="9"/>
      <c r="ES59" s="9"/>
      <c r="ET59" s="9"/>
      <c r="EU59" s="9"/>
      <c r="EV59" s="9"/>
      <c r="EW59" s="9"/>
      <c r="EX59" s="9"/>
      <c r="EY59" s="9"/>
      <c r="EZ59" s="9"/>
      <c r="FA59" s="9"/>
      <c r="FB59" s="9"/>
      <c r="FC59" s="9"/>
      <c r="FD59" s="9"/>
      <c r="FE59" s="9"/>
      <c r="FF59" s="9"/>
      <c r="FG59" s="9"/>
      <c r="FH59" s="9"/>
      <c r="FI59" s="9"/>
      <c r="FJ59" s="9"/>
      <c r="FK59" s="9"/>
      <c r="FL59" s="9"/>
      <c r="FM59" s="9"/>
      <c r="FN59" s="9"/>
      <c r="FO59" s="9"/>
      <c r="FP59" s="9"/>
      <c r="FQ59" s="9"/>
      <c r="FR59" s="9"/>
      <c r="FS59" s="9"/>
      <c r="FT59" s="9"/>
      <c r="FU59" s="9"/>
      <c r="FV59" s="9"/>
      <c r="FW59" s="9"/>
      <c r="FX59" s="9"/>
      <c r="FY59" s="9"/>
      <c r="FZ59" s="9"/>
      <c r="GA59" s="9"/>
      <c r="GB59" s="9"/>
      <c r="GC59" s="9"/>
      <c r="GD59" s="9"/>
      <c r="GE59" s="9"/>
      <c r="GF59" s="9"/>
      <c r="GG59" s="9"/>
      <c r="GH59" s="9"/>
      <c r="GI59" s="9"/>
      <c r="GJ59" s="9"/>
      <c r="GK59" s="9"/>
      <c r="GL59" s="9"/>
      <c r="GM59" s="9"/>
      <c r="GN59" s="9"/>
      <c r="GO59" s="9"/>
      <c r="GP59" s="9"/>
      <c r="GQ59" s="9"/>
      <c r="GR59" s="9"/>
      <c r="GS59" s="9"/>
      <c r="GT59" s="9"/>
      <c r="GU59" s="9"/>
      <c r="GV59" s="9"/>
      <c r="GW59" s="9"/>
      <c r="GX59" s="9"/>
      <c r="GY59" s="9"/>
      <c r="GZ59" s="9"/>
      <c r="HA59" s="9"/>
      <c r="HB59" s="9"/>
      <c r="HC59" s="9"/>
      <c r="HD59" s="9"/>
      <c r="HE59" s="9"/>
      <c r="HF59" s="9"/>
      <c r="HG59" s="9"/>
      <c r="HH59" s="9"/>
      <c r="HI59" s="9"/>
      <c r="HJ59" s="9"/>
      <c r="HK59" s="9"/>
      <c r="HL59" s="9"/>
      <c r="HM59" s="9"/>
      <c r="HN59" s="9"/>
      <c r="HO59" s="9"/>
      <c r="HP59" s="9"/>
      <c r="HQ59" s="9"/>
      <c r="HR59" s="9"/>
      <c r="HS59" s="9"/>
      <c r="HT59" s="9"/>
      <c r="HU59" s="9"/>
      <c r="HV59" s="9"/>
      <c r="HW59" s="9"/>
      <c r="HX59" s="9"/>
      <c r="HY59" s="9"/>
      <c r="HZ59" s="9"/>
      <c r="IA59" s="9"/>
      <c r="IB59" s="9"/>
      <c r="IC59" s="9"/>
      <c r="ID59" s="9"/>
      <c r="IE59" s="9"/>
      <c r="IF59" s="9"/>
      <c r="IG59" s="9"/>
      <c r="IH59" s="9"/>
      <c r="II59" s="9"/>
      <c r="IJ59" s="9"/>
      <c r="IK59" s="9"/>
      <c r="IL59" s="9"/>
      <c r="IM59" s="9"/>
      <c r="IN59" s="9"/>
      <c r="IO59" s="9"/>
      <c r="IP59" s="9"/>
      <c r="IQ59" s="9"/>
      <c r="IR59" s="9"/>
      <c r="IS59" s="9"/>
      <c r="IT59" s="9"/>
      <c r="IU59" s="9"/>
      <c r="IV59" s="9"/>
      <c r="IW59" s="9"/>
      <c r="IX59" s="9"/>
      <c r="IY59" s="9"/>
      <c r="IZ59" s="9"/>
      <c r="JA59" s="9"/>
      <c r="JB59" s="9"/>
      <c r="JC59" s="9"/>
      <c r="JD59" s="9"/>
      <c r="JE59" s="9"/>
      <c r="JF59" s="9"/>
      <c r="JG59" s="9"/>
      <c r="JH59" s="9"/>
      <c r="JI59" s="9"/>
      <c r="JJ59" s="9"/>
      <c r="JK59" s="9"/>
      <c r="JL59" s="9"/>
      <c r="JM59" s="9"/>
      <c r="JN59" s="9"/>
      <c r="JO59" s="9"/>
      <c r="JP59" s="9"/>
      <c r="JQ59" s="9"/>
      <c r="JR59" s="9"/>
      <c r="JS59" s="9"/>
      <c r="JT59" s="9"/>
      <c r="JU59" s="9"/>
      <c r="JV59" s="9"/>
      <c r="JW59" s="9"/>
      <c r="JX59" s="9"/>
      <c r="JY59" s="9"/>
      <c r="JZ59" s="9"/>
      <c r="KA59" s="9"/>
      <c r="KB59" s="9"/>
      <c r="KC59" s="9"/>
      <c r="KD59" s="9"/>
      <c r="KE59" s="9"/>
      <c r="KF59" s="9"/>
      <c r="KG59" s="9"/>
      <c r="KH59" s="9"/>
      <c r="KI59" s="9"/>
      <c r="KJ59" s="9"/>
      <c r="KK59" s="9"/>
      <c r="KL59" s="9"/>
      <c r="KM59" s="9"/>
      <c r="KN59" s="9"/>
      <c r="KO59" s="9"/>
      <c r="KP59" s="9"/>
      <c r="KQ59" s="9"/>
      <c r="KR59" s="9"/>
      <c r="KS59" s="9"/>
      <c r="KT59" s="9"/>
      <c r="KU59" s="9"/>
      <c r="KV59" s="9"/>
      <c r="KW59" s="9"/>
      <c r="KX59" s="9"/>
      <c r="KY59" s="9"/>
      <c r="KZ59" s="9"/>
      <c r="LA59" s="9"/>
      <c r="LB59" s="9"/>
      <c r="LC59" s="9"/>
      <c r="LD59" s="9"/>
      <c r="LE59" s="9"/>
      <c r="LF59" s="9"/>
      <c r="LG59" s="9"/>
      <c r="LH59" s="9"/>
      <c r="LI59" s="9"/>
      <c r="LJ59" s="9"/>
      <c r="LK59" s="9"/>
      <c r="LL59" s="9"/>
      <c r="LM59" s="9"/>
      <c r="LN59" s="9"/>
      <c r="LO59" s="9"/>
      <c r="LP59" s="9"/>
      <c r="LQ59" s="9"/>
      <c r="LR59" s="9"/>
      <c r="LS59" s="9"/>
      <c r="LT59" s="9"/>
      <c r="LU59" s="9"/>
      <c r="LV59" s="9"/>
      <c r="LW59" s="9"/>
      <c r="LX59" s="9"/>
      <c r="LY59" s="9"/>
      <c r="LZ59" s="9"/>
      <c r="MA59" s="9"/>
      <c r="MB59" s="9"/>
      <c r="MC59" s="9"/>
      <c r="MD59" s="9"/>
      <c r="ME59" s="9"/>
      <c r="MF59" s="9"/>
      <c r="MG59" s="9"/>
      <c r="MH59" s="9"/>
      <c r="MI59" s="9"/>
      <c r="MJ59" s="9"/>
      <c r="MK59" s="9"/>
      <c r="ML59" s="9"/>
      <c r="MM59" s="9"/>
      <c r="MN59" s="9"/>
      <c r="MO59" s="9"/>
      <c r="MP59" s="9"/>
      <c r="MQ59" s="9"/>
      <c r="MR59" s="9"/>
      <c r="MS59" s="9"/>
      <c r="MT59" s="9"/>
      <c r="MU59" s="9"/>
      <c r="MV59" s="9"/>
      <c r="MW59" s="9"/>
      <c r="MX59" s="9"/>
      <c r="MY59" s="9"/>
      <c r="MZ59" s="9"/>
      <c r="NA59" s="9"/>
      <c r="NB59" s="9"/>
      <c r="NC59" s="9"/>
      <c r="ND59" s="9"/>
      <c r="NE59" s="9"/>
      <c r="NF59" s="9"/>
      <c r="NG59" s="9"/>
      <c r="NH59" s="9"/>
      <c r="NI59" s="9"/>
      <c r="NJ59" s="9"/>
      <c r="NK59" s="9"/>
      <c r="NL59" s="9"/>
      <c r="NM59" s="9"/>
      <c r="NN59" s="9"/>
      <c r="NO59" s="9"/>
      <c r="NP59" s="9"/>
      <c r="NQ59" s="9"/>
      <c r="NR59" s="9"/>
      <c r="NS59" s="9"/>
      <c r="NT59" s="9"/>
      <c r="NU59" s="9"/>
      <c r="NV59" s="9"/>
      <c r="NW59" s="9"/>
      <c r="NX59" s="9"/>
      <c r="NY59" s="9"/>
      <c r="NZ59" s="9"/>
      <c r="OA59" s="9"/>
      <c r="OB59" s="9"/>
      <c r="OC59" s="9"/>
      <c r="OD59" s="9"/>
      <c r="OE59" s="9"/>
      <c r="OF59" s="9"/>
      <c r="OG59" s="9"/>
      <c r="OH59" s="9"/>
      <c r="OI59" s="9"/>
      <c r="OJ59" s="9"/>
      <c r="OK59" s="9"/>
      <c r="OL59" s="9"/>
      <c r="OM59" s="9"/>
      <c r="ON59" s="9"/>
      <c r="OO59" s="9"/>
      <c r="OP59" s="9"/>
      <c r="OQ59" s="9"/>
      <c r="OR59" s="9"/>
      <c r="OS59" s="9"/>
      <c r="OT59" s="9"/>
      <c r="OU59" s="9"/>
      <c r="OV59" s="9"/>
      <c r="OW59" s="9"/>
      <c r="OX59" s="9"/>
      <c r="OY59" s="9"/>
      <c r="OZ59" s="9"/>
      <c r="PA59" s="9"/>
      <c r="PB59" s="9"/>
      <c r="PC59" s="9"/>
      <c r="PD59" s="9"/>
      <c r="PE59" s="9"/>
      <c r="PF59" s="9"/>
      <c r="PG59" s="9"/>
      <c r="PH59" s="9"/>
      <c r="PI59" s="9"/>
      <c r="PJ59" s="9"/>
      <c r="PK59" s="9"/>
      <c r="PL59" s="9"/>
      <c r="PM59" s="9"/>
      <c r="PN59" s="9"/>
      <c r="PO59" s="9"/>
      <c r="PP59" s="9"/>
      <c r="PQ59" s="9"/>
      <c r="PR59" s="9"/>
      <c r="PS59" s="9"/>
      <c r="PT59" s="9"/>
      <c r="PU59" s="9"/>
      <c r="PV59" s="9"/>
      <c r="PW59" s="9"/>
      <c r="PX59" s="9"/>
      <c r="PY59" s="9"/>
      <c r="PZ59" s="9"/>
      <c r="QA59" s="9"/>
      <c r="QB59" s="9"/>
      <c r="QC59" s="9"/>
      <c r="QD59" s="9"/>
      <c r="QE59" s="9"/>
      <c r="QF59" s="9"/>
      <c r="QG59" s="9"/>
      <c r="QH59" s="9"/>
      <c r="QI59" s="9"/>
      <c r="QJ59" s="9"/>
      <c r="QK59" s="9"/>
      <c r="QL59" s="9"/>
      <c r="QM59" s="9"/>
      <c r="QN59" s="9"/>
      <c r="QO59" s="9"/>
      <c r="QP59" s="9"/>
      <c r="QQ59" s="9"/>
      <c r="QR59" s="9"/>
      <c r="QS59" s="9"/>
      <c r="QT59" s="9"/>
      <c r="QU59" s="9"/>
      <c r="QV59" s="9"/>
      <c r="QW59" s="9"/>
      <c r="QX59" s="9"/>
      <c r="QY59" s="9"/>
      <c r="QZ59" s="9"/>
      <c r="RA59" s="9"/>
      <c r="RB59" s="9"/>
      <c r="RC59" s="9"/>
      <c r="RD59" s="9"/>
      <c r="RE59" s="9"/>
      <c r="RF59" s="9"/>
      <c r="RG59" s="9"/>
      <c r="RH59" s="9"/>
      <c r="RI59" s="9"/>
      <c r="RJ59" s="9"/>
      <c r="RK59" s="9"/>
      <c r="RL59" s="9"/>
      <c r="RM59" s="9"/>
      <c r="RN59" s="9"/>
      <c r="RO59" s="9"/>
      <c r="RP59" s="9"/>
      <c r="RQ59" s="9"/>
      <c r="RR59" s="9"/>
      <c r="RS59" s="9"/>
      <c r="RT59" s="9"/>
      <c r="RU59" s="9"/>
      <c r="RV59" s="9"/>
      <c r="RW59" s="9"/>
      <c r="RX59" s="9"/>
      <c r="RY59" s="9"/>
      <c r="RZ59" s="9"/>
      <c r="SA59" s="9"/>
      <c r="SB59" s="9"/>
      <c r="SC59" s="9"/>
      <c r="SD59" s="9"/>
      <c r="SE59" s="9"/>
      <c r="SF59" s="9"/>
      <c r="SG59" s="9"/>
      <c r="SH59" s="9"/>
      <c r="SI59" s="9"/>
      <c r="SJ59" s="9"/>
      <c r="SK59" s="9"/>
      <c r="SL59" s="9"/>
      <c r="SM59" s="9"/>
      <c r="SN59" s="9"/>
      <c r="SO59" s="9"/>
      <c r="SP59" s="9"/>
      <c r="SQ59" s="9"/>
      <c r="SR59" s="9"/>
      <c r="SS59" s="9"/>
      <c r="ST59" s="9"/>
      <c r="SU59" s="9"/>
      <c r="SV59" s="9"/>
      <c r="SW59" s="9"/>
      <c r="SX59" s="9"/>
      <c r="SY59" s="9"/>
      <c r="SZ59" s="9"/>
      <c r="TA59" s="9"/>
      <c r="TB59" s="9"/>
      <c r="TC59" s="9"/>
      <c r="TD59" s="9"/>
      <c r="TE59" s="9"/>
      <c r="TF59" s="9"/>
      <c r="TG59" s="9"/>
      <c r="TH59" s="9"/>
      <c r="TI59" s="9"/>
      <c r="TJ59" s="9"/>
      <c r="TK59" s="9"/>
      <c r="TL59" s="9"/>
      <c r="TM59" s="9"/>
      <c r="TN59" s="9"/>
      <c r="TO59" s="9"/>
      <c r="TP59" s="9"/>
      <c r="TQ59" s="9"/>
      <c r="TR59" s="9"/>
      <c r="TS59" s="9"/>
      <c r="TT59" s="9"/>
      <c r="TU59" s="9"/>
      <c r="TV59" s="9"/>
      <c r="TW59" s="9"/>
      <c r="TX59" s="9"/>
      <c r="TY59" s="9"/>
      <c r="TZ59" s="9"/>
      <c r="UA59" s="9"/>
      <c r="UB59" s="9"/>
      <c r="UC59" s="9"/>
      <c r="UD59" s="9"/>
      <c r="UE59" s="9"/>
      <c r="UF59" s="9"/>
      <c r="UG59" s="9"/>
      <c r="UH59" s="9"/>
      <c r="UI59" s="9"/>
      <c r="UJ59" s="9"/>
      <c r="UK59" s="9"/>
      <c r="UL59" s="9"/>
      <c r="UM59" s="9"/>
      <c r="UN59" s="9"/>
      <c r="UO59" s="9"/>
      <c r="UP59" s="9"/>
      <c r="UQ59" s="9"/>
      <c r="UR59" s="9"/>
      <c r="US59" s="9"/>
      <c r="UT59" s="9"/>
      <c r="UU59" s="9"/>
      <c r="UV59" s="9"/>
      <c r="UW59" s="9"/>
      <c r="UX59" s="9"/>
      <c r="UY59" s="9"/>
      <c r="UZ59" s="9"/>
      <c r="VA59" s="9"/>
      <c r="VB59" s="9"/>
      <c r="VC59" s="9"/>
      <c r="VD59" s="9"/>
      <c r="VE59" s="9"/>
      <c r="VF59" s="9"/>
      <c r="VG59" s="9"/>
      <c r="VH59" s="9"/>
      <c r="VI59" s="9"/>
      <c r="VJ59" s="9"/>
      <c r="VK59" s="9"/>
      <c r="VL59" s="9"/>
      <c r="VM59" s="9"/>
      <c r="VN59" s="9"/>
      <c r="VO59" s="9"/>
      <c r="VP59" s="9"/>
      <c r="VQ59" s="9"/>
      <c r="VR59" s="9"/>
      <c r="VS59" s="9"/>
      <c r="VT59" s="9"/>
      <c r="VU59" s="9"/>
      <c r="VV59" s="9"/>
      <c r="VW59" s="9"/>
      <c r="VX59" s="9"/>
      <c r="VY59" s="9"/>
      <c r="VZ59" s="9"/>
      <c r="WA59" s="9"/>
      <c r="WB59" s="9"/>
      <c r="WC59" s="9"/>
      <c r="WD59" s="9"/>
      <c r="WE59" s="9"/>
      <c r="WF59" s="9"/>
      <c r="WG59" s="9"/>
      <c r="WH59" s="9"/>
      <c r="WI59" s="9"/>
      <c r="WJ59" s="9"/>
      <c r="WK59" s="9"/>
      <c r="WL59" s="9"/>
      <c r="WM59" s="9"/>
      <c r="WN59" s="9"/>
      <c r="WO59" s="9"/>
      <c r="WP59" s="9"/>
      <c r="WQ59" s="9"/>
      <c r="WR59" s="9"/>
      <c r="WS59" s="9"/>
      <c r="WT59" s="9"/>
      <c r="WU59" s="9"/>
      <c r="WV59" s="9"/>
      <c r="WW59" s="9"/>
      <c r="WX59" s="9"/>
      <c r="WY59" s="9"/>
      <c r="WZ59" s="9"/>
      <c r="XA59" s="9"/>
      <c r="XB59" s="9"/>
      <c r="XC59" s="9"/>
      <c r="XD59" s="9"/>
      <c r="XE59" s="9"/>
      <c r="XF59" s="9"/>
      <c r="XG59" s="9"/>
      <c r="XH59" s="9"/>
      <c r="XI59" s="9"/>
      <c r="XJ59" s="9"/>
      <c r="XK59" s="9"/>
      <c r="XL59" s="9"/>
      <c r="XM59" s="9"/>
      <c r="XN59" s="9"/>
      <c r="XO59" s="9"/>
      <c r="XP59" s="9"/>
      <c r="XQ59" s="9"/>
      <c r="XR59" s="9"/>
      <c r="XS59" s="9"/>
      <c r="XT59" s="9"/>
      <c r="XU59" s="9"/>
      <c r="XV59" s="9"/>
      <c r="XW59" s="9"/>
      <c r="XX59" s="9"/>
      <c r="XY59" s="9"/>
      <c r="XZ59" s="9"/>
      <c r="YA59" s="9"/>
      <c r="YB59" s="9"/>
      <c r="YC59" s="9"/>
      <c r="YD59" s="9"/>
      <c r="YE59" s="9"/>
      <c r="YF59" s="9"/>
      <c r="YG59" s="9"/>
      <c r="YH59" s="9"/>
      <c r="YI59" s="9"/>
      <c r="YJ59" s="9"/>
      <c r="YK59" s="9"/>
      <c r="YL59" s="9"/>
      <c r="YM59" s="9"/>
      <c r="YN59" s="9"/>
      <c r="YO59" s="9"/>
      <c r="YP59" s="9"/>
      <c r="YQ59" s="9"/>
      <c r="YR59" s="9"/>
      <c r="YS59" s="9"/>
      <c r="YT59" s="9"/>
      <c r="YU59" s="9"/>
      <c r="YV59" s="9"/>
      <c r="YW59" s="9"/>
      <c r="YX59" s="9"/>
      <c r="YY59" s="9"/>
      <c r="YZ59" s="9"/>
      <c r="ZA59" s="9"/>
      <c r="ZB59" s="9"/>
      <c r="ZC59" s="9"/>
      <c r="ZD59" s="9"/>
      <c r="ZE59" s="9"/>
      <c r="ZF59" s="9"/>
      <c r="ZG59" s="9"/>
      <c r="ZH59" s="9"/>
      <c r="ZI59" s="9"/>
      <c r="ZJ59" s="9"/>
      <c r="ZK59" s="9"/>
      <c r="ZL59" s="9"/>
      <c r="ZM59" s="9"/>
      <c r="ZN59" s="9"/>
      <c r="ZO59" s="9"/>
      <c r="ZP59" s="9"/>
      <c r="ZQ59" s="9"/>
      <c r="ZR59" s="9"/>
      <c r="ZS59" s="9"/>
      <c r="ZT59" s="9"/>
      <c r="ZU59" s="9"/>
      <c r="ZV59" s="9"/>
      <c r="ZW59" s="9"/>
      <c r="ZX59" s="9"/>
      <c r="ZY59" s="9"/>
      <c r="ZZ59" s="9"/>
      <c r="AAA59" s="9"/>
      <c r="AAB59" s="9"/>
      <c r="AAC59" s="9"/>
      <c r="AAD59" s="9"/>
      <c r="AAE59" s="9"/>
      <c r="AAF59" s="9"/>
      <c r="AAG59" s="9"/>
      <c r="AAH59" s="9"/>
      <c r="AAI59" s="9"/>
      <c r="AAJ59" s="9"/>
      <c r="AAK59" s="9"/>
      <c r="AAL59" s="9"/>
      <c r="AAM59" s="9"/>
      <c r="AAN59" s="9"/>
      <c r="AAO59" s="9"/>
      <c r="AAP59" s="9"/>
      <c r="AAQ59" s="9"/>
      <c r="AAR59" s="9"/>
      <c r="AAS59" s="9"/>
      <c r="AAT59" s="9"/>
      <c r="AAU59" s="9"/>
      <c r="AAV59" s="9"/>
      <c r="AAW59" s="9"/>
      <c r="AAX59" s="9"/>
      <c r="AAY59" s="9"/>
      <c r="AAZ59" s="9"/>
      <c r="ABA59" s="9"/>
      <c r="ABB59" s="9"/>
      <c r="ABC59" s="9"/>
      <c r="ABD59" s="9"/>
      <c r="ABE59" s="9"/>
      <c r="ABF59" s="9"/>
      <c r="ABG59" s="9"/>
      <c r="ABH59" s="9"/>
      <c r="ABI59" s="9"/>
      <c r="ABJ59" s="9"/>
      <c r="ABK59" s="9"/>
      <c r="ABL59" s="9"/>
      <c r="ABM59" s="9"/>
      <c r="ABN59" s="9"/>
      <c r="ABO59" s="9"/>
      <c r="ABP59" s="9"/>
      <c r="ABQ59" s="9"/>
      <c r="ABR59" s="9"/>
      <c r="ABS59" s="9"/>
      <c r="ABT59" s="9"/>
      <c r="ABU59" s="9"/>
      <c r="ABV59" s="9"/>
      <c r="ABW59" s="9"/>
      <c r="ABX59" s="9"/>
      <c r="ABY59" s="9"/>
      <c r="ABZ59" s="9"/>
      <c r="ACA59" s="9"/>
      <c r="ACB59" s="9"/>
      <c r="ACC59" s="9"/>
      <c r="ACD59" s="9"/>
      <c r="ACE59" s="9"/>
      <c r="ACF59" s="9"/>
      <c r="ACG59" s="9"/>
      <c r="ACH59" s="9"/>
      <c r="ACI59" s="9"/>
      <c r="ACJ59" s="9"/>
      <c r="ACK59" s="9"/>
      <c r="ACL59" s="9"/>
      <c r="ACM59" s="9"/>
      <c r="ACN59" s="9"/>
      <c r="ACO59" s="9"/>
      <c r="ACP59" s="9"/>
      <c r="ACQ59" s="9"/>
      <c r="ACR59" s="9"/>
      <c r="ACS59" s="9"/>
      <c r="ACT59" s="9"/>
      <c r="ACU59" s="9"/>
      <c r="ACV59" s="9"/>
      <c r="ACW59" s="9"/>
      <c r="ACX59" s="9"/>
      <c r="ACY59" s="9"/>
      <c r="ACZ59" s="9"/>
      <c r="ADA59" s="9"/>
      <c r="ADB59" s="9"/>
      <c r="ADC59" s="9"/>
      <c r="ADD59" s="9"/>
      <c r="ADE59" s="9"/>
      <c r="ADF59" s="9"/>
      <c r="ADG59" s="9"/>
      <c r="ADH59" s="9"/>
      <c r="ADI59" s="9"/>
      <c r="ADJ59" s="9"/>
      <c r="ADK59" s="9"/>
      <c r="ADL59" s="9"/>
      <c r="ADM59" s="9"/>
      <c r="ADN59" s="9"/>
      <c r="ADO59" s="9"/>
      <c r="ADP59" s="9"/>
      <c r="ADQ59" s="9"/>
      <c r="ADR59" s="9"/>
      <c r="ADS59" s="9"/>
      <c r="ADT59" s="9"/>
      <c r="ADU59" s="9"/>
      <c r="ADV59" s="9"/>
      <c r="ADW59" s="9"/>
      <c r="ADX59" s="9"/>
      <c r="ADY59" s="9"/>
      <c r="ADZ59" s="9"/>
      <c r="AEA59" s="9"/>
      <c r="AEB59" s="9"/>
      <c r="AEC59" s="9"/>
      <c r="AED59" s="9"/>
      <c r="AEE59" s="9"/>
      <c r="AEF59" s="9"/>
      <c r="AEG59" s="9"/>
      <c r="AEH59" s="9"/>
      <c r="AEI59" s="9"/>
      <c r="AEJ59" s="9"/>
      <c r="AEK59" s="9"/>
      <c r="AEL59" s="9"/>
      <c r="AEM59" s="9"/>
      <c r="AEN59" s="9"/>
      <c r="AEO59" s="9"/>
      <c r="AEP59" s="9"/>
      <c r="AEQ59" s="9"/>
      <c r="AER59" s="9"/>
      <c r="AES59" s="9"/>
      <c r="AET59" s="9"/>
      <c r="AEU59" s="9"/>
      <c r="AEV59" s="9"/>
      <c r="AEW59" s="9"/>
      <c r="AEX59" s="9"/>
      <c r="AEY59" s="9"/>
      <c r="AEZ59" s="9"/>
      <c r="AFA59" s="9"/>
      <c r="AFB59" s="9"/>
      <c r="AFC59" s="9"/>
      <c r="AFD59" s="9"/>
      <c r="AFE59" s="9"/>
      <c r="AFF59" s="9"/>
      <c r="AFG59" s="9"/>
      <c r="AFH59" s="9"/>
      <c r="AFI59" s="9"/>
      <c r="AFJ59" s="9"/>
      <c r="AFK59" s="9"/>
      <c r="AFL59" s="9"/>
      <c r="AFM59" s="9"/>
      <c r="AFN59" s="9"/>
      <c r="AFO59" s="9"/>
      <c r="AFP59" s="9"/>
      <c r="AFQ59" s="9"/>
      <c r="AFR59" s="9"/>
      <c r="AFS59" s="9"/>
      <c r="AFT59" s="9"/>
      <c r="AFU59" s="9"/>
      <c r="AFV59" s="9"/>
      <c r="AFW59" s="9"/>
      <c r="AFX59" s="9"/>
      <c r="AFY59" s="9"/>
      <c r="AFZ59" s="9"/>
      <c r="AGA59" s="9"/>
      <c r="AGB59" s="9"/>
      <c r="AGC59" s="9"/>
      <c r="AGD59" s="9"/>
      <c r="AGE59" s="9"/>
      <c r="AGF59" s="9"/>
      <c r="AGG59" s="9"/>
      <c r="AGH59" s="9"/>
      <c r="AGI59" s="9"/>
      <c r="AGJ59" s="9"/>
      <c r="AGK59" s="9"/>
      <c r="AGL59" s="9"/>
      <c r="AGM59" s="9"/>
      <c r="AGN59" s="9"/>
      <c r="AGO59" s="9"/>
      <c r="AGP59" s="9"/>
      <c r="AGQ59" s="9"/>
      <c r="AGR59" s="9"/>
      <c r="AGS59" s="9"/>
      <c r="AGT59" s="9"/>
      <c r="AGU59" s="9"/>
      <c r="AGV59" s="9"/>
      <c r="AGW59" s="9"/>
      <c r="AGX59" s="9"/>
      <c r="AGY59" s="9"/>
      <c r="AGZ59" s="9"/>
      <c r="AHA59" s="9"/>
      <c r="AHB59" s="9"/>
      <c r="AHC59" s="9"/>
      <c r="AHD59" s="9"/>
      <c r="AHE59" s="9"/>
      <c r="AHF59" s="9"/>
      <c r="AHG59" s="9"/>
      <c r="AHH59" s="9"/>
      <c r="AHI59" s="9"/>
      <c r="AHJ59" s="9"/>
      <c r="AHK59" s="9"/>
      <c r="AHL59" s="9"/>
      <c r="AHM59" s="9"/>
      <c r="AHN59" s="9"/>
      <c r="AHO59" s="9"/>
      <c r="AHP59" s="9"/>
      <c r="AHQ59" s="9"/>
      <c r="AHR59" s="9"/>
      <c r="AHS59" s="9"/>
    </row>
    <row r="60" spans="1:903">
      <c r="A60" s="63">
        <v>54</v>
      </c>
      <c r="B60" s="9" t="s">
        <v>106</v>
      </c>
      <c r="C60" s="9" t="s">
        <v>25</v>
      </c>
      <c r="D60" s="9" t="s">
        <v>17</v>
      </c>
      <c r="E60" s="9" t="s">
        <v>107</v>
      </c>
      <c r="F60" s="52">
        <v>43201</v>
      </c>
      <c r="G60" s="53">
        <v>8.1575500000000005</v>
      </c>
      <c r="H60" s="45">
        <v>-81.130970000000005</v>
      </c>
      <c r="I60" s="9">
        <v>29.9</v>
      </c>
      <c r="J60" s="9" t="s">
        <v>226</v>
      </c>
      <c r="K60" s="54">
        <v>750</v>
      </c>
      <c r="L60" s="54">
        <v>30</v>
      </c>
      <c r="M60" s="55">
        <v>40605</v>
      </c>
      <c r="N60" s="54">
        <v>6.5</v>
      </c>
      <c r="O60" s="54">
        <v>33</v>
      </c>
      <c r="P60" s="55" t="s">
        <v>19</v>
      </c>
      <c r="Q60" s="53" t="s">
        <v>19</v>
      </c>
      <c r="R60" s="53" t="s">
        <v>19</v>
      </c>
      <c r="S60" s="53" t="s">
        <v>19</v>
      </c>
      <c r="T60" s="53" t="s">
        <v>19</v>
      </c>
      <c r="U60" s="53" t="s">
        <v>19</v>
      </c>
      <c r="V60" s="53" t="s">
        <v>19</v>
      </c>
      <c r="W60" s="53" t="s">
        <v>19</v>
      </c>
      <c r="X60" s="56">
        <v>6.22</v>
      </c>
      <c r="Y60" s="56">
        <v>0.311</v>
      </c>
      <c r="Z60" s="10"/>
      <c r="AA60" s="10">
        <v>1.5364010345599999</v>
      </c>
      <c r="AB60" s="10">
        <v>4.8012532329999997</v>
      </c>
      <c r="AC60" s="56">
        <v>7.5932313213661651</v>
      </c>
      <c r="AD60" s="56">
        <v>0.37966156606830825</v>
      </c>
      <c r="AE60" s="57"/>
      <c r="AF60" s="56"/>
      <c r="AG60" s="65"/>
    </row>
    <row r="61" spans="1:903" s="8" customFormat="1">
      <c r="A61" s="63">
        <v>55</v>
      </c>
      <c r="B61" s="8" t="s">
        <v>108</v>
      </c>
      <c r="C61" s="8" t="s">
        <v>16</v>
      </c>
      <c r="D61" s="8" t="s">
        <v>21</v>
      </c>
      <c r="E61" s="8" t="s">
        <v>109</v>
      </c>
      <c r="F61" s="43">
        <v>41422</v>
      </c>
      <c r="G61" s="44">
        <v>8.4050560000000001</v>
      </c>
      <c r="H61" s="45">
        <v>-80.804083000000006</v>
      </c>
      <c r="I61" s="8">
        <v>42.2</v>
      </c>
      <c r="J61" s="8" t="s">
        <v>227</v>
      </c>
      <c r="K61" s="46">
        <v>738</v>
      </c>
      <c r="L61" s="46">
        <v>9.6999999999999993</v>
      </c>
      <c r="M61" s="47">
        <v>3015</v>
      </c>
      <c r="N61" s="46">
        <v>7.58</v>
      </c>
      <c r="O61" s="46"/>
      <c r="P61" s="47"/>
      <c r="Q61" s="44"/>
      <c r="R61" s="44"/>
      <c r="S61" s="44"/>
      <c r="T61" s="44"/>
      <c r="U61" s="44"/>
      <c r="V61" s="44"/>
      <c r="W61" s="44"/>
      <c r="X61" s="49">
        <v>6.97</v>
      </c>
      <c r="Y61" s="49">
        <v>0.41678390026165918</v>
      </c>
      <c r="Z61" s="50">
        <v>1.9590000000000001</v>
      </c>
      <c r="AA61" s="50">
        <v>28.444444444444446</v>
      </c>
      <c r="AB61" s="50">
        <v>112</v>
      </c>
      <c r="AC61" s="49">
        <v>7.0237837837837835</v>
      </c>
      <c r="AD61" s="49">
        <v>0.42</v>
      </c>
      <c r="AE61" s="51"/>
      <c r="AF61" s="49"/>
      <c r="AG61" s="66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9"/>
      <c r="AX61" s="9"/>
      <c r="AY61" s="9"/>
      <c r="AZ61" s="9"/>
      <c r="BA61" s="9"/>
      <c r="BB61" s="9"/>
      <c r="BC61" s="9"/>
      <c r="BD61" s="9"/>
      <c r="BE61" s="9"/>
      <c r="BF61" s="9"/>
      <c r="BG61" s="9"/>
      <c r="BH61" s="9"/>
      <c r="BI61" s="9"/>
      <c r="BJ61" s="9"/>
      <c r="BK61" s="9"/>
      <c r="BL61" s="9"/>
      <c r="BM61" s="9"/>
      <c r="BN61" s="9"/>
      <c r="BO61" s="9"/>
      <c r="BP61" s="9"/>
      <c r="BQ61" s="9"/>
      <c r="BR61" s="9"/>
      <c r="BS61" s="9"/>
      <c r="BT61" s="9"/>
      <c r="BU61" s="9"/>
      <c r="BV61" s="9"/>
      <c r="BW61" s="9"/>
      <c r="BX61" s="9"/>
      <c r="BY61" s="9"/>
      <c r="BZ61" s="9"/>
      <c r="CA61" s="9"/>
      <c r="CB61" s="9"/>
      <c r="CC61" s="9"/>
      <c r="CD61" s="9"/>
      <c r="CE61" s="9"/>
      <c r="CF61" s="9"/>
      <c r="CG61" s="9"/>
      <c r="CH61" s="9"/>
      <c r="CI61" s="9"/>
      <c r="CJ61" s="9"/>
      <c r="CK61" s="9"/>
      <c r="CL61" s="9"/>
      <c r="CM61" s="9"/>
      <c r="CN61" s="9"/>
      <c r="CO61" s="9"/>
      <c r="CP61" s="9"/>
      <c r="CQ61" s="9"/>
      <c r="CR61" s="9"/>
      <c r="CS61" s="9"/>
      <c r="CT61" s="9"/>
      <c r="CU61" s="9"/>
      <c r="CV61" s="9"/>
      <c r="CW61" s="9"/>
      <c r="CX61" s="9"/>
      <c r="CY61" s="9"/>
      <c r="CZ61" s="9"/>
      <c r="DA61" s="9"/>
      <c r="DB61" s="9"/>
      <c r="DC61" s="9"/>
      <c r="DD61" s="9"/>
      <c r="DE61" s="9"/>
      <c r="DF61" s="9"/>
      <c r="DG61" s="9"/>
      <c r="DH61" s="9"/>
      <c r="DI61" s="9"/>
      <c r="DJ61" s="9"/>
      <c r="DK61" s="9"/>
      <c r="DL61" s="9"/>
      <c r="DM61" s="9"/>
      <c r="DN61" s="9"/>
      <c r="DO61" s="9"/>
      <c r="DP61" s="9"/>
      <c r="DQ61" s="9"/>
      <c r="DR61" s="9"/>
      <c r="DS61" s="9"/>
      <c r="DT61" s="9"/>
      <c r="DU61" s="9"/>
      <c r="DV61" s="9"/>
      <c r="DW61" s="9"/>
      <c r="DX61" s="9"/>
      <c r="DY61" s="9"/>
      <c r="DZ61" s="9"/>
      <c r="EA61" s="9"/>
      <c r="EB61" s="9"/>
      <c r="EC61" s="9"/>
      <c r="ED61" s="9"/>
      <c r="EE61" s="9"/>
      <c r="EF61" s="9"/>
      <c r="EG61" s="9"/>
      <c r="EH61" s="9"/>
      <c r="EI61" s="9"/>
      <c r="EJ61" s="9"/>
      <c r="EK61" s="9"/>
      <c r="EL61" s="9"/>
      <c r="EM61" s="9"/>
      <c r="EN61" s="9"/>
      <c r="EO61" s="9"/>
      <c r="EP61" s="9"/>
      <c r="EQ61" s="9"/>
      <c r="ER61" s="9"/>
      <c r="ES61" s="9"/>
      <c r="ET61" s="9"/>
      <c r="EU61" s="9"/>
      <c r="EV61" s="9"/>
      <c r="EW61" s="9"/>
      <c r="EX61" s="9"/>
      <c r="EY61" s="9"/>
      <c r="EZ61" s="9"/>
      <c r="FA61" s="9"/>
      <c r="FB61" s="9"/>
      <c r="FC61" s="9"/>
      <c r="FD61" s="9"/>
      <c r="FE61" s="9"/>
      <c r="FF61" s="9"/>
      <c r="FG61" s="9"/>
      <c r="FH61" s="9"/>
      <c r="FI61" s="9"/>
      <c r="FJ61" s="9"/>
      <c r="FK61" s="9"/>
      <c r="FL61" s="9"/>
      <c r="FM61" s="9"/>
      <c r="FN61" s="9"/>
      <c r="FO61" s="9"/>
      <c r="FP61" s="9"/>
      <c r="FQ61" s="9"/>
      <c r="FR61" s="9"/>
      <c r="FS61" s="9"/>
      <c r="FT61" s="9"/>
      <c r="FU61" s="9"/>
      <c r="FV61" s="9"/>
      <c r="FW61" s="9"/>
      <c r="FX61" s="9"/>
      <c r="FY61" s="9"/>
      <c r="FZ61" s="9"/>
      <c r="GA61" s="9"/>
      <c r="GB61" s="9"/>
      <c r="GC61" s="9"/>
      <c r="GD61" s="9"/>
      <c r="GE61" s="9"/>
      <c r="GF61" s="9"/>
      <c r="GG61" s="9"/>
      <c r="GH61" s="9"/>
      <c r="GI61" s="9"/>
      <c r="GJ61" s="9"/>
      <c r="GK61" s="9"/>
      <c r="GL61" s="9"/>
      <c r="GM61" s="9"/>
      <c r="GN61" s="9"/>
      <c r="GO61" s="9"/>
      <c r="GP61" s="9"/>
      <c r="GQ61" s="9"/>
      <c r="GR61" s="9"/>
      <c r="GS61" s="9"/>
      <c r="GT61" s="9"/>
      <c r="GU61" s="9"/>
      <c r="GV61" s="9"/>
      <c r="GW61" s="9"/>
      <c r="GX61" s="9"/>
      <c r="GY61" s="9"/>
      <c r="GZ61" s="9"/>
      <c r="HA61" s="9"/>
      <c r="HB61" s="9"/>
      <c r="HC61" s="9"/>
      <c r="HD61" s="9"/>
      <c r="HE61" s="9"/>
      <c r="HF61" s="9"/>
      <c r="HG61" s="9"/>
      <c r="HH61" s="9"/>
      <c r="HI61" s="9"/>
      <c r="HJ61" s="9"/>
      <c r="HK61" s="9"/>
      <c r="HL61" s="9"/>
      <c r="HM61" s="9"/>
      <c r="HN61" s="9"/>
      <c r="HO61" s="9"/>
      <c r="HP61" s="9"/>
      <c r="HQ61" s="9"/>
      <c r="HR61" s="9"/>
      <c r="HS61" s="9"/>
      <c r="HT61" s="9"/>
      <c r="HU61" s="9"/>
      <c r="HV61" s="9"/>
      <c r="HW61" s="9"/>
      <c r="HX61" s="9"/>
      <c r="HY61" s="9"/>
      <c r="HZ61" s="9"/>
      <c r="IA61" s="9"/>
      <c r="IB61" s="9"/>
      <c r="IC61" s="9"/>
      <c r="ID61" s="9"/>
      <c r="IE61" s="9"/>
      <c r="IF61" s="9"/>
      <c r="IG61" s="9"/>
      <c r="IH61" s="9"/>
      <c r="II61" s="9"/>
      <c r="IJ61" s="9"/>
      <c r="IK61" s="9"/>
      <c r="IL61" s="9"/>
      <c r="IM61" s="9"/>
      <c r="IN61" s="9"/>
      <c r="IO61" s="9"/>
      <c r="IP61" s="9"/>
      <c r="IQ61" s="9"/>
      <c r="IR61" s="9"/>
      <c r="IS61" s="9"/>
      <c r="IT61" s="9"/>
      <c r="IU61" s="9"/>
      <c r="IV61" s="9"/>
      <c r="IW61" s="9"/>
      <c r="IX61" s="9"/>
      <c r="IY61" s="9"/>
      <c r="IZ61" s="9"/>
      <c r="JA61" s="9"/>
      <c r="JB61" s="9"/>
      <c r="JC61" s="9"/>
      <c r="JD61" s="9"/>
      <c r="JE61" s="9"/>
      <c r="JF61" s="9"/>
      <c r="JG61" s="9"/>
      <c r="JH61" s="9"/>
      <c r="JI61" s="9"/>
      <c r="JJ61" s="9"/>
      <c r="JK61" s="9"/>
      <c r="JL61" s="9"/>
      <c r="JM61" s="9"/>
      <c r="JN61" s="9"/>
      <c r="JO61" s="9"/>
      <c r="JP61" s="9"/>
      <c r="JQ61" s="9"/>
      <c r="JR61" s="9"/>
      <c r="JS61" s="9"/>
      <c r="JT61" s="9"/>
      <c r="JU61" s="9"/>
      <c r="JV61" s="9"/>
      <c r="JW61" s="9"/>
      <c r="JX61" s="9"/>
      <c r="JY61" s="9"/>
      <c r="JZ61" s="9"/>
      <c r="KA61" s="9"/>
      <c r="KB61" s="9"/>
      <c r="KC61" s="9"/>
      <c r="KD61" s="9"/>
      <c r="KE61" s="9"/>
      <c r="KF61" s="9"/>
      <c r="KG61" s="9"/>
      <c r="KH61" s="9"/>
      <c r="KI61" s="9"/>
      <c r="KJ61" s="9"/>
      <c r="KK61" s="9"/>
      <c r="KL61" s="9"/>
      <c r="KM61" s="9"/>
      <c r="KN61" s="9"/>
      <c r="KO61" s="9"/>
      <c r="KP61" s="9"/>
      <c r="KQ61" s="9"/>
      <c r="KR61" s="9"/>
      <c r="KS61" s="9"/>
      <c r="KT61" s="9"/>
      <c r="KU61" s="9"/>
      <c r="KV61" s="9"/>
      <c r="KW61" s="9"/>
      <c r="KX61" s="9"/>
      <c r="KY61" s="9"/>
      <c r="KZ61" s="9"/>
      <c r="LA61" s="9"/>
      <c r="LB61" s="9"/>
      <c r="LC61" s="9"/>
      <c r="LD61" s="9"/>
      <c r="LE61" s="9"/>
      <c r="LF61" s="9"/>
      <c r="LG61" s="9"/>
      <c r="LH61" s="9"/>
      <c r="LI61" s="9"/>
      <c r="LJ61" s="9"/>
      <c r="LK61" s="9"/>
      <c r="LL61" s="9"/>
      <c r="LM61" s="9"/>
      <c r="LN61" s="9"/>
      <c r="LO61" s="9"/>
      <c r="LP61" s="9"/>
      <c r="LQ61" s="9"/>
      <c r="LR61" s="9"/>
      <c r="LS61" s="9"/>
      <c r="LT61" s="9"/>
      <c r="LU61" s="9"/>
      <c r="LV61" s="9"/>
      <c r="LW61" s="9"/>
      <c r="LX61" s="9"/>
      <c r="LY61" s="9"/>
      <c r="LZ61" s="9"/>
      <c r="MA61" s="9"/>
      <c r="MB61" s="9"/>
      <c r="MC61" s="9"/>
      <c r="MD61" s="9"/>
      <c r="ME61" s="9"/>
      <c r="MF61" s="9"/>
      <c r="MG61" s="9"/>
      <c r="MH61" s="9"/>
      <c r="MI61" s="9"/>
      <c r="MJ61" s="9"/>
      <c r="MK61" s="9"/>
      <c r="ML61" s="9"/>
      <c r="MM61" s="9"/>
      <c r="MN61" s="9"/>
      <c r="MO61" s="9"/>
      <c r="MP61" s="9"/>
      <c r="MQ61" s="9"/>
      <c r="MR61" s="9"/>
      <c r="MS61" s="9"/>
      <c r="MT61" s="9"/>
      <c r="MU61" s="9"/>
      <c r="MV61" s="9"/>
      <c r="MW61" s="9"/>
      <c r="MX61" s="9"/>
      <c r="MY61" s="9"/>
      <c r="MZ61" s="9"/>
      <c r="NA61" s="9"/>
      <c r="NB61" s="9"/>
      <c r="NC61" s="9"/>
      <c r="ND61" s="9"/>
      <c r="NE61" s="9"/>
      <c r="NF61" s="9"/>
      <c r="NG61" s="9"/>
      <c r="NH61" s="9"/>
      <c r="NI61" s="9"/>
      <c r="NJ61" s="9"/>
      <c r="NK61" s="9"/>
      <c r="NL61" s="9"/>
      <c r="NM61" s="9"/>
      <c r="NN61" s="9"/>
      <c r="NO61" s="9"/>
      <c r="NP61" s="9"/>
      <c r="NQ61" s="9"/>
      <c r="NR61" s="9"/>
      <c r="NS61" s="9"/>
      <c r="NT61" s="9"/>
      <c r="NU61" s="9"/>
      <c r="NV61" s="9"/>
      <c r="NW61" s="9"/>
      <c r="NX61" s="9"/>
      <c r="NY61" s="9"/>
      <c r="NZ61" s="9"/>
      <c r="OA61" s="9"/>
      <c r="OB61" s="9"/>
      <c r="OC61" s="9"/>
      <c r="OD61" s="9"/>
      <c r="OE61" s="9"/>
      <c r="OF61" s="9"/>
      <c r="OG61" s="9"/>
      <c r="OH61" s="9"/>
      <c r="OI61" s="9"/>
      <c r="OJ61" s="9"/>
      <c r="OK61" s="9"/>
      <c r="OL61" s="9"/>
      <c r="OM61" s="9"/>
      <c r="ON61" s="9"/>
      <c r="OO61" s="9"/>
      <c r="OP61" s="9"/>
      <c r="OQ61" s="9"/>
      <c r="OR61" s="9"/>
      <c r="OS61" s="9"/>
      <c r="OT61" s="9"/>
      <c r="OU61" s="9"/>
      <c r="OV61" s="9"/>
      <c r="OW61" s="9"/>
      <c r="OX61" s="9"/>
      <c r="OY61" s="9"/>
      <c r="OZ61" s="9"/>
      <c r="PA61" s="9"/>
      <c r="PB61" s="9"/>
      <c r="PC61" s="9"/>
      <c r="PD61" s="9"/>
      <c r="PE61" s="9"/>
      <c r="PF61" s="9"/>
      <c r="PG61" s="9"/>
      <c r="PH61" s="9"/>
      <c r="PI61" s="9"/>
      <c r="PJ61" s="9"/>
      <c r="PK61" s="9"/>
      <c r="PL61" s="9"/>
      <c r="PM61" s="9"/>
      <c r="PN61" s="9"/>
      <c r="PO61" s="9"/>
      <c r="PP61" s="9"/>
      <c r="PQ61" s="9"/>
      <c r="PR61" s="9"/>
      <c r="PS61" s="9"/>
      <c r="PT61" s="9"/>
      <c r="PU61" s="9"/>
      <c r="PV61" s="9"/>
      <c r="PW61" s="9"/>
      <c r="PX61" s="9"/>
      <c r="PY61" s="9"/>
      <c r="PZ61" s="9"/>
      <c r="QA61" s="9"/>
      <c r="QB61" s="9"/>
      <c r="QC61" s="9"/>
      <c r="QD61" s="9"/>
      <c r="QE61" s="9"/>
      <c r="QF61" s="9"/>
      <c r="QG61" s="9"/>
      <c r="QH61" s="9"/>
      <c r="QI61" s="9"/>
      <c r="QJ61" s="9"/>
      <c r="QK61" s="9"/>
      <c r="QL61" s="9"/>
      <c r="QM61" s="9"/>
      <c r="QN61" s="9"/>
      <c r="QO61" s="9"/>
      <c r="QP61" s="9"/>
      <c r="QQ61" s="9"/>
      <c r="QR61" s="9"/>
      <c r="QS61" s="9"/>
      <c r="QT61" s="9"/>
      <c r="QU61" s="9"/>
      <c r="QV61" s="9"/>
      <c r="QW61" s="9"/>
      <c r="QX61" s="9"/>
      <c r="QY61" s="9"/>
      <c r="QZ61" s="9"/>
      <c r="RA61" s="9"/>
      <c r="RB61" s="9"/>
      <c r="RC61" s="9"/>
      <c r="RD61" s="9"/>
      <c r="RE61" s="9"/>
      <c r="RF61" s="9"/>
      <c r="RG61" s="9"/>
      <c r="RH61" s="9"/>
      <c r="RI61" s="9"/>
      <c r="RJ61" s="9"/>
      <c r="RK61" s="9"/>
      <c r="RL61" s="9"/>
      <c r="RM61" s="9"/>
      <c r="RN61" s="9"/>
      <c r="RO61" s="9"/>
      <c r="RP61" s="9"/>
      <c r="RQ61" s="9"/>
      <c r="RR61" s="9"/>
      <c r="RS61" s="9"/>
      <c r="RT61" s="9"/>
      <c r="RU61" s="9"/>
      <c r="RV61" s="9"/>
      <c r="RW61" s="9"/>
      <c r="RX61" s="9"/>
      <c r="RY61" s="9"/>
      <c r="RZ61" s="9"/>
      <c r="SA61" s="9"/>
      <c r="SB61" s="9"/>
      <c r="SC61" s="9"/>
      <c r="SD61" s="9"/>
      <c r="SE61" s="9"/>
      <c r="SF61" s="9"/>
      <c r="SG61" s="9"/>
      <c r="SH61" s="9"/>
      <c r="SI61" s="9"/>
      <c r="SJ61" s="9"/>
      <c r="SK61" s="9"/>
      <c r="SL61" s="9"/>
      <c r="SM61" s="9"/>
      <c r="SN61" s="9"/>
      <c r="SO61" s="9"/>
      <c r="SP61" s="9"/>
      <c r="SQ61" s="9"/>
      <c r="SR61" s="9"/>
      <c r="SS61" s="9"/>
      <c r="ST61" s="9"/>
      <c r="SU61" s="9"/>
      <c r="SV61" s="9"/>
      <c r="SW61" s="9"/>
      <c r="SX61" s="9"/>
      <c r="SY61" s="9"/>
      <c r="SZ61" s="9"/>
      <c r="TA61" s="9"/>
      <c r="TB61" s="9"/>
      <c r="TC61" s="9"/>
      <c r="TD61" s="9"/>
      <c r="TE61" s="9"/>
      <c r="TF61" s="9"/>
      <c r="TG61" s="9"/>
      <c r="TH61" s="9"/>
      <c r="TI61" s="9"/>
      <c r="TJ61" s="9"/>
      <c r="TK61" s="9"/>
      <c r="TL61" s="9"/>
      <c r="TM61" s="9"/>
      <c r="TN61" s="9"/>
      <c r="TO61" s="9"/>
      <c r="TP61" s="9"/>
      <c r="TQ61" s="9"/>
      <c r="TR61" s="9"/>
      <c r="TS61" s="9"/>
      <c r="TT61" s="9"/>
      <c r="TU61" s="9"/>
      <c r="TV61" s="9"/>
      <c r="TW61" s="9"/>
      <c r="TX61" s="9"/>
      <c r="TY61" s="9"/>
      <c r="TZ61" s="9"/>
      <c r="UA61" s="9"/>
      <c r="UB61" s="9"/>
      <c r="UC61" s="9"/>
      <c r="UD61" s="9"/>
      <c r="UE61" s="9"/>
      <c r="UF61" s="9"/>
      <c r="UG61" s="9"/>
      <c r="UH61" s="9"/>
      <c r="UI61" s="9"/>
      <c r="UJ61" s="9"/>
      <c r="UK61" s="9"/>
      <c r="UL61" s="9"/>
      <c r="UM61" s="9"/>
      <c r="UN61" s="9"/>
      <c r="UO61" s="9"/>
      <c r="UP61" s="9"/>
      <c r="UQ61" s="9"/>
      <c r="UR61" s="9"/>
      <c r="US61" s="9"/>
      <c r="UT61" s="9"/>
      <c r="UU61" s="9"/>
      <c r="UV61" s="9"/>
      <c r="UW61" s="9"/>
      <c r="UX61" s="9"/>
      <c r="UY61" s="9"/>
      <c r="UZ61" s="9"/>
      <c r="VA61" s="9"/>
      <c r="VB61" s="9"/>
      <c r="VC61" s="9"/>
      <c r="VD61" s="9"/>
      <c r="VE61" s="9"/>
      <c r="VF61" s="9"/>
      <c r="VG61" s="9"/>
      <c r="VH61" s="9"/>
      <c r="VI61" s="9"/>
      <c r="VJ61" s="9"/>
      <c r="VK61" s="9"/>
      <c r="VL61" s="9"/>
      <c r="VM61" s="9"/>
      <c r="VN61" s="9"/>
      <c r="VO61" s="9"/>
      <c r="VP61" s="9"/>
      <c r="VQ61" s="9"/>
      <c r="VR61" s="9"/>
      <c r="VS61" s="9"/>
      <c r="VT61" s="9"/>
      <c r="VU61" s="9"/>
      <c r="VV61" s="9"/>
      <c r="VW61" s="9"/>
      <c r="VX61" s="9"/>
      <c r="VY61" s="9"/>
      <c r="VZ61" s="9"/>
      <c r="WA61" s="9"/>
      <c r="WB61" s="9"/>
      <c r="WC61" s="9"/>
      <c r="WD61" s="9"/>
      <c r="WE61" s="9"/>
      <c r="WF61" s="9"/>
      <c r="WG61" s="9"/>
      <c r="WH61" s="9"/>
      <c r="WI61" s="9"/>
      <c r="WJ61" s="9"/>
      <c r="WK61" s="9"/>
      <c r="WL61" s="9"/>
      <c r="WM61" s="9"/>
      <c r="WN61" s="9"/>
      <c r="WO61" s="9"/>
      <c r="WP61" s="9"/>
      <c r="WQ61" s="9"/>
      <c r="WR61" s="9"/>
      <c r="WS61" s="9"/>
      <c r="WT61" s="9"/>
      <c r="WU61" s="9"/>
      <c r="WV61" s="9"/>
      <c r="WW61" s="9"/>
      <c r="WX61" s="9"/>
      <c r="WY61" s="9"/>
      <c r="WZ61" s="9"/>
      <c r="XA61" s="9"/>
      <c r="XB61" s="9"/>
      <c r="XC61" s="9"/>
      <c r="XD61" s="9"/>
      <c r="XE61" s="9"/>
      <c r="XF61" s="9"/>
      <c r="XG61" s="9"/>
      <c r="XH61" s="9"/>
      <c r="XI61" s="9"/>
      <c r="XJ61" s="9"/>
      <c r="XK61" s="9"/>
      <c r="XL61" s="9"/>
      <c r="XM61" s="9"/>
      <c r="XN61" s="9"/>
      <c r="XO61" s="9"/>
      <c r="XP61" s="9"/>
      <c r="XQ61" s="9"/>
      <c r="XR61" s="9"/>
      <c r="XS61" s="9"/>
      <c r="XT61" s="9"/>
      <c r="XU61" s="9"/>
      <c r="XV61" s="9"/>
      <c r="XW61" s="9"/>
      <c r="XX61" s="9"/>
      <c r="XY61" s="9"/>
      <c r="XZ61" s="9"/>
      <c r="YA61" s="9"/>
      <c r="YB61" s="9"/>
      <c r="YC61" s="9"/>
      <c r="YD61" s="9"/>
      <c r="YE61" s="9"/>
      <c r="YF61" s="9"/>
      <c r="YG61" s="9"/>
      <c r="YH61" s="9"/>
      <c r="YI61" s="9"/>
      <c r="YJ61" s="9"/>
      <c r="YK61" s="9"/>
      <c r="YL61" s="9"/>
      <c r="YM61" s="9"/>
      <c r="YN61" s="9"/>
      <c r="YO61" s="9"/>
      <c r="YP61" s="9"/>
      <c r="YQ61" s="9"/>
      <c r="YR61" s="9"/>
      <c r="YS61" s="9"/>
      <c r="YT61" s="9"/>
      <c r="YU61" s="9"/>
      <c r="YV61" s="9"/>
      <c r="YW61" s="9"/>
      <c r="YX61" s="9"/>
      <c r="YY61" s="9"/>
      <c r="YZ61" s="9"/>
      <c r="ZA61" s="9"/>
      <c r="ZB61" s="9"/>
      <c r="ZC61" s="9"/>
      <c r="ZD61" s="9"/>
      <c r="ZE61" s="9"/>
      <c r="ZF61" s="9"/>
      <c r="ZG61" s="9"/>
      <c r="ZH61" s="9"/>
      <c r="ZI61" s="9"/>
      <c r="ZJ61" s="9"/>
      <c r="ZK61" s="9"/>
      <c r="ZL61" s="9"/>
      <c r="ZM61" s="9"/>
      <c r="ZN61" s="9"/>
      <c r="ZO61" s="9"/>
      <c r="ZP61" s="9"/>
      <c r="ZQ61" s="9"/>
      <c r="ZR61" s="9"/>
      <c r="ZS61" s="9"/>
      <c r="ZT61" s="9"/>
      <c r="ZU61" s="9"/>
      <c r="ZV61" s="9"/>
      <c r="ZW61" s="9"/>
      <c r="ZX61" s="9"/>
      <c r="ZY61" s="9"/>
      <c r="ZZ61" s="9"/>
      <c r="AAA61" s="9"/>
      <c r="AAB61" s="9"/>
      <c r="AAC61" s="9"/>
      <c r="AAD61" s="9"/>
      <c r="AAE61" s="9"/>
      <c r="AAF61" s="9"/>
      <c r="AAG61" s="9"/>
      <c r="AAH61" s="9"/>
      <c r="AAI61" s="9"/>
      <c r="AAJ61" s="9"/>
      <c r="AAK61" s="9"/>
      <c r="AAL61" s="9"/>
      <c r="AAM61" s="9"/>
      <c r="AAN61" s="9"/>
      <c r="AAO61" s="9"/>
      <c r="AAP61" s="9"/>
      <c r="AAQ61" s="9"/>
      <c r="AAR61" s="9"/>
      <c r="AAS61" s="9"/>
      <c r="AAT61" s="9"/>
      <c r="AAU61" s="9"/>
      <c r="AAV61" s="9"/>
      <c r="AAW61" s="9"/>
      <c r="AAX61" s="9"/>
      <c r="AAY61" s="9"/>
      <c r="AAZ61" s="9"/>
      <c r="ABA61" s="9"/>
      <c r="ABB61" s="9"/>
      <c r="ABC61" s="9"/>
      <c r="ABD61" s="9"/>
      <c r="ABE61" s="9"/>
      <c r="ABF61" s="9"/>
      <c r="ABG61" s="9"/>
      <c r="ABH61" s="9"/>
      <c r="ABI61" s="9"/>
      <c r="ABJ61" s="9"/>
      <c r="ABK61" s="9"/>
      <c r="ABL61" s="9"/>
      <c r="ABM61" s="9"/>
      <c r="ABN61" s="9"/>
      <c r="ABO61" s="9"/>
      <c r="ABP61" s="9"/>
      <c r="ABQ61" s="9"/>
      <c r="ABR61" s="9"/>
      <c r="ABS61" s="9"/>
      <c r="ABT61" s="9"/>
      <c r="ABU61" s="9"/>
      <c r="ABV61" s="9"/>
      <c r="ABW61" s="9"/>
      <c r="ABX61" s="9"/>
      <c r="ABY61" s="9"/>
      <c r="ABZ61" s="9"/>
      <c r="ACA61" s="9"/>
      <c r="ACB61" s="9"/>
      <c r="ACC61" s="9"/>
      <c r="ACD61" s="9"/>
      <c r="ACE61" s="9"/>
      <c r="ACF61" s="9"/>
      <c r="ACG61" s="9"/>
      <c r="ACH61" s="9"/>
      <c r="ACI61" s="9"/>
      <c r="ACJ61" s="9"/>
      <c r="ACK61" s="9"/>
      <c r="ACL61" s="9"/>
      <c r="ACM61" s="9"/>
      <c r="ACN61" s="9"/>
      <c r="ACO61" s="9"/>
      <c r="ACP61" s="9"/>
      <c r="ACQ61" s="9"/>
      <c r="ACR61" s="9"/>
      <c r="ACS61" s="9"/>
      <c r="ACT61" s="9"/>
      <c r="ACU61" s="9"/>
      <c r="ACV61" s="9"/>
      <c r="ACW61" s="9"/>
      <c r="ACX61" s="9"/>
      <c r="ACY61" s="9"/>
      <c r="ACZ61" s="9"/>
      <c r="ADA61" s="9"/>
      <c r="ADB61" s="9"/>
      <c r="ADC61" s="9"/>
      <c r="ADD61" s="9"/>
      <c r="ADE61" s="9"/>
      <c r="ADF61" s="9"/>
      <c r="ADG61" s="9"/>
      <c r="ADH61" s="9"/>
      <c r="ADI61" s="9"/>
      <c r="ADJ61" s="9"/>
      <c r="ADK61" s="9"/>
      <c r="ADL61" s="9"/>
      <c r="ADM61" s="9"/>
      <c r="ADN61" s="9"/>
      <c r="ADO61" s="9"/>
      <c r="ADP61" s="9"/>
      <c r="ADQ61" s="9"/>
      <c r="ADR61" s="9"/>
      <c r="ADS61" s="9"/>
      <c r="ADT61" s="9"/>
      <c r="ADU61" s="9"/>
      <c r="ADV61" s="9"/>
      <c r="ADW61" s="9"/>
      <c r="ADX61" s="9"/>
      <c r="ADY61" s="9"/>
      <c r="ADZ61" s="9"/>
      <c r="AEA61" s="9"/>
      <c r="AEB61" s="9"/>
      <c r="AEC61" s="9"/>
      <c r="AED61" s="9"/>
      <c r="AEE61" s="9"/>
      <c r="AEF61" s="9"/>
      <c r="AEG61" s="9"/>
      <c r="AEH61" s="9"/>
      <c r="AEI61" s="9"/>
      <c r="AEJ61" s="9"/>
      <c r="AEK61" s="9"/>
      <c r="AEL61" s="9"/>
      <c r="AEM61" s="9"/>
      <c r="AEN61" s="9"/>
      <c r="AEO61" s="9"/>
      <c r="AEP61" s="9"/>
      <c r="AEQ61" s="9"/>
      <c r="AER61" s="9"/>
      <c r="AES61" s="9"/>
      <c r="AET61" s="9"/>
      <c r="AEU61" s="9"/>
      <c r="AEV61" s="9"/>
      <c r="AEW61" s="9"/>
      <c r="AEX61" s="9"/>
      <c r="AEY61" s="9"/>
      <c r="AEZ61" s="9"/>
      <c r="AFA61" s="9"/>
      <c r="AFB61" s="9"/>
      <c r="AFC61" s="9"/>
      <c r="AFD61" s="9"/>
      <c r="AFE61" s="9"/>
      <c r="AFF61" s="9"/>
      <c r="AFG61" s="9"/>
      <c r="AFH61" s="9"/>
      <c r="AFI61" s="9"/>
      <c r="AFJ61" s="9"/>
      <c r="AFK61" s="9"/>
      <c r="AFL61" s="9"/>
      <c r="AFM61" s="9"/>
      <c r="AFN61" s="9"/>
      <c r="AFO61" s="9"/>
      <c r="AFP61" s="9"/>
      <c r="AFQ61" s="9"/>
      <c r="AFR61" s="9"/>
      <c r="AFS61" s="9"/>
      <c r="AFT61" s="9"/>
      <c r="AFU61" s="9"/>
      <c r="AFV61" s="9"/>
      <c r="AFW61" s="9"/>
      <c r="AFX61" s="9"/>
      <c r="AFY61" s="9"/>
      <c r="AFZ61" s="9"/>
      <c r="AGA61" s="9"/>
      <c r="AGB61" s="9"/>
      <c r="AGC61" s="9"/>
      <c r="AGD61" s="9"/>
      <c r="AGE61" s="9"/>
      <c r="AGF61" s="9"/>
      <c r="AGG61" s="9"/>
      <c r="AGH61" s="9"/>
      <c r="AGI61" s="9"/>
      <c r="AGJ61" s="9"/>
      <c r="AGK61" s="9"/>
      <c r="AGL61" s="9"/>
      <c r="AGM61" s="9"/>
      <c r="AGN61" s="9"/>
      <c r="AGO61" s="9"/>
      <c r="AGP61" s="9"/>
      <c r="AGQ61" s="9"/>
      <c r="AGR61" s="9"/>
      <c r="AGS61" s="9"/>
      <c r="AGT61" s="9"/>
      <c r="AGU61" s="9"/>
      <c r="AGV61" s="9"/>
      <c r="AGW61" s="9"/>
      <c r="AGX61" s="9"/>
      <c r="AGY61" s="9"/>
      <c r="AGZ61" s="9"/>
      <c r="AHA61" s="9"/>
      <c r="AHB61" s="9"/>
      <c r="AHC61" s="9"/>
      <c r="AHD61" s="9"/>
      <c r="AHE61" s="9"/>
      <c r="AHF61" s="9"/>
      <c r="AHG61" s="9"/>
      <c r="AHH61" s="9"/>
      <c r="AHI61" s="9"/>
      <c r="AHJ61" s="9"/>
      <c r="AHK61" s="9"/>
      <c r="AHL61" s="9"/>
      <c r="AHM61" s="9"/>
      <c r="AHN61" s="9"/>
      <c r="AHO61" s="9"/>
      <c r="AHP61" s="9"/>
      <c r="AHQ61" s="9"/>
      <c r="AHR61" s="9"/>
      <c r="AHS61" s="9"/>
    </row>
    <row r="62" spans="1:903" s="8" customFormat="1">
      <c r="A62" s="63">
        <v>56</v>
      </c>
      <c r="B62" s="8" t="s">
        <v>110</v>
      </c>
      <c r="C62" s="8" t="s">
        <v>16</v>
      </c>
      <c r="D62" s="8" t="s">
        <v>21</v>
      </c>
      <c r="E62" s="8" t="s">
        <v>111</v>
      </c>
      <c r="F62" s="43">
        <v>41422</v>
      </c>
      <c r="G62" s="44">
        <v>8.8040830000000003</v>
      </c>
      <c r="H62" s="45">
        <v>-80.803777999999994</v>
      </c>
      <c r="I62" s="8">
        <v>50.1</v>
      </c>
      <c r="J62" s="8" t="s">
        <v>227</v>
      </c>
      <c r="K62" s="46">
        <v>738</v>
      </c>
      <c r="L62" s="46">
        <v>7.4</v>
      </c>
      <c r="M62" s="47">
        <v>2950</v>
      </c>
      <c r="N62" s="46">
        <v>7.49</v>
      </c>
      <c r="O62" s="46"/>
      <c r="P62" s="47"/>
      <c r="Q62" s="44"/>
      <c r="R62" s="44"/>
      <c r="S62" s="44"/>
      <c r="T62" s="44"/>
      <c r="U62" s="44"/>
      <c r="V62" s="44"/>
      <c r="W62" s="44"/>
      <c r="X62" s="49">
        <v>8.06</v>
      </c>
      <c r="Y62" s="49">
        <v>0.14850482859885919</v>
      </c>
      <c r="Z62" s="50">
        <v>1.3440000000000001</v>
      </c>
      <c r="AA62" s="50">
        <v>22.349206349206348</v>
      </c>
      <c r="AB62" s="50">
        <v>88</v>
      </c>
      <c r="AC62" s="49">
        <v>8.1411494252873577</v>
      </c>
      <c r="AD62" s="49">
        <v>0.15</v>
      </c>
      <c r="AE62" s="51">
        <v>133000000</v>
      </c>
      <c r="AF62" s="49">
        <v>-11.4</v>
      </c>
      <c r="AG62" s="66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9"/>
      <c r="AX62" s="9"/>
      <c r="AY62" s="9"/>
      <c r="AZ62" s="9"/>
      <c r="BA62" s="9"/>
      <c r="BB62" s="9"/>
      <c r="BC62" s="9"/>
      <c r="BD62" s="9"/>
      <c r="BE62" s="9"/>
      <c r="BF62" s="9"/>
      <c r="BG62" s="9"/>
      <c r="BH62" s="9"/>
      <c r="BI62" s="9"/>
      <c r="BJ62" s="9"/>
      <c r="BK62" s="9"/>
      <c r="BL62" s="9"/>
      <c r="BM62" s="9"/>
      <c r="BN62" s="9"/>
      <c r="BO62" s="9"/>
      <c r="BP62" s="9"/>
      <c r="BQ62" s="9"/>
      <c r="BR62" s="9"/>
      <c r="BS62" s="9"/>
      <c r="BT62" s="9"/>
      <c r="BU62" s="9"/>
      <c r="BV62" s="9"/>
      <c r="BW62" s="9"/>
      <c r="BX62" s="9"/>
      <c r="BY62" s="9"/>
      <c r="BZ62" s="9"/>
      <c r="CA62" s="9"/>
      <c r="CB62" s="9"/>
      <c r="CC62" s="9"/>
      <c r="CD62" s="9"/>
      <c r="CE62" s="9"/>
      <c r="CF62" s="9"/>
      <c r="CG62" s="9"/>
      <c r="CH62" s="9"/>
      <c r="CI62" s="9"/>
      <c r="CJ62" s="9"/>
      <c r="CK62" s="9"/>
      <c r="CL62" s="9"/>
      <c r="CM62" s="9"/>
      <c r="CN62" s="9"/>
      <c r="CO62" s="9"/>
      <c r="CP62" s="9"/>
      <c r="CQ62" s="9"/>
      <c r="CR62" s="9"/>
      <c r="CS62" s="9"/>
      <c r="CT62" s="9"/>
      <c r="CU62" s="9"/>
      <c r="CV62" s="9"/>
      <c r="CW62" s="9"/>
      <c r="CX62" s="9"/>
      <c r="CY62" s="9"/>
      <c r="CZ62" s="9"/>
      <c r="DA62" s="9"/>
      <c r="DB62" s="9"/>
      <c r="DC62" s="9"/>
      <c r="DD62" s="9"/>
      <c r="DE62" s="9"/>
      <c r="DF62" s="9"/>
      <c r="DG62" s="9"/>
      <c r="DH62" s="9"/>
      <c r="DI62" s="9"/>
      <c r="DJ62" s="9"/>
      <c r="DK62" s="9"/>
      <c r="DL62" s="9"/>
      <c r="DM62" s="9"/>
      <c r="DN62" s="9"/>
      <c r="DO62" s="9"/>
      <c r="DP62" s="9"/>
      <c r="DQ62" s="9"/>
      <c r="DR62" s="9"/>
      <c r="DS62" s="9"/>
      <c r="DT62" s="9"/>
      <c r="DU62" s="9"/>
      <c r="DV62" s="9"/>
      <c r="DW62" s="9"/>
      <c r="DX62" s="9"/>
      <c r="DY62" s="9"/>
      <c r="DZ62" s="9"/>
      <c r="EA62" s="9"/>
      <c r="EB62" s="9"/>
      <c r="EC62" s="9"/>
      <c r="ED62" s="9"/>
      <c r="EE62" s="9"/>
      <c r="EF62" s="9"/>
      <c r="EG62" s="9"/>
      <c r="EH62" s="9"/>
      <c r="EI62" s="9"/>
      <c r="EJ62" s="9"/>
      <c r="EK62" s="9"/>
      <c r="EL62" s="9"/>
      <c r="EM62" s="9"/>
      <c r="EN62" s="9"/>
      <c r="EO62" s="9"/>
      <c r="EP62" s="9"/>
      <c r="EQ62" s="9"/>
      <c r="ER62" s="9"/>
      <c r="ES62" s="9"/>
      <c r="ET62" s="9"/>
      <c r="EU62" s="9"/>
      <c r="EV62" s="9"/>
      <c r="EW62" s="9"/>
      <c r="EX62" s="9"/>
      <c r="EY62" s="9"/>
      <c r="EZ62" s="9"/>
      <c r="FA62" s="9"/>
      <c r="FB62" s="9"/>
      <c r="FC62" s="9"/>
      <c r="FD62" s="9"/>
      <c r="FE62" s="9"/>
      <c r="FF62" s="9"/>
      <c r="FG62" s="9"/>
      <c r="FH62" s="9"/>
      <c r="FI62" s="9"/>
      <c r="FJ62" s="9"/>
      <c r="FK62" s="9"/>
      <c r="FL62" s="9"/>
      <c r="FM62" s="9"/>
      <c r="FN62" s="9"/>
      <c r="FO62" s="9"/>
      <c r="FP62" s="9"/>
      <c r="FQ62" s="9"/>
      <c r="FR62" s="9"/>
      <c r="FS62" s="9"/>
      <c r="FT62" s="9"/>
      <c r="FU62" s="9"/>
      <c r="FV62" s="9"/>
      <c r="FW62" s="9"/>
      <c r="FX62" s="9"/>
      <c r="FY62" s="9"/>
      <c r="FZ62" s="9"/>
      <c r="GA62" s="9"/>
      <c r="GB62" s="9"/>
      <c r="GC62" s="9"/>
      <c r="GD62" s="9"/>
      <c r="GE62" s="9"/>
      <c r="GF62" s="9"/>
      <c r="GG62" s="9"/>
      <c r="GH62" s="9"/>
      <c r="GI62" s="9"/>
      <c r="GJ62" s="9"/>
      <c r="GK62" s="9"/>
      <c r="GL62" s="9"/>
      <c r="GM62" s="9"/>
      <c r="GN62" s="9"/>
      <c r="GO62" s="9"/>
      <c r="GP62" s="9"/>
      <c r="GQ62" s="9"/>
      <c r="GR62" s="9"/>
      <c r="GS62" s="9"/>
      <c r="GT62" s="9"/>
      <c r="GU62" s="9"/>
      <c r="GV62" s="9"/>
      <c r="GW62" s="9"/>
      <c r="GX62" s="9"/>
      <c r="GY62" s="9"/>
      <c r="GZ62" s="9"/>
      <c r="HA62" s="9"/>
      <c r="HB62" s="9"/>
      <c r="HC62" s="9"/>
      <c r="HD62" s="9"/>
      <c r="HE62" s="9"/>
      <c r="HF62" s="9"/>
      <c r="HG62" s="9"/>
      <c r="HH62" s="9"/>
      <c r="HI62" s="9"/>
      <c r="HJ62" s="9"/>
      <c r="HK62" s="9"/>
      <c r="HL62" s="9"/>
      <c r="HM62" s="9"/>
      <c r="HN62" s="9"/>
      <c r="HO62" s="9"/>
      <c r="HP62" s="9"/>
      <c r="HQ62" s="9"/>
      <c r="HR62" s="9"/>
      <c r="HS62" s="9"/>
      <c r="HT62" s="9"/>
      <c r="HU62" s="9"/>
      <c r="HV62" s="9"/>
      <c r="HW62" s="9"/>
      <c r="HX62" s="9"/>
      <c r="HY62" s="9"/>
      <c r="HZ62" s="9"/>
      <c r="IA62" s="9"/>
      <c r="IB62" s="9"/>
      <c r="IC62" s="9"/>
      <c r="ID62" s="9"/>
      <c r="IE62" s="9"/>
      <c r="IF62" s="9"/>
      <c r="IG62" s="9"/>
      <c r="IH62" s="9"/>
      <c r="II62" s="9"/>
      <c r="IJ62" s="9"/>
      <c r="IK62" s="9"/>
      <c r="IL62" s="9"/>
      <c r="IM62" s="9"/>
      <c r="IN62" s="9"/>
      <c r="IO62" s="9"/>
      <c r="IP62" s="9"/>
      <c r="IQ62" s="9"/>
      <c r="IR62" s="9"/>
      <c r="IS62" s="9"/>
      <c r="IT62" s="9"/>
      <c r="IU62" s="9"/>
      <c r="IV62" s="9"/>
      <c r="IW62" s="9"/>
      <c r="IX62" s="9"/>
      <c r="IY62" s="9"/>
      <c r="IZ62" s="9"/>
      <c r="JA62" s="9"/>
      <c r="JB62" s="9"/>
      <c r="JC62" s="9"/>
      <c r="JD62" s="9"/>
      <c r="JE62" s="9"/>
      <c r="JF62" s="9"/>
      <c r="JG62" s="9"/>
      <c r="JH62" s="9"/>
      <c r="JI62" s="9"/>
      <c r="JJ62" s="9"/>
      <c r="JK62" s="9"/>
      <c r="JL62" s="9"/>
      <c r="JM62" s="9"/>
      <c r="JN62" s="9"/>
      <c r="JO62" s="9"/>
      <c r="JP62" s="9"/>
      <c r="JQ62" s="9"/>
      <c r="JR62" s="9"/>
      <c r="JS62" s="9"/>
      <c r="JT62" s="9"/>
      <c r="JU62" s="9"/>
      <c r="JV62" s="9"/>
      <c r="JW62" s="9"/>
      <c r="JX62" s="9"/>
      <c r="JY62" s="9"/>
      <c r="JZ62" s="9"/>
      <c r="KA62" s="9"/>
      <c r="KB62" s="9"/>
      <c r="KC62" s="9"/>
      <c r="KD62" s="9"/>
      <c r="KE62" s="9"/>
      <c r="KF62" s="9"/>
      <c r="KG62" s="9"/>
      <c r="KH62" s="9"/>
      <c r="KI62" s="9"/>
      <c r="KJ62" s="9"/>
      <c r="KK62" s="9"/>
      <c r="KL62" s="9"/>
      <c r="KM62" s="9"/>
      <c r="KN62" s="9"/>
      <c r="KO62" s="9"/>
      <c r="KP62" s="9"/>
      <c r="KQ62" s="9"/>
      <c r="KR62" s="9"/>
      <c r="KS62" s="9"/>
      <c r="KT62" s="9"/>
      <c r="KU62" s="9"/>
      <c r="KV62" s="9"/>
      <c r="KW62" s="9"/>
      <c r="KX62" s="9"/>
      <c r="KY62" s="9"/>
      <c r="KZ62" s="9"/>
      <c r="LA62" s="9"/>
      <c r="LB62" s="9"/>
      <c r="LC62" s="9"/>
      <c r="LD62" s="9"/>
      <c r="LE62" s="9"/>
      <c r="LF62" s="9"/>
      <c r="LG62" s="9"/>
      <c r="LH62" s="9"/>
      <c r="LI62" s="9"/>
      <c r="LJ62" s="9"/>
      <c r="LK62" s="9"/>
      <c r="LL62" s="9"/>
      <c r="LM62" s="9"/>
      <c r="LN62" s="9"/>
      <c r="LO62" s="9"/>
      <c r="LP62" s="9"/>
      <c r="LQ62" s="9"/>
      <c r="LR62" s="9"/>
      <c r="LS62" s="9"/>
      <c r="LT62" s="9"/>
      <c r="LU62" s="9"/>
      <c r="LV62" s="9"/>
      <c r="LW62" s="9"/>
      <c r="LX62" s="9"/>
      <c r="LY62" s="9"/>
      <c r="LZ62" s="9"/>
      <c r="MA62" s="9"/>
      <c r="MB62" s="9"/>
      <c r="MC62" s="9"/>
      <c r="MD62" s="9"/>
      <c r="ME62" s="9"/>
      <c r="MF62" s="9"/>
      <c r="MG62" s="9"/>
      <c r="MH62" s="9"/>
      <c r="MI62" s="9"/>
      <c r="MJ62" s="9"/>
      <c r="MK62" s="9"/>
      <c r="ML62" s="9"/>
      <c r="MM62" s="9"/>
      <c r="MN62" s="9"/>
      <c r="MO62" s="9"/>
      <c r="MP62" s="9"/>
      <c r="MQ62" s="9"/>
      <c r="MR62" s="9"/>
      <c r="MS62" s="9"/>
      <c r="MT62" s="9"/>
      <c r="MU62" s="9"/>
      <c r="MV62" s="9"/>
      <c r="MW62" s="9"/>
      <c r="MX62" s="9"/>
      <c r="MY62" s="9"/>
      <c r="MZ62" s="9"/>
      <c r="NA62" s="9"/>
      <c r="NB62" s="9"/>
      <c r="NC62" s="9"/>
      <c r="ND62" s="9"/>
      <c r="NE62" s="9"/>
      <c r="NF62" s="9"/>
      <c r="NG62" s="9"/>
      <c r="NH62" s="9"/>
      <c r="NI62" s="9"/>
      <c r="NJ62" s="9"/>
      <c r="NK62" s="9"/>
      <c r="NL62" s="9"/>
      <c r="NM62" s="9"/>
      <c r="NN62" s="9"/>
      <c r="NO62" s="9"/>
      <c r="NP62" s="9"/>
      <c r="NQ62" s="9"/>
      <c r="NR62" s="9"/>
      <c r="NS62" s="9"/>
      <c r="NT62" s="9"/>
      <c r="NU62" s="9"/>
      <c r="NV62" s="9"/>
      <c r="NW62" s="9"/>
      <c r="NX62" s="9"/>
      <c r="NY62" s="9"/>
      <c r="NZ62" s="9"/>
      <c r="OA62" s="9"/>
      <c r="OB62" s="9"/>
      <c r="OC62" s="9"/>
      <c r="OD62" s="9"/>
      <c r="OE62" s="9"/>
      <c r="OF62" s="9"/>
      <c r="OG62" s="9"/>
      <c r="OH62" s="9"/>
      <c r="OI62" s="9"/>
      <c r="OJ62" s="9"/>
      <c r="OK62" s="9"/>
      <c r="OL62" s="9"/>
      <c r="OM62" s="9"/>
      <c r="ON62" s="9"/>
      <c r="OO62" s="9"/>
      <c r="OP62" s="9"/>
      <c r="OQ62" s="9"/>
      <c r="OR62" s="9"/>
      <c r="OS62" s="9"/>
      <c r="OT62" s="9"/>
      <c r="OU62" s="9"/>
      <c r="OV62" s="9"/>
      <c r="OW62" s="9"/>
      <c r="OX62" s="9"/>
      <c r="OY62" s="9"/>
      <c r="OZ62" s="9"/>
      <c r="PA62" s="9"/>
      <c r="PB62" s="9"/>
      <c r="PC62" s="9"/>
      <c r="PD62" s="9"/>
      <c r="PE62" s="9"/>
      <c r="PF62" s="9"/>
      <c r="PG62" s="9"/>
      <c r="PH62" s="9"/>
      <c r="PI62" s="9"/>
      <c r="PJ62" s="9"/>
      <c r="PK62" s="9"/>
      <c r="PL62" s="9"/>
      <c r="PM62" s="9"/>
      <c r="PN62" s="9"/>
      <c r="PO62" s="9"/>
      <c r="PP62" s="9"/>
      <c r="PQ62" s="9"/>
      <c r="PR62" s="9"/>
      <c r="PS62" s="9"/>
      <c r="PT62" s="9"/>
      <c r="PU62" s="9"/>
      <c r="PV62" s="9"/>
      <c r="PW62" s="9"/>
      <c r="PX62" s="9"/>
      <c r="PY62" s="9"/>
      <c r="PZ62" s="9"/>
      <c r="QA62" s="9"/>
      <c r="QB62" s="9"/>
      <c r="QC62" s="9"/>
      <c r="QD62" s="9"/>
      <c r="QE62" s="9"/>
      <c r="QF62" s="9"/>
      <c r="QG62" s="9"/>
      <c r="QH62" s="9"/>
      <c r="QI62" s="9"/>
      <c r="QJ62" s="9"/>
      <c r="QK62" s="9"/>
      <c r="QL62" s="9"/>
      <c r="QM62" s="9"/>
      <c r="QN62" s="9"/>
      <c r="QO62" s="9"/>
      <c r="QP62" s="9"/>
      <c r="QQ62" s="9"/>
      <c r="QR62" s="9"/>
      <c r="QS62" s="9"/>
      <c r="QT62" s="9"/>
      <c r="QU62" s="9"/>
      <c r="QV62" s="9"/>
      <c r="QW62" s="9"/>
      <c r="QX62" s="9"/>
      <c r="QY62" s="9"/>
      <c r="QZ62" s="9"/>
      <c r="RA62" s="9"/>
      <c r="RB62" s="9"/>
      <c r="RC62" s="9"/>
      <c r="RD62" s="9"/>
      <c r="RE62" s="9"/>
      <c r="RF62" s="9"/>
      <c r="RG62" s="9"/>
      <c r="RH62" s="9"/>
      <c r="RI62" s="9"/>
      <c r="RJ62" s="9"/>
      <c r="RK62" s="9"/>
      <c r="RL62" s="9"/>
      <c r="RM62" s="9"/>
      <c r="RN62" s="9"/>
      <c r="RO62" s="9"/>
      <c r="RP62" s="9"/>
      <c r="RQ62" s="9"/>
      <c r="RR62" s="9"/>
      <c r="RS62" s="9"/>
      <c r="RT62" s="9"/>
      <c r="RU62" s="9"/>
      <c r="RV62" s="9"/>
      <c r="RW62" s="9"/>
      <c r="RX62" s="9"/>
      <c r="RY62" s="9"/>
      <c r="RZ62" s="9"/>
      <c r="SA62" s="9"/>
      <c r="SB62" s="9"/>
      <c r="SC62" s="9"/>
      <c r="SD62" s="9"/>
      <c r="SE62" s="9"/>
      <c r="SF62" s="9"/>
      <c r="SG62" s="9"/>
      <c r="SH62" s="9"/>
      <c r="SI62" s="9"/>
      <c r="SJ62" s="9"/>
      <c r="SK62" s="9"/>
      <c r="SL62" s="9"/>
      <c r="SM62" s="9"/>
      <c r="SN62" s="9"/>
      <c r="SO62" s="9"/>
      <c r="SP62" s="9"/>
      <c r="SQ62" s="9"/>
      <c r="SR62" s="9"/>
      <c r="SS62" s="9"/>
      <c r="ST62" s="9"/>
      <c r="SU62" s="9"/>
      <c r="SV62" s="9"/>
      <c r="SW62" s="9"/>
      <c r="SX62" s="9"/>
      <c r="SY62" s="9"/>
      <c r="SZ62" s="9"/>
      <c r="TA62" s="9"/>
      <c r="TB62" s="9"/>
      <c r="TC62" s="9"/>
      <c r="TD62" s="9"/>
      <c r="TE62" s="9"/>
      <c r="TF62" s="9"/>
      <c r="TG62" s="9"/>
      <c r="TH62" s="9"/>
      <c r="TI62" s="9"/>
      <c r="TJ62" s="9"/>
      <c r="TK62" s="9"/>
      <c r="TL62" s="9"/>
      <c r="TM62" s="9"/>
      <c r="TN62" s="9"/>
      <c r="TO62" s="9"/>
      <c r="TP62" s="9"/>
      <c r="TQ62" s="9"/>
      <c r="TR62" s="9"/>
      <c r="TS62" s="9"/>
      <c r="TT62" s="9"/>
      <c r="TU62" s="9"/>
      <c r="TV62" s="9"/>
      <c r="TW62" s="9"/>
      <c r="TX62" s="9"/>
      <c r="TY62" s="9"/>
      <c r="TZ62" s="9"/>
      <c r="UA62" s="9"/>
      <c r="UB62" s="9"/>
      <c r="UC62" s="9"/>
      <c r="UD62" s="9"/>
      <c r="UE62" s="9"/>
      <c r="UF62" s="9"/>
      <c r="UG62" s="9"/>
      <c r="UH62" s="9"/>
      <c r="UI62" s="9"/>
      <c r="UJ62" s="9"/>
      <c r="UK62" s="9"/>
      <c r="UL62" s="9"/>
      <c r="UM62" s="9"/>
      <c r="UN62" s="9"/>
      <c r="UO62" s="9"/>
      <c r="UP62" s="9"/>
      <c r="UQ62" s="9"/>
      <c r="UR62" s="9"/>
      <c r="US62" s="9"/>
      <c r="UT62" s="9"/>
      <c r="UU62" s="9"/>
      <c r="UV62" s="9"/>
      <c r="UW62" s="9"/>
      <c r="UX62" s="9"/>
      <c r="UY62" s="9"/>
      <c r="UZ62" s="9"/>
      <c r="VA62" s="9"/>
      <c r="VB62" s="9"/>
      <c r="VC62" s="9"/>
      <c r="VD62" s="9"/>
      <c r="VE62" s="9"/>
      <c r="VF62" s="9"/>
      <c r="VG62" s="9"/>
      <c r="VH62" s="9"/>
      <c r="VI62" s="9"/>
      <c r="VJ62" s="9"/>
      <c r="VK62" s="9"/>
      <c r="VL62" s="9"/>
      <c r="VM62" s="9"/>
      <c r="VN62" s="9"/>
      <c r="VO62" s="9"/>
      <c r="VP62" s="9"/>
      <c r="VQ62" s="9"/>
      <c r="VR62" s="9"/>
      <c r="VS62" s="9"/>
      <c r="VT62" s="9"/>
      <c r="VU62" s="9"/>
      <c r="VV62" s="9"/>
      <c r="VW62" s="9"/>
      <c r="VX62" s="9"/>
      <c r="VY62" s="9"/>
      <c r="VZ62" s="9"/>
      <c r="WA62" s="9"/>
      <c r="WB62" s="9"/>
      <c r="WC62" s="9"/>
      <c r="WD62" s="9"/>
      <c r="WE62" s="9"/>
      <c r="WF62" s="9"/>
      <c r="WG62" s="9"/>
      <c r="WH62" s="9"/>
      <c r="WI62" s="9"/>
      <c r="WJ62" s="9"/>
      <c r="WK62" s="9"/>
      <c r="WL62" s="9"/>
      <c r="WM62" s="9"/>
      <c r="WN62" s="9"/>
      <c r="WO62" s="9"/>
      <c r="WP62" s="9"/>
      <c r="WQ62" s="9"/>
      <c r="WR62" s="9"/>
      <c r="WS62" s="9"/>
      <c r="WT62" s="9"/>
      <c r="WU62" s="9"/>
      <c r="WV62" s="9"/>
      <c r="WW62" s="9"/>
      <c r="WX62" s="9"/>
      <c r="WY62" s="9"/>
      <c r="WZ62" s="9"/>
      <c r="XA62" s="9"/>
      <c r="XB62" s="9"/>
      <c r="XC62" s="9"/>
      <c r="XD62" s="9"/>
      <c r="XE62" s="9"/>
      <c r="XF62" s="9"/>
      <c r="XG62" s="9"/>
      <c r="XH62" s="9"/>
      <c r="XI62" s="9"/>
      <c r="XJ62" s="9"/>
      <c r="XK62" s="9"/>
      <c r="XL62" s="9"/>
      <c r="XM62" s="9"/>
      <c r="XN62" s="9"/>
      <c r="XO62" s="9"/>
      <c r="XP62" s="9"/>
      <c r="XQ62" s="9"/>
      <c r="XR62" s="9"/>
      <c r="XS62" s="9"/>
      <c r="XT62" s="9"/>
      <c r="XU62" s="9"/>
      <c r="XV62" s="9"/>
      <c r="XW62" s="9"/>
      <c r="XX62" s="9"/>
      <c r="XY62" s="9"/>
      <c r="XZ62" s="9"/>
      <c r="YA62" s="9"/>
      <c r="YB62" s="9"/>
      <c r="YC62" s="9"/>
      <c r="YD62" s="9"/>
      <c r="YE62" s="9"/>
      <c r="YF62" s="9"/>
      <c r="YG62" s="9"/>
      <c r="YH62" s="9"/>
      <c r="YI62" s="9"/>
      <c r="YJ62" s="9"/>
      <c r="YK62" s="9"/>
      <c r="YL62" s="9"/>
      <c r="YM62" s="9"/>
      <c r="YN62" s="9"/>
      <c r="YO62" s="9"/>
      <c r="YP62" s="9"/>
      <c r="YQ62" s="9"/>
      <c r="YR62" s="9"/>
      <c r="YS62" s="9"/>
      <c r="YT62" s="9"/>
      <c r="YU62" s="9"/>
      <c r="YV62" s="9"/>
      <c r="YW62" s="9"/>
      <c r="YX62" s="9"/>
      <c r="YY62" s="9"/>
      <c r="YZ62" s="9"/>
      <c r="ZA62" s="9"/>
      <c r="ZB62" s="9"/>
      <c r="ZC62" s="9"/>
      <c r="ZD62" s="9"/>
      <c r="ZE62" s="9"/>
      <c r="ZF62" s="9"/>
      <c r="ZG62" s="9"/>
      <c r="ZH62" s="9"/>
      <c r="ZI62" s="9"/>
      <c r="ZJ62" s="9"/>
      <c r="ZK62" s="9"/>
      <c r="ZL62" s="9"/>
      <c r="ZM62" s="9"/>
      <c r="ZN62" s="9"/>
      <c r="ZO62" s="9"/>
      <c r="ZP62" s="9"/>
      <c r="ZQ62" s="9"/>
      <c r="ZR62" s="9"/>
      <c r="ZS62" s="9"/>
      <c r="ZT62" s="9"/>
      <c r="ZU62" s="9"/>
      <c r="ZV62" s="9"/>
      <c r="ZW62" s="9"/>
      <c r="ZX62" s="9"/>
      <c r="ZY62" s="9"/>
      <c r="ZZ62" s="9"/>
      <c r="AAA62" s="9"/>
      <c r="AAB62" s="9"/>
      <c r="AAC62" s="9"/>
      <c r="AAD62" s="9"/>
      <c r="AAE62" s="9"/>
      <c r="AAF62" s="9"/>
      <c r="AAG62" s="9"/>
      <c r="AAH62" s="9"/>
      <c r="AAI62" s="9"/>
      <c r="AAJ62" s="9"/>
      <c r="AAK62" s="9"/>
      <c r="AAL62" s="9"/>
      <c r="AAM62" s="9"/>
      <c r="AAN62" s="9"/>
      <c r="AAO62" s="9"/>
      <c r="AAP62" s="9"/>
      <c r="AAQ62" s="9"/>
      <c r="AAR62" s="9"/>
      <c r="AAS62" s="9"/>
      <c r="AAT62" s="9"/>
      <c r="AAU62" s="9"/>
      <c r="AAV62" s="9"/>
      <c r="AAW62" s="9"/>
      <c r="AAX62" s="9"/>
      <c r="AAY62" s="9"/>
      <c r="AAZ62" s="9"/>
      <c r="ABA62" s="9"/>
      <c r="ABB62" s="9"/>
      <c r="ABC62" s="9"/>
      <c r="ABD62" s="9"/>
      <c r="ABE62" s="9"/>
      <c r="ABF62" s="9"/>
      <c r="ABG62" s="9"/>
      <c r="ABH62" s="9"/>
      <c r="ABI62" s="9"/>
      <c r="ABJ62" s="9"/>
      <c r="ABK62" s="9"/>
      <c r="ABL62" s="9"/>
      <c r="ABM62" s="9"/>
      <c r="ABN62" s="9"/>
      <c r="ABO62" s="9"/>
      <c r="ABP62" s="9"/>
      <c r="ABQ62" s="9"/>
      <c r="ABR62" s="9"/>
      <c r="ABS62" s="9"/>
      <c r="ABT62" s="9"/>
      <c r="ABU62" s="9"/>
      <c r="ABV62" s="9"/>
      <c r="ABW62" s="9"/>
      <c r="ABX62" s="9"/>
      <c r="ABY62" s="9"/>
      <c r="ABZ62" s="9"/>
      <c r="ACA62" s="9"/>
      <c r="ACB62" s="9"/>
      <c r="ACC62" s="9"/>
      <c r="ACD62" s="9"/>
      <c r="ACE62" s="9"/>
      <c r="ACF62" s="9"/>
      <c r="ACG62" s="9"/>
      <c r="ACH62" s="9"/>
      <c r="ACI62" s="9"/>
      <c r="ACJ62" s="9"/>
      <c r="ACK62" s="9"/>
      <c r="ACL62" s="9"/>
      <c r="ACM62" s="9"/>
      <c r="ACN62" s="9"/>
      <c r="ACO62" s="9"/>
      <c r="ACP62" s="9"/>
      <c r="ACQ62" s="9"/>
      <c r="ACR62" s="9"/>
      <c r="ACS62" s="9"/>
      <c r="ACT62" s="9"/>
      <c r="ACU62" s="9"/>
      <c r="ACV62" s="9"/>
      <c r="ACW62" s="9"/>
      <c r="ACX62" s="9"/>
      <c r="ACY62" s="9"/>
      <c r="ACZ62" s="9"/>
      <c r="ADA62" s="9"/>
      <c r="ADB62" s="9"/>
      <c r="ADC62" s="9"/>
      <c r="ADD62" s="9"/>
      <c r="ADE62" s="9"/>
      <c r="ADF62" s="9"/>
      <c r="ADG62" s="9"/>
      <c r="ADH62" s="9"/>
      <c r="ADI62" s="9"/>
      <c r="ADJ62" s="9"/>
      <c r="ADK62" s="9"/>
      <c r="ADL62" s="9"/>
      <c r="ADM62" s="9"/>
      <c r="ADN62" s="9"/>
      <c r="ADO62" s="9"/>
      <c r="ADP62" s="9"/>
      <c r="ADQ62" s="9"/>
      <c r="ADR62" s="9"/>
      <c r="ADS62" s="9"/>
      <c r="ADT62" s="9"/>
      <c r="ADU62" s="9"/>
      <c r="ADV62" s="9"/>
      <c r="ADW62" s="9"/>
      <c r="ADX62" s="9"/>
      <c r="ADY62" s="9"/>
      <c r="ADZ62" s="9"/>
      <c r="AEA62" s="9"/>
      <c r="AEB62" s="9"/>
      <c r="AEC62" s="9"/>
      <c r="AED62" s="9"/>
      <c r="AEE62" s="9"/>
      <c r="AEF62" s="9"/>
      <c r="AEG62" s="9"/>
      <c r="AEH62" s="9"/>
      <c r="AEI62" s="9"/>
      <c r="AEJ62" s="9"/>
      <c r="AEK62" s="9"/>
      <c r="AEL62" s="9"/>
      <c r="AEM62" s="9"/>
      <c r="AEN62" s="9"/>
      <c r="AEO62" s="9"/>
      <c r="AEP62" s="9"/>
      <c r="AEQ62" s="9"/>
      <c r="AER62" s="9"/>
      <c r="AES62" s="9"/>
      <c r="AET62" s="9"/>
      <c r="AEU62" s="9"/>
      <c r="AEV62" s="9"/>
      <c r="AEW62" s="9"/>
      <c r="AEX62" s="9"/>
      <c r="AEY62" s="9"/>
      <c r="AEZ62" s="9"/>
      <c r="AFA62" s="9"/>
      <c r="AFB62" s="9"/>
      <c r="AFC62" s="9"/>
      <c r="AFD62" s="9"/>
      <c r="AFE62" s="9"/>
      <c r="AFF62" s="9"/>
      <c r="AFG62" s="9"/>
      <c r="AFH62" s="9"/>
      <c r="AFI62" s="9"/>
      <c r="AFJ62" s="9"/>
      <c r="AFK62" s="9"/>
      <c r="AFL62" s="9"/>
      <c r="AFM62" s="9"/>
      <c r="AFN62" s="9"/>
      <c r="AFO62" s="9"/>
      <c r="AFP62" s="9"/>
      <c r="AFQ62" s="9"/>
      <c r="AFR62" s="9"/>
      <c r="AFS62" s="9"/>
      <c r="AFT62" s="9"/>
      <c r="AFU62" s="9"/>
      <c r="AFV62" s="9"/>
      <c r="AFW62" s="9"/>
      <c r="AFX62" s="9"/>
      <c r="AFY62" s="9"/>
      <c r="AFZ62" s="9"/>
      <c r="AGA62" s="9"/>
      <c r="AGB62" s="9"/>
      <c r="AGC62" s="9"/>
      <c r="AGD62" s="9"/>
      <c r="AGE62" s="9"/>
      <c r="AGF62" s="9"/>
      <c r="AGG62" s="9"/>
      <c r="AGH62" s="9"/>
      <c r="AGI62" s="9"/>
      <c r="AGJ62" s="9"/>
      <c r="AGK62" s="9"/>
      <c r="AGL62" s="9"/>
      <c r="AGM62" s="9"/>
      <c r="AGN62" s="9"/>
      <c r="AGO62" s="9"/>
      <c r="AGP62" s="9"/>
      <c r="AGQ62" s="9"/>
      <c r="AGR62" s="9"/>
      <c r="AGS62" s="9"/>
      <c r="AGT62" s="9"/>
      <c r="AGU62" s="9"/>
      <c r="AGV62" s="9"/>
      <c r="AGW62" s="9"/>
      <c r="AGX62" s="9"/>
      <c r="AGY62" s="9"/>
      <c r="AGZ62" s="9"/>
      <c r="AHA62" s="9"/>
      <c r="AHB62" s="9"/>
      <c r="AHC62" s="9"/>
      <c r="AHD62" s="9"/>
      <c r="AHE62" s="9"/>
      <c r="AHF62" s="9"/>
      <c r="AHG62" s="9"/>
      <c r="AHH62" s="9"/>
      <c r="AHI62" s="9"/>
      <c r="AHJ62" s="9"/>
      <c r="AHK62" s="9"/>
      <c r="AHL62" s="9"/>
      <c r="AHM62" s="9"/>
      <c r="AHN62" s="9"/>
      <c r="AHO62" s="9"/>
      <c r="AHP62" s="9"/>
      <c r="AHQ62" s="9"/>
      <c r="AHR62" s="9"/>
      <c r="AHS62" s="9"/>
    </row>
    <row r="63" spans="1:903" s="8" customFormat="1">
      <c r="A63" s="63">
        <v>57</v>
      </c>
      <c r="B63" s="8" t="s">
        <v>110</v>
      </c>
      <c r="C63" s="8" t="s">
        <v>16</v>
      </c>
      <c r="D63" s="8" t="s">
        <v>21</v>
      </c>
      <c r="E63" s="8" t="s">
        <v>112</v>
      </c>
      <c r="F63" s="43">
        <v>41422</v>
      </c>
      <c r="G63" s="44">
        <v>8.8040830000000003</v>
      </c>
      <c r="H63" s="45">
        <v>-80.803777999999994</v>
      </c>
      <c r="I63" s="8">
        <v>50.1</v>
      </c>
      <c r="J63" s="8" t="s">
        <v>227</v>
      </c>
      <c r="K63" s="46">
        <v>738</v>
      </c>
      <c r="L63" s="46">
        <v>7.4</v>
      </c>
      <c r="M63" s="47">
        <v>2950</v>
      </c>
      <c r="N63" s="46">
        <v>7.49</v>
      </c>
      <c r="O63" s="46"/>
      <c r="P63" s="47"/>
      <c r="Q63" s="44"/>
      <c r="R63" s="44"/>
      <c r="S63" s="44"/>
      <c r="T63" s="44"/>
      <c r="U63" s="44"/>
      <c r="V63" s="44"/>
      <c r="W63" s="44"/>
      <c r="X63" s="49">
        <v>7.51</v>
      </c>
      <c r="Y63" s="49">
        <v>8.6862650602409636E-2</v>
      </c>
      <c r="Z63" s="50">
        <v>1.579</v>
      </c>
      <c r="AA63" s="50">
        <v>6.3492063492063489</v>
      </c>
      <c r="AB63" s="50">
        <v>25</v>
      </c>
      <c r="AC63" s="49">
        <v>7.78125</v>
      </c>
      <c r="AD63" s="49">
        <v>0.09</v>
      </c>
      <c r="AE63" s="51">
        <v>154000000</v>
      </c>
      <c r="AF63" s="49">
        <v>-9.6999999999999993</v>
      </c>
      <c r="AG63" s="66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  <c r="AX63" s="9"/>
      <c r="AY63" s="9"/>
      <c r="AZ63" s="9"/>
      <c r="BA63" s="9"/>
      <c r="BB63" s="9"/>
      <c r="BC63" s="9"/>
      <c r="BD63" s="9"/>
      <c r="BE63" s="9"/>
      <c r="BF63" s="9"/>
      <c r="BG63" s="9"/>
      <c r="BH63" s="9"/>
      <c r="BI63" s="9"/>
      <c r="BJ63" s="9"/>
      <c r="BK63" s="9"/>
      <c r="BL63" s="9"/>
      <c r="BM63" s="9"/>
      <c r="BN63" s="9"/>
      <c r="BO63" s="9"/>
      <c r="BP63" s="9"/>
      <c r="BQ63" s="9"/>
      <c r="BR63" s="9"/>
      <c r="BS63" s="9"/>
      <c r="BT63" s="9"/>
      <c r="BU63" s="9"/>
      <c r="BV63" s="9"/>
      <c r="BW63" s="9"/>
      <c r="BX63" s="9"/>
      <c r="BY63" s="9"/>
      <c r="BZ63" s="9"/>
      <c r="CA63" s="9"/>
      <c r="CB63" s="9"/>
      <c r="CC63" s="9"/>
      <c r="CD63" s="9"/>
      <c r="CE63" s="9"/>
      <c r="CF63" s="9"/>
      <c r="CG63" s="9"/>
      <c r="CH63" s="9"/>
      <c r="CI63" s="9"/>
      <c r="CJ63" s="9"/>
      <c r="CK63" s="9"/>
      <c r="CL63" s="9"/>
      <c r="CM63" s="9"/>
      <c r="CN63" s="9"/>
      <c r="CO63" s="9"/>
      <c r="CP63" s="9"/>
      <c r="CQ63" s="9"/>
      <c r="CR63" s="9"/>
      <c r="CS63" s="9"/>
      <c r="CT63" s="9"/>
      <c r="CU63" s="9"/>
      <c r="CV63" s="9"/>
      <c r="CW63" s="9"/>
      <c r="CX63" s="9"/>
      <c r="CY63" s="9"/>
      <c r="CZ63" s="9"/>
      <c r="DA63" s="9"/>
      <c r="DB63" s="9"/>
      <c r="DC63" s="9"/>
      <c r="DD63" s="9"/>
      <c r="DE63" s="9"/>
      <c r="DF63" s="9"/>
      <c r="DG63" s="9"/>
      <c r="DH63" s="9"/>
      <c r="DI63" s="9"/>
      <c r="DJ63" s="9"/>
      <c r="DK63" s="9"/>
      <c r="DL63" s="9"/>
      <c r="DM63" s="9"/>
      <c r="DN63" s="9"/>
      <c r="DO63" s="9"/>
      <c r="DP63" s="9"/>
      <c r="DQ63" s="9"/>
      <c r="DR63" s="9"/>
      <c r="DS63" s="9"/>
      <c r="DT63" s="9"/>
      <c r="DU63" s="9"/>
      <c r="DV63" s="9"/>
      <c r="DW63" s="9"/>
      <c r="DX63" s="9"/>
      <c r="DY63" s="9"/>
      <c r="DZ63" s="9"/>
      <c r="EA63" s="9"/>
      <c r="EB63" s="9"/>
      <c r="EC63" s="9"/>
      <c r="ED63" s="9"/>
      <c r="EE63" s="9"/>
      <c r="EF63" s="9"/>
      <c r="EG63" s="9"/>
      <c r="EH63" s="9"/>
      <c r="EI63" s="9"/>
      <c r="EJ63" s="9"/>
      <c r="EK63" s="9"/>
      <c r="EL63" s="9"/>
      <c r="EM63" s="9"/>
      <c r="EN63" s="9"/>
      <c r="EO63" s="9"/>
      <c r="EP63" s="9"/>
      <c r="EQ63" s="9"/>
      <c r="ER63" s="9"/>
      <c r="ES63" s="9"/>
      <c r="ET63" s="9"/>
      <c r="EU63" s="9"/>
      <c r="EV63" s="9"/>
      <c r="EW63" s="9"/>
      <c r="EX63" s="9"/>
      <c r="EY63" s="9"/>
      <c r="EZ63" s="9"/>
      <c r="FA63" s="9"/>
      <c r="FB63" s="9"/>
      <c r="FC63" s="9"/>
      <c r="FD63" s="9"/>
      <c r="FE63" s="9"/>
      <c r="FF63" s="9"/>
      <c r="FG63" s="9"/>
      <c r="FH63" s="9"/>
      <c r="FI63" s="9"/>
      <c r="FJ63" s="9"/>
      <c r="FK63" s="9"/>
      <c r="FL63" s="9"/>
      <c r="FM63" s="9"/>
      <c r="FN63" s="9"/>
      <c r="FO63" s="9"/>
      <c r="FP63" s="9"/>
      <c r="FQ63" s="9"/>
      <c r="FR63" s="9"/>
      <c r="FS63" s="9"/>
      <c r="FT63" s="9"/>
      <c r="FU63" s="9"/>
      <c r="FV63" s="9"/>
      <c r="FW63" s="9"/>
      <c r="FX63" s="9"/>
      <c r="FY63" s="9"/>
      <c r="FZ63" s="9"/>
      <c r="GA63" s="9"/>
      <c r="GB63" s="9"/>
      <c r="GC63" s="9"/>
      <c r="GD63" s="9"/>
      <c r="GE63" s="9"/>
      <c r="GF63" s="9"/>
      <c r="GG63" s="9"/>
      <c r="GH63" s="9"/>
      <c r="GI63" s="9"/>
      <c r="GJ63" s="9"/>
      <c r="GK63" s="9"/>
      <c r="GL63" s="9"/>
      <c r="GM63" s="9"/>
      <c r="GN63" s="9"/>
      <c r="GO63" s="9"/>
      <c r="GP63" s="9"/>
      <c r="GQ63" s="9"/>
      <c r="GR63" s="9"/>
      <c r="GS63" s="9"/>
      <c r="GT63" s="9"/>
      <c r="GU63" s="9"/>
      <c r="GV63" s="9"/>
      <c r="GW63" s="9"/>
      <c r="GX63" s="9"/>
      <c r="GY63" s="9"/>
      <c r="GZ63" s="9"/>
      <c r="HA63" s="9"/>
      <c r="HB63" s="9"/>
      <c r="HC63" s="9"/>
      <c r="HD63" s="9"/>
      <c r="HE63" s="9"/>
      <c r="HF63" s="9"/>
      <c r="HG63" s="9"/>
      <c r="HH63" s="9"/>
      <c r="HI63" s="9"/>
      <c r="HJ63" s="9"/>
      <c r="HK63" s="9"/>
      <c r="HL63" s="9"/>
      <c r="HM63" s="9"/>
      <c r="HN63" s="9"/>
      <c r="HO63" s="9"/>
      <c r="HP63" s="9"/>
      <c r="HQ63" s="9"/>
      <c r="HR63" s="9"/>
      <c r="HS63" s="9"/>
      <c r="HT63" s="9"/>
      <c r="HU63" s="9"/>
      <c r="HV63" s="9"/>
      <c r="HW63" s="9"/>
      <c r="HX63" s="9"/>
      <c r="HY63" s="9"/>
      <c r="HZ63" s="9"/>
      <c r="IA63" s="9"/>
      <c r="IB63" s="9"/>
      <c r="IC63" s="9"/>
      <c r="ID63" s="9"/>
      <c r="IE63" s="9"/>
      <c r="IF63" s="9"/>
      <c r="IG63" s="9"/>
      <c r="IH63" s="9"/>
      <c r="II63" s="9"/>
      <c r="IJ63" s="9"/>
      <c r="IK63" s="9"/>
      <c r="IL63" s="9"/>
      <c r="IM63" s="9"/>
      <c r="IN63" s="9"/>
      <c r="IO63" s="9"/>
      <c r="IP63" s="9"/>
      <c r="IQ63" s="9"/>
      <c r="IR63" s="9"/>
      <c r="IS63" s="9"/>
      <c r="IT63" s="9"/>
      <c r="IU63" s="9"/>
      <c r="IV63" s="9"/>
      <c r="IW63" s="9"/>
      <c r="IX63" s="9"/>
      <c r="IY63" s="9"/>
      <c r="IZ63" s="9"/>
      <c r="JA63" s="9"/>
      <c r="JB63" s="9"/>
      <c r="JC63" s="9"/>
      <c r="JD63" s="9"/>
      <c r="JE63" s="9"/>
      <c r="JF63" s="9"/>
      <c r="JG63" s="9"/>
      <c r="JH63" s="9"/>
      <c r="JI63" s="9"/>
      <c r="JJ63" s="9"/>
      <c r="JK63" s="9"/>
      <c r="JL63" s="9"/>
      <c r="JM63" s="9"/>
      <c r="JN63" s="9"/>
      <c r="JO63" s="9"/>
      <c r="JP63" s="9"/>
      <c r="JQ63" s="9"/>
      <c r="JR63" s="9"/>
      <c r="JS63" s="9"/>
      <c r="JT63" s="9"/>
      <c r="JU63" s="9"/>
      <c r="JV63" s="9"/>
      <c r="JW63" s="9"/>
      <c r="JX63" s="9"/>
      <c r="JY63" s="9"/>
      <c r="JZ63" s="9"/>
      <c r="KA63" s="9"/>
      <c r="KB63" s="9"/>
      <c r="KC63" s="9"/>
      <c r="KD63" s="9"/>
      <c r="KE63" s="9"/>
      <c r="KF63" s="9"/>
      <c r="KG63" s="9"/>
      <c r="KH63" s="9"/>
      <c r="KI63" s="9"/>
      <c r="KJ63" s="9"/>
      <c r="KK63" s="9"/>
      <c r="KL63" s="9"/>
      <c r="KM63" s="9"/>
      <c r="KN63" s="9"/>
      <c r="KO63" s="9"/>
      <c r="KP63" s="9"/>
      <c r="KQ63" s="9"/>
      <c r="KR63" s="9"/>
      <c r="KS63" s="9"/>
      <c r="KT63" s="9"/>
      <c r="KU63" s="9"/>
      <c r="KV63" s="9"/>
      <c r="KW63" s="9"/>
      <c r="KX63" s="9"/>
      <c r="KY63" s="9"/>
      <c r="KZ63" s="9"/>
      <c r="LA63" s="9"/>
      <c r="LB63" s="9"/>
      <c r="LC63" s="9"/>
      <c r="LD63" s="9"/>
      <c r="LE63" s="9"/>
      <c r="LF63" s="9"/>
      <c r="LG63" s="9"/>
      <c r="LH63" s="9"/>
      <c r="LI63" s="9"/>
      <c r="LJ63" s="9"/>
      <c r="LK63" s="9"/>
      <c r="LL63" s="9"/>
      <c r="LM63" s="9"/>
      <c r="LN63" s="9"/>
      <c r="LO63" s="9"/>
      <c r="LP63" s="9"/>
      <c r="LQ63" s="9"/>
      <c r="LR63" s="9"/>
      <c r="LS63" s="9"/>
      <c r="LT63" s="9"/>
      <c r="LU63" s="9"/>
      <c r="LV63" s="9"/>
      <c r="LW63" s="9"/>
      <c r="LX63" s="9"/>
      <c r="LY63" s="9"/>
      <c r="LZ63" s="9"/>
      <c r="MA63" s="9"/>
      <c r="MB63" s="9"/>
      <c r="MC63" s="9"/>
      <c r="MD63" s="9"/>
      <c r="ME63" s="9"/>
      <c r="MF63" s="9"/>
      <c r="MG63" s="9"/>
      <c r="MH63" s="9"/>
      <c r="MI63" s="9"/>
      <c r="MJ63" s="9"/>
      <c r="MK63" s="9"/>
      <c r="ML63" s="9"/>
      <c r="MM63" s="9"/>
      <c r="MN63" s="9"/>
      <c r="MO63" s="9"/>
      <c r="MP63" s="9"/>
      <c r="MQ63" s="9"/>
      <c r="MR63" s="9"/>
      <c r="MS63" s="9"/>
      <c r="MT63" s="9"/>
      <c r="MU63" s="9"/>
      <c r="MV63" s="9"/>
      <c r="MW63" s="9"/>
      <c r="MX63" s="9"/>
      <c r="MY63" s="9"/>
      <c r="MZ63" s="9"/>
      <c r="NA63" s="9"/>
      <c r="NB63" s="9"/>
      <c r="NC63" s="9"/>
      <c r="ND63" s="9"/>
      <c r="NE63" s="9"/>
      <c r="NF63" s="9"/>
      <c r="NG63" s="9"/>
      <c r="NH63" s="9"/>
      <c r="NI63" s="9"/>
      <c r="NJ63" s="9"/>
      <c r="NK63" s="9"/>
      <c r="NL63" s="9"/>
      <c r="NM63" s="9"/>
      <c r="NN63" s="9"/>
      <c r="NO63" s="9"/>
      <c r="NP63" s="9"/>
      <c r="NQ63" s="9"/>
      <c r="NR63" s="9"/>
      <c r="NS63" s="9"/>
      <c r="NT63" s="9"/>
      <c r="NU63" s="9"/>
      <c r="NV63" s="9"/>
      <c r="NW63" s="9"/>
      <c r="NX63" s="9"/>
      <c r="NY63" s="9"/>
      <c r="NZ63" s="9"/>
      <c r="OA63" s="9"/>
      <c r="OB63" s="9"/>
      <c r="OC63" s="9"/>
      <c r="OD63" s="9"/>
      <c r="OE63" s="9"/>
      <c r="OF63" s="9"/>
      <c r="OG63" s="9"/>
      <c r="OH63" s="9"/>
      <c r="OI63" s="9"/>
      <c r="OJ63" s="9"/>
      <c r="OK63" s="9"/>
      <c r="OL63" s="9"/>
      <c r="OM63" s="9"/>
      <c r="ON63" s="9"/>
      <c r="OO63" s="9"/>
      <c r="OP63" s="9"/>
      <c r="OQ63" s="9"/>
      <c r="OR63" s="9"/>
      <c r="OS63" s="9"/>
      <c r="OT63" s="9"/>
      <c r="OU63" s="9"/>
      <c r="OV63" s="9"/>
      <c r="OW63" s="9"/>
      <c r="OX63" s="9"/>
      <c r="OY63" s="9"/>
      <c r="OZ63" s="9"/>
      <c r="PA63" s="9"/>
      <c r="PB63" s="9"/>
      <c r="PC63" s="9"/>
      <c r="PD63" s="9"/>
      <c r="PE63" s="9"/>
      <c r="PF63" s="9"/>
      <c r="PG63" s="9"/>
      <c r="PH63" s="9"/>
      <c r="PI63" s="9"/>
      <c r="PJ63" s="9"/>
      <c r="PK63" s="9"/>
      <c r="PL63" s="9"/>
      <c r="PM63" s="9"/>
      <c r="PN63" s="9"/>
      <c r="PO63" s="9"/>
      <c r="PP63" s="9"/>
      <c r="PQ63" s="9"/>
      <c r="PR63" s="9"/>
      <c r="PS63" s="9"/>
      <c r="PT63" s="9"/>
      <c r="PU63" s="9"/>
      <c r="PV63" s="9"/>
      <c r="PW63" s="9"/>
      <c r="PX63" s="9"/>
      <c r="PY63" s="9"/>
      <c r="PZ63" s="9"/>
      <c r="QA63" s="9"/>
      <c r="QB63" s="9"/>
      <c r="QC63" s="9"/>
      <c r="QD63" s="9"/>
      <c r="QE63" s="9"/>
      <c r="QF63" s="9"/>
      <c r="QG63" s="9"/>
      <c r="QH63" s="9"/>
      <c r="QI63" s="9"/>
      <c r="QJ63" s="9"/>
      <c r="QK63" s="9"/>
      <c r="QL63" s="9"/>
      <c r="QM63" s="9"/>
      <c r="QN63" s="9"/>
      <c r="QO63" s="9"/>
      <c r="QP63" s="9"/>
      <c r="QQ63" s="9"/>
      <c r="QR63" s="9"/>
      <c r="QS63" s="9"/>
      <c r="QT63" s="9"/>
      <c r="QU63" s="9"/>
      <c r="QV63" s="9"/>
      <c r="QW63" s="9"/>
      <c r="QX63" s="9"/>
      <c r="QY63" s="9"/>
      <c r="QZ63" s="9"/>
      <c r="RA63" s="9"/>
      <c r="RB63" s="9"/>
      <c r="RC63" s="9"/>
      <c r="RD63" s="9"/>
      <c r="RE63" s="9"/>
      <c r="RF63" s="9"/>
      <c r="RG63" s="9"/>
      <c r="RH63" s="9"/>
      <c r="RI63" s="9"/>
      <c r="RJ63" s="9"/>
      <c r="RK63" s="9"/>
      <c r="RL63" s="9"/>
      <c r="RM63" s="9"/>
      <c r="RN63" s="9"/>
      <c r="RO63" s="9"/>
      <c r="RP63" s="9"/>
      <c r="RQ63" s="9"/>
      <c r="RR63" s="9"/>
      <c r="RS63" s="9"/>
      <c r="RT63" s="9"/>
      <c r="RU63" s="9"/>
      <c r="RV63" s="9"/>
      <c r="RW63" s="9"/>
      <c r="RX63" s="9"/>
      <c r="RY63" s="9"/>
      <c r="RZ63" s="9"/>
      <c r="SA63" s="9"/>
      <c r="SB63" s="9"/>
      <c r="SC63" s="9"/>
      <c r="SD63" s="9"/>
      <c r="SE63" s="9"/>
      <c r="SF63" s="9"/>
      <c r="SG63" s="9"/>
      <c r="SH63" s="9"/>
      <c r="SI63" s="9"/>
      <c r="SJ63" s="9"/>
      <c r="SK63" s="9"/>
      <c r="SL63" s="9"/>
      <c r="SM63" s="9"/>
      <c r="SN63" s="9"/>
      <c r="SO63" s="9"/>
      <c r="SP63" s="9"/>
      <c r="SQ63" s="9"/>
      <c r="SR63" s="9"/>
      <c r="SS63" s="9"/>
      <c r="ST63" s="9"/>
      <c r="SU63" s="9"/>
      <c r="SV63" s="9"/>
      <c r="SW63" s="9"/>
      <c r="SX63" s="9"/>
      <c r="SY63" s="9"/>
      <c r="SZ63" s="9"/>
      <c r="TA63" s="9"/>
      <c r="TB63" s="9"/>
      <c r="TC63" s="9"/>
      <c r="TD63" s="9"/>
      <c r="TE63" s="9"/>
      <c r="TF63" s="9"/>
      <c r="TG63" s="9"/>
      <c r="TH63" s="9"/>
      <c r="TI63" s="9"/>
      <c r="TJ63" s="9"/>
      <c r="TK63" s="9"/>
      <c r="TL63" s="9"/>
      <c r="TM63" s="9"/>
      <c r="TN63" s="9"/>
      <c r="TO63" s="9"/>
      <c r="TP63" s="9"/>
      <c r="TQ63" s="9"/>
      <c r="TR63" s="9"/>
      <c r="TS63" s="9"/>
      <c r="TT63" s="9"/>
      <c r="TU63" s="9"/>
      <c r="TV63" s="9"/>
      <c r="TW63" s="9"/>
      <c r="TX63" s="9"/>
      <c r="TY63" s="9"/>
      <c r="TZ63" s="9"/>
      <c r="UA63" s="9"/>
      <c r="UB63" s="9"/>
      <c r="UC63" s="9"/>
      <c r="UD63" s="9"/>
      <c r="UE63" s="9"/>
      <c r="UF63" s="9"/>
      <c r="UG63" s="9"/>
      <c r="UH63" s="9"/>
      <c r="UI63" s="9"/>
      <c r="UJ63" s="9"/>
      <c r="UK63" s="9"/>
      <c r="UL63" s="9"/>
      <c r="UM63" s="9"/>
      <c r="UN63" s="9"/>
      <c r="UO63" s="9"/>
      <c r="UP63" s="9"/>
      <c r="UQ63" s="9"/>
      <c r="UR63" s="9"/>
      <c r="US63" s="9"/>
      <c r="UT63" s="9"/>
      <c r="UU63" s="9"/>
      <c r="UV63" s="9"/>
      <c r="UW63" s="9"/>
      <c r="UX63" s="9"/>
      <c r="UY63" s="9"/>
      <c r="UZ63" s="9"/>
      <c r="VA63" s="9"/>
      <c r="VB63" s="9"/>
      <c r="VC63" s="9"/>
      <c r="VD63" s="9"/>
      <c r="VE63" s="9"/>
      <c r="VF63" s="9"/>
      <c r="VG63" s="9"/>
      <c r="VH63" s="9"/>
      <c r="VI63" s="9"/>
      <c r="VJ63" s="9"/>
      <c r="VK63" s="9"/>
      <c r="VL63" s="9"/>
      <c r="VM63" s="9"/>
      <c r="VN63" s="9"/>
      <c r="VO63" s="9"/>
      <c r="VP63" s="9"/>
      <c r="VQ63" s="9"/>
      <c r="VR63" s="9"/>
      <c r="VS63" s="9"/>
      <c r="VT63" s="9"/>
      <c r="VU63" s="9"/>
      <c r="VV63" s="9"/>
      <c r="VW63" s="9"/>
      <c r="VX63" s="9"/>
      <c r="VY63" s="9"/>
      <c r="VZ63" s="9"/>
      <c r="WA63" s="9"/>
      <c r="WB63" s="9"/>
      <c r="WC63" s="9"/>
      <c r="WD63" s="9"/>
      <c r="WE63" s="9"/>
      <c r="WF63" s="9"/>
      <c r="WG63" s="9"/>
      <c r="WH63" s="9"/>
      <c r="WI63" s="9"/>
      <c r="WJ63" s="9"/>
      <c r="WK63" s="9"/>
      <c r="WL63" s="9"/>
      <c r="WM63" s="9"/>
      <c r="WN63" s="9"/>
      <c r="WO63" s="9"/>
      <c r="WP63" s="9"/>
      <c r="WQ63" s="9"/>
      <c r="WR63" s="9"/>
      <c r="WS63" s="9"/>
      <c r="WT63" s="9"/>
      <c r="WU63" s="9"/>
      <c r="WV63" s="9"/>
      <c r="WW63" s="9"/>
      <c r="WX63" s="9"/>
      <c r="WY63" s="9"/>
      <c r="WZ63" s="9"/>
      <c r="XA63" s="9"/>
      <c r="XB63" s="9"/>
      <c r="XC63" s="9"/>
      <c r="XD63" s="9"/>
      <c r="XE63" s="9"/>
      <c r="XF63" s="9"/>
      <c r="XG63" s="9"/>
      <c r="XH63" s="9"/>
      <c r="XI63" s="9"/>
      <c r="XJ63" s="9"/>
      <c r="XK63" s="9"/>
      <c r="XL63" s="9"/>
      <c r="XM63" s="9"/>
      <c r="XN63" s="9"/>
      <c r="XO63" s="9"/>
      <c r="XP63" s="9"/>
      <c r="XQ63" s="9"/>
      <c r="XR63" s="9"/>
      <c r="XS63" s="9"/>
      <c r="XT63" s="9"/>
      <c r="XU63" s="9"/>
      <c r="XV63" s="9"/>
      <c r="XW63" s="9"/>
      <c r="XX63" s="9"/>
      <c r="XY63" s="9"/>
      <c r="XZ63" s="9"/>
      <c r="YA63" s="9"/>
      <c r="YB63" s="9"/>
      <c r="YC63" s="9"/>
      <c r="YD63" s="9"/>
      <c r="YE63" s="9"/>
      <c r="YF63" s="9"/>
      <c r="YG63" s="9"/>
      <c r="YH63" s="9"/>
      <c r="YI63" s="9"/>
      <c r="YJ63" s="9"/>
      <c r="YK63" s="9"/>
      <c r="YL63" s="9"/>
      <c r="YM63" s="9"/>
      <c r="YN63" s="9"/>
      <c r="YO63" s="9"/>
      <c r="YP63" s="9"/>
      <c r="YQ63" s="9"/>
      <c r="YR63" s="9"/>
      <c r="YS63" s="9"/>
      <c r="YT63" s="9"/>
      <c r="YU63" s="9"/>
      <c r="YV63" s="9"/>
      <c r="YW63" s="9"/>
      <c r="YX63" s="9"/>
      <c r="YY63" s="9"/>
      <c r="YZ63" s="9"/>
      <c r="ZA63" s="9"/>
      <c r="ZB63" s="9"/>
      <c r="ZC63" s="9"/>
      <c r="ZD63" s="9"/>
      <c r="ZE63" s="9"/>
      <c r="ZF63" s="9"/>
      <c r="ZG63" s="9"/>
      <c r="ZH63" s="9"/>
      <c r="ZI63" s="9"/>
      <c r="ZJ63" s="9"/>
      <c r="ZK63" s="9"/>
      <c r="ZL63" s="9"/>
      <c r="ZM63" s="9"/>
      <c r="ZN63" s="9"/>
      <c r="ZO63" s="9"/>
      <c r="ZP63" s="9"/>
      <c r="ZQ63" s="9"/>
      <c r="ZR63" s="9"/>
      <c r="ZS63" s="9"/>
      <c r="ZT63" s="9"/>
      <c r="ZU63" s="9"/>
      <c r="ZV63" s="9"/>
      <c r="ZW63" s="9"/>
      <c r="ZX63" s="9"/>
      <c r="ZY63" s="9"/>
      <c r="ZZ63" s="9"/>
      <c r="AAA63" s="9"/>
      <c r="AAB63" s="9"/>
      <c r="AAC63" s="9"/>
      <c r="AAD63" s="9"/>
      <c r="AAE63" s="9"/>
      <c r="AAF63" s="9"/>
      <c r="AAG63" s="9"/>
      <c r="AAH63" s="9"/>
      <c r="AAI63" s="9"/>
      <c r="AAJ63" s="9"/>
      <c r="AAK63" s="9"/>
      <c r="AAL63" s="9"/>
      <c r="AAM63" s="9"/>
      <c r="AAN63" s="9"/>
      <c r="AAO63" s="9"/>
      <c r="AAP63" s="9"/>
      <c r="AAQ63" s="9"/>
      <c r="AAR63" s="9"/>
      <c r="AAS63" s="9"/>
      <c r="AAT63" s="9"/>
      <c r="AAU63" s="9"/>
      <c r="AAV63" s="9"/>
      <c r="AAW63" s="9"/>
      <c r="AAX63" s="9"/>
      <c r="AAY63" s="9"/>
      <c r="AAZ63" s="9"/>
      <c r="ABA63" s="9"/>
      <c r="ABB63" s="9"/>
      <c r="ABC63" s="9"/>
      <c r="ABD63" s="9"/>
      <c r="ABE63" s="9"/>
      <c r="ABF63" s="9"/>
      <c r="ABG63" s="9"/>
      <c r="ABH63" s="9"/>
      <c r="ABI63" s="9"/>
      <c r="ABJ63" s="9"/>
      <c r="ABK63" s="9"/>
      <c r="ABL63" s="9"/>
      <c r="ABM63" s="9"/>
      <c r="ABN63" s="9"/>
      <c r="ABO63" s="9"/>
      <c r="ABP63" s="9"/>
      <c r="ABQ63" s="9"/>
      <c r="ABR63" s="9"/>
      <c r="ABS63" s="9"/>
      <c r="ABT63" s="9"/>
      <c r="ABU63" s="9"/>
      <c r="ABV63" s="9"/>
      <c r="ABW63" s="9"/>
      <c r="ABX63" s="9"/>
      <c r="ABY63" s="9"/>
      <c r="ABZ63" s="9"/>
      <c r="ACA63" s="9"/>
      <c r="ACB63" s="9"/>
      <c r="ACC63" s="9"/>
      <c r="ACD63" s="9"/>
      <c r="ACE63" s="9"/>
      <c r="ACF63" s="9"/>
      <c r="ACG63" s="9"/>
      <c r="ACH63" s="9"/>
      <c r="ACI63" s="9"/>
      <c r="ACJ63" s="9"/>
      <c r="ACK63" s="9"/>
      <c r="ACL63" s="9"/>
      <c r="ACM63" s="9"/>
      <c r="ACN63" s="9"/>
      <c r="ACO63" s="9"/>
      <c r="ACP63" s="9"/>
      <c r="ACQ63" s="9"/>
      <c r="ACR63" s="9"/>
      <c r="ACS63" s="9"/>
      <c r="ACT63" s="9"/>
      <c r="ACU63" s="9"/>
      <c r="ACV63" s="9"/>
      <c r="ACW63" s="9"/>
      <c r="ACX63" s="9"/>
      <c r="ACY63" s="9"/>
      <c r="ACZ63" s="9"/>
      <c r="ADA63" s="9"/>
      <c r="ADB63" s="9"/>
      <c r="ADC63" s="9"/>
      <c r="ADD63" s="9"/>
      <c r="ADE63" s="9"/>
      <c r="ADF63" s="9"/>
      <c r="ADG63" s="9"/>
      <c r="ADH63" s="9"/>
      <c r="ADI63" s="9"/>
      <c r="ADJ63" s="9"/>
      <c r="ADK63" s="9"/>
      <c r="ADL63" s="9"/>
      <c r="ADM63" s="9"/>
      <c r="ADN63" s="9"/>
      <c r="ADO63" s="9"/>
      <c r="ADP63" s="9"/>
      <c r="ADQ63" s="9"/>
      <c r="ADR63" s="9"/>
      <c r="ADS63" s="9"/>
      <c r="ADT63" s="9"/>
      <c r="ADU63" s="9"/>
      <c r="ADV63" s="9"/>
      <c r="ADW63" s="9"/>
      <c r="ADX63" s="9"/>
      <c r="ADY63" s="9"/>
      <c r="ADZ63" s="9"/>
      <c r="AEA63" s="9"/>
      <c r="AEB63" s="9"/>
      <c r="AEC63" s="9"/>
      <c r="AED63" s="9"/>
      <c r="AEE63" s="9"/>
      <c r="AEF63" s="9"/>
      <c r="AEG63" s="9"/>
      <c r="AEH63" s="9"/>
      <c r="AEI63" s="9"/>
      <c r="AEJ63" s="9"/>
      <c r="AEK63" s="9"/>
      <c r="AEL63" s="9"/>
      <c r="AEM63" s="9"/>
      <c r="AEN63" s="9"/>
      <c r="AEO63" s="9"/>
      <c r="AEP63" s="9"/>
      <c r="AEQ63" s="9"/>
      <c r="AER63" s="9"/>
      <c r="AES63" s="9"/>
      <c r="AET63" s="9"/>
      <c r="AEU63" s="9"/>
      <c r="AEV63" s="9"/>
      <c r="AEW63" s="9"/>
      <c r="AEX63" s="9"/>
      <c r="AEY63" s="9"/>
      <c r="AEZ63" s="9"/>
      <c r="AFA63" s="9"/>
      <c r="AFB63" s="9"/>
      <c r="AFC63" s="9"/>
      <c r="AFD63" s="9"/>
      <c r="AFE63" s="9"/>
      <c r="AFF63" s="9"/>
      <c r="AFG63" s="9"/>
      <c r="AFH63" s="9"/>
      <c r="AFI63" s="9"/>
      <c r="AFJ63" s="9"/>
      <c r="AFK63" s="9"/>
      <c r="AFL63" s="9"/>
      <c r="AFM63" s="9"/>
      <c r="AFN63" s="9"/>
      <c r="AFO63" s="9"/>
      <c r="AFP63" s="9"/>
      <c r="AFQ63" s="9"/>
      <c r="AFR63" s="9"/>
      <c r="AFS63" s="9"/>
      <c r="AFT63" s="9"/>
      <c r="AFU63" s="9"/>
      <c r="AFV63" s="9"/>
      <c r="AFW63" s="9"/>
      <c r="AFX63" s="9"/>
      <c r="AFY63" s="9"/>
      <c r="AFZ63" s="9"/>
      <c r="AGA63" s="9"/>
      <c r="AGB63" s="9"/>
      <c r="AGC63" s="9"/>
      <c r="AGD63" s="9"/>
      <c r="AGE63" s="9"/>
      <c r="AGF63" s="9"/>
      <c r="AGG63" s="9"/>
      <c r="AGH63" s="9"/>
      <c r="AGI63" s="9"/>
      <c r="AGJ63" s="9"/>
      <c r="AGK63" s="9"/>
      <c r="AGL63" s="9"/>
      <c r="AGM63" s="9"/>
      <c r="AGN63" s="9"/>
      <c r="AGO63" s="9"/>
      <c r="AGP63" s="9"/>
      <c r="AGQ63" s="9"/>
      <c r="AGR63" s="9"/>
      <c r="AGS63" s="9"/>
      <c r="AGT63" s="9"/>
      <c r="AGU63" s="9"/>
      <c r="AGV63" s="9"/>
      <c r="AGW63" s="9"/>
      <c r="AGX63" s="9"/>
      <c r="AGY63" s="9"/>
      <c r="AGZ63" s="9"/>
      <c r="AHA63" s="9"/>
      <c r="AHB63" s="9"/>
      <c r="AHC63" s="9"/>
      <c r="AHD63" s="9"/>
      <c r="AHE63" s="9"/>
      <c r="AHF63" s="9"/>
      <c r="AHG63" s="9"/>
      <c r="AHH63" s="9"/>
      <c r="AHI63" s="9"/>
      <c r="AHJ63" s="9"/>
      <c r="AHK63" s="9"/>
      <c r="AHL63" s="9"/>
      <c r="AHM63" s="9"/>
      <c r="AHN63" s="9"/>
      <c r="AHO63" s="9"/>
      <c r="AHP63" s="9"/>
      <c r="AHQ63" s="9"/>
      <c r="AHR63" s="9"/>
      <c r="AHS63" s="9"/>
    </row>
    <row r="64" spans="1:903">
      <c r="A64" s="63">
        <v>58</v>
      </c>
      <c r="B64" s="9" t="s">
        <v>108</v>
      </c>
      <c r="C64" s="9" t="s">
        <v>25</v>
      </c>
      <c r="D64" s="9" t="s">
        <v>17</v>
      </c>
      <c r="E64" s="9" t="s">
        <v>113</v>
      </c>
      <c r="F64" s="52">
        <v>43199</v>
      </c>
      <c r="G64" s="53">
        <v>8.4044799999999995</v>
      </c>
      <c r="H64" s="45">
        <v>-80.803749999999994</v>
      </c>
      <c r="I64" s="9">
        <v>50.9</v>
      </c>
      <c r="J64" s="9" t="s">
        <v>226</v>
      </c>
      <c r="K64" s="54">
        <v>732</v>
      </c>
      <c r="L64" s="54">
        <v>29</v>
      </c>
      <c r="M64" s="55">
        <v>2960</v>
      </c>
      <c r="N64" s="54">
        <v>7.5</v>
      </c>
      <c r="O64" s="54">
        <v>7.2</v>
      </c>
      <c r="P64" s="55">
        <v>17.575900000000001</v>
      </c>
      <c r="Q64" s="53">
        <v>0.49831399999999998</v>
      </c>
      <c r="R64" s="53">
        <v>3.9240000000000004E-3</v>
      </c>
      <c r="S64" s="53">
        <v>4.7807430000000002</v>
      </c>
      <c r="T64" s="53">
        <v>11.17906</v>
      </c>
      <c r="U64" s="53">
        <v>963.44500000000005</v>
      </c>
      <c r="V64" s="53">
        <v>2.517042</v>
      </c>
      <c r="W64" s="53" t="s">
        <v>32</v>
      </c>
      <c r="X64" s="56">
        <v>8.7799999999999994</v>
      </c>
      <c r="Y64" s="56">
        <v>0.439</v>
      </c>
      <c r="Z64" s="10"/>
      <c r="AA64" s="10">
        <v>32.725336320000004</v>
      </c>
      <c r="AB64" s="10">
        <v>102.266676</v>
      </c>
      <c r="AC64" s="56">
        <v>8.8568268526953506</v>
      </c>
      <c r="AD64" s="56">
        <v>0.44284134263476754</v>
      </c>
      <c r="AE64" s="57">
        <v>32162610.861140527</v>
      </c>
      <c r="AF64" s="56"/>
      <c r="AG64" s="65">
        <v>306.99869589999997</v>
      </c>
    </row>
    <row r="65" spans="1:903">
      <c r="A65" s="63">
        <v>59</v>
      </c>
      <c r="B65" s="9" t="s">
        <v>114</v>
      </c>
      <c r="C65" s="9" t="s">
        <v>25</v>
      </c>
      <c r="D65" s="9" t="s">
        <v>17</v>
      </c>
      <c r="E65" s="9" t="s">
        <v>115</v>
      </c>
      <c r="F65" s="52">
        <v>43200</v>
      </c>
      <c r="G65" s="53">
        <v>8.7050800000000006</v>
      </c>
      <c r="H65" s="45">
        <v>-80.269189999999995</v>
      </c>
      <c r="I65" s="9">
        <v>31.1</v>
      </c>
      <c r="J65" s="9" t="s">
        <v>226</v>
      </c>
      <c r="K65" s="54">
        <v>742</v>
      </c>
      <c r="L65" s="54">
        <v>41</v>
      </c>
      <c r="M65" s="55">
        <v>12275</v>
      </c>
      <c r="N65" s="54">
        <v>7</v>
      </c>
      <c r="O65" s="54">
        <v>8.9</v>
      </c>
      <c r="P65" s="55">
        <v>984.52480000000003</v>
      </c>
      <c r="Q65" s="53">
        <v>1.5405E-2</v>
      </c>
      <c r="R65" s="53">
        <v>1.7699999999999999E-4</v>
      </c>
      <c r="S65" s="53">
        <v>1.874978</v>
      </c>
      <c r="T65" s="53">
        <v>0.37649500000000002</v>
      </c>
      <c r="U65" s="53">
        <v>13.162839999999999</v>
      </c>
      <c r="V65" s="53">
        <v>4.5280000000000001E-2</v>
      </c>
      <c r="W65" s="53" t="s">
        <v>32</v>
      </c>
      <c r="X65" s="56">
        <v>6.37</v>
      </c>
      <c r="Y65" s="56">
        <v>0.31850000000000001</v>
      </c>
      <c r="Z65" s="10"/>
      <c r="AA65" s="10">
        <v>106.369172832</v>
      </c>
      <c r="AB65" s="10">
        <v>332.40366510000001</v>
      </c>
      <c r="AC65" s="56">
        <v>6.386203803896918</v>
      </c>
      <c r="AD65" s="56">
        <v>0.31931019019484591</v>
      </c>
      <c r="AE65" s="57">
        <v>85017936225.592651</v>
      </c>
      <c r="AF65" s="56"/>
      <c r="AG65" s="65">
        <v>340.51770570000002</v>
      </c>
    </row>
    <row r="66" spans="1:903" s="8" customFormat="1">
      <c r="A66" s="63">
        <v>60</v>
      </c>
      <c r="B66" s="8" t="s">
        <v>116</v>
      </c>
      <c r="C66" s="8" t="s">
        <v>16</v>
      </c>
      <c r="D66" s="8" t="s">
        <v>17</v>
      </c>
      <c r="E66" s="8" t="s">
        <v>117</v>
      </c>
      <c r="F66" s="43">
        <v>43200</v>
      </c>
      <c r="G66" s="44">
        <v>8.5991999999999997</v>
      </c>
      <c r="H66" s="45">
        <v>-80.131619999999998</v>
      </c>
      <c r="I66" s="8">
        <v>34.9</v>
      </c>
      <c r="J66" s="8" t="s">
        <v>226</v>
      </c>
      <c r="K66" s="46">
        <v>707</v>
      </c>
      <c r="L66" s="46">
        <v>14</v>
      </c>
      <c r="M66" s="47">
        <v>3369</v>
      </c>
      <c r="N66" s="46"/>
      <c r="O66" s="46">
        <v>8.1999999999999993</v>
      </c>
      <c r="P66" s="47">
        <v>924.58680000000004</v>
      </c>
      <c r="Q66" s="44">
        <v>1.7624999999999998E-2</v>
      </c>
      <c r="R66" s="44">
        <v>3.797E-3</v>
      </c>
      <c r="S66" s="44">
        <v>0.68683000000000005</v>
      </c>
      <c r="T66" s="44">
        <v>1.650558</v>
      </c>
      <c r="U66" s="44">
        <v>73.035449999999997</v>
      </c>
      <c r="V66" s="44">
        <v>1.8977999999999998E-2</v>
      </c>
      <c r="W66" s="44" t="s">
        <v>32</v>
      </c>
      <c r="X66" s="49">
        <v>8.2200000000000006</v>
      </c>
      <c r="Y66" s="49">
        <v>0.41100000000000003</v>
      </c>
      <c r="Z66" s="50">
        <v>3.84</v>
      </c>
      <c r="AA66" s="50">
        <v>12.754539682539681</v>
      </c>
      <c r="AB66" s="50">
        <v>50.220999999999997</v>
      </c>
      <c r="AC66" s="49">
        <v>8.3666853578757046</v>
      </c>
      <c r="AD66" s="49">
        <v>0.41833426789378525</v>
      </c>
      <c r="AE66" s="51"/>
      <c r="AF66" s="49">
        <v>-3.6511</v>
      </c>
      <c r="AG66" s="66">
        <v>305.6418276</v>
      </c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9"/>
      <c r="AX66" s="9"/>
      <c r="AY66" s="9"/>
      <c r="AZ66" s="9"/>
      <c r="BA66" s="9"/>
      <c r="BB66" s="9"/>
      <c r="BC66" s="9"/>
      <c r="BD66" s="9"/>
      <c r="BE66" s="9"/>
      <c r="BF66" s="9"/>
      <c r="BG66" s="9"/>
      <c r="BH66" s="9"/>
      <c r="BI66" s="9"/>
      <c r="BJ66" s="9"/>
      <c r="BK66" s="9"/>
      <c r="BL66" s="9"/>
      <c r="BM66" s="9"/>
      <c r="BN66" s="9"/>
      <c r="BO66" s="9"/>
      <c r="BP66" s="9"/>
      <c r="BQ66" s="9"/>
      <c r="BR66" s="9"/>
      <c r="BS66" s="9"/>
      <c r="BT66" s="9"/>
      <c r="BU66" s="9"/>
      <c r="BV66" s="9"/>
      <c r="BW66" s="9"/>
      <c r="BX66" s="9"/>
      <c r="BY66" s="9"/>
      <c r="BZ66" s="9"/>
      <c r="CA66" s="9"/>
      <c r="CB66" s="9"/>
      <c r="CC66" s="9"/>
      <c r="CD66" s="9"/>
      <c r="CE66" s="9"/>
      <c r="CF66" s="9"/>
      <c r="CG66" s="9"/>
      <c r="CH66" s="9"/>
      <c r="CI66" s="9"/>
      <c r="CJ66" s="9"/>
      <c r="CK66" s="9"/>
      <c r="CL66" s="9"/>
      <c r="CM66" s="9"/>
      <c r="CN66" s="9"/>
      <c r="CO66" s="9"/>
      <c r="CP66" s="9"/>
      <c r="CQ66" s="9"/>
      <c r="CR66" s="9"/>
      <c r="CS66" s="9"/>
      <c r="CT66" s="9"/>
      <c r="CU66" s="9"/>
      <c r="CV66" s="9"/>
      <c r="CW66" s="9"/>
      <c r="CX66" s="9"/>
      <c r="CY66" s="9"/>
      <c r="CZ66" s="9"/>
      <c r="DA66" s="9"/>
      <c r="DB66" s="9"/>
      <c r="DC66" s="9"/>
      <c r="DD66" s="9"/>
      <c r="DE66" s="9"/>
      <c r="DF66" s="9"/>
      <c r="DG66" s="9"/>
      <c r="DH66" s="9"/>
      <c r="DI66" s="9"/>
      <c r="DJ66" s="9"/>
      <c r="DK66" s="9"/>
      <c r="DL66" s="9"/>
      <c r="DM66" s="9"/>
      <c r="DN66" s="9"/>
      <c r="DO66" s="9"/>
      <c r="DP66" s="9"/>
      <c r="DQ66" s="9"/>
      <c r="DR66" s="9"/>
      <c r="DS66" s="9"/>
      <c r="DT66" s="9"/>
      <c r="DU66" s="9"/>
      <c r="DV66" s="9"/>
      <c r="DW66" s="9"/>
      <c r="DX66" s="9"/>
      <c r="DY66" s="9"/>
      <c r="DZ66" s="9"/>
      <c r="EA66" s="9"/>
      <c r="EB66" s="9"/>
      <c r="EC66" s="9"/>
      <c r="ED66" s="9"/>
      <c r="EE66" s="9"/>
      <c r="EF66" s="9"/>
      <c r="EG66" s="9"/>
      <c r="EH66" s="9"/>
      <c r="EI66" s="9"/>
      <c r="EJ66" s="9"/>
      <c r="EK66" s="9"/>
      <c r="EL66" s="9"/>
      <c r="EM66" s="9"/>
      <c r="EN66" s="9"/>
      <c r="EO66" s="9"/>
      <c r="EP66" s="9"/>
      <c r="EQ66" s="9"/>
      <c r="ER66" s="9"/>
      <c r="ES66" s="9"/>
      <c r="ET66" s="9"/>
      <c r="EU66" s="9"/>
      <c r="EV66" s="9"/>
      <c r="EW66" s="9"/>
      <c r="EX66" s="9"/>
      <c r="EY66" s="9"/>
      <c r="EZ66" s="9"/>
      <c r="FA66" s="9"/>
      <c r="FB66" s="9"/>
      <c r="FC66" s="9"/>
      <c r="FD66" s="9"/>
      <c r="FE66" s="9"/>
      <c r="FF66" s="9"/>
      <c r="FG66" s="9"/>
      <c r="FH66" s="9"/>
      <c r="FI66" s="9"/>
      <c r="FJ66" s="9"/>
      <c r="FK66" s="9"/>
      <c r="FL66" s="9"/>
      <c r="FM66" s="9"/>
      <c r="FN66" s="9"/>
      <c r="FO66" s="9"/>
      <c r="FP66" s="9"/>
      <c r="FQ66" s="9"/>
      <c r="FR66" s="9"/>
      <c r="FS66" s="9"/>
      <c r="FT66" s="9"/>
      <c r="FU66" s="9"/>
      <c r="FV66" s="9"/>
      <c r="FW66" s="9"/>
      <c r="FX66" s="9"/>
      <c r="FY66" s="9"/>
      <c r="FZ66" s="9"/>
      <c r="GA66" s="9"/>
      <c r="GB66" s="9"/>
      <c r="GC66" s="9"/>
      <c r="GD66" s="9"/>
      <c r="GE66" s="9"/>
      <c r="GF66" s="9"/>
      <c r="GG66" s="9"/>
      <c r="GH66" s="9"/>
      <c r="GI66" s="9"/>
      <c r="GJ66" s="9"/>
      <c r="GK66" s="9"/>
      <c r="GL66" s="9"/>
      <c r="GM66" s="9"/>
      <c r="GN66" s="9"/>
      <c r="GO66" s="9"/>
      <c r="GP66" s="9"/>
      <c r="GQ66" s="9"/>
      <c r="GR66" s="9"/>
      <c r="GS66" s="9"/>
      <c r="GT66" s="9"/>
      <c r="GU66" s="9"/>
      <c r="GV66" s="9"/>
      <c r="GW66" s="9"/>
      <c r="GX66" s="9"/>
      <c r="GY66" s="9"/>
      <c r="GZ66" s="9"/>
      <c r="HA66" s="9"/>
      <c r="HB66" s="9"/>
      <c r="HC66" s="9"/>
      <c r="HD66" s="9"/>
      <c r="HE66" s="9"/>
      <c r="HF66" s="9"/>
      <c r="HG66" s="9"/>
      <c r="HH66" s="9"/>
      <c r="HI66" s="9"/>
      <c r="HJ66" s="9"/>
      <c r="HK66" s="9"/>
      <c r="HL66" s="9"/>
      <c r="HM66" s="9"/>
      <c r="HN66" s="9"/>
      <c r="HO66" s="9"/>
      <c r="HP66" s="9"/>
      <c r="HQ66" s="9"/>
      <c r="HR66" s="9"/>
      <c r="HS66" s="9"/>
      <c r="HT66" s="9"/>
      <c r="HU66" s="9"/>
      <c r="HV66" s="9"/>
      <c r="HW66" s="9"/>
      <c r="HX66" s="9"/>
      <c r="HY66" s="9"/>
      <c r="HZ66" s="9"/>
      <c r="IA66" s="9"/>
      <c r="IB66" s="9"/>
      <c r="IC66" s="9"/>
      <c r="ID66" s="9"/>
      <c r="IE66" s="9"/>
      <c r="IF66" s="9"/>
      <c r="IG66" s="9"/>
      <c r="IH66" s="9"/>
      <c r="II66" s="9"/>
      <c r="IJ66" s="9"/>
      <c r="IK66" s="9"/>
      <c r="IL66" s="9"/>
      <c r="IM66" s="9"/>
      <c r="IN66" s="9"/>
      <c r="IO66" s="9"/>
      <c r="IP66" s="9"/>
      <c r="IQ66" s="9"/>
      <c r="IR66" s="9"/>
      <c r="IS66" s="9"/>
      <c r="IT66" s="9"/>
      <c r="IU66" s="9"/>
      <c r="IV66" s="9"/>
      <c r="IW66" s="9"/>
      <c r="IX66" s="9"/>
      <c r="IY66" s="9"/>
      <c r="IZ66" s="9"/>
      <c r="JA66" s="9"/>
      <c r="JB66" s="9"/>
      <c r="JC66" s="9"/>
      <c r="JD66" s="9"/>
      <c r="JE66" s="9"/>
      <c r="JF66" s="9"/>
      <c r="JG66" s="9"/>
      <c r="JH66" s="9"/>
      <c r="JI66" s="9"/>
      <c r="JJ66" s="9"/>
      <c r="JK66" s="9"/>
      <c r="JL66" s="9"/>
      <c r="JM66" s="9"/>
      <c r="JN66" s="9"/>
      <c r="JO66" s="9"/>
      <c r="JP66" s="9"/>
      <c r="JQ66" s="9"/>
      <c r="JR66" s="9"/>
      <c r="JS66" s="9"/>
      <c r="JT66" s="9"/>
      <c r="JU66" s="9"/>
      <c r="JV66" s="9"/>
      <c r="JW66" s="9"/>
      <c r="JX66" s="9"/>
      <c r="JY66" s="9"/>
      <c r="JZ66" s="9"/>
      <c r="KA66" s="9"/>
      <c r="KB66" s="9"/>
      <c r="KC66" s="9"/>
      <c r="KD66" s="9"/>
      <c r="KE66" s="9"/>
      <c r="KF66" s="9"/>
      <c r="KG66" s="9"/>
      <c r="KH66" s="9"/>
      <c r="KI66" s="9"/>
      <c r="KJ66" s="9"/>
      <c r="KK66" s="9"/>
      <c r="KL66" s="9"/>
      <c r="KM66" s="9"/>
      <c r="KN66" s="9"/>
      <c r="KO66" s="9"/>
      <c r="KP66" s="9"/>
      <c r="KQ66" s="9"/>
      <c r="KR66" s="9"/>
      <c r="KS66" s="9"/>
      <c r="KT66" s="9"/>
      <c r="KU66" s="9"/>
      <c r="KV66" s="9"/>
      <c r="KW66" s="9"/>
      <c r="KX66" s="9"/>
      <c r="KY66" s="9"/>
      <c r="KZ66" s="9"/>
      <c r="LA66" s="9"/>
      <c r="LB66" s="9"/>
      <c r="LC66" s="9"/>
      <c r="LD66" s="9"/>
      <c r="LE66" s="9"/>
      <c r="LF66" s="9"/>
      <c r="LG66" s="9"/>
      <c r="LH66" s="9"/>
      <c r="LI66" s="9"/>
      <c r="LJ66" s="9"/>
      <c r="LK66" s="9"/>
      <c r="LL66" s="9"/>
      <c r="LM66" s="9"/>
      <c r="LN66" s="9"/>
      <c r="LO66" s="9"/>
      <c r="LP66" s="9"/>
      <c r="LQ66" s="9"/>
      <c r="LR66" s="9"/>
      <c r="LS66" s="9"/>
      <c r="LT66" s="9"/>
      <c r="LU66" s="9"/>
      <c r="LV66" s="9"/>
      <c r="LW66" s="9"/>
      <c r="LX66" s="9"/>
      <c r="LY66" s="9"/>
      <c r="LZ66" s="9"/>
      <c r="MA66" s="9"/>
      <c r="MB66" s="9"/>
      <c r="MC66" s="9"/>
      <c r="MD66" s="9"/>
      <c r="ME66" s="9"/>
      <c r="MF66" s="9"/>
      <c r="MG66" s="9"/>
      <c r="MH66" s="9"/>
      <c r="MI66" s="9"/>
      <c r="MJ66" s="9"/>
      <c r="MK66" s="9"/>
      <c r="ML66" s="9"/>
      <c r="MM66" s="9"/>
      <c r="MN66" s="9"/>
      <c r="MO66" s="9"/>
      <c r="MP66" s="9"/>
      <c r="MQ66" s="9"/>
      <c r="MR66" s="9"/>
      <c r="MS66" s="9"/>
      <c r="MT66" s="9"/>
      <c r="MU66" s="9"/>
      <c r="MV66" s="9"/>
      <c r="MW66" s="9"/>
      <c r="MX66" s="9"/>
      <c r="MY66" s="9"/>
      <c r="MZ66" s="9"/>
      <c r="NA66" s="9"/>
      <c r="NB66" s="9"/>
      <c r="NC66" s="9"/>
      <c r="ND66" s="9"/>
      <c r="NE66" s="9"/>
      <c r="NF66" s="9"/>
      <c r="NG66" s="9"/>
      <c r="NH66" s="9"/>
      <c r="NI66" s="9"/>
      <c r="NJ66" s="9"/>
      <c r="NK66" s="9"/>
      <c r="NL66" s="9"/>
      <c r="NM66" s="9"/>
      <c r="NN66" s="9"/>
      <c r="NO66" s="9"/>
      <c r="NP66" s="9"/>
      <c r="NQ66" s="9"/>
      <c r="NR66" s="9"/>
      <c r="NS66" s="9"/>
      <c r="NT66" s="9"/>
      <c r="NU66" s="9"/>
      <c r="NV66" s="9"/>
      <c r="NW66" s="9"/>
      <c r="NX66" s="9"/>
      <c r="NY66" s="9"/>
      <c r="NZ66" s="9"/>
      <c r="OA66" s="9"/>
      <c r="OB66" s="9"/>
      <c r="OC66" s="9"/>
      <c r="OD66" s="9"/>
      <c r="OE66" s="9"/>
      <c r="OF66" s="9"/>
      <c r="OG66" s="9"/>
      <c r="OH66" s="9"/>
      <c r="OI66" s="9"/>
      <c r="OJ66" s="9"/>
      <c r="OK66" s="9"/>
      <c r="OL66" s="9"/>
      <c r="OM66" s="9"/>
      <c r="ON66" s="9"/>
      <c r="OO66" s="9"/>
      <c r="OP66" s="9"/>
      <c r="OQ66" s="9"/>
      <c r="OR66" s="9"/>
      <c r="OS66" s="9"/>
      <c r="OT66" s="9"/>
      <c r="OU66" s="9"/>
      <c r="OV66" s="9"/>
      <c r="OW66" s="9"/>
      <c r="OX66" s="9"/>
      <c r="OY66" s="9"/>
      <c r="OZ66" s="9"/>
      <c r="PA66" s="9"/>
      <c r="PB66" s="9"/>
      <c r="PC66" s="9"/>
      <c r="PD66" s="9"/>
      <c r="PE66" s="9"/>
      <c r="PF66" s="9"/>
      <c r="PG66" s="9"/>
      <c r="PH66" s="9"/>
      <c r="PI66" s="9"/>
      <c r="PJ66" s="9"/>
      <c r="PK66" s="9"/>
      <c r="PL66" s="9"/>
      <c r="PM66" s="9"/>
      <c r="PN66" s="9"/>
      <c r="PO66" s="9"/>
      <c r="PP66" s="9"/>
      <c r="PQ66" s="9"/>
      <c r="PR66" s="9"/>
      <c r="PS66" s="9"/>
      <c r="PT66" s="9"/>
      <c r="PU66" s="9"/>
      <c r="PV66" s="9"/>
      <c r="PW66" s="9"/>
      <c r="PX66" s="9"/>
      <c r="PY66" s="9"/>
      <c r="PZ66" s="9"/>
      <c r="QA66" s="9"/>
      <c r="QB66" s="9"/>
      <c r="QC66" s="9"/>
      <c r="QD66" s="9"/>
      <c r="QE66" s="9"/>
      <c r="QF66" s="9"/>
      <c r="QG66" s="9"/>
      <c r="QH66" s="9"/>
      <c r="QI66" s="9"/>
      <c r="QJ66" s="9"/>
      <c r="QK66" s="9"/>
      <c r="QL66" s="9"/>
      <c r="QM66" s="9"/>
      <c r="QN66" s="9"/>
      <c r="QO66" s="9"/>
      <c r="QP66" s="9"/>
      <c r="QQ66" s="9"/>
      <c r="QR66" s="9"/>
      <c r="QS66" s="9"/>
      <c r="QT66" s="9"/>
      <c r="QU66" s="9"/>
      <c r="QV66" s="9"/>
      <c r="QW66" s="9"/>
      <c r="QX66" s="9"/>
      <c r="QY66" s="9"/>
      <c r="QZ66" s="9"/>
      <c r="RA66" s="9"/>
      <c r="RB66" s="9"/>
      <c r="RC66" s="9"/>
      <c r="RD66" s="9"/>
      <c r="RE66" s="9"/>
      <c r="RF66" s="9"/>
      <c r="RG66" s="9"/>
      <c r="RH66" s="9"/>
      <c r="RI66" s="9"/>
      <c r="RJ66" s="9"/>
      <c r="RK66" s="9"/>
      <c r="RL66" s="9"/>
      <c r="RM66" s="9"/>
      <c r="RN66" s="9"/>
      <c r="RO66" s="9"/>
      <c r="RP66" s="9"/>
      <c r="RQ66" s="9"/>
      <c r="RR66" s="9"/>
      <c r="RS66" s="9"/>
      <c r="RT66" s="9"/>
      <c r="RU66" s="9"/>
      <c r="RV66" s="9"/>
      <c r="RW66" s="9"/>
      <c r="RX66" s="9"/>
      <c r="RY66" s="9"/>
      <c r="RZ66" s="9"/>
      <c r="SA66" s="9"/>
      <c r="SB66" s="9"/>
      <c r="SC66" s="9"/>
      <c r="SD66" s="9"/>
      <c r="SE66" s="9"/>
      <c r="SF66" s="9"/>
      <c r="SG66" s="9"/>
      <c r="SH66" s="9"/>
      <c r="SI66" s="9"/>
      <c r="SJ66" s="9"/>
      <c r="SK66" s="9"/>
      <c r="SL66" s="9"/>
      <c r="SM66" s="9"/>
      <c r="SN66" s="9"/>
      <c r="SO66" s="9"/>
      <c r="SP66" s="9"/>
      <c r="SQ66" s="9"/>
      <c r="SR66" s="9"/>
      <c r="SS66" s="9"/>
      <c r="ST66" s="9"/>
      <c r="SU66" s="9"/>
      <c r="SV66" s="9"/>
      <c r="SW66" s="9"/>
      <c r="SX66" s="9"/>
      <c r="SY66" s="9"/>
      <c r="SZ66" s="9"/>
      <c r="TA66" s="9"/>
      <c r="TB66" s="9"/>
      <c r="TC66" s="9"/>
      <c r="TD66" s="9"/>
      <c r="TE66" s="9"/>
      <c r="TF66" s="9"/>
      <c r="TG66" s="9"/>
      <c r="TH66" s="9"/>
      <c r="TI66" s="9"/>
      <c r="TJ66" s="9"/>
      <c r="TK66" s="9"/>
      <c r="TL66" s="9"/>
      <c r="TM66" s="9"/>
      <c r="TN66" s="9"/>
      <c r="TO66" s="9"/>
      <c r="TP66" s="9"/>
      <c r="TQ66" s="9"/>
      <c r="TR66" s="9"/>
      <c r="TS66" s="9"/>
      <c r="TT66" s="9"/>
      <c r="TU66" s="9"/>
      <c r="TV66" s="9"/>
      <c r="TW66" s="9"/>
      <c r="TX66" s="9"/>
      <c r="TY66" s="9"/>
      <c r="TZ66" s="9"/>
      <c r="UA66" s="9"/>
      <c r="UB66" s="9"/>
      <c r="UC66" s="9"/>
      <c r="UD66" s="9"/>
      <c r="UE66" s="9"/>
      <c r="UF66" s="9"/>
      <c r="UG66" s="9"/>
      <c r="UH66" s="9"/>
      <c r="UI66" s="9"/>
      <c r="UJ66" s="9"/>
      <c r="UK66" s="9"/>
      <c r="UL66" s="9"/>
      <c r="UM66" s="9"/>
      <c r="UN66" s="9"/>
      <c r="UO66" s="9"/>
      <c r="UP66" s="9"/>
      <c r="UQ66" s="9"/>
      <c r="UR66" s="9"/>
      <c r="US66" s="9"/>
      <c r="UT66" s="9"/>
      <c r="UU66" s="9"/>
      <c r="UV66" s="9"/>
      <c r="UW66" s="9"/>
      <c r="UX66" s="9"/>
      <c r="UY66" s="9"/>
      <c r="UZ66" s="9"/>
      <c r="VA66" s="9"/>
      <c r="VB66" s="9"/>
      <c r="VC66" s="9"/>
      <c r="VD66" s="9"/>
      <c r="VE66" s="9"/>
      <c r="VF66" s="9"/>
      <c r="VG66" s="9"/>
      <c r="VH66" s="9"/>
      <c r="VI66" s="9"/>
      <c r="VJ66" s="9"/>
      <c r="VK66" s="9"/>
      <c r="VL66" s="9"/>
      <c r="VM66" s="9"/>
      <c r="VN66" s="9"/>
      <c r="VO66" s="9"/>
      <c r="VP66" s="9"/>
      <c r="VQ66" s="9"/>
      <c r="VR66" s="9"/>
      <c r="VS66" s="9"/>
      <c r="VT66" s="9"/>
      <c r="VU66" s="9"/>
      <c r="VV66" s="9"/>
      <c r="VW66" s="9"/>
      <c r="VX66" s="9"/>
      <c r="VY66" s="9"/>
      <c r="VZ66" s="9"/>
      <c r="WA66" s="9"/>
      <c r="WB66" s="9"/>
      <c r="WC66" s="9"/>
      <c r="WD66" s="9"/>
      <c r="WE66" s="9"/>
      <c r="WF66" s="9"/>
      <c r="WG66" s="9"/>
      <c r="WH66" s="9"/>
      <c r="WI66" s="9"/>
      <c r="WJ66" s="9"/>
      <c r="WK66" s="9"/>
      <c r="WL66" s="9"/>
      <c r="WM66" s="9"/>
      <c r="WN66" s="9"/>
      <c r="WO66" s="9"/>
      <c r="WP66" s="9"/>
      <c r="WQ66" s="9"/>
      <c r="WR66" s="9"/>
      <c r="WS66" s="9"/>
      <c r="WT66" s="9"/>
      <c r="WU66" s="9"/>
      <c r="WV66" s="9"/>
      <c r="WW66" s="9"/>
      <c r="WX66" s="9"/>
      <c r="WY66" s="9"/>
      <c r="WZ66" s="9"/>
      <c r="XA66" s="9"/>
      <c r="XB66" s="9"/>
      <c r="XC66" s="9"/>
      <c r="XD66" s="9"/>
      <c r="XE66" s="9"/>
      <c r="XF66" s="9"/>
      <c r="XG66" s="9"/>
      <c r="XH66" s="9"/>
      <c r="XI66" s="9"/>
      <c r="XJ66" s="9"/>
      <c r="XK66" s="9"/>
      <c r="XL66" s="9"/>
      <c r="XM66" s="9"/>
      <c r="XN66" s="9"/>
      <c r="XO66" s="9"/>
      <c r="XP66" s="9"/>
      <c r="XQ66" s="9"/>
      <c r="XR66" s="9"/>
      <c r="XS66" s="9"/>
      <c r="XT66" s="9"/>
      <c r="XU66" s="9"/>
      <c r="XV66" s="9"/>
      <c r="XW66" s="9"/>
      <c r="XX66" s="9"/>
      <c r="XY66" s="9"/>
      <c r="XZ66" s="9"/>
      <c r="YA66" s="9"/>
      <c r="YB66" s="9"/>
      <c r="YC66" s="9"/>
      <c r="YD66" s="9"/>
      <c r="YE66" s="9"/>
      <c r="YF66" s="9"/>
      <c r="YG66" s="9"/>
      <c r="YH66" s="9"/>
      <c r="YI66" s="9"/>
      <c r="YJ66" s="9"/>
      <c r="YK66" s="9"/>
      <c r="YL66" s="9"/>
      <c r="YM66" s="9"/>
      <c r="YN66" s="9"/>
      <c r="YO66" s="9"/>
      <c r="YP66" s="9"/>
      <c r="YQ66" s="9"/>
      <c r="YR66" s="9"/>
      <c r="YS66" s="9"/>
      <c r="YT66" s="9"/>
      <c r="YU66" s="9"/>
      <c r="YV66" s="9"/>
      <c r="YW66" s="9"/>
      <c r="YX66" s="9"/>
      <c r="YY66" s="9"/>
      <c r="YZ66" s="9"/>
      <c r="ZA66" s="9"/>
      <c r="ZB66" s="9"/>
      <c r="ZC66" s="9"/>
      <c r="ZD66" s="9"/>
      <c r="ZE66" s="9"/>
      <c r="ZF66" s="9"/>
      <c r="ZG66" s="9"/>
      <c r="ZH66" s="9"/>
      <c r="ZI66" s="9"/>
      <c r="ZJ66" s="9"/>
      <c r="ZK66" s="9"/>
      <c r="ZL66" s="9"/>
      <c r="ZM66" s="9"/>
      <c r="ZN66" s="9"/>
      <c r="ZO66" s="9"/>
      <c r="ZP66" s="9"/>
      <c r="ZQ66" s="9"/>
      <c r="ZR66" s="9"/>
      <c r="ZS66" s="9"/>
      <c r="ZT66" s="9"/>
      <c r="ZU66" s="9"/>
      <c r="ZV66" s="9"/>
      <c r="ZW66" s="9"/>
      <c r="ZX66" s="9"/>
      <c r="ZY66" s="9"/>
      <c r="ZZ66" s="9"/>
      <c r="AAA66" s="9"/>
      <c r="AAB66" s="9"/>
      <c r="AAC66" s="9"/>
      <c r="AAD66" s="9"/>
      <c r="AAE66" s="9"/>
      <c r="AAF66" s="9"/>
      <c r="AAG66" s="9"/>
      <c r="AAH66" s="9"/>
      <c r="AAI66" s="9"/>
      <c r="AAJ66" s="9"/>
      <c r="AAK66" s="9"/>
      <c r="AAL66" s="9"/>
      <c r="AAM66" s="9"/>
      <c r="AAN66" s="9"/>
      <c r="AAO66" s="9"/>
      <c r="AAP66" s="9"/>
      <c r="AAQ66" s="9"/>
      <c r="AAR66" s="9"/>
      <c r="AAS66" s="9"/>
      <c r="AAT66" s="9"/>
      <c r="AAU66" s="9"/>
      <c r="AAV66" s="9"/>
      <c r="AAW66" s="9"/>
      <c r="AAX66" s="9"/>
      <c r="AAY66" s="9"/>
      <c r="AAZ66" s="9"/>
      <c r="ABA66" s="9"/>
      <c r="ABB66" s="9"/>
      <c r="ABC66" s="9"/>
      <c r="ABD66" s="9"/>
      <c r="ABE66" s="9"/>
      <c r="ABF66" s="9"/>
      <c r="ABG66" s="9"/>
      <c r="ABH66" s="9"/>
      <c r="ABI66" s="9"/>
      <c r="ABJ66" s="9"/>
      <c r="ABK66" s="9"/>
      <c r="ABL66" s="9"/>
      <c r="ABM66" s="9"/>
      <c r="ABN66" s="9"/>
      <c r="ABO66" s="9"/>
      <c r="ABP66" s="9"/>
      <c r="ABQ66" s="9"/>
      <c r="ABR66" s="9"/>
      <c r="ABS66" s="9"/>
      <c r="ABT66" s="9"/>
      <c r="ABU66" s="9"/>
      <c r="ABV66" s="9"/>
      <c r="ABW66" s="9"/>
      <c r="ABX66" s="9"/>
      <c r="ABY66" s="9"/>
      <c r="ABZ66" s="9"/>
      <c r="ACA66" s="9"/>
      <c r="ACB66" s="9"/>
      <c r="ACC66" s="9"/>
      <c r="ACD66" s="9"/>
      <c r="ACE66" s="9"/>
      <c r="ACF66" s="9"/>
      <c r="ACG66" s="9"/>
      <c r="ACH66" s="9"/>
      <c r="ACI66" s="9"/>
      <c r="ACJ66" s="9"/>
      <c r="ACK66" s="9"/>
      <c r="ACL66" s="9"/>
      <c r="ACM66" s="9"/>
      <c r="ACN66" s="9"/>
      <c r="ACO66" s="9"/>
      <c r="ACP66" s="9"/>
      <c r="ACQ66" s="9"/>
      <c r="ACR66" s="9"/>
      <c r="ACS66" s="9"/>
      <c r="ACT66" s="9"/>
      <c r="ACU66" s="9"/>
      <c r="ACV66" s="9"/>
      <c r="ACW66" s="9"/>
      <c r="ACX66" s="9"/>
      <c r="ACY66" s="9"/>
      <c r="ACZ66" s="9"/>
      <c r="ADA66" s="9"/>
      <c r="ADB66" s="9"/>
      <c r="ADC66" s="9"/>
      <c r="ADD66" s="9"/>
      <c r="ADE66" s="9"/>
      <c r="ADF66" s="9"/>
      <c r="ADG66" s="9"/>
      <c r="ADH66" s="9"/>
      <c r="ADI66" s="9"/>
      <c r="ADJ66" s="9"/>
      <c r="ADK66" s="9"/>
      <c r="ADL66" s="9"/>
      <c r="ADM66" s="9"/>
      <c r="ADN66" s="9"/>
      <c r="ADO66" s="9"/>
      <c r="ADP66" s="9"/>
      <c r="ADQ66" s="9"/>
      <c r="ADR66" s="9"/>
      <c r="ADS66" s="9"/>
      <c r="ADT66" s="9"/>
      <c r="ADU66" s="9"/>
      <c r="ADV66" s="9"/>
      <c r="ADW66" s="9"/>
      <c r="ADX66" s="9"/>
      <c r="ADY66" s="9"/>
      <c r="ADZ66" s="9"/>
      <c r="AEA66" s="9"/>
      <c r="AEB66" s="9"/>
      <c r="AEC66" s="9"/>
      <c r="AED66" s="9"/>
      <c r="AEE66" s="9"/>
      <c r="AEF66" s="9"/>
      <c r="AEG66" s="9"/>
      <c r="AEH66" s="9"/>
      <c r="AEI66" s="9"/>
      <c r="AEJ66" s="9"/>
      <c r="AEK66" s="9"/>
      <c r="AEL66" s="9"/>
      <c r="AEM66" s="9"/>
      <c r="AEN66" s="9"/>
      <c r="AEO66" s="9"/>
      <c r="AEP66" s="9"/>
      <c r="AEQ66" s="9"/>
      <c r="AER66" s="9"/>
      <c r="AES66" s="9"/>
      <c r="AET66" s="9"/>
      <c r="AEU66" s="9"/>
      <c r="AEV66" s="9"/>
      <c r="AEW66" s="9"/>
      <c r="AEX66" s="9"/>
      <c r="AEY66" s="9"/>
      <c r="AEZ66" s="9"/>
      <c r="AFA66" s="9"/>
      <c r="AFB66" s="9"/>
      <c r="AFC66" s="9"/>
      <c r="AFD66" s="9"/>
      <c r="AFE66" s="9"/>
      <c r="AFF66" s="9"/>
      <c r="AFG66" s="9"/>
      <c r="AFH66" s="9"/>
      <c r="AFI66" s="9"/>
      <c r="AFJ66" s="9"/>
      <c r="AFK66" s="9"/>
      <c r="AFL66" s="9"/>
      <c r="AFM66" s="9"/>
      <c r="AFN66" s="9"/>
      <c r="AFO66" s="9"/>
      <c r="AFP66" s="9"/>
      <c r="AFQ66" s="9"/>
      <c r="AFR66" s="9"/>
      <c r="AFS66" s="9"/>
      <c r="AFT66" s="9"/>
      <c r="AFU66" s="9"/>
      <c r="AFV66" s="9"/>
      <c r="AFW66" s="9"/>
      <c r="AFX66" s="9"/>
      <c r="AFY66" s="9"/>
      <c r="AFZ66" s="9"/>
      <c r="AGA66" s="9"/>
      <c r="AGB66" s="9"/>
      <c r="AGC66" s="9"/>
      <c r="AGD66" s="9"/>
      <c r="AGE66" s="9"/>
      <c r="AGF66" s="9"/>
      <c r="AGG66" s="9"/>
      <c r="AGH66" s="9"/>
      <c r="AGI66" s="9"/>
      <c r="AGJ66" s="9"/>
      <c r="AGK66" s="9"/>
      <c r="AGL66" s="9"/>
      <c r="AGM66" s="9"/>
      <c r="AGN66" s="9"/>
      <c r="AGO66" s="9"/>
      <c r="AGP66" s="9"/>
      <c r="AGQ66" s="9"/>
      <c r="AGR66" s="9"/>
      <c r="AGS66" s="9"/>
      <c r="AGT66" s="9"/>
      <c r="AGU66" s="9"/>
      <c r="AGV66" s="9"/>
      <c r="AGW66" s="9"/>
      <c r="AGX66" s="9"/>
      <c r="AGY66" s="9"/>
      <c r="AGZ66" s="9"/>
      <c r="AHA66" s="9"/>
      <c r="AHB66" s="9"/>
      <c r="AHC66" s="9"/>
      <c r="AHD66" s="9"/>
      <c r="AHE66" s="9"/>
      <c r="AHF66" s="9"/>
      <c r="AHG66" s="9"/>
      <c r="AHH66" s="9"/>
      <c r="AHI66" s="9"/>
      <c r="AHJ66" s="9"/>
      <c r="AHK66" s="9"/>
      <c r="AHL66" s="9"/>
      <c r="AHM66" s="9"/>
      <c r="AHN66" s="9"/>
      <c r="AHO66" s="9"/>
      <c r="AHP66" s="9"/>
      <c r="AHQ66" s="9"/>
      <c r="AHR66" s="9"/>
      <c r="AHS66" s="9"/>
    </row>
    <row r="67" spans="1:903" s="8" customFormat="1">
      <c r="A67" s="63">
        <v>61</v>
      </c>
      <c r="B67" s="8" t="s">
        <v>118</v>
      </c>
      <c r="C67" s="8" t="s">
        <v>16</v>
      </c>
      <c r="D67" s="8" t="s">
        <v>21</v>
      </c>
      <c r="E67" s="8" t="s">
        <v>119</v>
      </c>
      <c r="F67" s="43">
        <v>41420</v>
      </c>
      <c r="G67" s="44">
        <v>8.5965559999999996</v>
      </c>
      <c r="H67" s="45">
        <v>-80.124750000000006</v>
      </c>
      <c r="I67" s="8">
        <v>30.9</v>
      </c>
      <c r="J67" s="8" t="s">
        <v>227</v>
      </c>
      <c r="K67" s="46">
        <v>712</v>
      </c>
      <c r="L67" s="46">
        <v>24.6</v>
      </c>
      <c r="M67" s="47">
        <v>293.7</v>
      </c>
      <c r="N67" s="46">
        <v>7.11</v>
      </c>
      <c r="O67" s="46"/>
      <c r="P67" s="47"/>
      <c r="Q67" s="44"/>
      <c r="R67" s="44"/>
      <c r="S67" s="44"/>
      <c r="T67" s="44"/>
      <c r="U67" s="44"/>
      <c r="V67" s="44"/>
      <c r="W67" s="44"/>
      <c r="X67" s="49">
        <v>7.62</v>
      </c>
      <c r="Y67" s="49">
        <v>0.13758526354185666</v>
      </c>
      <c r="Z67" s="50">
        <v>0.91900000000000004</v>
      </c>
      <c r="AA67" s="50">
        <v>12.825396825396826</v>
      </c>
      <c r="AB67" s="50">
        <v>50.5</v>
      </c>
      <c r="AC67" s="49">
        <v>7.7537373737373736</v>
      </c>
      <c r="AD67" s="49">
        <v>0.14000000000000001</v>
      </c>
      <c r="AE67" s="51">
        <v>491000000</v>
      </c>
      <c r="AF67" s="49">
        <v>-17.5</v>
      </c>
      <c r="AG67" s="66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9"/>
      <c r="AX67" s="9"/>
      <c r="AY67" s="9"/>
      <c r="AZ67" s="9"/>
      <c r="BA67" s="9"/>
      <c r="BB67" s="9"/>
      <c r="BC67" s="9"/>
      <c r="BD67" s="9"/>
      <c r="BE67" s="9"/>
      <c r="BF67" s="9"/>
      <c r="BG67" s="9"/>
      <c r="BH67" s="9"/>
      <c r="BI67" s="9"/>
      <c r="BJ67" s="9"/>
      <c r="BK67" s="9"/>
      <c r="BL67" s="9"/>
      <c r="BM67" s="9"/>
      <c r="BN67" s="9"/>
      <c r="BO67" s="9"/>
      <c r="BP67" s="9"/>
      <c r="BQ67" s="9"/>
      <c r="BR67" s="9"/>
      <c r="BS67" s="9"/>
      <c r="BT67" s="9"/>
      <c r="BU67" s="9"/>
      <c r="BV67" s="9"/>
      <c r="BW67" s="9"/>
      <c r="BX67" s="9"/>
      <c r="BY67" s="9"/>
      <c r="BZ67" s="9"/>
      <c r="CA67" s="9"/>
      <c r="CB67" s="9"/>
      <c r="CC67" s="9"/>
      <c r="CD67" s="9"/>
      <c r="CE67" s="9"/>
      <c r="CF67" s="9"/>
      <c r="CG67" s="9"/>
      <c r="CH67" s="9"/>
      <c r="CI67" s="9"/>
      <c r="CJ67" s="9"/>
      <c r="CK67" s="9"/>
      <c r="CL67" s="9"/>
      <c r="CM67" s="9"/>
      <c r="CN67" s="9"/>
      <c r="CO67" s="9"/>
      <c r="CP67" s="9"/>
      <c r="CQ67" s="9"/>
      <c r="CR67" s="9"/>
      <c r="CS67" s="9"/>
      <c r="CT67" s="9"/>
      <c r="CU67" s="9"/>
      <c r="CV67" s="9"/>
      <c r="CW67" s="9"/>
      <c r="CX67" s="9"/>
      <c r="CY67" s="9"/>
      <c r="CZ67" s="9"/>
      <c r="DA67" s="9"/>
      <c r="DB67" s="9"/>
      <c r="DC67" s="9"/>
      <c r="DD67" s="9"/>
      <c r="DE67" s="9"/>
      <c r="DF67" s="9"/>
      <c r="DG67" s="9"/>
      <c r="DH67" s="9"/>
      <c r="DI67" s="9"/>
      <c r="DJ67" s="9"/>
      <c r="DK67" s="9"/>
      <c r="DL67" s="9"/>
      <c r="DM67" s="9"/>
      <c r="DN67" s="9"/>
      <c r="DO67" s="9"/>
      <c r="DP67" s="9"/>
      <c r="DQ67" s="9"/>
      <c r="DR67" s="9"/>
      <c r="DS67" s="9"/>
      <c r="DT67" s="9"/>
      <c r="DU67" s="9"/>
      <c r="DV67" s="9"/>
      <c r="DW67" s="9"/>
      <c r="DX67" s="9"/>
      <c r="DY67" s="9"/>
      <c r="DZ67" s="9"/>
      <c r="EA67" s="9"/>
      <c r="EB67" s="9"/>
      <c r="EC67" s="9"/>
      <c r="ED67" s="9"/>
      <c r="EE67" s="9"/>
      <c r="EF67" s="9"/>
      <c r="EG67" s="9"/>
      <c r="EH67" s="9"/>
      <c r="EI67" s="9"/>
      <c r="EJ67" s="9"/>
      <c r="EK67" s="9"/>
      <c r="EL67" s="9"/>
      <c r="EM67" s="9"/>
      <c r="EN67" s="9"/>
      <c r="EO67" s="9"/>
      <c r="EP67" s="9"/>
      <c r="EQ67" s="9"/>
      <c r="ER67" s="9"/>
      <c r="ES67" s="9"/>
      <c r="ET67" s="9"/>
      <c r="EU67" s="9"/>
      <c r="EV67" s="9"/>
      <c r="EW67" s="9"/>
      <c r="EX67" s="9"/>
      <c r="EY67" s="9"/>
      <c r="EZ67" s="9"/>
      <c r="FA67" s="9"/>
      <c r="FB67" s="9"/>
      <c r="FC67" s="9"/>
      <c r="FD67" s="9"/>
      <c r="FE67" s="9"/>
      <c r="FF67" s="9"/>
      <c r="FG67" s="9"/>
      <c r="FH67" s="9"/>
      <c r="FI67" s="9"/>
      <c r="FJ67" s="9"/>
      <c r="FK67" s="9"/>
      <c r="FL67" s="9"/>
      <c r="FM67" s="9"/>
      <c r="FN67" s="9"/>
      <c r="FO67" s="9"/>
      <c r="FP67" s="9"/>
      <c r="FQ67" s="9"/>
      <c r="FR67" s="9"/>
      <c r="FS67" s="9"/>
      <c r="FT67" s="9"/>
      <c r="FU67" s="9"/>
      <c r="FV67" s="9"/>
      <c r="FW67" s="9"/>
      <c r="FX67" s="9"/>
      <c r="FY67" s="9"/>
      <c r="FZ67" s="9"/>
      <c r="GA67" s="9"/>
      <c r="GB67" s="9"/>
      <c r="GC67" s="9"/>
      <c r="GD67" s="9"/>
      <c r="GE67" s="9"/>
      <c r="GF67" s="9"/>
      <c r="GG67" s="9"/>
      <c r="GH67" s="9"/>
      <c r="GI67" s="9"/>
      <c r="GJ67" s="9"/>
      <c r="GK67" s="9"/>
      <c r="GL67" s="9"/>
      <c r="GM67" s="9"/>
      <c r="GN67" s="9"/>
      <c r="GO67" s="9"/>
      <c r="GP67" s="9"/>
      <c r="GQ67" s="9"/>
      <c r="GR67" s="9"/>
      <c r="GS67" s="9"/>
      <c r="GT67" s="9"/>
      <c r="GU67" s="9"/>
      <c r="GV67" s="9"/>
      <c r="GW67" s="9"/>
      <c r="GX67" s="9"/>
      <c r="GY67" s="9"/>
      <c r="GZ67" s="9"/>
      <c r="HA67" s="9"/>
      <c r="HB67" s="9"/>
      <c r="HC67" s="9"/>
      <c r="HD67" s="9"/>
      <c r="HE67" s="9"/>
      <c r="HF67" s="9"/>
      <c r="HG67" s="9"/>
      <c r="HH67" s="9"/>
      <c r="HI67" s="9"/>
      <c r="HJ67" s="9"/>
      <c r="HK67" s="9"/>
      <c r="HL67" s="9"/>
      <c r="HM67" s="9"/>
      <c r="HN67" s="9"/>
      <c r="HO67" s="9"/>
      <c r="HP67" s="9"/>
      <c r="HQ67" s="9"/>
      <c r="HR67" s="9"/>
      <c r="HS67" s="9"/>
      <c r="HT67" s="9"/>
      <c r="HU67" s="9"/>
      <c r="HV67" s="9"/>
      <c r="HW67" s="9"/>
      <c r="HX67" s="9"/>
      <c r="HY67" s="9"/>
      <c r="HZ67" s="9"/>
      <c r="IA67" s="9"/>
      <c r="IB67" s="9"/>
      <c r="IC67" s="9"/>
      <c r="ID67" s="9"/>
      <c r="IE67" s="9"/>
      <c r="IF67" s="9"/>
      <c r="IG67" s="9"/>
      <c r="IH67" s="9"/>
      <c r="II67" s="9"/>
      <c r="IJ67" s="9"/>
      <c r="IK67" s="9"/>
      <c r="IL67" s="9"/>
      <c r="IM67" s="9"/>
      <c r="IN67" s="9"/>
      <c r="IO67" s="9"/>
      <c r="IP67" s="9"/>
      <c r="IQ67" s="9"/>
      <c r="IR67" s="9"/>
      <c r="IS67" s="9"/>
      <c r="IT67" s="9"/>
      <c r="IU67" s="9"/>
      <c r="IV67" s="9"/>
      <c r="IW67" s="9"/>
      <c r="IX67" s="9"/>
      <c r="IY67" s="9"/>
      <c r="IZ67" s="9"/>
      <c r="JA67" s="9"/>
      <c r="JB67" s="9"/>
      <c r="JC67" s="9"/>
      <c r="JD67" s="9"/>
      <c r="JE67" s="9"/>
      <c r="JF67" s="9"/>
      <c r="JG67" s="9"/>
      <c r="JH67" s="9"/>
      <c r="JI67" s="9"/>
      <c r="JJ67" s="9"/>
      <c r="JK67" s="9"/>
      <c r="JL67" s="9"/>
      <c r="JM67" s="9"/>
      <c r="JN67" s="9"/>
      <c r="JO67" s="9"/>
      <c r="JP67" s="9"/>
      <c r="JQ67" s="9"/>
      <c r="JR67" s="9"/>
      <c r="JS67" s="9"/>
      <c r="JT67" s="9"/>
      <c r="JU67" s="9"/>
      <c r="JV67" s="9"/>
      <c r="JW67" s="9"/>
      <c r="JX67" s="9"/>
      <c r="JY67" s="9"/>
      <c r="JZ67" s="9"/>
      <c r="KA67" s="9"/>
      <c r="KB67" s="9"/>
      <c r="KC67" s="9"/>
      <c r="KD67" s="9"/>
      <c r="KE67" s="9"/>
      <c r="KF67" s="9"/>
      <c r="KG67" s="9"/>
      <c r="KH67" s="9"/>
      <c r="KI67" s="9"/>
      <c r="KJ67" s="9"/>
      <c r="KK67" s="9"/>
      <c r="KL67" s="9"/>
      <c r="KM67" s="9"/>
      <c r="KN67" s="9"/>
      <c r="KO67" s="9"/>
      <c r="KP67" s="9"/>
      <c r="KQ67" s="9"/>
      <c r="KR67" s="9"/>
      <c r="KS67" s="9"/>
      <c r="KT67" s="9"/>
      <c r="KU67" s="9"/>
      <c r="KV67" s="9"/>
      <c r="KW67" s="9"/>
      <c r="KX67" s="9"/>
      <c r="KY67" s="9"/>
      <c r="KZ67" s="9"/>
      <c r="LA67" s="9"/>
      <c r="LB67" s="9"/>
      <c r="LC67" s="9"/>
      <c r="LD67" s="9"/>
      <c r="LE67" s="9"/>
      <c r="LF67" s="9"/>
      <c r="LG67" s="9"/>
      <c r="LH67" s="9"/>
      <c r="LI67" s="9"/>
      <c r="LJ67" s="9"/>
      <c r="LK67" s="9"/>
      <c r="LL67" s="9"/>
      <c r="LM67" s="9"/>
      <c r="LN67" s="9"/>
      <c r="LO67" s="9"/>
      <c r="LP67" s="9"/>
      <c r="LQ67" s="9"/>
      <c r="LR67" s="9"/>
      <c r="LS67" s="9"/>
      <c r="LT67" s="9"/>
      <c r="LU67" s="9"/>
      <c r="LV67" s="9"/>
      <c r="LW67" s="9"/>
      <c r="LX67" s="9"/>
      <c r="LY67" s="9"/>
      <c r="LZ67" s="9"/>
      <c r="MA67" s="9"/>
      <c r="MB67" s="9"/>
      <c r="MC67" s="9"/>
      <c r="MD67" s="9"/>
      <c r="ME67" s="9"/>
      <c r="MF67" s="9"/>
      <c r="MG67" s="9"/>
      <c r="MH67" s="9"/>
      <c r="MI67" s="9"/>
      <c r="MJ67" s="9"/>
      <c r="MK67" s="9"/>
      <c r="ML67" s="9"/>
      <c r="MM67" s="9"/>
      <c r="MN67" s="9"/>
      <c r="MO67" s="9"/>
      <c r="MP67" s="9"/>
      <c r="MQ67" s="9"/>
      <c r="MR67" s="9"/>
      <c r="MS67" s="9"/>
      <c r="MT67" s="9"/>
      <c r="MU67" s="9"/>
      <c r="MV67" s="9"/>
      <c r="MW67" s="9"/>
      <c r="MX67" s="9"/>
      <c r="MY67" s="9"/>
      <c r="MZ67" s="9"/>
      <c r="NA67" s="9"/>
      <c r="NB67" s="9"/>
      <c r="NC67" s="9"/>
      <c r="ND67" s="9"/>
      <c r="NE67" s="9"/>
      <c r="NF67" s="9"/>
      <c r="NG67" s="9"/>
      <c r="NH67" s="9"/>
      <c r="NI67" s="9"/>
      <c r="NJ67" s="9"/>
      <c r="NK67" s="9"/>
      <c r="NL67" s="9"/>
      <c r="NM67" s="9"/>
      <c r="NN67" s="9"/>
      <c r="NO67" s="9"/>
      <c r="NP67" s="9"/>
      <c r="NQ67" s="9"/>
      <c r="NR67" s="9"/>
      <c r="NS67" s="9"/>
      <c r="NT67" s="9"/>
      <c r="NU67" s="9"/>
      <c r="NV67" s="9"/>
      <c r="NW67" s="9"/>
      <c r="NX67" s="9"/>
      <c r="NY67" s="9"/>
      <c r="NZ67" s="9"/>
      <c r="OA67" s="9"/>
      <c r="OB67" s="9"/>
      <c r="OC67" s="9"/>
      <c r="OD67" s="9"/>
      <c r="OE67" s="9"/>
      <c r="OF67" s="9"/>
      <c r="OG67" s="9"/>
      <c r="OH67" s="9"/>
      <c r="OI67" s="9"/>
      <c r="OJ67" s="9"/>
      <c r="OK67" s="9"/>
      <c r="OL67" s="9"/>
      <c r="OM67" s="9"/>
      <c r="ON67" s="9"/>
      <c r="OO67" s="9"/>
      <c r="OP67" s="9"/>
      <c r="OQ67" s="9"/>
      <c r="OR67" s="9"/>
      <c r="OS67" s="9"/>
      <c r="OT67" s="9"/>
      <c r="OU67" s="9"/>
      <c r="OV67" s="9"/>
      <c r="OW67" s="9"/>
      <c r="OX67" s="9"/>
      <c r="OY67" s="9"/>
      <c r="OZ67" s="9"/>
      <c r="PA67" s="9"/>
      <c r="PB67" s="9"/>
      <c r="PC67" s="9"/>
      <c r="PD67" s="9"/>
      <c r="PE67" s="9"/>
      <c r="PF67" s="9"/>
      <c r="PG67" s="9"/>
      <c r="PH67" s="9"/>
      <c r="PI67" s="9"/>
      <c r="PJ67" s="9"/>
      <c r="PK67" s="9"/>
      <c r="PL67" s="9"/>
      <c r="PM67" s="9"/>
      <c r="PN67" s="9"/>
      <c r="PO67" s="9"/>
      <c r="PP67" s="9"/>
      <c r="PQ67" s="9"/>
      <c r="PR67" s="9"/>
      <c r="PS67" s="9"/>
      <c r="PT67" s="9"/>
      <c r="PU67" s="9"/>
      <c r="PV67" s="9"/>
      <c r="PW67" s="9"/>
      <c r="PX67" s="9"/>
      <c r="PY67" s="9"/>
      <c r="PZ67" s="9"/>
      <c r="QA67" s="9"/>
      <c r="QB67" s="9"/>
      <c r="QC67" s="9"/>
      <c r="QD67" s="9"/>
      <c r="QE67" s="9"/>
      <c r="QF67" s="9"/>
      <c r="QG67" s="9"/>
      <c r="QH67" s="9"/>
      <c r="QI67" s="9"/>
      <c r="QJ67" s="9"/>
      <c r="QK67" s="9"/>
      <c r="QL67" s="9"/>
      <c r="QM67" s="9"/>
      <c r="QN67" s="9"/>
      <c r="QO67" s="9"/>
      <c r="QP67" s="9"/>
      <c r="QQ67" s="9"/>
      <c r="QR67" s="9"/>
      <c r="QS67" s="9"/>
      <c r="QT67" s="9"/>
      <c r="QU67" s="9"/>
      <c r="QV67" s="9"/>
      <c r="QW67" s="9"/>
      <c r="QX67" s="9"/>
      <c r="QY67" s="9"/>
      <c r="QZ67" s="9"/>
      <c r="RA67" s="9"/>
      <c r="RB67" s="9"/>
      <c r="RC67" s="9"/>
      <c r="RD67" s="9"/>
      <c r="RE67" s="9"/>
      <c r="RF67" s="9"/>
      <c r="RG67" s="9"/>
      <c r="RH67" s="9"/>
      <c r="RI67" s="9"/>
      <c r="RJ67" s="9"/>
      <c r="RK67" s="9"/>
      <c r="RL67" s="9"/>
      <c r="RM67" s="9"/>
      <c r="RN67" s="9"/>
      <c r="RO67" s="9"/>
      <c r="RP67" s="9"/>
      <c r="RQ67" s="9"/>
      <c r="RR67" s="9"/>
      <c r="RS67" s="9"/>
      <c r="RT67" s="9"/>
      <c r="RU67" s="9"/>
      <c r="RV67" s="9"/>
      <c r="RW67" s="9"/>
      <c r="RX67" s="9"/>
      <c r="RY67" s="9"/>
      <c r="RZ67" s="9"/>
      <c r="SA67" s="9"/>
      <c r="SB67" s="9"/>
      <c r="SC67" s="9"/>
      <c r="SD67" s="9"/>
      <c r="SE67" s="9"/>
      <c r="SF67" s="9"/>
      <c r="SG67" s="9"/>
      <c r="SH67" s="9"/>
      <c r="SI67" s="9"/>
      <c r="SJ67" s="9"/>
      <c r="SK67" s="9"/>
      <c r="SL67" s="9"/>
      <c r="SM67" s="9"/>
      <c r="SN67" s="9"/>
      <c r="SO67" s="9"/>
      <c r="SP67" s="9"/>
      <c r="SQ67" s="9"/>
      <c r="SR67" s="9"/>
      <c r="SS67" s="9"/>
      <c r="ST67" s="9"/>
      <c r="SU67" s="9"/>
      <c r="SV67" s="9"/>
      <c r="SW67" s="9"/>
      <c r="SX67" s="9"/>
      <c r="SY67" s="9"/>
      <c r="SZ67" s="9"/>
      <c r="TA67" s="9"/>
      <c r="TB67" s="9"/>
      <c r="TC67" s="9"/>
      <c r="TD67" s="9"/>
      <c r="TE67" s="9"/>
      <c r="TF67" s="9"/>
      <c r="TG67" s="9"/>
      <c r="TH67" s="9"/>
      <c r="TI67" s="9"/>
      <c r="TJ67" s="9"/>
      <c r="TK67" s="9"/>
      <c r="TL67" s="9"/>
      <c r="TM67" s="9"/>
      <c r="TN67" s="9"/>
      <c r="TO67" s="9"/>
      <c r="TP67" s="9"/>
      <c r="TQ67" s="9"/>
      <c r="TR67" s="9"/>
      <c r="TS67" s="9"/>
      <c r="TT67" s="9"/>
      <c r="TU67" s="9"/>
      <c r="TV67" s="9"/>
      <c r="TW67" s="9"/>
      <c r="TX67" s="9"/>
      <c r="TY67" s="9"/>
      <c r="TZ67" s="9"/>
      <c r="UA67" s="9"/>
      <c r="UB67" s="9"/>
      <c r="UC67" s="9"/>
      <c r="UD67" s="9"/>
      <c r="UE67" s="9"/>
      <c r="UF67" s="9"/>
      <c r="UG67" s="9"/>
      <c r="UH67" s="9"/>
      <c r="UI67" s="9"/>
      <c r="UJ67" s="9"/>
      <c r="UK67" s="9"/>
      <c r="UL67" s="9"/>
      <c r="UM67" s="9"/>
      <c r="UN67" s="9"/>
      <c r="UO67" s="9"/>
      <c r="UP67" s="9"/>
      <c r="UQ67" s="9"/>
      <c r="UR67" s="9"/>
      <c r="US67" s="9"/>
      <c r="UT67" s="9"/>
      <c r="UU67" s="9"/>
      <c r="UV67" s="9"/>
      <c r="UW67" s="9"/>
      <c r="UX67" s="9"/>
      <c r="UY67" s="9"/>
      <c r="UZ67" s="9"/>
      <c r="VA67" s="9"/>
      <c r="VB67" s="9"/>
      <c r="VC67" s="9"/>
      <c r="VD67" s="9"/>
      <c r="VE67" s="9"/>
      <c r="VF67" s="9"/>
      <c r="VG67" s="9"/>
      <c r="VH67" s="9"/>
      <c r="VI67" s="9"/>
      <c r="VJ67" s="9"/>
      <c r="VK67" s="9"/>
      <c r="VL67" s="9"/>
      <c r="VM67" s="9"/>
      <c r="VN67" s="9"/>
      <c r="VO67" s="9"/>
      <c r="VP67" s="9"/>
      <c r="VQ67" s="9"/>
      <c r="VR67" s="9"/>
      <c r="VS67" s="9"/>
      <c r="VT67" s="9"/>
      <c r="VU67" s="9"/>
      <c r="VV67" s="9"/>
      <c r="VW67" s="9"/>
      <c r="VX67" s="9"/>
      <c r="VY67" s="9"/>
      <c r="VZ67" s="9"/>
      <c r="WA67" s="9"/>
      <c r="WB67" s="9"/>
      <c r="WC67" s="9"/>
      <c r="WD67" s="9"/>
      <c r="WE67" s="9"/>
      <c r="WF67" s="9"/>
      <c r="WG67" s="9"/>
      <c r="WH67" s="9"/>
      <c r="WI67" s="9"/>
      <c r="WJ67" s="9"/>
      <c r="WK67" s="9"/>
      <c r="WL67" s="9"/>
      <c r="WM67" s="9"/>
      <c r="WN67" s="9"/>
      <c r="WO67" s="9"/>
      <c r="WP67" s="9"/>
      <c r="WQ67" s="9"/>
      <c r="WR67" s="9"/>
      <c r="WS67" s="9"/>
      <c r="WT67" s="9"/>
      <c r="WU67" s="9"/>
      <c r="WV67" s="9"/>
      <c r="WW67" s="9"/>
      <c r="WX67" s="9"/>
      <c r="WY67" s="9"/>
      <c r="WZ67" s="9"/>
      <c r="XA67" s="9"/>
      <c r="XB67" s="9"/>
      <c r="XC67" s="9"/>
      <c r="XD67" s="9"/>
      <c r="XE67" s="9"/>
      <c r="XF67" s="9"/>
      <c r="XG67" s="9"/>
      <c r="XH67" s="9"/>
      <c r="XI67" s="9"/>
      <c r="XJ67" s="9"/>
      <c r="XK67" s="9"/>
      <c r="XL67" s="9"/>
      <c r="XM67" s="9"/>
      <c r="XN67" s="9"/>
      <c r="XO67" s="9"/>
      <c r="XP67" s="9"/>
      <c r="XQ67" s="9"/>
      <c r="XR67" s="9"/>
      <c r="XS67" s="9"/>
      <c r="XT67" s="9"/>
      <c r="XU67" s="9"/>
      <c r="XV67" s="9"/>
      <c r="XW67" s="9"/>
      <c r="XX67" s="9"/>
      <c r="XY67" s="9"/>
      <c r="XZ67" s="9"/>
      <c r="YA67" s="9"/>
      <c r="YB67" s="9"/>
      <c r="YC67" s="9"/>
      <c r="YD67" s="9"/>
      <c r="YE67" s="9"/>
      <c r="YF67" s="9"/>
      <c r="YG67" s="9"/>
      <c r="YH67" s="9"/>
      <c r="YI67" s="9"/>
      <c r="YJ67" s="9"/>
      <c r="YK67" s="9"/>
      <c r="YL67" s="9"/>
      <c r="YM67" s="9"/>
      <c r="YN67" s="9"/>
      <c r="YO67" s="9"/>
      <c r="YP67" s="9"/>
      <c r="YQ67" s="9"/>
      <c r="YR67" s="9"/>
      <c r="YS67" s="9"/>
      <c r="YT67" s="9"/>
      <c r="YU67" s="9"/>
      <c r="YV67" s="9"/>
      <c r="YW67" s="9"/>
      <c r="YX67" s="9"/>
      <c r="YY67" s="9"/>
      <c r="YZ67" s="9"/>
      <c r="ZA67" s="9"/>
      <c r="ZB67" s="9"/>
      <c r="ZC67" s="9"/>
      <c r="ZD67" s="9"/>
      <c r="ZE67" s="9"/>
      <c r="ZF67" s="9"/>
      <c r="ZG67" s="9"/>
      <c r="ZH67" s="9"/>
      <c r="ZI67" s="9"/>
      <c r="ZJ67" s="9"/>
      <c r="ZK67" s="9"/>
      <c r="ZL67" s="9"/>
      <c r="ZM67" s="9"/>
      <c r="ZN67" s="9"/>
      <c r="ZO67" s="9"/>
      <c r="ZP67" s="9"/>
      <c r="ZQ67" s="9"/>
      <c r="ZR67" s="9"/>
      <c r="ZS67" s="9"/>
      <c r="ZT67" s="9"/>
      <c r="ZU67" s="9"/>
      <c r="ZV67" s="9"/>
      <c r="ZW67" s="9"/>
      <c r="ZX67" s="9"/>
      <c r="ZY67" s="9"/>
      <c r="ZZ67" s="9"/>
      <c r="AAA67" s="9"/>
      <c r="AAB67" s="9"/>
      <c r="AAC67" s="9"/>
      <c r="AAD67" s="9"/>
      <c r="AAE67" s="9"/>
      <c r="AAF67" s="9"/>
      <c r="AAG67" s="9"/>
      <c r="AAH67" s="9"/>
      <c r="AAI67" s="9"/>
      <c r="AAJ67" s="9"/>
      <c r="AAK67" s="9"/>
      <c r="AAL67" s="9"/>
      <c r="AAM67" s="9"/>
      <c r="AAN67" s="9"/>
      <c r="AAO67" s="9"/>
      <c r="AAP67" s="9"/>
      <c r="AAQ67" s="9"/>
      <c r="AAR67" s="9"/>
      <c r="AAS67" s="9"/>
      <c r="AAT67" s="9"/>
      <c r="AAU67" s="9"/>
      <c r="AAV67" s="9"/>
      <c r="AAW67" s="9"/>
      <c r="AAX67" s="9"/>
      <c r="AAY67" s="9"/>
      <c r="AAZ67" s="9"/>
      <c r="ABA67" s="9"/>
      <c r="ABB67" s="9"/>
      <c r="ABC67" s="9"/>
      <c r="ABD67" s="9"/>
      <c r="ABE67" s="9"/>
      <c r="ABF67" s="9"/>
      <c r="ABG67" s="9"/>
      <c r="ABH67" s="9"/>
      <c r="ABI67" s="9"/>
      <c r="ABJ67" s="9"/>
      <c r="ABK67" s="9"/>
      <c r="ABL67" s="9"/>
      <c r="ABM67" s="9"/>
      <c r="ABN67" s="9"/>
      <c r="ABO67" s="9"/>
      <c r="ABP67" s="9"/>
      <c r="ABQ67" s="9"/>
      <c r="ABR67" s="9"/>
      <c r="ABS67" s="9"/>
      <c r="ABT67" s="9"/>
      <c r="ABU67" s="9"/>
      <c r="ABV67" s="9"/>
      <c r="ABW67" s="9"/>
      <c r="ABX67" s="9"/>
      <c r="ABY67" s="9"/>
      <c r="ABZ67" s="9"/>
      <c r="ACA67" s="9"/>
      <c r="ACB67" s="9"/>
      <c r="ACC67" s="9"/>
      <c r="ACD67" s="9"/>
      <c r="ACE67" s="9"/>
      <c r="ACF67" s="9"/>
      <c r="ACG67" s="9"/>
      <c r="ACH67" s="9"/>
      <c r="ACI67" s="9"/>
      <c r="ACJ67" s="9"/>
      <c r="ACK67" s="9"/>
      <c r="ACL67" s="9"/>
      <c r="ACM67" s="9"/>
      <c r="ACN67" s="9"/>
      <c r="ACO67" s="9"/>
      <c r="ACP67" s="9"/>
      <c r="ACQ67" s="9"/>
      <c r="ACR67" s="9"/>
      <c r="ACS67" s="9"/>
      <c r="ACT67" s="9"/>
      <c r="ACU67" s="9"/>
      <c r="ACV67" s="9"/>
      <c r="ACW67" s="9"/>
      <c r="ACX67" s="9"/>
      <c r="ACY67" s="9"/>
      <c r="ACZ67" s="9"/>
      <c r="ADA67" s="9"/>
      <c r="ADB67" s="9"/>
      <c r="ADC67" s="9"/>
      <c r="ADD67" s="9"/>
      <c r="ADE67" s="9"/>
      <c r="ADF67" s="9"/>
      <c r="ADG67" s="9"/>
      <c r="ADH67" s="9"/>
      <c r="ADI67" s="9"/>
      <c r="ADJ67" s="9"/>
      <c r="ADK67" s="9"/>
      <c r="ADL67" s="9"/>
      <c r="ADM67" s="9"/>
      <c r="ADN67" s="9"/>
      <c r="ADO67" s="9"/>
      <c r="ADP67" s="9"/>
      <c r="ADQ67" s="9"/>
      <c r="ADR67" s="9"/>
      <c r="ADS67" s="9"/>
      <c r="ADT67" s="9"/>
      <c r="ADU67" s="9"/>
      <c r="ADV67" s="9"/>
      <c r="ADW67" s="9"/>
      <c r="ADX67" s="9"/>
      <c r="ADY67" s="9"/>
      <c r="ADZ67" s="9"/>
      <c r="AEA67" s="9"/>
      <c r="AEB67" s="9"/>
      <c r="AEC67" s="9"/>
      <c r="AED67" s="9"/>
      <c r="AEE67" s="9"/>
      <c r="AEF67" s="9"/>
      <c r="AEG67" s="9"/>
      <c r="AEH67" s="9"/>
      <c r="AEI67" s="9"/>
      <c r="AEJ67" s="9"/>
      <c r="AEK67" s="9"/>
      <c r="AEL67" s="9"/>
      <c r="AEM67" s="9"/>
      <c r="AEN67" s="9"/>
      <c r="AEO67" s="9"/>
      <c r="AEP67" s="9"/>
      <c r="AEQ67" s="9"/>
      <c r="AER67" s="9"/>
      <c r="AES67" s="9"/>
      <c r="AET67" s="9"/>
      <c r="AEU67" s="9"/>
      <c r="AEV67" s="9"/>
      <c r="AEW67" s="9"/>
      <c r="AEX67" s="9"/>
      <c r="AEY67" s="9"/>
      <c r="AEZ67" s="9"/>
      <c r="AFA67" s="9"/>
      <c r="AFB67" s="9"/>
      <c r="AFC67" s="9"/>
      <c r="AFD67" s="9"/>
      <c r="AFE67" s="9"/>
      <c r="AFF67" s="9"/>
      <c r="AFG67" s="9"/>
      <c r="AFH67" s="9"/>
      <c r="AFI67" s="9"/>
      <c r="AFJ67" s="9"/>
      <c r="AFK67" s="9"/>
      <c r="AFL67" s="9"/>
      <c r="AFM67" s="9"/>
      <c r="AFN67" s="9"/>
      <c r="AFO67" s="9"/>
      <c r="AFP67" s="9"/>
      <c r="AFQ67" s="9"/>
      <c r="AFR67" s="9"/>
      <c r="AFS67" s="9"/>
      <c r="AFT67" s="9"/>
      <c r="AFU67" s="9"/>
      <c r="AFV67" s="9"/>
      <c r="AFW67" s="9"/>
      <c r="AFX67" s="9"/>
      <c r="AFY67" s="9"/>
      <c r="AFZ67" s="9"/>
      <c r="AGA67" s="9"/>
      <c r="AGB67" s="9"/>
      <c r="AGC67" s="9"/>
      <c r="AGD67" s="9"/>
      <c r="AGE67" s="9"/>
      <c r="AGF67" s="9"/>
      <c r="AGG67" s="9"/>
      <c r="AGH67" s="9"/>
      <c r="AGI67" s="9"/>
      <c r="AGJ67" s="9"/>
      <c r="AGK67" s="9"/>
      <c r="AGL67" s="9"/>
      <c r="AGM67" s="9"/>
      <c r="AGN67" s="9"/>
      <c r="AGO67" s="9"/>
      <c r="AGP67" s="9"/>
      <c r="AGQ67" s="9"/>
      <c r="AGR67" s="9"/>
      <c r="AGS67" s="9"/>
      <c r="AGT67" s="9"/>
      <c r="AGU67" s="9"/>
      <c r="AGV67" s="9"/>
      <c r="AGW67" s="9"/>
      <c r="AGX67" s="9"/>
      <c r="AGY67" s="9"/>
      <c r="AGZ67" s="9"/>
      <c r="AHA67" s="9"/>
      <c r="AHB67" s="9"/>
      <c r="AHC67" s="9"/>
      <c r="AHD67" s="9"/>
      <c r="AHE67" s="9"/>
      <c r="AHF67" s="9"/>
      <c r="AHG67" s="9"/>
      <c r="AHH67" s="9"/>
      <c r="AHI67" s="9"/>
      <c r="AHJ67" s="9"/>
      <c r="AHK67" s="9"/>
      <c r="AHL67" s="9"/>
      <c r="AHM67" s="9"/>
      <c r="AHN67" s="9"/>
      <c r="AHO67" s="9"/>
      <c r="AHP67" s="9"/>
      <c r="AHQ67" s="9"/>
      <c r="AHR67" s="9"/>
      <c r="AHS67" s="9"/>
    </row>
    <row r="68" spans="1:903" s="8" customFormat="1">
      <c r="A68" s="63">
        <v>62</v>
      </c>
      <c r="B68" s="8" t="s">
        <v>118</v>
      </c>
      <c r="C68" s="8" t="s">
        <v>16</v>
      </c>
      <c r="D68" s="8" t="s">
        <v>21</v>
      </c>
      <c r="E68" s="8" t="s">
        <v>120</v>
      </c>
      <c r="F68" s="43">
        <v>41420</v>
      </c>
      <c r="G68" s="44">
        <v>8.5965559999999996</v>
      </c>
      <c r="H68" s="45">
        <v>-80.124750000000006</v>
      </c>
      <c r="I68" s="8">
        <v>30.9</v>
      </c>
      <c r="J68" s="8" t="s">
        <v>227</v>
      </c>
      <c r="K68" s="46">
        <v>712</v>
      </c>
      <c r="L68" s="46">
        <v>24.6</v>
      </c>
      <c r="M68" s="47">
        <v>293.7</v>
      </c>
      <c r="N68" s="46">
        <v>7.11</v>
      </c>
      <c r="O68" s="46"/>
      <c r="P68" s="47"/>
      <c r="Q68" s="44"/>
      <c r="R68" s="44"/>
      <c r="S68" s="44"/>
      <c r="T68" s="44"/>
      <c r="U68" s="44"/>
      <c r="V68" s="44"/>
      <c r="W68" s="44"/>
      <c r="X68" s="49">
        <v>7.23</v>
      </c>
      <c r="Y68" s="49">
        <v>0.33041369291413414</v>
      </c>
      <c r="Z68" s="50">
        <v>2.0659999999999998</v>
      </c>
      <c r="AA68" s="50">
        <v>7.7968253968253967</v>
      </c>
      <c r="AB68" s="50">
        <v>30.7</v>
      </c>
      <c r="AC68" s="49">
        <v>7.4397643097643105</v>
      </c>
      <c r="AD68" s="49">
        <v>0.34</v>
      </c>
      <c r="AE68" s="51">
        <v>1000000</v>
      </c>
      <c r="AF68" s="49">
        <v>0.22800000000000001</v>
      </c>
      <c r="AG68" s="66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  <c r="AX68" s="9"/>
      <c r="AY68" s="9"/>
      <c r="AZ68" s="9"/>
      <c r="BA68" s="9"/>
      <c r="BB68" s="9"/>
      <c r="BC68" s="9"/>
      <c r="BD68" s="9"/>
      <c r="BE68" s="9"/>
      <c r="BF68" s="9"/>
      <c r="BG68" s="9"/>
      <c r="BH68" s="9"/>
      <c r="BI68" s="9"/>
      <c r="BJ68" s="9"/>
      <c r="BK68" s="9"/>
      <c r="BL68" s="9"/>
      <c r="BM68" s="9"/>
      <c r="BN68" s="9"/>
      <c r="BO68" s="9"/>
      <c r="BP68" s="9"/>
      <c r="BQ68" s="9"/>
      <c r="BR68" s="9"/>
      <c r="BS68" s="9"/>
      <c r="BT68" s="9"/>
      <c r="BU68" s="9"/>
      <c r="BV68" s="9"/>
      <c r="BW68" s="9"/>
      <c r="BX68" s="9"/>
      <c r="BY68" s="9"/>
      <c r="BZ68" s="9"/>
      <c r="CA68" s="9"/>
      <c r="CB68" s="9"/>
      <c r="CC68" s="9"/>
      <c r="CD68" s="9"/>
      <c r="CE68" s="9"/>
      <c r="CF68" s="9"/>
      <c r="CG68" s="9"/>
      <c r="CH68" s="9"/>
      <c r="CI68" s="9"/>
      <c r="CJ68" s="9"/>
      <c r="CK68" s="9"/>
      <c r="CL68" s="9"/>
      <c r="CM68" s="9"/>
      <c r="CN68" s="9"/>
      <c r="CO68" s="9"/>
      <c r="CP68" s="9"/>
      <c r="CQ68" s="9"/>
      <c r="CR68" s="9"/>
      <c r="CS68" s="9"/>
      <c r="CT68" s="9"/>
      <c r="CU68" s="9"/>
      <c r="CV68" s="9"/>
      <c r="CW68" s="9"/>
      <c r="CX68" s="9"/>
      <c r="CY68" s="9"/>
      <c r="CZ68" s="9"/>
      <c r="DA68" s="9"/>
      <c r="DB68" s="9"/>
      <c r="DC68" s="9"/>
      <c r="DD68" s="9"/>
      <c r="DE68" s="9"/>
      <c r="DF68" s="9"/>
      <c r="DG68" s="9"/>
      <c r="DH68" s="9"/>
      <c r="DI68" s="9"/>
      <c r="DJ68" s="9"/>
      <c r="DK68" s="9"/>
      <c r="DL68" s="9"/>
      <c r="DM68" s="9"/>
      <c r="DN68" s="9"/>
      <c r="DO68" s="9"/>
      <c r="DP68" s="9"/>
      <c r="DQ68" s="9"/>
      <c r="DR68" s="9"/>
      <c r="DS68" s="9"/>
      <c r="DT68" s="9"/>
      <c r="DU68" s="9"/>
      <c r="DV68" s="9"/>
      <c r="DW68" s="9"/>
      <c r="DX68" s="9"/>
      <c r="DY68" s="9"/>
      <c r="DZ68" s="9"/>
      <c r="EA68" s="9"/>
      <c r="EB68" s="9"/>
      <c r="EC68" s="9"/>
      <c r="ED68" s="9"/>
      <c r="EE68" s="9"/>
      <c r="EF68" s="9"/>
      <c r="EG68" s="9"/>
      <c r="EH68" s="9"/>
      <c r="EI68" s="9"/>
      <c r="EJ68" s="9"/>
      <c r="EK68" s="9"/>
      <c r="EL68" s="9"/>
      <c r="EM68" s="9"/>
      <c r="EN68" s="9"/>
      <c r="EO68" s="9"/>
      <c r="EP68" s="9"/>
      <c r="EQ68" s="9"/>
      <c r="ER68" s="9"/>
      <c r="ES68" s="9"/>
      <c r="ET68" s="9"/>
      <c r="EU68" s="9"/>
      <c r="EV68" s="9"/>
      <c r="EW68" s="9"/>
      <c r="EX68" s="9"/>
      <c r="EY68" s="9"/>
      <c r="EZ68" s="9"/>
      <c r="FA68" s="9"/>
      <c r="FB68" s="9"/>
      <c r="FC68" s="9"/>
      <c r="FD68" s="9"/>
      <c r="FE68" s="9"/>
      <c r="FF68" s="9"/>
      <c r="FG68" s="9"/>
      <c r="FH68" s="9"/>
      <c r="FI68" s="9"/>
      <c r="FJ68" s="9"/>
      <c r="FK68" s="9"/>
      <c r="FL68" s="9"/>
      <c r="FM68" s="9"/>
      <c r="FN68" s="9"/>
      <c r="FO68" s="9"/>
      <c r="FP68" s="9"/>
      <c r="FQ68" s="9"/>
      <c r="FR68" s="9"/>
      <c r="FS68" s="9"/>
      <c r="FT68" s="9"/>
      <c r="FU68" s="9"/>
      <c r="FV68" s="9"/>
      <c r="FW68" s="9"/>
      <c r="FX68" s="9"/>
      <c r="FY68" s="9"/>
      <c r="FZ68" s="9"/>
      <c r="GA68" s="9"/>
      <c r="GB68" s="9"/>
      <c r="GC68" s="9"/>
      <c r="GD68" s="9"/>
      <c r="GE68" s="9"/>
      <c r="GF68" s="9"/>
      <c r="GG68" s="9"/>
      <c r="GH68" s="9"/>
      <c r="GI68" s="9"/>
      <c r="GJ68" s="9"/>
      <c r="GK68" s="9"/>
      <c r="GL68" s="9"/>
      <c r="GM68" s="9"/>
      <c r="GN68" s="9"/>
      <c r="GO68" s="9"/>
      <c r="GP68" s="9"/>
      <c r="GQ68" s="9"/>
      <c r="GR68" s="9"/>
      <c r="GS68" s="9"/>
      <c r="GT68" s="9"/>
      <c r="GU68" s="9"/>
      <c r="GV68" s="9"/>
      <c r="GW68" s="9"/>
      <c r="GX68" s="9"/>
      <c r="GY68" s="9"/>
      <c r="GZ68" s="9"/>
      <c r="HA68" s="9"/>
      <c r="HB68" s="9"/>
      <c r="HC68" s="9"/>
      <c r="HD68" s="9"/>
      <c r="HE68" s="9"/>
      <c r="HF68" s="9"/>
      <c r="HG68" s="9"/>
      <c r="HH68" s="9"/>
      <c r="HI68" s="9"/>
      <c r="HJ68" s="9"/>
      <c r="HK68" s="9"/>
      <c r="HL68" s="9"/>
      <c r="HM68" s="9"/>
      <c r="HN68" s="9"/>
      <c r="HO68" s="9"/>
      <c r="HP68" s="9"/>
      <c r="HQ68" s="9"/>
      <c r="HR68" s="9"/>
      <c r="HS68" s="9"/>
      <c r="HT68" s="9"/>
      <c r="HU68" s="9"/>
      <c r="HV68" s="9"/>
      <c r="HW68" s="9"/>
      <c r="HX68" s="9"/>
      <c r="HY68" s="9"/>
      <c r="HZ68" s="9"/>
      <c r="IA68" s="9"/>
      <c r="IB68" s="9"/>
      <c r="IC68" s="9"/>
      <c r="ID68" s="9"/>
      <c r="IE68" s="9"/>
      <c r="IF68" s="9"/>
      <c r="IG68" s="9"/>
      <c r="IH68" s="9"/>
      <c r="II68" s="9"/>
      <c r="IJ68" s="9"/>
      <c r="IK68" s="9"/>
      <c r="IL68" s="9"/>
      <c r="IM68" s="9"/>
      <c r="IN68" s="9"/>
      <c r="IO68" s="9"/>
      <c r="IP68" s="9"/>
      <c r="IQ68" s="9"/>
      <c r="IR68" s="9"/>
      <c r="IS68" s="9"/>
      <c r="IT68" s="9"/>
      <c r="IU68" s="9"/>
      <c r="IV68" s="9"/>
      <c r="IW68" s="9"/>
      <c r="IX68" s="9"/>
      <c r="IY68" s="9"/>
      <c r="IZ68" s="9"/>
      <c r="JA68" s="9"/>
      <c r="JB68" s="9"/>
      <c r="JC68" s="9"/>
      <c r="JD68" s="9"/>
      <c r="JE68" s="9"/>
      <c r="JF68" s="9"/>
      <c r="JG68" s="9"/>
      <c r="JH68" s="9"/>
      <c r="JI68" s="9"/>
      <c r="JJ68" s="9"/>
      <c r="JK68" s="9"/>
      <c r="JL68" s="9"/>
      <c r="JM68" s="9"/>
      <c r="JN68" s="9"/>
      <c r="JO68" s="9"/>
      <c r="JP68" s="9"/>
      <c r="JQ68" s="9"/>
      <c r="JR68" s="9"/>
      <c r="JS68" s="9"/>
      <c r="JT68" s="9"/>
      <c r="JU68" s="9"/>
      <c r="JV68" s="9"/>
      <c r="JW68" s="9"/>
      <c r="JX68" s="9"/>
      <c r="JY68" s="9"/>
      <c r="JZ68" s="9"/>
      <c r="KA68" s="9"/>
      <c r="KB68" s="9"/>
      <c r="KC68" s="9"/>
      <c r="KD68" s="9"/>
      <c r="KE68" s="9"/>
      <c r="KF68" s="9"/>
      <c r="KG68" s="9"/>
      <c r="KH68" s="9"/>
      <c r="KI68" s="9"/>
      <c r="KJ68" s="9"/>
      <c r="KK68" s="9"/>
      <c r="KL68" s="9"/>
      <c r="KM68" s="9"/>
      <c r="KN68" s="9"/>
      <c r="KO68" s="9"/>
      <c r="KP68" s="9"/>
      <c r="KQ68" s="9"/>
      <c r="KR68" s="9"/>
      <c r="KS68" s="9"/>
      <c r="KT68" s="9"/>
      <c r="KU68" s="9"/>
      <c r="KV68" s="9"/>
      <c r="KW68" s="9"/>
      <c r="KX68" s="9"/>
      <c r="KY68" s="9"/>
      <c r="KZ68" s="9"/>
      <c r="LA68" s="9"/>
      <c r="LB68" s="9"/>
      <c r="LC68" s="9"/>
      <c r="LD68" s="9"/>
      <c r="LE68" s="9"/>
      <c r="LF68" s="9"/>
      <c r="LG68" s="9"/>
      <c r="LH68" s="9"/>
      <c r="LI68" s="9"/>
      <c r="LJ68" s="9"/>
      <c r="LK68" s="9"/>
      <c r="LL68" s="9"/>
      <c r="LM68" s="9"/>
      <c r="LN68" s="9"/>
      <c r="LO68" s="9"/>
      <c r="LP68" s="9"/>
      <c r="LQ68" s="9"/>
      <c r="LR68" s="9"/>
      <c r="LS68" s="9"/>
      <c r="LT68" s="9"/>
      <c r="LU68" s="9"/>
      <c r="LV68" s="9"/>
      <c r="LW68" s="9"/>
      <c r="LX68" s="9"/>
      <c r="LY68" s="9"/>
      <c r="LZ68" s="9"/>
      <c r="MA68" s="9"/>
      <c r="MB68" s="9"/>
      <c r="MC68" s="9"/>
      <c r="MD68" s="9"/>
      <c r="ME68" s="9"/>
      <c r="MF68" s="9"/>
      <c r="MG68" s="9"/>
      <c r="MH68" s="9"/>
      <c r="MI68" s="9"/>
      <c r="MJ68" s="9"/>
      <c r="MK68" s="9"/>
      <c r="ML68" s="9"/>
      <c r="MM68" s="9"/>
      <c r="MN68" s="9"/>
      <c r="MO68" s="9"/>
      <c r="MP68" s="9"/>
      <c r="MQ68" s="9"/>
      <c r="MR68" s="9"/>
      <c r="MS68" s="9"/>
      <c r="MT68" s="9"/>
      <c r="MU68" s="9"/>
      <c r="MV68" s="9"/>
      <c r="MW68" s="9"/>
      <c r="MX68" s="9"/>
      <c r="MY68" s="9"/>
      <c r="MZ68" s="9"/>
      <c r="NA68" s="9"/>
      <c r="NB68" s="9"/>
      <c r="NC68" s="9"/>
      <c r="ND68" s="9"/>
      <c r="NE68" s="9"/>
      <c r="NF68" s="9"/>
      <c r="NG68" s="9"/>
      <c r="NH68" s="9"/>
      <c r="NI68" s="9"/>
      <c r="NJ68" s="9"/>
      <c r="NK68" s="9"/>
      <c r="NL68" s="9"/>
      <c r="NM68" s="9"/>
      <c r="NN68" s="9"/>
      <c r="NO68" s="9"/>
      <c r="NP68" s="9"/>
      <c r="NQ68" s="9"/>
      <c r="NR68" s="9"/>
      <c r="NS68" s="9"/>
      <c r="NT68" s="9"/>
      <c r="NU68" s="9"/>
      <c r="NV68" s="9"/>
      <c r="NW68" s="9"/>
      <c r="NX68" s="9"/>
      <c r="NY68" s="9"/>
      <c r="NZ68" s="9"/>
      <c r="OA68" s="9"/>
      <c r="OB68" s="9"/>
      <c r="OC68" s="9"/>
      <c r="OD68" s="9"/>
      <c r="OE68" s="9"/>
      <c r="OF68" s="9"/>
      <c r="OG68" s="9"/>
      <c r="OH68" s="9"/>
      <c r="OI68" s="9"/>
      <c r="OJ68" s="9"/>
      <c r="OK68" s="9"/>
      <c r="OL68" s="9"/>
      <c r="OM68" s="9"/>
      <c r="ON68" s="9"/>
      <c r="OO68" s="9"/>
      <c r="OP68" s="9"/>
      <c r="OQ68" s="9"/>
      <c r="OR68" s="9"/>
      <c r="OS68" s="9"/>
      <c r="OT68" s="9"/>
      <c r="OU68" s="9"/>
      <c r="OV68" s="9"/>
      <c r="OW68" s="9"/>
      <c r="OX68" s="9"/>
      <c r="OY68" s="9"/>
      <c r="OZ68" s="9"/>
      <c r="PA68" s="9"/>
      <c r="PB68" s="9"/>
      <c r="PC68" s="9"/>
      <c r="PD68" s="9"/>
      <c r="PE68" s="9"/>
      <c r="PF68" s="9"/>
      <c r="PG68" s="9"/>
      <c r="PH68" s="9"/>
      <c r="PI68" s="9"/>
      <c r="PJ68" s="9"/>
      <c r="PK68" s="9"/>
      <c r="PL68" s="9"/>
      <c r="PM68" s="9"/>
      <c r="PN68" s="9"/>
      <c r="PO68" s="9"/>
      <c r="PP68" s="9"/>
      <c r="PQ68" s="9"/>
      <c r="PR68" s="9"/>
      <c r="PS68" s="9"/>
      <c r="PT68" s="9"/>
      <c r="PU68" s="9"/>
      <c r="PV68" s="9"/>
      <c r="PW68" s="9"/>
      <c r="PX68" s="9"/>
      <c r="PY68" s="9"/>
      <c r="PZ68" s="9"/>
      <c r="QA68" s="9"/>
      <c r="QB68" s="9"/>
      <c r="QC68" s="9"/>
      <c r="QD68" s="9"/>
      <c r="QE68" s="9"/>
      <c r="QF68" s="9"/>
      <c r="QG68" s="9"/>
      <c r="QH68" s="9"/>
      <c r="QI68" s="9"/>
      <c r="QJ68" s="9"/>
      <c r="QK68" s="9"/>
      <c r="QL68" s="9"/>
      <c r="QM68" s="9"/>
      <c r="QN68" s="9"/>
      <c r="QO68" s="9"/>
      <c r="QP68" s="9"/>
      <c r="QQ68" s="9"/>
      <c r="QR68" s="9"/>
      <c r="QS68" s="9"/>
      <c r="QT68" s="9"/>
      <c r="QU68" s="9"/>
      <c r="QV68" s="9"/>
      <c r="QW68" s="9"/>
      <c r="QX68" s="9"/>
      <c r="QY68" s="9"/>
      <c r="QZ68" s="9"/>
      <c r="RA68" s="9"/>
      <c r="RB68" s="9"/>
      <c r="RC68" s="9"/>
      <c r="RD68" s="9"/>
      <c r="RE68" s="9"/>
      <c r="RF68" s="9"/>
      <c r="RG68" s="9"/>
      <c r="RH68" s="9"/>
      <c r="RI68" s="9"/>
      <c r="RJ68" s="9"/>
      <c r="RK68" s="9"/>
      <c r="RL68" s="9"/>
      <c r="RM68" s="9"/>
      <c r="RN68" s="9"/>
      <c r="RO68" s="9"/>
      <c r="RP68" s="9"/>
      <c r="RQ68" s="9"/>
      <c r="RR68" s="9"/>
      <c r="RS68" s="9"/>
      <c r="RT68" s="9"/>
      <c r="RU68" s="9"/>
      <c r="RV68" s="9"/>
      <c r="RW68" s="9"/>
      <c r="RX68" s="9"/>
      <c r="RY68" s="9"/>
      <c r="RZ68" s="9"/>
      <c r="SA68" s="9"/>
      <c r="SB68" s="9"/>
      <c r="SC68" s="9"/>
      <c r="SD68" s="9"/>
      <c r="SE68" s="9"/>
      <c r="SF68" s="9"/>
      <c r="SG68" s="9"/>
      <c r="SH68" s="9"/>
      <c r="SI68" s="9"/>
      <c r="SJ68" s="9"/>
      <c r="SK68" s="9"/>
      <c r="SL68" s="9"/>
      <c r="SM68" s="9"/>
      <c r="SN68" s="9"/>
      <c r="SO68" s="9"/>
      <c r="SP68" s="9"/>
      <c r="SQ68" s="9"/>
      <c r="SR68" s="9"/>
      <c r="SS68" s="9"/>
      <c r="ST68" s="9"/>
      <c r="SU68" s="9"/>
      <c r="SV68" s="9"/>
      <c r="SW68" s="9"/>
      <c r="SX68" s="9"/>
      <c r="SY68" s="9"/>
      <c r="SZ68" s="9"/>
      <c r="TA68" s="9"/>
      <c r="TB68" s="9"/>
      <c r="TC68" s="9"/>
      <c r="TD68" s="9"/>
      <c r="TE68" s="9"/>
      <c r="TF68" s="9"/>
      <c r="TG68" s="9"/>
      <c r="TH68" s="9"/>
      <c r="TI68" s="9"/>
      <c r="TJ68" s="9"/>
      <c r="TK68" s="9"/>
      <c r="TL68" s="9"/>
      <c r="TM68" s="9"/>
      <c r="TN68" s="9"/>
      <c r="TO68" s="9"/>
      <c r="TP68" s="9"/>
      <c r="TQ68" s="9"/>
      <c r="TR68" s="9"/>
      <c r="TS68" s="9"/>
      <c r="TT68" s="9"/>
      <c r="TU68" s="9"/>
      <c r="TV68" s="9"/>
      <c r="TW68" s="9"/>
      <c r="TX68" s="9"/>
      <c r="TY68" s="9"/>
      <c r="TZ68" s="9"/>
      <c r="UA68" s="9"/>
      <c r="UB68" s="9"/>
      <c r="UC68" s="9"/>
      <c r="UD68" s="9"/>
      <c r="UE68" s="9"/>
      <c r="UF68" s="9"/>
      <c r="UG68" s="9"/>
      <c r="UH68" s="9"/>
      <c r="UI68" s="9"/>
      <c r="UJ68" s="9"/>
      <c r="UK68" s="9"/>
      <c r="UL68" s="9"/>
      <c r="UM68" s="9"/>
      <c r="UN68" s="9"/>
      <c r="UO68" s="9"/>
      <c r="UP68" s="9"/>
      <c r="UQ68" s="9"/>
      <c r="UR68" s="9"/>
      <c r="US68" s="9"/>
      <c r="UT68" s="9"/>
      <c r="UU68" s="9"/>
      <c r="UV68" s="9"/>
      <c r="UW68" s="9"/>
      <c r="UX68" s="9"/>
      <c r="UY68" s="9"/>
      <c r="UZ68" s="9"/>
      <c r="VA68" s="9"/>
      <c r="VB68" s="9"/>
      <c r="VC68" s="9"/>
      <c r="VD68" s="9"/>
      <c r="VE68" s="9"/>
      <c r="VF68" s="9"/>
      <c r="VG68" s="9"/>
      <c r="VH68" s="9"/>
      <c r="VI68" s="9"/>
      <c r="VJ68" s="9"/>
      <c r="VK68" s="9"/>
      <c r="VL68" s="9"/>
      <c r="VM68" s="9"/>
      <c r="VN68" s="9"/>
      <c r="VO68" s="9"/>
      <c r="VP68" s="9"/>
      <c r="VQ68" s="9"/>
      <c r="VR68" s="9"/>
      <c r="VS68" s="9"/>
      <c r="VT68" s="9"/>
      <c r="VU68" s="9"/>
      <c r="VV68" s="9"/>
      <c r="VW68" s="9"/>
      <c r="VX68" s="9"/>
      <c r="VY68" s="9"/>
      <c r="VZ68" s="9"/>
      <c r="WA68" s="9"/>
      <c r="WB68" s="9"/>
      <c r="WC68" s="9"/>
      <c r="WD68" s="9"/>
      <c r="WE68" s="9"/>
      <c r="WF68" s="9"/>
      <c r="WG68" s="9"/>
      <c r="WH68" s="9"/>
      <c r="WI68" s="9"/>
      <c r="WJ68" s="9"/>
      <c r="WK68" s="9"/>
      <c r="WL68" s="9"/>
      <c r="WM68" s="9"/>
      <c r="WN68" s="9"/>
      <c r="WO68" s="9"/>
      <c r="WP68" s="9"/>
      <c r="WQ68" s="9"/>
      <c r="WR68" s="9"/>
      <c r="WS68" s="9"/>
      <c r="WT68" s="9"/>
      <c r="WU68" s="9"/>
      <c r="WV68" s="9"/>
      <c r="WW68" s="9"/>
      <c r="WX68" s="9"/>
      <c r="WY68" s="9"/>
      <c r="WZ68" s="9"/>
      <c r="XA68" s="9"/>
      <c r="XB68" s="9"/>
      <c r="XC68" s="9"/>
      <c r="XD68" s="9"/>
      <c r="XE68" s="9"/>
      <c r="XF68" s="9"/>
      <c r="XG68" s="9"/>
      <c r="XH68" s="9"/>
      <c r="XI68" s="9"/>
      <c r="XJ68" s="9"/>
      <c r="XK68" s="9"/>
      <c r="XL68" s="9"/>
      <c r="XM68" s="9"/>
      <c r="XN68" s="9"/>
      <c r="XO68" s="9"/>
      <c r="XP68" s="9"/>
      <c r="XQ68" s="9"/>
      <c r="XR68" s="9"/>
      <c r="XS68" s="9"/>
      <c r="XT68" s="9"/>
      <c r="XU68" s="9"/>
      <c r="XV68" s="9"/>
      <c r="XW68" s="9"/>
      <c r="XX68" s="9"/>
      <c r="XY68" s="9"/>
      <c r="XZ68" s="9"/>
      <c r="YA68" s="9"/>
      <c r="YB68" s="9"/>
      <c r="YC68" s="9"/>
      <c r="YD68" s="9"/>
      <c r="YE68" s="9"/>
      <c r="YF68" s="9"/>
      <c r="YG68" s="9"/>
      <c r="YH68" s="9"/>
      <c r="YI68" s="9"/>
      <c r="YJ68" s="9"/>
      <c r="YK68" s="9"/>
      <c r="YL68" s="9"/>
      <c r="YM68" s="9"/>
      <c r="YN68" s="9"/>
      <c r="YO68" s="9"/>
      <c r="YP68" s="9"/>
      <c r="YQ68" s="9"/>
      <c r="YR68" s="9"/>
      <c r="YS68" s="9"/>
      <c r="YT68" s="9"/>
      <c r="YU68" s="9"/>
      <c r="YV68" s="9"/>
      <c r="YW68" s="9"/>
      <c r="YX68" s="9"/>
      <c r="YY68" s="9"/>
      <c r="YZ68" s="9"/>
      <c r="ZA68" s="9"/>
      <c r="ZB68" s="9"/>
      <c r="ZC68" s="9"/>
      <c r="ZD68" s="9"/>
      <c r="ZE68" s="9"/>
      <c r="ZF68" s="9"/>
      <c r="ZG68" s="9"/>
      <c r="ZH68" s="9"/>
      <c r="ZI68" s="9"/>
      <c r="ZJ68" s="9"/>
      <c r="ZK68" s="9"/>
      <c r="ZL68" s="9"/>
      <c r="ZM68" s="9"/>
      <c r="ZN68" s="9"/>
      <c r="ZO68" s="9"/>
      <c r="ZP68" s="9"/>
      <c r="ZQ68" s="9"/>
      <c r="ZR68" s="9"/>
      <c r="ZS68" s="9"/>
      <c r="ZT68" s="9"/>
      <c r="ZU68" s="9"/>
      <c r="ZV68" s="9"/>
      <c r="ZW68" s="9"/>
      <c r="ZX68" s="9"/>
      <c r="ZY68" s="9"/>
      <c r="ZZ68" s="9"/>
      <c r="AAA68" s="9"/>
      <c r="AAB68" s="9"/>
      <c r="AAC68" s="9"/>
      <c r="AAD68" s="9"/>
      <c r="AAE68" s="9"/>
      <c r="AAF68" s="9"/>
      <c r="AAG68" s="9"/>
      <c r="AAH68" s="9"/>
      <c r="AAI68" s="9"/>
      <c r="AAJ68" s="9"/>
      <c r="AAK68" s="9"/>
      <c r="AAL68" s="9"/>
      <c r="AAM68" s="9"/>
      <c r="AAN68" s="9"/>
      <c r="AAO68" s="9"/>
      <c r="AAP68" s="9"/>
      <c r="AAQ68" s="9"/>
      <c r="AAR68" s="9"/>
      <c r="AAS68" s="9"/>
      <c r="AAT68" s="9"/>
      <c r="AAU68" s="9"/>
      <c r="AAV68" s="9"/>
      <c r="AAW68" s="9"/>
      <c r="AAX68" s="9"/>
      <c r="AAY68" s="9"/>
      <c r="AAZ68" s="9"/>
      <c r="ABA68" s="9"/>
      <c r="ABB68" s="9"/>
      <c r="ABC68" s="9"/>
      <c r="ABD68" s="9"/>
      <c r="ABE68" s="9"/>
      <c r="ABF68" s="9"/>
      <c r="ABG68" s="9"/>
      <c r="ABH68" s="9"/>
      <c r="ABI68" s="9"/>
      <c r="ABJ68" s="9"/>
      <c r="ABK68" s="9"/>
      <c r="ABL68" s="9"/>
      <c r="ABM68" s="9"/>
      <c r="ABN68" s="9"/>
      <c r="ABO68" s="9"/>
      <c r="ABP68" s="9"/>
      <c r="ABQ68" s="9"/>
      <c r="ABR68" s="9"/>
      <c r="ABS68" s="9"/>
      <c r="ABT68" s="9"/>
      <c r="ABU68" s="9"/>
      <c r="ABV68" s="9"/>
      <c r="ABW68" s="9"/>
      <c r="ABX68" s="9"/>
      <c r="ABY68" s="9"/>
      <c r="ABZ68" s="9"/>
      <c r="ACA68" s="9"/>
      <c r="ACB68" s="9"/>
      <c r="ACC68" s="9"/>
      <c r="ACD68" s="9"/>
      <c r="ACE68" s="9"/>
      <c r="ACF68" s="9"/>
      <c r="ACG68" s="9"/>
      <c r="ACH68" s="9"/>
      <c r="ACI68" s="9"/>
      <c r="ACJ68" s="9"/>
      <c r="ACK68" s="9"/>
      <c r="ACL68" s="9"/>
      <c r="ACM68" s="9"/>
      <c r="ACN68" s="9"/>
      <c r="ACO68" s="9"/>
      <c r="ACP68" s="9"/>
      <c r="ACQ68" s="9"/>
      <c r="ACR68" s="9"/>
      <c r="ACS68" s="9"/>
      <c r="ACT68" s="9"/>
      <c r="ACU68" s="9"/>
      <c r="ACV68" s="9"/>
      <c r="ACW68" s="9"/>
      <c r="ACX68" s="9"/>
      <c r="ACY68" s="9"/>
      <c r="ACZ68" s="9"/>
      <c r="ADA68" s="9"/>
      <c r="ADB68" s="9"/>
      <c r="ADC68" s="9"/>
      <c r="ADD68" s="9"/>
      <c r="ADE68" s="9"/>
      <c r="ADF68" s="9"/>
      <c r="ADG68" s="9"/>
      <c r="ADH68" s="9"/>
      <c r="ADI68" s="9"/>
      <c r="ADJ68" s="9"/>
      <c r="ADK68" s="9"/>
      <c r="ADL68" s="9"/>
      <c r="ADM68" s="9"/>
      <c r="ADN68" s="9"/>
      <c r="ADO68" s="9"/>
      <c r="ADP68" s="9"/>
      <c r="ADQ68" s="9"/>
      <c r="ADR68" s="9"/>
      <c r="ADS68" s="9"/>
      <c r="ADT68" s="9"/>
      <c r="ADU68" s="9"/>
      <c r="ADV68" s="9"/>
      <c r="ADW68" s="9"/>
      <c r="ADX68" s="9"/>
      <c r="ADY68" s="9"/>
      <c r="ADZ68" s="9"/>
      <c r="AEA68" s="9"/>
      <c r="AEB68" s="9"/>
      <c r="AEC68" s="9"/>
      <c r="AED68" s="9"/>
      <c r="AEE68" s="9"/>
      <c r="AEF68" s="9"/>
      <c r="AEG68" s="9"/>
      <c r="AEH68" s="9"/>
      <c r="AEI68" s="9"/>
      <c r="AEJ68" s="9"/>
      <c r="AEK68" s="9"/>
      <c r="AEL68" s="9"/>
      <c r="AEM68" s="9"/>
      <c r="AEN68" s="9"/>
      <c r="AEO68" s="9"/>
      <c r="AEP68" s="9"/>
      <c r="AEQ68" s="9"/>
      <c r="AER68" s="9"/>
      <c r="AES68" s="9"/>
      <c r="AET68" s="9"/>
      <c r="AEU68" s="9"/>
      <c r="AEV68" s="9"/>
      <c r="AEW68" s="9"/>
      <c r="AEX68" s="9"/>
      <c r="AEY68" s="9"/>
      <c r="AEZ68" s="9"/>
      <c r="AFA68" s="9"/>
      <c r="AFB68" s="9"/>
      <c r="AFC68" s="9"/>
      <c r="AFD68" s="9"/>
      <c r="AFE68" s="9"/>
      <c r="AFF68" s="9"/>
      <c r="AFG68" s="9"/>
      <c r="AFH68" s="9"/>
      <c r="AFI68" s="9"/>
      <c r="AFJ68" s="9"/>
      <c r="AFK68" s="9"/>
      <c r="AFL68" s="9"/>
      <c r="AFM68" s="9"/>
      <c r="AFN68" s="9"/>
      <c r="AFO68" s="9"/>
      <c r="AFP68" s="9"/>
      <c r="AFQ68" s="9"/>
      <c r="AFR68" s="9"/>
      <c r="AFS68" s="9"/>
      <c r="AFT68" s="9"/>
      <c r="AFU68" s="9"/>
      <c r="AFV68" s="9"/>
      <c r="AFW68" s="9"/>
      <c r="AFX68" s="9"/>
      <c r="AFY68" s="9"/>
      <c r="AFZ68" s="9"/>
      <c r="AGA68" s="9"/>
      <c r="AGB68" s="9"/>
      <c r="AGC68" s="9"/>
      <c r="AGD68" s="9"/>
      <c r="AGE68" s="9"/>
      <c r="AGF68" s="9"/>
      <c r="AGG68" s="9"/>
      <c r="AGH68" s="9"/>
      <c r="AGI68" s="9"/>
      <c r="AGJ68" s="9"/>
      <c r="AGK68" s="9"/>
      <c r="AGL68" s="9"/>
      <c r="AGM68" s="9"/>
      <c r="AGN68" s="9"/>
      <c r="AGO68" s="9"/>
      <c r="AGP68" s="9"/>
      <c r="AGQ68" s="9"/>
      <c r="AGR68" s="9"/>
      <c r="AGS68" s="9"/>
      <c r="AGT68" s="9"/>
      <c r="AGU68" s="9"/>
      <c r="AGV68" s="9"/>
      <c r="AGW68" s="9"/>
      <c r="AGX68" s="9"/>
      <c r="AGY68" s="9"/>
      <c r="AGZ68" s="9"/>
      <c r="AHA68" s="9"/>
      <c r="AHB68" s="9"/>
      <c r="AHC68" s="9"/>
      <c r="AHD68" s="9"/>
      <c r="AHE68" s="9"/>
      <c r="AHF68" s="9"/>
      <c r="AHG68" s="9"/>
      <c r="AHH68" s="9"/>
      <c r="AHI68" s="9"/>
      <c r="AHJ68" s="9"/>
      <c r="AHK68" s="9"/>
      <c r="AHL68" s="9"/>
      <c r="AHM68" s="9"/>
      <c r="AHN68" s="9"/>
      <c r="AHO68" s="9"/>
      <c r="AHP68" s="9"/>
      <c r="AHQ68" s="9"/>
      <c r="AHR68" s="9"/>
      <c r="AHS68" s="9"/>
    </row>
    <row r="69" spans="1:903" s="8" customFormat="1">
      <c r="A69" s="63">
        <v>63</v>
      </c>
      <c r="B69" s="8" t="s">
        <v>118</v>
      </c>
      <c r="C69" s="8" t="s">
        <v>16</v>
      </c>
      <c r="D69" s="8" t="s">
        <v>17</v>
      </c>
      <c r="E69" s="8" t="s">
        <v>121</v>
      </c>
      <c r="F69" s="43">
        <v>41420</v>
      </c>
      <c r="G69" s="44">
        <v>8.5965559999999996</v>
      </c>
      <c r="H69" s="45">
        <v>-80.124750000000006</v>
      </c>
      <c r="I69" s="8">
        <v>30.9</v>
      </c>
      <c r="J69" s="8" t="s">
        <v>227</v>
      </c>
      <c r="K69" s="46">
        <v>712</v>
      </c>
      <c r="L69" s="46">
        <v>24.6</v>
      </c>
      <c r="M69" s="47">
        <v>293.7</v>
      </c>
      <c r="N69" s="46">
        <v>7.11</v>
      </c>
      <c r="O69" s="46"/>
      <c r="P69" s="47"/>
      <c r="Q69" s="44"/>
      <c r="R69" s="44"/>
      <c r="S69" s="44"/>
      <c r="T69" s="44"/>
      <c r="U69" s="44"/>
      <c r="V69" s="44"/>
      <c r="W69" s="44"/>
      <c r="X69" s="49">
        <v>8.1</v>
      </c>
      <c r="Y69" s="49">
        <v>0.18487189234395196</v>
      </c>
      <c r="Z69" s="50">
        <v>0.88800000000000001</v>
      </c>
      <c r="AA69" s="50">
        <v>8.2793650793650801</v>
      </c>
      <c r="AB69" s="50">
        <v>32.6</v>
      </c>
      <c r="AC69" s="49">
        <v>8.324683544303797</v>
      </c>
      <c r="AD69" s="49">
        <v>0.19</v>
      </c>
      <c r="AE69" s="51">
        <v>512000000</v>
      </c>
      <c r="AF69" s="49">
        <v>-17</v>
      </c>
      <c r="AG69" s="66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  <c r="AY69" s="9"/>
      <c r="AZ69" s="9"/>
      <c r="BA69" s="9"/>
      <c r="BB69" s="9"/>
      <c r="BC69" s="9"/>
      <c r="BD69" s="9"/>
      <c r="BE69" s="9"/>
      <c r="BF69" s="9"/>
      <c r="BG69" s="9"/>
      <c r="BH69" s="9"/>
      <c r="BI69" s="9"/>
      <c r="BJ69" s="9"/>
      <c r="BK69" s="9"/>
      <c r="BL69" s="9"/>
      <c r="BM69" s="9"/>
      <c r="BN69" s="9"/>
      <c r="BO69" s="9"/>
      <c r="BP69" s="9"/>
      <c r="BQ69" s="9"/>
      <c r="BR69" s="9"/>
      <c r="BS69" s="9"/>
      <c r="BT69" s="9"/>
      <c r="BU69" s="9"/>
      <c r="BV69" s="9"/>
      <c r="BW69" s="9"/>
      <c r="BX69" s="9"/>
      <c r="BY69" s="9"/>
      <c r="BZ69" s="9"/>
      <c r="CA69" s="9"/>
      <c r="CB69" s="9"/>
      <c r="CC69" s="9"/>
      <c r="CD69" s="9"/>
      <c r="CE69" s="9"/>
      <c r="CF69" s="9"/>
      <c r="CG69" s="9"/>
      <c r="CH69" s="9"/>
      <c r="CI69" s="9"/>
      <c r="CJ69" s="9"/>
      <c r="CK69" s="9"/>
      <c r="CL69" s="9"/>
      <c r="CM69" s="9"/>
      <c r="CN69" s="9"/>
      <c r="CO69" s="9"/>
      <c r="CP69" s="9"/>
      <c r="CQ69" s="9"/>
      <c r="CR69" s="9"/>
      <c r="CS69" s="9"/>
      <c r="CT69" s="9"/>
      <c r="CU69" s="9"/>
      <c r="CV69" s="9"/>
      <c r="CW69" s="9"/>
      <c r="CX69" s="9"/>
      <c r="CY69" s="9"/>
      <c r="CZ69" s="9"/>
      <c r="DA69" s="9"/>
      <c r="DB69" s="9"/>
      <c r="DC69" s="9"/>
      <c r="DD69" s="9"/>
      <c r="DE69" s="9"/>
      <c r="DF69" s="9"/>
      <c r="DG69" s="9"/>
      <c r="DH69" s="9"/>
      <c r="DI69" s="9"/>
      <c r="DJ69" s="9"/>
      <c r="DK69" s="9"/>
      <c r="DL69" s="9"/>
      <c r="DM69" s="9"/>
      <c r="DN69" s="9"/>
      <c r="DO69" s="9"/>
      <c r="DP69" s="9"/>
      <c r="DQ69" s="9"/>
      <c r="DR69" s="9"/>
      <c r="DS69" s="9"/>
      <c r="DT69" s="9"/>
      <c r="DU69" s="9"/>
      <c r="DV69" s="9"/>
      <c r="DW69" s="9"/>
      <c r="DX69" s="9"/>
      <c r="DY69" s="9"/>
      <c r="DZ69" s="9"/>
      <c r="EA69" s="9"/>
      <c r="EB69" s="9"/>
      <c r="EC69" s="9"/>
      <c r="ED69" s="9"/>
      <c r="EE69" s="9"/>
      <c r="EF69" s="9"/>
      <c r="EG69" s="9"/>
      <c r="EH69" s="9"/>
      <c r="EI69" s="9"/>
      <c r="EJ69" s="9"/>
      <c r="EK69" s="9"/>
      <c r="EL69" s="9"/>
      <c r="EM69" s="9"/>
      <c r="EN69" s="9"/>
      <c r="EO69" s="9"/>
      <c r="EP69" s="9"/>
      <c r="EQ69" s="9"/>
      <c r="ER69" s="9"/>
      <c r="ES69" s="9"/>
      <c r="ET69" s="9"/>
      <c r="EU69" s="9"/>
      <c r="EV69" s="9"/>
      <c r="EW69" s="9"/>
      <c r="EX69" s="9"/>
      <c r="EY69" s="9"/>
      <c r="EZ69" s="9"/>
      <c r="FA69" s="9"/>
      <c r="FB69" s="9"/>
      <c r="FC69" s="9"/>
      <c r="FD69" s="9"/>
      <c r="FE69" s="9"/>
      <c r="FF69" s="9"/>
      <c r="FG69" s="9"/>
      <c r="FH69" s="9"/>
      <c r="FI69" s="9"/>
      <c r="FJ69" s="9"/>
      <c r="FK69" s="9"/>
      <c r="FL69" s="9"/>
      <c r="FM69" s="9"/>
      <c r="FN69" s="9"/>
      <c r="FO69" s="9"/>
      <c r="FP69" s="9"/>
      <c r="FQ69" s="9"/>
      <c r="FR69" s="9"/>
      <c r="FS69" s="9"/>
      <c r="FT69" s="9"/>
      <c r="FU69" s="9"/>
      <c r="FV69" s="9"/>
      <c r="FW69" s="9"/>
      <c r="FX69" s="9"/>
      <c r="FY69" s="9"/>
      <c r="FZ69" s="9"/>
      <c r="GA69" s="9"/>
      <c r="GB69" s="9"/>
      <c r="GC69" s="9"/>
      <c r="GD69" s="9"/>
      <c r="GE69" s="9"/>
      <c r="GF69" s="9"/>
      <c r="GG69" s="9"/>
      <c r="GH69" s="9"/>
      <c r="GI69" s="9"/>
      <c r="GJ69" s="9"/>
      <c r="GK69" s="9"/>
      <c r="GL69" s="9"/>
      <c r="GM69" s="9"/>
      <c r="GN69" s="9"/>
      <c r="GO69" s="9"/>
      <c r="GP69" s="9"/>
      <c r="GQ69" s="9"/>
      <c r="GR69" s="9"/>
      <c r="GS69" s="9"/>
      <c r="GT69" s="9"/>
      <c r="GU69" s="9"/>
      <c r="GV69" s="9"/>
      <c r="GW69" s="9"/>
      <c r="GX69" s="9"/>
      <c r="GY69" s="9"/>
      <c r="GZ69" s="9"/>
      <c r="HA69" s="9"/>
      <c r="HB69" s="9"/>
      <c r="HC69" s="9"/>
      <c r="HD69" s="9"/>
      <c r="HE69" s="9"/>
      <c r="HF69" s="9"/>
      <c r="HG69" s="9"/>
      <c r="HH69" s="9"/>
      <c r="HI69" s="9"/>
      <c r="HJ69" s="9"/>
      <c r="HK69" s="9"/>
      <c r="HL69" s="9"/>
      <c r="HM69" s="9"/>
      <c r="HN69" s="9"/>
      <c r="HO69" s="9"/>
      <c r="HP69" s="9"/>
      <c r="HQ69" s="9"/>
      <c r="HR69" s="9"/>
      <c r="HS69" s="9"/>
      <c r="HT69" s="9"/>
      <c r="HU69" s="9"/>
      <c r="HV69" s="9"/>
      <c r="HW69" s="9"/>
      <c r="HX69" s="9"/>
      <c r="HY69" s="9"/>
      <c r="HZ69" s="9"/>
      <c r="IA69" s="9"/>
      <c r="IB69" s="9"/>
      <c r="IC69" s="9"/>
      <c r="ID69" s="9"/>
      <c r="IE69" s="9"/>
      <c r="IF69" s="9"/>
      <c r="IG69" s="9"/>
      <c r="IH69" s="9"/>
      <c r="II69" s="9"/>
      <c r="IJ69" s="9"/>
      <c r="IK69" s="9"/>
      <c r="IL69" s="9"/>
      <c r="IM69" s="9"/>
      <c r="IN69" s="9"/>
      <c r="IO69" s="9"/>
      <c r="IP69" s="9"/>
      <c r="IQ69" s="9"/>
      <c r="IR69" s="9"/>
      <c r="IS69" s="9"/>
      <c r="IT69" s="9"/>
      <c r="IU69" s="9"/>
      <c r="IV69" s="9"/>
      <c r="IW69" s="9"/>
      <c r="IX69" s="9"/>
      <c r="IY69" s="9"/>
      <c r="IZ69" s="9"/>
      <c r="JA69" s="9"/>
      <c r="JB69" s="9"/>
      <c r="JC69" s="9"/>
      <c r="JD69" s="9"/>
      <c r="JE69" s="9"/>
      <c r="JF69" s="9"/>
      <c r="JG69" s="9"/>
      <c r="JH69" s="9"/>
      <c r="JI69" s="9"/>
      <c r="JJ69" s="9"/>
      <c r="JK69" s="9"/>
      <c r="JL69" s="9"/>
      <c r="JM69" s="9"/>
      <c r="JN69" s="9"/>
      <c r="JO69" s="9"/>
      <c r="JP69" s="9"/>
      <c r="JQ69" s="9"/>
      <c r="JR69" s="9"/>
      <c r="JS69" s="9"/>
      <c r="JT69" s="9"/>
      <c r="JU69" s="9"/>
      <c r="JV69" s="9"/>
      <c r="JW69" s="9"/>
      <c r="JX69" s="9"/>
      <c r="JY69" s="9"/>
      <c r="JZ69" s="9"/>
      <c r="KA69" s="9"/>
      <c r="KB69" s="9"/>
      <c r="KC69" s="9"/>
      <c r="KD69" s="9"/>
      <c r="KE69" s="9"/>
      <c r="KF69" s="9"/>
      <c r="KG69" s="9"/>
      <c r="KH69" s="9"/>
      <c r="KI69" s="9"/>
      <c r="KJ69" s="9"/>
      <c r="KK69" s="9"/>
      <c r="KL69" s="9"/>
      <c r="KM69" s="9"/>
      <c r="KN69" s="9"/>
      <c r="KO69" s="9"/>
      <c r="KP69" s="9"/>
      <c r="KQ69" s="9"/>
      <c r="KR69" s="9"/>
      <c r="KS69" s="9"/>
      <c r="KT69" s="9"/>
      <c r="KU69" s="9"/>
      <c r="KV69" s="9"/>
      <c r="KW69" s="9"/>
      <c r="KX69" s="9"/>
      <c r="KY69" s="9"/>
      <c r="KZ69" s="9"/>
      <c r="LA69" s="9"/>
      <c r="LB69" s="9"/>
      <c r="LC69" s="9"/>
      <c r="LD69" s="9"/>
      <c r="LE69" s="9"/>
      <c r="LF69" s="9"/>
      <c r="LG69" s="9"/>
      <c r="LH69" s="9"/>
      <c r="LI69" s="9"/>
      <c r="LJ69" s="9"/>
      <c r="LK69" s="9"/>
      <c r="LL69" s="9"/>
      <c r="LM69" s="9"/>
      <c r="LN69" s="9"/>
      <c r="LO69" s="9"/>
      <c r="LP69" s="9"/>
      <c r="LQ69" s="9"/>
      <c r="LR69" s="9"/>
      <c r="LS69" s="9"/>
      <c r="LT69" s="9"/>
      <c r="LU69" s="9"/>
      <c r="LV69" s="9"/>
      <c r="LW69" s="9"/>
      <c r="LX69" s="9"/>
      <c r="LY69" s="9"/>
      <c r="LZ69" s="9"/>
      <c r="MA69" s="9"/>
      <c r="MB69" s="9"/>
      <c r="MC69" s="9"/>
      <c r="MD69" s="9"/>
      <c r="ME69" s="9"/>
      <c r="MF69" s="9"/>
      <c r="MG69" s="9"/>
      <c r="MH69" s="9"/>
      <c r="MI69" s="9"/>
      <c r="MJ69" s="9"/>
      <c r="MK69" s="9"/>
      <c r="ML69" s="9"/>
      <c r="MM69" s="9"/>
      <c r="MN69" s="9"/>
      <c r="MO69" s="9"/>
      <c r="MP69" s="9"/>
      <c r="MQ69" s="9"/>
      <c r="MR69" s="9"/>
      <c r="MS69" s="9"/>
      <c r="MT69" s="9"/>
      <c r="MU69" s="9"/>
      <c r="MV69" s="9"/>
      <c r="MW69" s="9"/>
      <c r="MX69" s="9"/>
      <c r="MY69" s="9"/>
      <c r="MZ69" s="9"/>
      <c r="NA69" s="9"/>
      <c r="NB69" s="9"/>
      <c r="NC69" s="9"/>
      <c r="ND69" s="9"/>
      <c r="NE69" s="9"/>
      <c r="NF69" s="9"/>
      <c r="NG69" s="9"/>
      <c r="NH69" s="9"/>
      <c r="NI69" s="9"/>
      <c r="NJ69" s="9"/>
      <c r="NK69" s="9"/>
      <c r="NL69" s="9"/>
      <c r="NM69" s="9"/>
      <c r="NN69" s="9"/>
      <c r="NO69" s="9"/>
      <c r="NP69" s="9"/>
      <c r="NQ69" s="9"/>
      <c r="NR69" s="9"/>
      <c r="NS69" s="9"/>
      <c r="NT69" s="9"/>
      <c r="NU69" s="9"/>
      <c r="NV69" s="9"/>
      <c r="NW69" s="9"/>
      <c r="NX69" s="9"/>
      <c r="NY69" s="9"/>
      <c r="NZ69" s="9"/>
      <c r="OA69" s="9"/>
      <c r="OB69" s="9"/>
      <c r="OC69" s="9"/>
      <c r="OD69" s="9"/>
      <c r="OE69" s="9"/>
      <c r="OF69" s="9"/>
      <c r="OG69" s="9"/>
      <c r="OH69" s="9"/>
      <c r="OI69" s="9"/>
      <c r="OJ69" s="9"/>
      <c r="OK69" s="9"/>
      <c r="OL69" s="9"/>
      <c r="OM69" s="9"/>
      <c r="ON69" s="9"/>
      <c r="OO69" s="9"/>
      <c r="OP69" s="9"/>
      <c r="OQ69" s="9"/>
      <c r="OR69" s="9"/>
      <c r="OS69" s="9"/>
      <c r="OT69" s="9"/>
      <c r="OU69" s="9"/>
      <c r="OV69" s="9"/>
      <c r="OW69" s="9"/>
      <c r="OX69" s="9"/>
      <c r="OY69" s="9"/>
      <c r="OZ69" s="9"/>
      <c r="PA69" s="9"/>
      <c r="PB69" s="9"/>
      <c r="PC69" s="9"/>
      <c r="PD69" s="9"/>
      <c r="PE69" s="9"/>
      <c r="PF69" s="9"/>
      <c r="PG69" s="9"/>
      <c r="PH69" s="9"/>
      <c r="PI69" s="9"/>
      <c r="PJ69" s="9"/>
      <c r="PK69" s="9"/>
      <c r="PL69" s="9"/>
      <c r="PM69" s="9"/>
      <c r="PN69" s="9"/>
      <c r="PO69" s="9"/>
      <c r="PP69" s="9"/>
      <c r="PQ69" s="9"/>
      <c r="PR69" s="9"/>
      <c r="PS69" s="9"/>
      <c r="PT69" s="9"/>
      <c r="PU69" s="9"/>
      <c r="PV69" s="9"/>
      <c r="PW69" s="9"/>
      <c r="PX69" s="9"/>
      <c r="PY69" s="9"/>
      <c r="PZ69" s="9"/>
      <c r="QA69" s="9"/>
      <c r="QB69" s="9"/>
      <c r="QC69" s="9"/>
      <c r="QD69" s="9"/>
      <c r="QE69" s="9"/>
      <c r="QF69" s="9"/>
      <c r="QG69" s="9"/>
      <c r="QH69" s="9"/>
      <c r="QI69" s="9"/>
      <c r="QJ69" s="9"/>
      <c r="QK69" s="9"/>
      <c r="QL69" s="9"/>
      <c r="QM69" s="9"/>
      <c r="QN69" s="9"/>
      <c r="QO69" s="9"/>
      <c r="QP69" s="9"/>
      <c r="QQ69" s="9"/>
      <c r="QR69" s="9"/>
      <c r="QS69" s="9"/>
      <c r="QT69" s="9"/>
      <c r="QU69" s="9"/>
      <c r="QV69" s="9"/>
      <c r="QW69" s="9"/>
      <c r="QX69" s="9"/>
      <c r="QY69" s="9"/>
      <c r="QZ69" s="9"/>
      <c r="RA69" s="9"/>
      <c r="RB69" s="9"/>
      <c r="RC69" s="9"/>
      <c r="RD69" s="9"/>
      <c r="RE69" s="9"/>
      <c r="RF69" s="9"/>
      <c r="RG69" s="9"/>
      <c r="RH69" s="9"/>
      <c r="RI69" s="9"/>
      <c r="RJ69" s="9"/>
      <c r="RK69" s="9"/>
      <c r="RL69" s="9"/>
      <c r="RM69" s="9"/>
      <c r="RN69" s="9"/>
      <c r="RO69" s="9"/>
      <c r="RP69" s="9"/>
      <c r="RQ69" s="9"/>
      <c r="RR69" s="9"/>
      <c r="RS69" s="9"/>
      <c r="RT69" s="9"/>
      <c r="RU69" s="9"/>
      <c r="RV69" s="9"/>
      <c r="RW69" s="9"/>
      <c r="RX69" s="9"/>
      <c r="RY69" s="9"/>
      <c r="RZ69" s="9"/>
      <c r="SA69" s="9"/>
      <c r="SB69" s="9"/>
      <c r="SC69" s="9"/>
      <c r="SD69" s="9"/>
      <c r="SE69" s="9"/>
      <c r="SF69" s="9"/>
      <c r="SG69" s="9"/>
      <c r="SH69" s="9"/>
      <c r="SI69" s="9"/>
      <c r="SJ69" s="9"/>
      <c r="SK69" s="9"/>
      <c r="SL69" s="9"/>
      <c r="SM69" s="9"/>
      <c r="SN69" s="9"/>
      <c r="SO69" s="9"/>
      <c r="SP69" s="9"/>
      <c r="SQ69" s="9"/>
      <c r="SR69" s="9"/>
      <c r="SS69" s="9"/>
      <c r="ST69" s="9"/>
      <c r="SU69" s="9"/>
      <c r="SV69" s="9"/>
      <c r="SW69" s="9"/>
      <c r="SX69" s="9"/>
      <c r="SY69" s="9"/>
      <c r="SZ69" s="9"/>
      <c r="TA69" s="9"/>
      <c r="TB69" s="9"/>
      <c r="TC69" s="9"/>
      <c r="TD69" s="9"/>
      <c r="TE69" s="9"/>
      <c r="TF69" s="9"/>
      <c r="TG69" s="9"/>
      <c r="TH69" s="9"/>
      <c r="TI69" s="9"/>
      <c r="TJ69" s="9"/>
      <c r="TK69" s="9"/>
      <c r="TL69" s="9"/>
      <c r="TM69" s="9"/>
      <c r="TN69" s="9"/>
      <c r="TO69" s="9"/>
      <c r="TP69" s="9"/>
      <c r="TQ69" s="9"/>
      <c r="TR69" s="9"/>
      <c r="TS69" s="9"/>
      <c r="TT69" s="9"/>
      <c r="TU69" s="9"/>
      <c r="TV69" s="9"/>
      <c r="TW69" s="9"/>
      <c r="TX69" s="9"/>
      <c r="TY69" s="9"/>
      <c r="TZ69" s="9"/>
      <c r="UA69" s="9"/>
      <c r="UB69" s="9"/>
      <c r="UC69" s="9"/>
      <c r="UD69" s="9"/>
      <c r="UE69" s="9"/>
      <c r="UF69" s="9"/>
      <c r="UG69" s="9"/>
      <c r="UH69" s="9"/>
      <c r="UI69" s="9"/>
      <c r="UJ69" s="9"/>
      <c r="UK69" s="9"/>
      <c r="UL69" s="9"/>
      <c r="UM69" s="9"/>
      <c r="UN69" s="9"/>
      <c r="UO69" s="9"/>
      <c r="UP69" s="9"/>
      <c r="UQ69" s="9"/>
      <c r="UR69" s="9"/>
      <c r="US69" s="9"/>
      <c r="UT69" s="9"/>
      <c r="UU69" s="9"/>
      <c r="UV69" s="9"/>
      <c r="UW69" s="9"/>
      <c r="UX69" s="9"/>
      <c r="UY69" s="9"/>
      <c r="UZ69" s="9"/>
      <c r="VA69" s="9"/>
      <c r="VB69" s="9"/>
      <c r="VC69" s="9"/>
      <c r="VD69" s="9"/>
      <c r="VE69" s="9"/>
      <c r="VF69" s="9"/>
      <c r="VG69" s="9"/>
      <c r="VH69" s="9"/>
      <c r="VI69" s="9"/>
      <c r="VJ69" s="9"/>
      <c r="VK69" s="9"/>
      <c r="VL69" s="9"/>
      <c r="VM69" s="9"/>
      <c r="VN69" s="9"/>
      <c r="VO69" s="9"/>
      <c r="VP69" s="9"/>
      <c r="VQ69" s="9"/>
      <c r="VR69" s="9"/>
      <c r="VS69" s="9"/>
      <c r="VT69" s="9"/>
      <c r="VU69" s="9"/>
      <c r="VV69" s="9"/>
      <c r="VW69" s="9"/>
      <c r="VX69" s="9"/>
      <c r="VY69" s="9"/>
      <c r="VZ69" s="9"/>
      <c r="WA69" s="9"/>
      <c r="WB69" s="9"/>
      <c r="WC69" s="9"/>
      <c r="WD69" s="9"/>
      <c r="WE69" s="9"/>
      <c r="WF69" s="9"/>
      <c r="WG69" s="9"/>
      <c r="WH69" s="9"/>
      <c r="WI69" s="9"/>
      <c r="WJ69" s="9"/>
      <c r="WK69" s="9"/>
      <c r="WL69" s="9"/>
      <c r="WM69" s="9"/>
      <c r="WN69" s="9"/>
      <c r="WO69" s="9"/>
      <c r="WP69" s="9"/>
      <c r="WQ69" s="9"/>
      <c r="WR69" s="9"/>
      <c r="WS69" s="9"/>
      <c r="WT69" s="9"/>
      <c r="WU69" s="9"/>
      <c r="WV69" s="9"/>
      <c r="WW69" s="9"/>
      <c r="WX69" s="9"/>
      <c r="WY69" s="9"/>
      <c r="WZ69" s="9"/>
      <c r="XA69" s="9"/>
      <c r="XB69" s="9"/>
      <c r="XC69" s="9"/>
      <c r="XD69" s="9"/>
      <c r="XE69" s="9"/>
      <c r="XF69" s="9"/>
      <c r="XG69" s="9"/>
      <c r="XH69" s="9"/>
      <c r="XI69" s="9"/>
      <c r="XJ69" s="9"/>
      <c r="XK69" s="9"/>
      <c r="XL69" s="9"/>
      <c r="XM69" s="9"/>
      <c r="XN69" s="9"/>
      <c r="XO69" s="9"/>
      <c r="XP69" s="9"/>
      <c r="XQ69" s="9"/>
      <c r="XR69" s="9"/>
      <c r="XS69" s="9"/>
      <c r="XT69" s="9"/>
      <c r="XU69" s="9"/>
      <c r="XV69" s="9"/>
      <c r="XW69" s="9"/>
      <c r="XX69" s="9"/>
      <c r="XY69" s="9"/>
      <c r="XZ69" s="9"/>
      <c r="YA69" s="9"/>
      <c r="YB69" s="9"/>
      <c r="YC69" s="9"/>
      <c r="YD69" s="9"/>
      <c r="YE69" s="9"/>
      <c r="YF69" s="9"/>
      <c r="YG69" s="9"/>
      <c r="YH69" s="9"/>
      <c r="YI69" s="9"/>
      <c r="YJ69" s="9"/>
      <c r="YK69" s="9"/>
      <c r="YL69" s="9"/>
      <c r="YM69" s="9"/>
      <c r="YN69" s="9"/>
      <c r="YO69" s="9"/>
      <c r="YP69" s="9"/>
      <c r="YQ69" s="9"/>
      <c r="YR69" s="9"/>
      <c r="YS69" s="9"/>
      <c r="YT69" s="9"/>
      <c r="YU69" s="9"/>
      <c r="YV69" s="9"/>
      <c r="YW69" s="9"/>
      <c r="YX69" s="9"/>
      <c r="YY69" s="9"/>
      <c r="YZ69" s="9"/>
      <c r="ZA69" s="9"/>
      <c r="ZB69" s="9"/>
      <c r="ZC69" s="9"/>
      <c r="ZD69" s="9"/>
      <c r="ZE69" s="9"/>
      <c r="ZF69" s="9"/>
      <c r="ZG69" s="9"/>
      <c r="ZH69" s="9"/>
      <c r="ZI69" s="9"/>
      <c r="ZJ69" s="9"/>
      <c r="ZK69" s="9"/>
      <c r="ZL69" s="9"/>
      <c r="ZM69" s="9"/>
      <c r="ZN69" s="9"/>
      <c r="ZO69" s="9"/>
      <c r="ZP69" s="9"/>
      <c r="ZQ69" s="9"/>
      <c r="ZR69" s="9"/>
      <c r="ZS69" s="9"/>
      <c r="ZT69" s="9"/>
      <c r="ZU69" s="9"/>
      <c r="ZV69" s="9"/>
      <c r="ZW69" s="9"/>
      <c r="ZX69" s="9"/>
      <c r="ZY69" s="9"/>
      <c r="ZZ69" s="9"/>
      <c r="AAA69" s="9"/>
      <c r="AAB69" s="9"/>
      <c r="AAC69" s="9"/>
      <c r="AAD69" s="9"/>
      <c r="AAE69" s="9"/>
      <c r="AAF69" s="9"/>
      <c r="AAG69" s="9"/>
      <c r="AAH69" s="9"/>
      <c r="AAI69" s="9"/>
      <c r="AAJ69" s="9"/>
      <c r="AAK69" s="9"/>
      <c r="AAL69" s="9"/>
      <c r="AAM69" s="9"/>
      <c r="AAN69" s="9"/>
      <c r="AAO69" s="9"/>
      <c r="AAP69" s="9"/>
      <c r="AAQ69" s="9"/>
      <c r="AAR69" s="9"/>
      <c r="AAS69" s="9"/>
      <c r="AAT69" s="9"/>
      <c r="AAU69" s="9"/>
      <c r="AAV69" s="9"/>
      <c r="AAW69" s="9"/>
      <c r="AAX69" s="9"/>
      <c r="AAY69" s="9"/>
      <c r="AAZ69" s="9"/>
      <c r="ABA69" s="9"/>
      <c r="ABB69" s="9"/>
      <c r="ABC69" s="9"/>
      <c r="ABD69" s="9"/>
      <c r="ABE69" s="9"/>
      <c r="ABF69" s="9"/>
      <c r="ABG69" s="9"/>
      <c r="ABH69" s="9"/>
      <c r="ABI69" s="9"/>
      <c r="ABJ69" s="9"/>
      <c r="ABK69" s="9"/>
      <c r="ABL69" s="9"/>
      <c r="ABM69" s="9"/>
      <c r="ABN69" s="9"/>
      <c r="ABO69" s="9"/>
      <c r="ABP69" s="9"/>
      <c r="ABQ69" s="9"/>
      <c r="ABR69" s="9"/>
      <c r="ABS69" s="9"/>
      <c r="ABT69" s="9"/>
      <c r="ABU69" s="9"/>
      <c r="ABV69" s="9"/>
      <c r="ABW69" s="9"/>
      <c r="ABX69" s="9"/>
      <c r="ABY69" s="9"/>
      <c r="ABZ69" s="9"/>
      <c r="ACA69" s="9"/>
      <c r="ACB69" s="9"/>
      <c r="ACC69" s="9"/>
      <c r="ACD69" s="9"/>
      <c r="ACE69" s="9"/>
      <c r="ACF69" s="9"/>
      <c r="ACG69" s="9"/>
      <c r="ACH69" s="9"/>
      <c r="ACI69" s="9"/>
      <c r="ACJ69" s="9"/>
      <c r="ACK69" s="9"/>
      <c r="ACL69" s="9"/>
      <c r="ACM69" s="9"/>
      <c r="ACN69" s="9"/>
      <c r="ACO69" s="9"/>
      <c r="ACP69" s="9"/>
      <c r="ACQ69" s="9"/>
      <c r="ACR69" s="9"/>
      <c r="ACS69" s="9"/>
      <c r="ACT69" s="9"/>
      <c r="ACU69" s="9"/>
      <c r="ACV69" s="9"/>
      <c r="ACW69" s="9"/>
      <c r="ACX69" s="9"/>
      <c r="ACY69" s="9"/>
      <c r="ACZ69" s="9"/>
      <c r="ADA69" s="9"/>
      <c r="ADB69" s="9"/>
      <c r="ADC69" s="9"/>
      <c r="ADD69" s="9"/>
      <c r="ADE69" s="9"/>
      <c r="ADF69" s="9"/>
      <c r="ADG69" s="9"/>
      <c r="ADH69" s="9"/>
      <c r="ADI69" s="9"/>
      <c r="ADJ69" s="9"/>
      <c r="ADK69" s="9"/>
      <c r="ADL69" s="9"/>
      <c r="ADM69" s="9"/>
      <c r="ADN69" s="9"/>
      <c r="ADO69" s="9"/>
      <c r="ADP69" s="9"/>
      <c r="ADQ69" s="9"/>
      <c r="ADR69" s="9"/>
      <c r="ADS69" s="9"/>
      <c r="ADT69" s="9"/>
      <c r="ADU69" s="9"/>
      <c r="ADV69" s="9"/>
      <c r="ADW69" s="9"/>
      <c r="ADX69" s="9"/>
      <c r="ADY69" s="9"/>
      <c r="ADZ69" s="9"/>
      <c r="AEA69" s="9"/>
      <c r="AEB69" s="9"/>
      <c r="AEC69" s="9"/>
      <c r="AED69" s="9"/>
      <c r="AEE69" s="9"/>
      <c r="AEF69" s="9"/>
      <c r="AEG69" s="9"/>
      <c r="AEH69" s="9"/>
      <c r="AEI69" s="9"/>
      <c r="AEJ69" s="9"/>
      <c r="AEK69" s="9"/>
      <c r="AEL69" s="9"/>
      <c r="AEM69" s="9"/>
      <c r="AEN69" s="9"/>
      <c r="AEO69" s="9"/>
      <c r="AEP69" s="9"/>
      <c r="AEQ69" s="9"/>
      <c r="AER69" s="9"/>
      <c r="AES69" s="9"/>
      <c r="AET69" s="9"/>
      <c r="AEU69" s="9"/>
      <c r="AEV69" s="9"/>
      <c r="AEW69" s="9"/>
      <c r="AEX69" s="9"/>
      <c r="AEY69" s="9"/>
      <c r="AEZ69" s="9"/>
      <c r="AFA69" s="9"/>
      <c r="AFB69" s="9"/>
      <c r="AFC69" s="9"/>
      <c r="AFD69" s="9"/>
      <c r="AFE69" s="9"/>
      <c r="AFF69" s="9"/>
      <c r="AFG69" s="9"/>
      <c r="AFH69" s="9"/>
      <c r="AFI69" s="9"/>
      <c r="AFJ69" s="9"/>
      <c r="AFK69" s="9"/>
      <c r="AFL69" s="9"/>
      <c r="AFM69" s="9"/>
      <c r="AFN69" s="9"/>
      <c r="AFO69" s="9"/>
      <c r="AFP69" s="9"/>
      <c r="AFQ69" s="9"/>
      <c r="AFR69" s="9"/>
      <c r="AFS69" s="9"/>
      <c r="AFT69" s="9"/>
      <c r="AFU69" s="9"/>
      <c r="AFV69" s="9"/>
      <c r="AFW69" s="9"/>
      <c r="AFX69" s="9"/>
      <c r="AFY69" s="9"/>
      <c r="AFZ69" s="9"/>
      <c r="AGA69" s="9"/>
      <c r="AGB69" s="9"/>
      <c r="AGC69" s="9"/>
      <c r="AGD69" s="9"/>
      <c r="AGE69" s="9"/>
      <c r="AGF69" s="9"/>
      <c r="AGG69" s="9"/>
      <c r="AGH69" s="9"/>
      <c r="AGI69" s="9"/>
      <c r="AGJ69" s="9"/>
      <c r="AGK69" s="9"/>
      <c r="AGL69" s="9"/>
      <c r="AGM69" s="9"/>
      <c r="AGN69" s="9"/>
      <c r="AGO69" s="9"/>
      <c r="AGP69" s="9"/>
      <c r="AGQ69" s="9"/>
      <c r="AGR69" s="9"/>
      <c r="AGS69" s="9"/>
      <c r="AGT69" s="9"/>
      <c r="AGU69" s="9"/>
      <c r="AGV69" s="9"/>
      <c r="AGW69" s="9"/>
      <c r="AGX69" s="9"/>
      <c r="AGY69" s="9"/>
      <c r="AGZ69" s="9"/>
      <c r="AHA69" s="9"/>
      <c r="AHB69" s="9"/>
      <c r="AHC69" s="9"/>
      <c r="AHD69" s="9"/>
      <c r="AHE69" s="9"/>
      <c r="AHF69" s="9"/>
      <c r="AHG69" s="9"/>
      <c r="AHH69" s="9"/>
      <c r="AHI69" s="9"/>
      <c r="AHJ69" s="9"/>
      <c r="AHK69" s="9"/>
      <c r="AHL69" s="9"/>
      <c r="AHM69" s="9"/>
      <c r="AHN69" s="9"/>
      <c r="AHO69" s="9"/>
      <c r="AHP69" s="9"/>
      <c r="AHQ69" s="9"/>
      <c r="AHR69" s="9"/>
      <c r="AHS69" s="9"/>
    </row>
    <row r="70" spans="1:903">
      <c r="A70" s="63">
        <v>64</v>
      </c>
      <c r="B70" s="9" t="s">
        <v>122</v>
      </c>
      <c r="C70" s="9" t="s">
        <v>25</v>
      </c>
      <c r="D70" s="9" t="s">
        <v>17</v>
      </c>
      <c r="E70" s="9" t="s">
        <v>123</v>
      </c>
      <c r="F70" s="52">
        <v>43200</v>
      </c>
      <c r="G70" s="53">
        <v>8.8060369999999999</v>
      </c>
      <c r="H70" s="45">
        <v>-79.790968000000007</v>
      </c>
      <c r="I70" s="9">
        <v>31.8</v>
      </c>
      <c r="J70" s="9" t="s">
        <v>226</v>
      </c>
      <c r="K70" s="54">
        <v>757</v>
      </c>
      <c r="L70" s="54">
        <v>51</v>
      </c>
      <c r="M70" s="55">
        <v>18475</v>
      </c>
      <c r="N70" s="54">
        <v>7.5</v>
      </c>
      <c r="O70" s="54">
        <v>89</v>
      </c>
      <c r="P70" s="55">
        <v>996.84109999999998</v>
      </c>
      <c r="Q70" s="53" t="s">
        <v>32</v>
      </c>
      <c r="R70" s="53" t="s">
        <v>32</v>
      </c>
      <c r="S70" s="53">
        <v>1.607971</v>
      </c>
      <c r="T70" s="53">
        <v>7.8005000000000005E-2</v>
      </c>
      <c r="U70" s="53">
        <v>1.4463550000000001</v>
      </c>
      <c r="V70" s="53">
        <v>2.6547000000000001E-2</v>
      </c>
      <c r="W70" s="53" t="s">
        <v>32</v>
      </c>
      <c r="X70" s="56">
        <v>2.0099999999999998</v>
      </c>
      <c r="Y70" s="56">
        <v>0.10049999999999999</v>
      </c>
      <c r="Z70" s="10"/>
      <c r="AA70" s="10">
        <v>0.48328778784000004</v>
      </c>
      <c r="AB70" s="10">
        <v>1.510274337</v>
      </c>
      <c r="AC70" s="56">
        <v>3.989327445581492</v>
      </c>
      <c r="AD70" s="56">
        <v>0.1994663722790746</v>
      </c>
      <c r="AE70" s="57">
        <v>549841231892316.19</v>
      </c>
      <c r="AF70" s="56">
        <v>-4.2483700000000004</v>
      </c>
      <c r="AG70" s="65">
        <v>283.23363239999998</v>
      </c>
    </row>
    <row r="71" spans="1:903" s="8" customFormat="1">
      <c r="A71" s="67">
        <v>65</v>
      </c>
      <c r="B71" s="68" t="s">
        <v>124</v>
      </c>
      <c r="C71" s="68" t="s">
        <v>16</v>
      </c>
      <c r="D71" s="68" t="s">
        <v>17</v>
      </c>
      <c r="E71" s="68" t="s">
        <v>125</v>
      </c>
      <c r="F71" s="69">
        <v>43200</v>
      </c>
      <c r="G71" s="70">
        <v>8.8073599999999992</v>
      </c>
      <c r="H71" s="71">
        <v>-79.790610000000001</v>
      </c>
      <c r="I71" s="68">
        <v>34.799999999999997</v>
      </c>
      <c r="J71" s="68" t="s">
        <v>226</v>
      </c>
      <c r="K71" s="72">
        <v>757</v>
      </c>
      <c r="L71" s="72">
        <v>70</v>
      </c>
      <c r="M71" s="73">
        <v>19528</v>
      </c>
      <c r="N71" s="70"/>
      <c r="O71" s="72">
        <v>749</v>
      </c>
      <c r="P71" s="73" t="s">
        <v>19</v>
      </c>
      <c r="Q71" s="70" t="s">
        <v>19</v>
      </c>
      <c r="R71" s="70" t="s">
        <v>19</v>
      </c>
      <c r="S71" s="70" t="s">
        <v>19</v>
      </c>
      <c r="T71" s="70" t="s">
        <v>19</v>
      </c>
      <c r="U71" s="70" t="s">
        <v>19</v>
      </c>
      <c r="V71" s="70" t="s">
        <v>19</v>
      </c>
      <c r="W71" s="70" t="s">
        <v>19</v>
      </c>
      <c r="X71" s="74"/>
      <c r="Y71" s="74"/>
      <c r="Z71" s="75"/>
      <c r="AA71" s="75"/>
      <c r="AB71" s="75"/>
      <c r="AC71" s="75"/>
      <c r="AD71" s="76"/>
      <c r="AE71" s="76"/>
      <c r="AF71" s="76"/>
      <c r="AG71" s="77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/>
      <c r="AY71" s="9"/>
      <c r="AZ71" s="9"/>
      <c r="BA71" s="9"/>
      <c r="BB71" s="9"/>
      <c r="BC71" s="9"/>
      <c r="BD71" s="9"/>
      <c r="BE71" s="9"/>
      <c r="BF71" s="9"/>
      <c r="BG71" s="9"/>
      <c r="BH71" s="9"/>
      <c r="BI71" s="9"/>
      <c r="BJ71" s="9"/>
      <c r="BK71" s="9"/>
      <c r="BL71" s="9"/>
      <c r="BM71" s="9"/>
      <c r="BN71" s="9"/>
      <c r="BO71" s="9"/>
      <c r="BP71" s="9"/>
      <c r="BQ71" s="9"/>
      <c r="BR71" s="9"/>
      <c r="BS71" s="9"/>
      <c r="BT71" s="9"/>
      <c r="BU71" s="9"/>
      <c r="BV71" s="9"/>
      <c r="BW71" s="9"/>
      <c r="BX71" s="9"/>
      <c r="BY71" s="9"/>
      <c r="BZ71" s="9"/>
      <c r="CA71" s="9"/>
      <c r="CB71" s="9"/>
      <c r="CC71" s="9"/>
      <c r="CD71" s="9"/>
      <c r="CE71" s="9"/>
      <c r="CF71" s="9"/>
      <c r="CG71" s="9"/>
      <c r="CH71" s="9"/>
      <c r="CI71" s="9"/>
      <c r="CJ71" s="9"/>
      <c r="CK71" s="9"/>
      <c r="CL71" s="9"/>
      <c r="CM71" s="9"/>
      <c r="CN71" s="9"/>
      <c r="CO71" s="9"/>
      <c r="CP71" s="9"/>
      <c r="CQ71" s="9"/>
      <c r="CR71" s="9"/>
      <c r="CS71" s="9"/>
      <c r="CT71" s="9"/>
      <c r="CU71" s="9"/>
      <c r="CV71" s="9"/>
      <c r="CW71" s="9"/>
      <c r="CX71" s="9"/>
      <c r="CY71" s="9"/>
      <c r="CZ71" s="9"/>
      <c r="DA71" s="9"/>
      <c r="DB71" s="9"/>
      <c r="DC71" s="9"/>
      <c r="DD71" s="9"/>
      <c r="DE71" s="9"/>
      <c r="DF71" s="9"/>
      <c r="DG71" s="9"/>
      <c r="DH71" s="9"/>
      <c r="DI71" s="9"/>
      <c r="DJ71" s="9"/>
      <c r="DK71" s="9"/>
      <c r="DL71" s="9"/>
      <c r="DM71" s="9"/>
      <c r="DN71" s="9"/>
      <c r="DO71" s="9"/>
      <c r="DP71" s="9"/>
      <c r="DQ71" s="9"/>
      <c r="DR71" s="9"/>
      <c r="DS71" s="9"/>
      <c r="DT71" s="9"/>
      <c r="DU71" s="9"/>
      <c r="DV71" s="9"/>
      <c r="DW71" s="9"/>
      <c r="DX71" s="9"/>
      <c r="DY71" s="9"/>
      <c r="DZ71" s="9"/>
      <c r="EA71" s="9"/>
      <c r="EB71" s="9"/>
      <c r="EC71" s="9"/>
      <c r="ED71" s="9"/>
      <c r="EE71" s="9"/>
      <c r="EF71" s="9"/>
      <c r="EG71" s="9"/>
      <c r="EH71" s="9"/>
      <c r="EI71" s="9"/>
      <c r="EJ71" s="9"/>
      <c r="EK71" s="9"/>
      <c r="EL71" s="9"/>
      <c r="EM71" s="9"/>
      <c r="EN71" s="9"/>
      <c r="EO71" s="9"/>
      <c r="EP71" s="9"/>
      <c r="EQ71" s="9"/>
      <c r="ER71" s="9"/>
      <c r="ES71" s="9"/>
      <c r="ET71" s="9"/>
      <c r="EU71" s="9"/>
      <c r="EV71" s="9"/>
      <c r="EW71" s="9"/>
      <c r="EX71" s="9"/>
      <c r="EY71" s="9"/>
      <c r="EZ71" s="9"/>
      <c r="FA71" s="9"/>
      <c r="FB71" s="9"/>
      <c r="FC71" s="9"/>
      <c r="FD71" s="9"/>
      <c r="FE71" s="9"/>
      <c r="FF71" s="9"/>
      <c r="FG71" s="9"/>
      <c r="FH71" s="9"/>
      <c r="FI71" s="9"/>
      <c r="FJ71" s="9"/>
      <c r="FK71" s="9"/>
      <c r="FL71" s="9"/>
      <c r="FM71" s="9"/>
      <c r="FN71" s="9"/>
      <c r="FO71" s="9"/>
      <c r="FP71" s="9"/>
      <c r="FQ71" s="9"/>
      <c r="FR71" s="9"/>
      <c r="FS71" s="9"/>
      <c r="FT71" s="9"/>
      <c r="FU71" s="9"/>
      <c r="FV71" s="9"/>
      <c r="FW71" s="9"/>
      <c r="FX71" s="9"/>
      <c r="FY71" s="9"/>
      <c r="FZ71" s="9"/>
      <c r="GA71" s="9"/>
      <c r="GB71" s="9"/>
      <c r="GC71" s="9"/>
      <c r="GD71" s="9"/>
      <c r="GE71" s="9"/>
      <c r="GF71" s="9"/>
      <c r="GG71" s="9"/>
      <c r="GH71" s="9"/>
      <c r="GI71" s="9"/>
      <c r="GJ71" s="9"/>
      <c r="GK71" s="9"/>
      <c r="GL71" s="9"/>
      <c r="GM71" s="9"/>
      <c r="GN71" s="9"/>
      <c r="GO71" s="9"/>
      <c r="GP71" s="9"/>
      <c r="GQ71" s="9"/>
      <c r="GR71" s="9"/>
      <c r="GS71" s="9"/>
      <c r="GT71" s="9"/>
      <c r="GU71" s="9"/>
      <c r="GV71" s="9"/>
      <c r="GW71" s="9"/>
      <c r="GX71" s="9"/>
      <c r="GY71" s="9"/>
      <c r="GZ71" s="9"/>
      <c r="HA71" s="9"/>
      <c r="HB71" s="9"/>
      <c r="HC71" s="9"/>
      <c r="HD71" s="9"/>
      <c r="HE71" s="9"/>
      <c r="HF71" s="9"/>
      <c r="HG71" s="9"/>
      <c r="HH71" s="9"/>
      <c r="HI71" s="9"/>
      <c r="HJ71" s="9"/>
      <c r="HK71" s="9"/>
      <c r="HL71" s="9"/>
      <c r="HM71" s="9"/>
      <c r="HN71" s="9"/>
      <c r="HO71" s="9"/>
      <c r="HP71" s="9"/>
      <c r="HQ71" s="9"/>
      <c r="HR71" s="9"/>
      <c r="HS71" s="9"/>
      <c r="HT71" s="9"/>
      <c r="HU71" s="9"/>
      <c r="HV71" s="9"/>
      <c r="HW71" s="9"/>
      <c r="HX71" s="9"/>
      <c r="HY71" s="9"/>
      <c r="HZ71" s="9"/>
      <c r="IA71" s="9"/>
      <c r="IB71" s="9"/>
      <c r="IC71" s="9"/>
      <c r="ID71" s="9"/>
      <c r="IE71" s="9"/>
      <c r="IF71" s="9"/>
      <c r="IG71" s="9"/>
      <c r="IH71" s="9"/>
      <c r="II71" s="9"/>
      <c r="IJ71" s="9"/>
      <c r="IK71" s="9"/>
      <c r="IL71" s="9"/>
      <c r="IM71" s="9"/>
      <c r="IN71" s="9"/>
      <c r="IO71" s="9"/>
      <c r="IP71" s="9"/>
      <c r="IQ71" s="9"/>
      <c r="IR71" s="9"/>
      <c r="IS71" s="9"/>
      <c r="IT71" s="9"/>
      <c r="IU71" s="9"/>
      <c r="IV71" s="9"/>
      <c r="IW71" s="9"/>
      <c r="IX71" s="9"/>
      <c r="IY71" s="9"/>
      <c r="IZ71" s="9"/>
      <c r="JA71" s="9"/>
      <c r="JB71" s="9"/>
      <c r="JC71" s="9"/>
      <c r="JD71" s="9"/>
      <c r="JE71" s="9"/>
      <c r="JF71" s="9"/>
      <c r="JG71" s="9"/>
      <c r="JH71" s="9"/>
      <c r="JI71" s="9"/>
      <c r="JJ71" s="9"/>
      <c r="JK71" s="9"/>
      <c r="JL71" s="9"/>
      <c r="JM71" s="9"/>
      <c r="JN71" s="9"/>
      <c r="JO71" s="9"/>
      <c r="JP71" s="9"/>
      <c r="JQ71" s="9"/>
      <c r="JR71" s="9"/>
      <c r="JS71" s="9"/>
      <c r="JT71" s="9"/>
      <c r="JU71" s="9"/>
      <c r="JV71" s="9"/>
      <c r="JW71" s="9"/>
      <c r="JX71" s="9"/>
      <c r="JY71" s="9"/>
      <c r="JZ71" s="9"/>
      <c r="KA71" s="9"/>
      <c r="KB71" s="9"/>
      <c r="KC71" s="9"/>
      <c r="KD71" s="9"/>
      <c r="KE71" s="9"/>
      <c r="KF71" s="9"/>
      <c r="KG71" s="9"/>
      <c r="KH71" s="9"/>
      <c r="KI71" s="9"/>
      <c r="KJ71" s="9"/>
      <c r="KK71" s="9"/>
      <c r="KL71" s="9"/>
      <c r="KM71" s="9"/>
      <c r="KN71" s="9"/>
      <c r="KO71" s="9"/>
      <c r="KP71" s="9"/>
      <c r="KQ71" s="9"/>
      <c r="KR71" s="9"/>
      <c r="KS71" s="9"/>
      <c r="KT71" s="9"/>
      <c r="KU71" s="9"/>
      <c r="KV71" s="9"/>
      <c r="KW71" s="9"/>
      <c r="KX71" s="9"/>
      <c r="KY71" s="9"/>
      <c r="KZ71" s="9"/>
      <c r="LA71" s="9"/>
      <c r="LB71" s="9"/>
      <c r="LC71" s="9"/>
      <c r="LD71" s="9"/>
      <c r="LE71" s="9"/>
      <c r="LF71" s="9"/>
      <c r="LG71" s="9"/>
      <c r="LH71" s="9"/>
      <c r="LI71" s="9"/>
      <c r="LJ71" s="9"/>
      <c r="LK71" s="9"/>
      <c r="LL71" s="9"/>
      <c r="LM71" s="9"/>
      <c r="LN71" s="9"/>
      <c r="LO71" s="9"/>
      <c r="LP71" s="9"/>
      <c r="LQ71" s="9"/>
      <c r="LR71" s="9"/>
      <c r="LS71" s="9"/>
      <c r="LT71" s="9"/>
      <c r="LU71" s="9"/>
      <c r="LV71" s="9"/>
      <c r="LW71" s="9"/>
      <c r="LX71" s="9"/>
      <c r="LY71" s="9"/>
      <c r="LZ71" s="9"/>
      <c r="MA71" s="9"/>
      <c r="MB71" s="9"/>
      <c r="MC71" s="9"/>
      <c r="MD71" s="9"/>
      <c r="ME71" s="9"/>
      <c r="MF71" s="9"/>
      <c r="MG71" s="9"/>
      <c r="MH71" s="9"/>
      <c r="MI71" s="9"/>
      <c r="MJ71" s="9"/>
      <c r="MK71" s="9"/>
      <c r="ML71" s="9"/>
      <c r="MM71" s="9"/>
      <c r="MN71" s="9"/>
      <c r="MO71" s="9"/>
      <c r="MP71" s="9"/>
      <c r="MQ71" s="9"/>
      <c r="MR71" s="9"/>
      <c r="MS71" s="9"/>
      <c r="MT71" s="9"/>
      <c r="MU71" s="9"/>
      <c r="MV71" s="9"/>
      <c r="MW71" s="9"/>
      <c r="MX71" s="9"/>
      <c r="MY71" s="9"/>
      <c r="MZ71" s="9"/>
      <c r="NA71" s="9"/>
      <c r="NB71" s="9"/>
      <c r="NC71" s="9"/>
      <c r="ND71" s="9"/>
      <c r="NE71" s="9"/>
      <c r="NF71" s="9"/>
      <c r="NG71" s="9"/>
      <c r="NH71" s="9"/>
      <c r="NI71" s="9"/>
      <c r="NJ71" s="9"/>
      <c r="NK71" s="9"/>
      <c r="NL71" s="9"/>
      <c r="NM71" s="9"/>
      <c r="NN71" s="9"/>
      <c r="NO71" s="9"/>
      <c r="NP71" s="9"/>
      <c r="NQ71" s="9"/>
      <c r="NR71" s="9"/>
      <c r="NS71" s="9"/>
      <c r="NT71" s="9"/>
      <c r="NU71" s="9"/>
      <c r="NV71" s="9"/>
      <c r="NW71" s="9"/>
      <c r="NX71" s="9"/>
      <c r="NY71" s="9"/>
      <c r="NZ71" s="9"/>
      <c r="OA71" s="9"/>
      <c r="OB71" s="9"/>
      <c r="OC71" s="9"/>
      <c r="OD71" s="9"/>
      <c r="OE71" s="9"/>
      <c r="OF71" s="9"/>
      <c r="OG71" s="9"/>
      <c r="OH71" s="9"/>
      <c r="OI71" s="9"/>
      <c r="OJ71" s="9"/>
      <c r="OK71" s="9"/>
      <c r="OL71" s="9"/>
      <c r="OM71" s="9"/>
      <c r="ON71" s="9"/>
      <c r="OO71" s="9"/>
      <c r="OP71" s="9"/>
      <c r="OQ71" s="9"/>
      <c r="OR71" s="9"/>
      <c r="OS71" s="9"/>
      <c r="OT71" s="9"/>
      <c r="OU71" s="9"/>
      <c r="OV71" s="9"/>
      <c r="OW71" s="9"/>
      <c r="OX71" s="9"/>
      <c r="OY71" s="9"/>
      <c r="OZ71" s="9"/>
      <c r="PA71" s="9"/>
      <c r="PB71" s="9"/>
      <c r="PC71" s="9"/>
      <c r="PD71" s="9"/>
      <c r="PE71" s="9"/>
      <c r="PF71" s="9"/>
      <c r="PG71" s="9"/>
      <c r="PH71" s="9"/>
      <c r="PI71" s="9"/>
      <c r="PJ71" s="9"/>
      <c r="PK71" s="9"/>
      <c r="PL71" s="9"/>
      <c r="PM71" s="9"/>
      <c r="PN71" s="9"/>
      <c r="PO71" s="9"/>
      <c r="PP71" s="9"/>
      <c r="PQ71" s="9"/>
      <c r="PR71" s="9"/>
      <c r="PS71" s="9"/>
      <c r="PT71" s="9"/>
      <c r="PU71" s="9"/>
      <c r="PV71" s="9"/>
      <c r="PW71" s="9"/>
      <c r="PX71" s="9"/>
      <c r="PY71" s="9"/>
      <c r="PZ71" s="9"/>
      <c r="QA71" s="9"/>
      <c r="QB71" s="9"/>
      <c r="QC71" s="9"/>
      <c r="QD71" s="9"/>
      <c r="QE71" s="9"/>
      <c r="QF71" s="9"/>
      <c r="QG71" s="9"/>
      <c r="QH71" s="9"/>
      <c r="QI71" s="9"/>
      <c r="QJ71" s="9"/>
      <c r="QK71" s="9"/>
      <c r="QL71" s="9"/>
      <c r="QM71" s="9"/>
      <c r="QN71" s="9"/>
      <c r="QO71" s="9"/>
      <c r="QP71" s="9"/>
      <c r="QQ71" s="9"/>
      <c r="QR71" s="9"/>
      <c r="QS71" s="9"/>
      <c r="QT71" s="9"/>
      <c r="QU71" s="9"/>
      <c r="QV71" s="9"/>
      <c r="QW71" s="9"/>
      <c r="QX71" s="9"/>
      <c r="QY71" s="9"/>
      <c r="QZ71" s="9"/>
      <c r="RA71" s="9"/>
      <c r="RB71" s="9"/>
      <c r="RC71" s="9"/>
      <c r="RD71" s="9"/>
      <c r="RE71" s="9"/>
      <c r="RF71" s="9"/>
      <c r="RG71" s="9"/>
      <c r="RH71" s="9"/>
      <c r="RI71" s="9"/>
      <c r="RJ71" s="9"/>
      <c r="RK71" s="9"/>
      <c r="RL71" s="9"/>
      <c r="RM71" s="9"/>
      <c r="RN71" s="9"/>
      <c r="RO71" s="9"/>
      <c r="RP71" s="9"/>
      <c r="RQ71" s="9"/>
      <c r="RR71" s="9"/>
      <c r="RS71" s="9"/>
      <c r="RT71" s="9"/>
      <c r="RU71" s="9"/>
      <c r="RV71" s="9"/>
      <c r="RW71" s="9"/>
      <c r="RX71" s="9"/>
      <c r="RY71" s="9"/>
      <c r="RZ71" s="9"/>
      <c r="SA71" s="9"/>
      <c r="SB71" s="9"/>
      <c r="SC71" s="9"/>
      <c r="SD71" s="9"/>
      <c r="SE71" s="9"/>
      <c r="SF71" s="9"/>
      <c r="SG71" s="9"/>
      <c r="SH71" s="9"/>
      <c r="SI71" s="9"/>
      <c r="SJ71" s="9"/>
      <c r="SK71" s="9"/>
      <c r="SL71" s="9"/>
      <c r="SM71" s="9"/>
      <c r="SN71" s="9"/>
      <c r="SO71" s="9"/>
      <c r="SP71" s="9"/>
      <c r="SQ71" s="9"/>
      <c r="SR71" s="9"/>
      <c r="SS71" s="9"/>
      <c r="ST71" s="9"/>
      <c r="SU71" s="9"/>
      <c r="SV71" s="9"/>
      <c r="SW71" s="9"/>
      <c r="SX71" s="9"/>
      <c r="SY71" s="9"/>
      <c r="SZ71" s="9"/>
      <c r="TA71" s="9"/>
      <c r="TB71" s="9"/>
      <c r="TC71" s="9"/>
      <c r="TD71" s="9"/>
      <c r="TE71" s="9"/>
      <c r="TF71" s="9"/>
      <c r="TG71" s="9"/>
      <c r="TH71" s="9"/>
      <c r="TI71" s="9"/>
      <c r="TJ71" s="9"/>
      <c r="TK71" s="9"/>
      <c r="TL71" s="9"/>
      <c r="TM71" s="9"/>
      <c r="TN71" s="9"/>
      <c r="TO71" s="9"/>
      <c r="TP71" s="9"/>
      <c r="TQ71" s="9"/>
      <c r="TR71" s="9"/>
      <c r="TS71" s="9"/>
      <c r="TT71" s="9"/>
      <c r="TU71" s="9"/>
      <c r="TV71" s="9"/>
      <c r="TW71" s="9"/>
      <c r="TX71" s="9"/>
      <c r="TY71" s="9"/>
      <c r="TZ71" s="9"/>
      <c r="UA71" s="9"/>
      <c r="UB71" s="9"/>
      <c r="UC71" s="9"/>
      <c r="UD71" s="9"/>
      <c r="UE71" s="9"/>
      <c r="UF71" s="9"/>
      <c r="UG71" s="9"/>
      <c r="UH71" s="9"/>
      <c r="UI71" s="9"/>
      <c r="UJ71" s="9"/>
      <c r="UK71" s="9"/>
      <c r="UL71" s="9"/>
      <c r="UM71" s="9"/>
      <c r="UN71" s="9"/>
      <c r="UO71" s="9"/>
      <c r="UP71" s="9"/>
      <c r="UQ71" s="9"/>
      <c r="UR71" s="9"/>
      <c r="US71" s="9"/>
      <c r="UT71" s="9"/>
      <c r="UU71" s="9"/>
      <c r="UV71" s="9"/>
      <c r="UW71" s="9"/>
      <c r="UX71" s="9"/>
      <c r="UY71" s="9"/>
      <c r="UZ71" s="9"/>
      <c r="VA71" s="9"/>
      <c r="VB71" s="9"/>
      <c r="VC71" s="9"/>
      <c r="VD71" s="9"/>
      <c r="VE71" s="9"/>
      <c r="VF71" s="9"/>
      <c r="VG71" s="9"/>
      <c r="VH71" s="9"/>
      <c r="VI71" s="9"/>
      <c r="VJ71" s="9"/>
      <c r="VK71" s="9"/>
      <c r="VL71" s="9"/>
      <c r="VM71" s="9"/>
      <c r="VN71" s="9"/>
      <c r="VO71" s="9"/>
      <c r="VP71" s="9"/>
      <c r="VQ71" s="9"/>
      <c r="VR71" s="9"/>
      <c r="VS71" s="9"/>
      <c r="VT71" s="9"/>
      <c r="VU71" s="9"/>
      <c r="VV71" s="9"/>
      <c r="VW71" s="9"/>
      <c r="VX71" s="9"/>
      <c r="VY71" s="9"/>
      <c r="VZ71" s="9"/>
      <c r="WA71" s="9"/>
      <c r="WB71" s="9"/>
      <c r="WC71" s="9"/>
      <c r="WD71" s="9"/>
      <c r="WE71" s="9"/>
      <c r="WF71" s="9"/>
      <c r="WG71" s="9"/>
      <c r="WH71" s="9"/>
      <c r="WI71" s="9"/>
      <c r="WJ71" s="9"/>
      <c r="WK71" s="9"/>
      <c r="WL71" s="9"/>
      <c r="WM71" s="9"/>
      <c r="WN71" s="9"/>
      <c r="WO71" s="9"/>
      <c r="WP71" s="9"/>
      <c r="WQ71" s="9"/>
      <c r="WR71" s="9"/>
      <c r="WS71" s="9"/>
      <c r="WT71" s="9"/>
      <c r="WU71" s="9"/>
      <c r="WV71" s="9"/>
      <c r="WW71" s="9"/>
      <c r="WX71" s="9"/>
      <c r="WY71" s="9"/>
      <c r="WZ71" s="9"/>
      <c r="XA71" s="9"/>
      <c r="XB71" s="9"/>
      <c r="XC71" s="9"/>
      <c r="XD71" s="9"/>
      <c r="XE71" s="9"/>
      <c r="XF71" s="9"/>
      <c r="XG71" s="9"/>
      <c r="XH71" s="9"/>
      <c r="XI71" s="9"/>
      <c r="XJ71" s="9"/>
      <c r="XK71" s="9"/>
      <c r="XL71" s="9"/>
      <c r="XM71" s="9"/>
      <c r="XN71" s="9"/>
      <c r="XO71" s="9"/>
      <c r="XP71" s="9"/>
      <c r="XQ71" s="9"/>
      <c r="XR71" s="9"/>
      <c r="XS71" s="9"/>
      <c r="XT71" s="9"/>
      <c r="XU71" s="9"/>
      <c r="XV71" s="9"/>
      <c r="XW71" s="9"/>
      <c r="XX71" s="9"/>
      <c r="XY71" s="9"/>
      <c r="XZ71" s="9"/>
      <c r="YA71" s="9"/>
      <c r="YB71" s="9"/>
      <c r="YC71" s="9"/>
      <c r="YD71" s="9"/>
      <c r="YE71" s="9"/>
      <c r="YF71" s="9"/>
      <c r="YG71" s="9"/>
      <c r="YH71" s="9"/>
      <c r="YI71" s="9"/>
      <c r="YJ71" s="9"/>
      <c r="YK71" s="9"/>
      <c r="YL71" s="9"/>
      <c r="YM71" s="9"/>
      <c r="YN71" s="9"/>
      <c r="YO71" s="9"/>
      <c r="YP71" s="9"/>
      <c r="YQ71" s="9"/>
      <c r="YR71" s="9"/>
      <c r="YS71" s="9"/>
      <c r="YT71" s="9"/>
      <c r="YU71" s="9"/>
      <c r="YV71" s="9"/>
      <c r="YW71" s="9"/>
      <c r="YX71" s="9"/>
      <c r="YY71" s="9"/>
      <c r="YZ71" s="9"/>
      <c r="ZA71" s="9"/>
      <c r="ZB71" s="9"/>
      <c r="ZC71" s="9"/>
      <c r="ZD71" s="9"/>
      <c r="ZE71" s="9"/>
      <c r="ZF71" s="9"/>
      <c r="ZG71" s="9"/>
      <c r="ZH71" s="9"/>
      <c r="ZI71" s="9"/>
      <c r="ZJ71" s="9"/>
      <c r="ZK71" s="9"/>
      <c r="ZL71" s="9"/>
      <c r="ZM71" s="9"/>
      <c r="ZN71" s="9"/>
      <c r="ZO71" s="9"/>
      <c r="ZP71" s="9"/>
      <c r="ZQ71" s="9"/>
      <c r="ZR71" s="9"/>
      <c r="ZS71" s="9"/>
      <c r="ZT71" s="9"/>
      <c r="ZU71" s="9"/>
      <c r="ZV71" s="9"/>
      <c r="ZW71" s="9"/>
      <c r="ZX71" s="9"/>
      <c r="ZY71" s="9"/>
      <c r="ZZ71" s="9"/>
      <c r="AAA71" s="9"/>
      <c r="AAB71" s="9"/>
      <c r="AAC71" s="9"/>
      <c r="AAD71" s="9"/>
      <c r="AAE71" s="9"/>
      <c r="AAF71" s="9"/>
      <c r="AAG71" s="9"/>
      <c r="AAH71" s="9"/>
      <c r="AAI71" s="9"/>
      <c r="AAJ71" s="9"/>
      <c r="AAK71" s="9"/>
      <c r="AAL71" s="9"/>
      <c r="AAM71" s="9"/>
      <c r="AAN71" s="9"/>
      <c r="AAO71" s="9"/>
      <c r="AAP71" s="9"/>
      <c r="AAQ71" s="9"/>
      <c r="AAR71" s="9"/>
      <c r="AAS71" s="9"/>
      <c r="AAT71" s="9"/>
      <c r="AAU71" s="9"/>
      <c r="AAV71" s="9"/>
      <c r="AAW71" s="9"/>
      <c r="AAX71" s="9"/>
      <c r="AAY71" s="9"/>
      <c r="AAZ71" s="9"/>
      <c r="ABA71" s="9"/>
      <c r="ABB71" s="9"/>
      <c r="ABC71" s="9"/>
      <c r="ABD71" s="9"/>
      <c r="ABE71" s="9"/>
      <c r="ABF71" s="9"/>
      <c r="ABG71" s="9"/>
      <c r="ABH71" s="9"/>
      <c r="ABI71" s="9"/>
      <c r="ABJ71" s="9"/>
      <c r="ABK71" s="9"/>
      <c r="ABL71" s="9"/>
      <c r="ABM71" s="9"/>
      <c r="ABN71" s="9"/>
      <c r="ABO71" s="9"/>
      <c r="ABP71" s="9"/>
      <c r="ABQ71" s="9"/>
      <c r="ABR71" s="9"/>
      <c r="ABS71" s="9"/>
      <c r="ABT71" s="9"/>
      <c r="ABU71" s="9"/>
      <c r="ABV71" s="9"/>
      <c r="ABW71" s="9"/>
      <c r="ABX71" s="9"/>
      <c r="ABY71" s="9"/>
      <c r="ABZ71" s="9"/>
      <c r="ACA71" s="9"/>
      <c r="ACB71" s="9"/>
      <c r="ACC71" s="9"/>
      <c r="ACD71" s="9"/>
      <c r="ACE71" s="9"/>
      <c r="ACF71" s="9"/>
      <c r="ACG71" s="9"/>
      <c r="ACH71" s="9"/>
      <c r="ACI71" s="9"/>
      <c r="ACJ71" s="9"/>
      <c r="ACK71" s="9"/>
      <c r="ACL71" s="9"/>
      <c r="ACM71" s="9"/>
      <c r="ACN71" s="9"/>
      <c r="ACO71" s="9"/>
      <c r="ACP71" s="9"/>
      <c r="ACQ71" s="9"/>
      <c r="ACR71" s="9"/>
      <c r="ACS71" s="9"/>
      <c r="ACT71" s="9"/>
      <c r="ACU71" s="9"/>
      <c r="ACV71" s="9"/>
      <c r="ACW71" s="9"/>
      <c r="ACX71" s="9"/>
      <c r="ACY71" s="9"/>
      <c r="ACZ71" s="9"/>
      <c r="ADA71" s="9"/>
      <c r="ADB71" s="9"/>
      <c r="ADC71" s="9"/>
      <c r="ADD71" s="9"/>
      <c r="ADE71" s="9"/>
      <c r="ADF71" s="9"/>
      <c r="ADG71" s="9"/>
      <c r="ADH71" s="9"/>
      <c r="ADI71" s="9"/>
      <c r="ADJ71" s="9"/>
      <c r="ADK71" s="9"/>
      <c r="ADL71" s="9"/>
      <c r="ADM71" s="9"/>
      <c r="ADN71" s="9"/>
      <c r="ADO71" s="9"/>
      <c r="ADP71" s="9"/>
      <c r="ADQ71" s="9"/>
      <c r="ADR71" s="9"/>
      <c r="ADS71" s="9"/>
      <c r="ADT71" s="9"/>
      <c r="ADU71" s="9"/>
      <c r="ADV71" s="9"/>
      <c r="ADW71" s="9"/>
      <c r="ADX71" s="9"/>
      <c r="ADY71" s="9"/>
      <c r="ADZ71" s="9"/>
      <c r="AEA71" s="9"/>
      <c r="AEB71" s="9"/>
      <c r="AEC71" s="9"/>
      <c r="AED71" s="9"/>
      <c r="AEE71" s="9"/>
      <c r="AEF71" s="9"/>
      <c r="AEG71" s="9"/>
      <c r="AEH71" s="9"/>
      <c r="AEI71" s="9"/>
      <c r="AEJ71" s="9"/>
      <c r="AEK71" s="9"/>
      <c r="AEL71" s="9"/>
      <c r="AEM71" s="9"/>
      <c r="AEN71" s="9"/>
      <c r="AEO71" s="9"/>
      <c r="AEP71" s="9"/>
      <c r="AEQ71" s="9"/>
      <c r="AER71" s="9"/>
      <c r="AES71" s="9"/>
      <c r="AET71" s="9"/>
      <c r="AEU71" s="9"/>
      <c r="AEV71" s="9"/>
      <c r="AEW71" s="9"/>
      <c r="AEX71" s="9"/>
      <c r="AEY71" s="9"/>
      <c r="AEZ71" s="9"/>
      <c r="AFA71" s="9"/>
      <c r="AFB71" s="9"/>
      <c r="AFC71" s="9"/>
      <c r="AFD71" s="9"/>
      <c r="AFE71" s="9"/>
      <c r="AFF71" s="9"/>
      <c r="AFG71" s="9"/>
      <c r="AFH71" s="9"/>
      <c r="AFI71" s="9"/>
      <c r="AFJ71" s="9"/>
      <c r="AFK71" s="9"/>
      <c r="AFL71" s="9"/>
      <c r="AFM71" s="9"/>
      <c r="AFN71" s="9"/>
      <c r="AFO71" s="9"/>
      <c r="AFP71" s="9"/>
      <c r="AFQ71" s="9"/>
      <c r="AFR71" s="9"/>
      <c r="AFS71" s="9"/>
      <c r="AFT71" s="9"/>
      <c r="AFU71" s="9"/>
      <c r="AFV71" s="9"/>
      <c r="AFW71" s="9"/>
      <c r="AFX71" s="9"/>
      <c r="AFY71" s="9"/>
      <c r="AFZ71" s="9"/>
      <c r="AGA71" s="9"/>
      <c r="AGB71" s="9"/>
      <c r="AGC71" s="9"/>
      <c r="AGD71" s="9"/>
      <c r="AGE71" s="9"/>
      <c r="AGF71" s="9"/>
      <c r="AGG71" s="9"/>
      <c r="AGH71" s="9"/>
      <c r="AGI71" s="9"/>
      <c r="AGJ71" s="9"/>
      <c r="AGK71" s="9"/>
      <c r="AGL71" s="9"/>
      <c r="AGM71" s="9"/>
      <c r="AGN71" s="9"/>
      <c r="AGO71" s="9"/>
      <c r="AGP71" s="9"/>
      <c r="AGQ71" s="9"/>
      <c r="AGR71" s="9"/>
      <c r="AGS71" s="9"/>
      <c r="AGT71" s="9"/>
      <c r="AGU71" s="9"/>
      <c r="AGV71" s="9"/>
      <c r="AGW71" s="9"/>
      <c r="AGX71" s="9"/>
      <c r="AGY71" s="9"/>
      <c r="AGZ71" s="9"/>
      <c r="AHA71" s="9"/>
      <c r="AHB71" s="9"/>
      <c r="AHC71" s="9"/>
      <c r="AHD71" s="9"/>
      <c r="AHE71" s="9"/>
      <c r="AHF71" s="9"/>
      <c r="AHG71" s="9"/>
      <c r="AHH71" s="9"/>
      <c r="AHI71" s="9"/>
      <c r="AHJ71" s="9"/>
      <c r="AHK71" s="9"/>
      <c r="AHL71" s="9"/>
      <c r="AHM71" s="9"/>
      <c r="AHN71" s="9"/>
      <c r="AHO71" s="9"/>
      <c r="AHP71" s="9"/>
      <c r="AHQ71" s="9"/>
      <c r="AHR71" s="9"/>
      <c r="AHS71" s="9"/>
    </row>
  </sheetData>
  <mergeCells count="1">
    <mergeCell ref="B2:E2"/>
  </mergeCell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AZ9"/>
  <sheetViews>
    <sheetView workbookViewId="0">
      <selection activeCell="B2" sqref="B2:E2"/>
    </sheetView>
  </sheetViews>
  <sheetFormatPr defaultColWidth="11" defaultRowHeight="15.75"/>
  <cols>
    <col min="1" max="1" width="13.375" customWidth="1"/>
    <col min="2" max="2" width="13.5" customWidth="1"/>
    <col min="5" max="5" width="17.375" customWidth="1"/>
    <col min="8" max="8" width="16.875" customWidth="1"/>
    <col min="11" max="11" width="18.125" customWidth="1"/>
    <col min="20" max="20" width="17.875" customWidth="1"/>
    <col min="23" max="23" width="17.375" customWidth="1"/>
    <col min="26" max="26" width="18.125" customWidth="1"/>
    <col min="29" max="29" width="19.625" customWidth="1"/>
    <col min="49" max="728" width="10.875"/>
  </cols>
  <sheetData>
    <row r="2" spans="1:728">
      <c r="B2" s="85" t="s">
        <v>224</v>
      </c>
      <c r="C2" s="85"/>
      <c r="D2" s="85"/>
      <c r="E2" s="85"/>
    </row>
    <row r="3" spans="1:728">
      <c r="J3" s="35"/>
      <c r="L3" s="35"/>
      <c r="M3" s="35"/>
      <c r="S3" s="35"/>
      <c r="V3" s="35"/>
      <c r="W3" s="3"/>
      <c r="X3" s="35"/>
      <c r="Y3" s="35"/>
      <c r="Z3" s="3"/>
      <c r="AA3" s="35"/>
      <c r="AB3" s="35"/>
      <c r="AC3" s="3"/>
      <c r="AD3" s="35"/>
      <c r="AE3" s="35"/>
      <c r="AH3" s="35"/>
      <c r="AX3" s="3"/>
    </row>
    <row r="4" spans="1:728" s="1" customFormat="1" ht="17.25">
      <c r="A4" s="6" t="s">
        <v>208</v>
      </c>
      <c r="B4" s="6" t="s">
        <v>209</v>
      </c>
      <c r="C4" s="6" t="s">
        <v>210</v>
      </c>
      <c r="D4" s="6" t="s">
        <v>216</v>
      </c>
      <c r="E4" s="6" t="s">
        <v>234</v>
      </c>
      <c r="F4" s="79" t="s">
        <v>212</v>
      </c>
      <c r="G4" s="6"/>
      <c r="H4" s="6" t="s">
        <v>217</v>
      </c>
      <c r="I4" s="79" t="s">
        <v>212</v>
      </c>
      <c r="J4" s="6"/>
      <c r="K4" s="79" t="s">
        <v>218</v>
      </c>
      <c r="L4" s="79" t="s">
        <v>212</v>
      </c>
      <c r="M4" s="79"/>
      <c r="N4" s="79" t="s">
        <v>219</v>
      </c>
      <c r="O4" s="79" t="s">
        <v>212</v>
      </c>
      <c r="P4" s="79"/>
      <c r="Q4" s="79" t="s">
        <v>213</v>
      </c>
      <c r="R4" s="79" t="s">
        <v>212</v>
      </c>
      <c r="S4" s="6"/>
      <c r="T4" s="6" t="s">
        <v>220</v>
      </c>
      <c r="U4" s="79" t="s">
        <v>212</v>
      </c>
      <c r="V4" s="6"/>
      <c r="W4" s="6" t="s">
        <v>221</v>
      </c>
      <c r="X4" s="79" t="s">
        <v>212</v>
      </c>
      <c r="Y4" s="6"/>
      <c r="Z4" s="6" t="s">
        <v>222</v>
      </c>
      <c r="AA4" s="79" t="s">
        <v>212</v>
      </c>
      <c r="AB4" s="6"/>
      <c r="AC4" s="6" t="s">
        <v>223</v>
      </c>
      <c r="AD4" s="79" t="s">
        <v>212</v>
      </c>
      <c r="AE4" s="6"/>
      <c r="AF4" s="6" t="s">
        <v>214</v>
      </c>
      <c r="AG4" s="79" t="s">
        <v>212</v>
      </c>
      <c r="AH4" s="6"/>
      <c r="AI4" s="79" t="s">
        <v>215</v>
      </c>
      <c r="AJ4" s="79" t="s">
        <v>212</v>
      </c>
      <c r="AK4" s="79"/>
      <c r="AL4" s="6" t="s">
        <v>235</v>
      </c>
      <c r="AM4" s="79" t="s">
        <v>212</v>
      </c>
      <c r="AN4" s="79"/>
      <c r="AO4" s="6" t="s">
        <v>236</v>
      </c>
      <c r="AP4" s="79" t="s">
        <v>212</v>
      </c>
      <c r="AQ4" s="79"/>
      <c r="AR4" s="6" t="s">
        <v>237</v>
      </c>
      <c r="AS4" s="79" t="s">
        <v>212</v>
      </c>
      <c r="AT4" s="79"/>
      <c r="AU4" s="6" t="s">
        <v>238</v>
      </c>
      <c r="AV4" s="79" t="s">
        <v>212</v>
      </c>
      <c r="AW4" s="80"/>
      <c r="AX4" s="6"/>
    </row>
    <row r="5" spans="1:728">
      <c r="A5" s="31"/>
      <c r="B5" s="2"/>
      <c r="C5" s="2"/>
      <c r="D5" s="2"/>
      <c r="E5" s="32"/>
      <c r="F5" s="33"/>
      <c r="G5" s="32"/>
      <c r="H5" s="32"/>
      <c r="I5" s="33"/>
      <c r="J5" s="33"/>
      <c r="K5" s="33"/>
      <c r="L5" s="33"/>
      <c r="M5" s="33"/>
      <c r="N5" s="33"/>
      <c r="O5" s="33"/>
      <c r="P5" s="33"/>
      <c r="Q5" s="33"/>
      <c r="R5" s="33"/>
      <c r="S5" s="32"/>
      <c r="T5" s="32"/>
      <c r="U5" s="33"/>
      <c r="V5" s="32"/>
      <c r="W5" s="32"/>
      <c r="X5" s="33"/>
      <c r="Y5" s="32"/>
      <c r="Z5" s="32"/>
      <c r="AA5" s="33"/>
      <c r="AB5" s="32"/>
      <c r="AC5" s="32"/>
      <c r="AD5" s="33"/>
      <c r="AE5" s="32"/>
      <c r="AF5" s="4"/>
      <c r="AG5" s="4"/>
      <c r="AH5" s="4"/>
      <c r="AI5" s="4"/>
      <c r="AJ5" s="4"/>
      <c r="AK5" s="4"/>
      <c r="AL5" s="4"/>
      <c r="AM5" s="4"/>
      <c r="AN5" s="4"/>
      <c r="AO5" s="10"/>
      <c r="AP5" s="10"/>
      <c r="AQ5" s="10"/>
      <c r="AR5" s="4"/>
      <c r="AS5" s="4"/>
      <c r="AT5" s="34"/>
      <c r="AU5" s="4"/>
      <c r="AV5" s="4"/>
    </row>
    <row r="6" spans="1:728" s="5" customFormat="1">
      <c r="A6" s="36" t="s">
        <v>117</v>
      </c>
      <c r="B6" s="37">
        <v>43200</v>
      </c>
      <c r="C6" s="37">
        <v>44284</v>
      </c>
      <c r="D6" s="84">
        <v>-80.131619999999998</v>
      </c>
      <c r="E6" s="39">
        <v>2.0436371394283454E-6</v>
      </c>
      <c r="F6" s="39">
        <v>5.4292664349579901E-8</v>
      </c>
      <c r="G6" s="83"/>
      <c r="H6" s="39">
        <v>1.790596203173746E-7</v>
      </c>
      <c r="I6" s="39">
        <v>3.5811924063474921E-9</v>
      </c>
      <c r="J6"/>
      <c r="K6" s="39">
        <f t="shared" ref="K6:L9" si="0">H6*0.905</f>
        <v>1.6204895638722402E-7</v>
      </c>
      <c r="L6" s="39">
        <f t="shared" si="0"/>
        <v>3.2409791277444805E-9</v>
      </c>
      <c r="M6" s="83"/>
      <c r="N6" s="39">
        <f>(E6/K6)/0.32*1.22</f>
        <v>48.080325648334998</v>
      </c>
      <c r="O6" s="39">
        <f>SQRT(((F6/K6)/0.32*1.22)^2+(E6/K6^2*L6/0.32*1.22)^2)</f>
        <v>1.5988344063501012</v>
      </c>
      <c r="P6" s="83"/>
      <c r="Q6" s="39">
        <f>(AF6*N6-1)/(N6-1)</f>
        <v>8.360243260063184</v>
      </c>
      <c r="R6" s="39">
        <f>SQRT(((AG6*N6)/(N6-1))^2+(((AF6*(N6-1)-(AF6*N6-1))/(N6-1)^2)*O6)^2)</f>
        <v>0.13666920159312651</v>
      </c>
      <c r="S6" s="81"/>
      <c r="T6" s="39">
        <v>2.9299966738912774E-4</v>
      </c>
      <c r="U6" s="39">
        <v>5.8599933477825554E-6</v>
      </c>
      <c r="V6" s="83"/>
      <c r="W6" s="39">
        <v>6.3307343291440915E-8</v>
      </c>
      <c r="X6" s="39">
        <v>1.8992202987432274E-9</v>
      </c>
      <c r="Y6" s="83"/>
      <c r="Z6" s="39">
        <v>8.6821300717422527E-9</v>
      </c>
      <c r="AA6" s="39">
        <v>3.4145381883700882E-10</v>
      </c>
      <c r="AB6" s="83"/>
      <c r="AC6" s="39"/>
      <c r="AD6" s="39" t="s">
        <v>211</v>
      </c>
      <c r="AE6" s="83"/>
      <c r="AF6" s="38">
        <v>8.2071610344165258</v>
      </c>
      <c r="AG6" s="38">
        <v>0.13372983191429824</v>
      </c>
      <c r="AH6" s="82"/>
      <c r="AI6" s="39">
        <v>1.1358710871632472E-5</v>
      </c>
      <c r="AJ6" s="40">
        <v>1.8508208736938878E-7</v>
      </c>
      <c r="AK6" s="82"/>
      <c r="AL6" s="38">
        <v>9.764042688863956</v>
      </c>
      <c r="AM6" s="38">
        <v>4.2255271342793124E-2</v>
      </c>
      <c r="AN6" s="82"/>
      <c r="AO6" s="41">
        <v>303.98638071617671</v>
      </c>
      <c r="AP6" s="41">
        <v>2.2879015802073841</v>
      </c>
      <c r="AQ6" s="81"/>
      <c r="AR6" s="38">
        <v>0.30338229991639892</v>
      </c>
      <c r="AS6" s="38">
        <v>1.9312068762778545E-3</v>
      </c>
      <c r="AT6" s="81"/>
      <c r="AU6" s="38">
        <v>0.14812144666118407</v>
      </c>
      <c r="AV6" s="38">
        <v>5.4309423794357912E-3</v>
      </c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</row>
    <row r="7" spans="1:728" s="5" customFormat="1">
      <c r="A7" s="36" t="s">
        <v>101</v>
      </c>
      <c r="B7" s="37">
        <v>43197</v>
      </c>
      <c r="C7" s="37">
        <v>44285</v>
      </c>
      <c r="D7" s="84">
        <v>-82.223690000000005</v>
      </c>
      <c r="E7" s="39">
        <v>7.884172196199911E-7</v>
      </c>
      <c r="F7" s="39">
        <v>2.0945632004041025E-8</v>
      </c>
      <c r="G7" s="83"/>
      <c r="H7" s="39">
        <v>1.5685960842132946E-7</v>
      </c>
      <c r="I7" s="39">
        <v>3.1371921684265891E-9</v>
      </c>
      <c r="J7"/>
      <c r="K7" s="39">
        <f t="shared" si="0"/>
        <v>1.4195794562130316E-7</v>
      </c>
      <c r="L7" s="39">
        <f t="shared" si="0"/>
        <v>2.8391589124260631E-9</v>
      </c>
      <c r="M7" s="83"/>
      <c r="N7" s="39">
        <f>(E7/K7)/0.32*1.22</f>
        <v>21.174162789167184</v>
      </c>
      <c r="O7" s="39">
        <f>SQRT(((F7/K7)/0.32*1.22)^2+(E7/K7^2*L7/0.32*1.22)^2)</f>
        <v>0.70411295132629503</v>
      </c>
      <c r="P7" s="83"/>
      <c r="Q7" s="39">
        <f>(AF7*N7-1)/(N7-1)</f>
        <v>6.5107056106331038</v>
      </c>
      <c r="R7" s="39">
        <f>SQRT(((AG7*N7)/(N7-1))^2+(((AF7*(N7-1)-(AF7*N7-1))/(N7-1)^2)*O7)^2)</f>
        <v>0.1072802179586423</v>
      </c>
      <c r="S7" s="81"/>
      <c r="T7" s="39">
        <v>2.2717450037373395E-4</v>
      </c>
      <c r="U7" s="39">
        <v>4.5434900074746794E-6</v>
      </c>
      <c r="V7" s="83"/>
      <c r="W7" s="39">
        <v>7.62151633286564E-8</v>
      </c>
      <c r="X7" s="39">
        <v>2.286454899859692E-9</v>
      </c>
      <c r="Y7" s="83"/>
      <c r="Z7" s="39">
        <v>6.3777577289333813E-9</v>
      </c>
      <c r="AA7" s="39">
        <v>2.5082666513478622E-10</v>
      </c>
      <c r="AB7" s="83"/>
      <c r="AC7" s="39">
        <v>9.2459324846136427E-3</v>
      </c>
      <c r="AD7" s="39">
        <v>4.6229662423068218E-4</v>
      </c>
      <c r="AE7" s="83"/>
      <c r="AF7" s="38">
        <v>6.2504494831298043</v>
      </c>
      <c r="AG7" s="38">
        <v>0.10184661361737078</v>
      </c>
      <c r="AH7" s="82"/>
      <c r="AI7" s="39">
        <v>8.6506220846516494E-6</v>
      </c>
      <c r="AJ7" s="40">
        <v>1.4095571324644117E-7</v>
      </c>
      <c r="AK7" s="82"/>
      <c r="AL7" s="38">
        <v>9.7490206125118011</v>
      </c>
      <c r="AM7" s="38">
        <v>4.2255271342793124E-2</v>
      </c>
      <c r="AN7" s="82"/>
      <c r="AO7" s="41">
        <v>298.57804255423434</v>
      </c>
      <c r="AP7" s="41">
        <v>2.2879015802073841</v>
      </c>
      <c r="AQ7" s="81"/>
      <c r="AR7" s="38">
        <v>0.30592371348255998</v>
      </c>
      <c r="AS7" s="38">
        <v>1.9312068762778545E-3</v>
      </c>
      <c r="AT7" s="81"/>
      <c r="AU7" s="38">
        <v>0.15652335009799714</v>
      </c>
      <c r="AV7" s="38">
        <v>5.4309423794357912E-3</v>
      </c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</row>
    <row r="8" spans="1:728" s="5" customFormat="1">
      <c r="A8" s="36" t="s">
        <v>45</v>
      </c>
      <c r="B8" s="37">
        <v>43194</v>
      </c>
      <c r="C8" s="37">
        <v>44286</v>
      </c>
      <c r="D8" s="84">
        <v>-83.595650000000006</v>
      </c>
      <c r="E8" s="39">
        <v>5.0186667947671886E-6</v>
      </c>
      <c r="F8" s="39">
        <v>1.3332934037737018E-7</v>
      </c>
      <c r="G8" s="83"/>
      <c r="H8" s="39">
        <v>1.540446863026539E-7</v>
      </c>
      <c r="I8" s="39">
        <v>3.0808937260530779E-9</v>
      </c>
      <c r="J8"/>
      <c r="K8" s="39">
        <f t="shared" si="0"/>
        <v>1.3941044110390179E-7</v>
      </c>
      <c r="L8" s="39">
        <f t="shared" si="0"/>
        <v>2.7882088220780356E-9</v>
      </c>
      <c r="M8" s="83"/>
      <c r="N8" s="39">
        <f>(E8/K8)/0.32*1.22</f>
        <v>137.24701681984993</v>
      </c>
      <c r="O8" s="39">
        <f>SQRT(((F8/K8)/0.32*1.22)^2+(E8/K8^2*L8/0.32*1.22)^2)</f>
        <v>4.5639302500873562</v>
      </c>
      <c r="P8" s="83"/>
      <c r="Q8" s="39">
        <f>(AF8*N8-1)/(N8-1)</f>
        <v>2.1569878615008911</v>
      </c>
      <c r="R8" s="39">
        <f>SQRT(((AG8*N8)/(N8-1))^2+(((AF8*(N8-1)-(AF8*N8-1))/(N8-1)^2)*O8)^2)</f>
        <v>3.5267302078946114E-2</v>
      </c>
      <c r="S8" s="81"/>
      <c r="T8" s="39">
        <v>2.9145443720380573E-4</v>
      </c>
      <c r="U8" s="39">
        <v>5.8290887440761149E-6</v>
      </c>
      <c r="V8" s="83"/>
      <c r="W8" s="39">
        <v>7.018024889634564E-8</v>
      </c>
      <c r="X8" s="39">
        <v>2.1054074668903689E-9</v>
      </c>
      <c r="Y8" s="83"/>
      <c r="Z8" s="39">
        <v>9.1713505113917419E-9</v>
      </c>
      <c r="AA8" s="39">
        <v>3.606940497470621E-10</v>
      </c>
      <c r="AB8" s="83"/>
      <c r="AC8" s="39">
        <v>1.6564295365988264E-2</v>
      </c>
      <c r="AD8" s="39">
        <v>8.2821476829941321E-4</v>
      </c>
      <c r="AE8" s="83"/>
      <c r="AF8" s="38">
        <v>2.1485578942177441</v>
      </c>
      <c r="AG8" s="38">
        <v>3.5009217541483811E-2</v>
      </c>
      <c r="AH8" s="82"/>
      <c r="AI8" s="39">
        <v>2.9736041255973579E-6</v>
      </c>
      <c r="AJ8" s="40">
        <v>4.8452757077413593E-8</v>
      </c>
      <c r="AK8" s="82"/>
      <c r="AL8" s="38">
        <v>9.7768998184677773</v>
      </c>
      <c r="AM8" s="38">
        <v>4.2255271342793124E-2</v>
      </c>
      <c r="AN8" s="82"/>
      <c r="AO8" s="41">
        <v>301.8824590670676</v>
      </c>
      <c r="AP8" s="41">
        <v>2.2879015802073841</v>
      </c>
      <c r="AQ8" s="81"/>
      <c r="AR8" s="38">
        <v>0.30631922829955333</v>
      </c>
      <c r="AS8" s="38">
        <v>1.9312068762778545E-3</v>
      </c>
      <c r="AT8" s="81"/>
      <c r="AU8" s="38">
        <v>0.15278439561330318</v>
      </c>
      <c r="AV8" s="38">
        <v>5.4309423794357912E-3</v>
      </c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</row>
    <row r="9" spans="1:728" s="5" customFormat="1">
      <c r="A9" s="36" t="s">
        <v>18</v>
      </c>
      <c r="B9" s="37">
        <v>43206</v>
      </c>
      <c r="C9" s="37">
        <v>44286</v>
      </c>
      <c r="D9" s="84">
        <v>-84.368543000000003</v>
      </c>
      <c r="E9" s="39">
        <v>8.8057884697714045E-8</v>
      </c>
      <c r="F9" s="39">
        <v>2.3394060936690205E-9</v>
      </c>
      <c r="G9" s="83"/>
      <c r="H9" s="39">
        <v>1.4203917236451545E-7</v>
      </c>
      <c r="I9" s="39">
        <v>2.840783447290309E-9</v>
      </c>
      <c r="J9" s="83"/>
      <c r="K9" s="39">
        <f t="shared" si="0"/>
        <v>1.2854545098988649E-7</v>
      </c>
      <c r="L9" s="39">
        <f t="shared" si="0"/>
        <v>2.5709090197977299E-9</v>
      </c>
      <c r="M9" s="83"/>
      <c r="N9" s="39">
        <f>(E9/K9)/0.32*1.22</f>
        <v>2.6116885726002712</v>
      </c>
      <c r="O9" s="39">
        <f>SQRT(((F9/K9)/0.32*1.22)^2+(E9/K9^2*L9/0.32*1.22)^2)</f>
        <v>8.6847530507300111E-2</v>
      </c>
      <c r="P9" s="83"/>
      <c r="Q9" s="39">
        <f>(AF9*N9-1)/(N9-1)</f>
        <v>6.0439840969239258</v>
      </c>
      <c r="R9" s="39">
        <f>SQRT(((AG9*N9)/(N9-1))^2+(((AF9*(N9-1)-(AF9*N9-1))/(N9-1)^2)*O9)^2)</f>
        <v>0.15040959605991205</v>
      </c>
      <c r="S9" s="81"/>
      <c r="T9" s="39">
        <v>2.0256750860456603E-4</v>
      </c>
      <c r="U9" s="39">
        <v>4.0513501720913203E-6</v>
      </c>
      <c r="V9" s="83"/>
      <c r="W9" s="39">
        <v>4.1130224907723278E-8</v>
      </c>
      <c r="X9" s="39">
        <v>1.2339067472316984E-9</v>
      </c>
      <c r="Y9" s="83"/>
      <c r="Z9" s="39">
        <v>5.2724428776304519E-9</v>
      </c>
      <c r="AA9" s="39">
        <v>2.0735645979623506E-10</v>
      </c>
      <c r="AB9" s="83"/>
      <c r="AC9" s="39" t="s">
        <v>140</v>
      </c>
      <c r="AD9" s="39" t="s">
        <v>211</v>
      </c>
      <c r="AE9" s="83"/>
      <c r="AF9" s="38">
        <v>4.1126726266968339</v>
      </c>
      <c r="AG9" s="38">
        <v>6.7013065392569501E-2</v>
      </c>
      <c r="AH9" s="82"/>
      <c r="AI9" s="39">
        <v>5.691938915348418E-6</v>
      </c>
      <c r="AJ9" s="40">
        <v>9.2746082503316184E-8</v>
      </c>
      <c r="AK9" s="82"/>
      <c r="AL9" s="38">
        <v>9.8386816888641953</v>
      </c>
      <c r="AM9" s="38">
        <v>4.2255271342793124E-2</v>
      </c>
      <c r="AN9" s="82"/>
      <c r="AO9" s="41">
        <v>295.53361829581019</v>
      </c>
      <c r="AP9" s="41">
        <v>2.2879015802073841</v>
      </c>
      <c r="AQ9" s="81"/>
      <c r="AR9" s="38">
        <v>0.3067537562322783</v>
      </c>
      <c r="AS9" s="38">
        <v>1.9312068762778545E-3</v>
      </c>
      <c r="AT9" s="81"/>
      <c r="AU9" s="38">
        <v>0.15371137238148053</v>
      </c>
      <c r="AV9" s="38">
        <v>5.4309423794357912E-3</v>
      </c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</row>
  </sheetData>
  <mergeCells count="1">
    <mergeCell ref="B2:E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AA35"/>
  <sheetViews>
    <sheetView workbookViewId="0">
      <selection activeCell="D33" sqref="D33"/>
    </sheetView>
  </sheetViews>
  <sheetFormatPr defaultColWidth="10.875" defaultRowHeight="15.75"/>
  <cols>
    <col min="1" max="2" width="10.875" style="9"/>
    <col min="3" max="3" width="28.875" style="9" customWidth="1"/>
    <col min="4" max="4" width="21.625" style="9" customWidth="1"/>
    <col min="5" max="6" width="10.875" style="9"/>
    <col min="7" max="7" width="14" style="9" customWidth="1"/>
    <col min="8" max="8" width="10.875" style="9"/>
    <col min="9" max="9" width="12.875" style="9" customWidth="1"/>
    <col min="10" max="10" width="15.375" style="9" customWidth="1"/>
    <col min="11" max="11" width="14" style="9" customWidth="1"/>
    <col min="12" max="12" width="10.875" style="9"/>
    <col min="13" max="13" width="14.875" style="9" customWidth="1"/>
    <col min="14" max="14" width="17.125" style="9" customWidth="1"/>
    <col min="15" max="15" width="13.375" style="9" customWidth="1"/>
    <col min="16" max="16" width="13" style="9" customWidth="1"/>
    <col min="17" max="17" width="12.125" style="9" customWidth="1"/>
    <col min="18" max="18" width="10.875" style="9"/>
    <col min="19" max="19" width="13.875" style="9" customWidth="1"/>
    <col min="20" max="20" width="14.375" style="9" customWidth="1"/>
    <col min="21" max="21" width="12.125" style="9" customWidth="1"/>
    <col min="22" max="22" width="12.375" style="9" customWidth="1"/>
    <col min="23" max="23" width="10.875" style="9"/>
    <col min="24" max="24" width="13" style="9" customWidth="1"/>
    <col min="25" max="16384" width="10.875" style="9"/>
  </cols>
  <sheetData>
    <row r="2" spans="1:27">
      <c r="B2" s="85" t="s">
        <v>239</v>
      </c>
      <c r="C2" s="85"/>
      <c r="D2" s="85"/>
      <c r="E2" s="85"/>
    </row>
    <row r="4" spans="1:27" s="19" customFormat="1" ht="15.75" customHeight="1">
      <c r="A4" s="15" t="s">
        <v>179</v>
      </c>
      <c r="B4" s="15" t="s">
        <v>180</v>
      </c>
      <c r="C4" s="15" t="s">
        <v>181</v>
      </c>
      <c r="D4" s="20" t="s">
        <v>1</v>
      </c>
      <c r="E4" s="21" t="s">
        <v>2</v>
      </c>
      <c r="F4" s="22" t="s">
        <v>3</v>
      </c>
      <c r="G4" s="15" t="s">
        <v>182</v>
      </c>
      <c r="H4" s="15" t="s">
        <v>183</v>
      </c>
      <c r="I4" s="15" t="s">
        <v>184</v>
      </c>
      <c r="J4" s="15" t="s">
        <v>188</v>
      </c>
      <c r="K4" s="15" t="s">
        <v>185</v>
      </c>
      <c r="L4" s="15" t="s">
        <v>186</v>
      </c>
      <c r="M4" s="15" t="s">
        <v>187</v>
      </c>
      <c r="N4" s="15" t="s">
        <v>189</v>
      </c>
      <c r="O4" s="15" t="s">
        <v>190</v>
      </c>
      <c r="P4" s="15" t="s">
        <v>191</v>
      </c>
      <c r="Q4" s="15" t="s">
        <v>196</v>
      </c>
      <c r="R4" s="15" t="s">
        <v>197</v>
      </c>
      <c r="S4" s="15" t="s">
        <v>199</v>
      </c>
      <c r="T4" s="15" t="s">
        <v>200</v>
      </c>
      <c r="U4" s="17" t="s">
        <v>201</v>
      </c>
      <c r="V4" s="18" t="s">
        <v>202</v>
      </c>
      <c r="W4" s="15" t="s">
        <v>203</v>
      </c>
      <c r="X4" s="15" t="s">
        <v>204</v>
      </c>
      <c r="Y4" s="15" t="s">
        <v>205</v>
      </c>
      <c r="Z4" s="15" t="s">
        <v>206</v>
      </c>
      <c r="AA4" s="15" t="s">
        <v>207</v>
      </c>
    </row>
    <row r="5" spans="1:27" s="8" customFormat="1" ht="15.75" customHeight="1">
      <c r="A5" s="12" t="s">
        <v>157</v>
      </c>
      <c r="B5" s="12" t="s">
        <v>18</v>
      </c>
      <c r="C5" s="12" t="s">
        <v>158</v>
      </c>
      <c r="D5" s="11">
        <v>43206</v>
      </c>
      <c r="E5" s="28">
        <v>10.427103000000001</v>
      </c>
      <c r="F5" s="29">
        <v>-84.368543000000003</v>
      </c>
      <c r="G5" s="12"/>
      <c r="H5" s="12"/>
      <c r="I5" s="12"/>
      <c r="J5" s="12"/>
      <c r="K5" s="12"/>
      <c r="L5" s="12"/>
      <c r="M5" s="12"/>
      <c r="N5" s="14"/>
      <c r="O5" s="14">
        <v>0.45</v>
      </c>
      <c r="P5" s="16">
        <v>-23</v>
      </c>
      <c r="Q5" s="14">
        <v>3.92</v>
      </c>
      <c r="R5" s="14">
        <v>0.14000000000000001</v>
      </c>
      <c r="S5" s="14">
        <v>1.74</v>
      </c>
      <c r="T5" s="14">
        <v>0.56999999999999995</v>
      </c>
      <c r="U5" s="23">
        <v>17.557329422051701</v>
      </c>
      <c r="V5" s="12">
        <v>0.37896453605385499</v>
      </c>
      <c r="W5" s="24">
        <v>11.374000000000001</v>
      </c>
      <c r="X5" s="24">
        <v>0.27300000000000002</v>
      </c>
      <c r="Y5" s="24">
        <v>0.62</v>
      </c>
      <c r="Z5" s="24">
        <v>2.395</v>
      </c>
      <c r="AA5" s="24">
        <v>14.064</v>
      </c>
    </row>
    <row r="6" spans="1:27" s="8" customFormat="1" ht="15.75" customHeight="1">
      <c r="A6" s="12" t="s">
        <v>168</v>
      </c>
      <c r="B6" s="12" t="s">
        <v>31</v>
      </c>
      <c r="C6" s="12" t="s">
        <v>169</v>
      </c>
      <c r="D6" s="11">
        <v>43206</v>
      </c>
      <c r="E6" s="28">
        <v>10.488754999999999</v>
      </c>
      <c r="F6" s="29">
        <v>-84.113597999999996</v>
      </c>
      <c r="G6" s="12"/>
      <c r="H6" s="12"/>
      <c r="I6" s="12"/>
      <c r="J6" s="12"/>
      <c r="K6" s="12"/>
      <c r="L6" s="12"/>
      <c r="M6" s="12"/>
      <c r="N6" s="14"/>
      <c r="O6" s="14">
        <v>0.67</v>
      </c>
      <c r="P6" s="16">
        <v>-23.52</v>
      </c>
      <c r="Q6" s="14">
        <v>0.35</v>
      </c>
      <c r="R6" s="14">
        <v>0.01</v>
      </c>
      <c r="S6" s="14">
        <v>7.6</v>
      </c>
      <c r="T6" s="14">
        <v>0.47</v>
      </c>
      <c r="U6" s="23">
        <v>16.7758252710161</v>
      </c>
      <c r="V6" s="12">
        <v>0.56971337358595298</v>
      </c>
      <c r="W6" s="24">
        <v>2.1850000000000001</v>
      </c>
      <c r="X6" s="24">
        <v>0.11799999999999999</v>
      </c>
      <c r="Y6" s="24">
        <v>0.18</v>
      </c>
      <c r="Z6" s="24">
        <v>2.8889999999999998</v>
      </c>
      <c r="AA6" s="24">
        <v>11.153</v>
      </c>
    </row>
    <row r="7" spans="1:27" s="8" customFormat="1">
      <c r="A7" s="12" t="s">
        <v>175</v>
      </c>
      <c r="B7" s="12" t="s">
        <v>34</v>
      </c>
      <c r="C7" s="12" t="s">
        <v>176</v>
      </c>
      <c r="D7" s="11">
        <v>43206</v>
      </c>
      <c r="E7" s="28">
        <v>10.485523000000001</v>
      </c>
      <c r="F7" s="29">
        <v>-84.113229000000004</v>
      </c>
      <c r="G7" s="12"/>
      <c r="H7" s="12"/>
      <c r="I7" s="12"/>
      <c r="J7" s="12"/>
      <c r="K7" s="12"/>
      <c r="L7" s="12"/>
      <c r="M7" s="12"/>
      <c r="N7" s="14"/>
      <c r="O7" s="14">
        <v>1.86</v>
      </c>
      <c r="P7" s="16">
        <v>-24.16</v>
      </c>
      <c r="Q7" s="14">
        <v>0.06</v>
      </c>
      <c r="R7" s="14">
        <v>0.01</v>
      </c>
      <c r="S7" s="14">
        <v>1.33</v>
      </c>
      <c r="T7" s="14">
        <v>0.32</v>
      </c>
      <c r="U7" s="12"/>
      <c r="V7" s="12"/>
      <c r="W7" s="24">
        <v>15.526999999999999</v>
      </c>
      <c r="X7" s="24">
        <v>0.19500000000000001</v>
      </c>
      <c r="Y7" s="24">
        <v>0.66900000000000004</v>
      </c>
      <c r="Z7" s="24">
        <v>3.59</v>
      </c>
      <c r="AA7" s="24">
        <v>4.6660000000000004</v>
      </c>
    </row>
    <row r="8" spans="1:27" s="8" customFormat="1">
      <c r="A8" s="12" t="s">
        <v>155</v>
      </c>
      <c r="B8" s="12" t="s">
        <v>36</v>
      </c>
      <c r="C8" s="12" t="s">
        <v>35</v>
      </c>
      <c r="D8" s="11">
        <v>43193</v>
      </c>
      <c r="E8" s="28">
        <v>9.36022</v>
      </c>
      <c r="F8" s="29">
        <v>-83.916640000000001</v>
      </c>
      <c r="G8" s="13">
        <v>0.11871928017086313</v>
      </c>
      <c r="H8" s="13">
        <v>3.9292549089547735E-3</v>
      </c>
      <c r="I8" s="13">
        <v>-21.188046866408065</v>
      </c>
      <c r="J8" s="13">
        <v>0.46807686835021745</v>
      </c>
      <c r="K8" s="12"/>
      <c r="L8" s="12"/>
      <c r="M8" s="12"/>
      <c r="N8" s="12"/>
      <c r="O8" s="12" t="s">
        <v>27</v>
      </c>
      <c r="P8" s="12" t="s">
        <v>27</v>
      </c>
      <c r="Q8" s="12"/>
      <c r="R8" s="12" t="s">
        <v>27</v>
      </c>
      <c r="S8" s="12"/>
      <c r="T8" s="12" t="s">
        <v>27</v>
      </c>
      <c r="U8" s="23">
        <v>27.3784070929587</v>
      </c>
      <c r="V8" s="12">
        <v>9.8761537927684095</v>
      </c>
      <c r="W8" s="24">
        <v>20.425000000000001</v>
      </c>
      <c r="X8" s="24">
        <v>0.251</v>
      </c>
      <c r="Y8" s="24">
        <v>0.23699999999999999</v>
      </c>
      <c r="Z8" s="24">
        <v>1.3380000000000001</v>
      </c>
      <c r="AA8" s="24">
        <v>7.1189999999999998</v>
      </c>
    </row>
    <row r="9" spans="1:27" s="8" customFormat="1">
      <c r="A9" s="12" t="s">
        <v>164</v>
      </c>
      <c r="B9" s="12" t="s">
        <v>45</v>
      </c>
      <c r="C9" s="12" t="s">
        <v>165</v>
      </c>
      <c r="D9" s="11">
        <v>43194</v>
      </c>
      <c r="E9" s="28">
        <v>9.3439099999999993</v>
      </c>
      <c r="F9" s="29">
        <v>-83.595650000000006</v>
      </c>
      <c r="G9" s="16">
        <v>4.2889797398665989E-2</v>
      </c>
      <c r="H9" s="16">
        <v>3.1253036274857394E-3</v>
      </c>
      <c r="I9" s="16">
        <v>-14.314402007673218</v>
      </c>
      <c r="J9" s="16">
        <v>0.45131787532839635</v>
      </c>
      <c r="K9" s="13">
        <v>0.40436372598920034</v>
      </c>
      <c r="L9" s="13">
        <v>2.6291935536992515E-2</v>
      </c>
      <c r="M9" s="13">
        <v>-26.86270580768603</v>
      </c>
      <c r="N9" s="13">
        <v>0.56249050627298525</v>
      </c>
      <c r="O9" s="14">
        <v>0.28000000000000003</v>
      </c>
      <c r="P9" s="13">
        <v>-24.78</v>
      </c>
      <c r="Q9" s="12">
        <v>0.09</v>
      </c>
      <c r="R9" s="12">
        <v>0.03</v>
      </c>
      <c r="S9" s="12">
        <v>-2.16</v>
      </c>
      <c r="T9" s="12">
        <v>7.0000000000000007E-2</v>
      </c>
      <c r="U9" s="23">
        <v>20.0633702836619</v>
      </c>
      <c r="V9" s="12">
        <v>4.9373655354292501</v>
      </c>
      <c r="W9" s="24">
        <v>13.808999999999999</v>
      </c>
      <c r="X9" s="12" t="s">
        <v>27</v>
      </c>
      <c r="Y9" s="24">
        <v>0.09</v>
      </c>
      <c r="Z9" s="24">
        <v>5.6000000000000001E-2</v>
      </c>
      <c r="AA9" s="24">
        <v>3.5409999999999999</v>
      </c>
    </row>
    <row r="10" spans="1:27" s="8" customFormat="1">
      <c r="A10" s="12" t="s">
        <v>166</v>
      </c>
      <c r="B10" s="12" t="s">
        <v>52</v>
      </c>
      <c r="C10" s="12" t="s">
        <v>167</v>
      </c>
      <c r="D10" s="11">
        <v>43195</v>
      </c>
      <c r="E10" s="28">
        <v>8.5755400000000002</v>
      </c>
      <c r="F10" s="29">
        <v>-83.364159999999998</v>
      </c>
      <c r="G10" s="16">
        <v>3.1779474226406785</v>
      </c>
      <c r="H10" s="16">
        <v>0.11369467909684755</v>
      </c>
      <c r="I10" s="16">
        <v>-9.3218009236312014</v>
      </c>
      <c r="J10" s="16">
        <v>0.24126478045341584</v>
      </c>
      <c r="K10" s="13">
        <v>1.2100419500889306</v>
      </c>
      <c r="L10" s="13">
        <v>6.6562323288307676E-2</v>
      </c>
      <c r="M10" s="13">
        <v>-25.210471373658624</v>
      </c>
      <c r="N10" s="13">
        <v>0.60655728489891958</v>
      </c>
      <c r="O10" s="14">
        <v>0.18</v>
      </c>
      <c r="P10" s="13">
        <v>-24.15</v>
      </c>
      <c r="Q10" s="12">
        <v>0.51</v>
      </c>
      <c r="R10" s="12">
        <v>0.02</v>
      </c>
      <c r="S10" s="12">
        <v>0.33</v>
      </c>
      <c r="T10" s="12">
        <v>0.12</v>
      </c>
      <c r="U10" s="23"/>
      <c r="V10" s="12"/>
      <c r="W10" s="24">
        <v>345.81</v>
      </c>
      <c r="X10" s="12" t="s">
        <v>27</v>
      </c>
      <c r="Y10" s="24">
        <v>7.0590000000000002</v>
      </c>
      <c r="Z10" s="24">
        <v>34.787999999999997</v>
      </c>
      <c r="AA10" s="24">
        <v>7.12</v>
      </c>
    </row>
    <row r="11" spans="1:27" s="8" customFormat="1">
      <c r="A11" s="12" t="s">
        <v>170</v>
      </c>
      <c r="B11" s="12" t="s">
        <v>57</v>
      </c>
      <c r="C11" s="12" t="s">
        <v>171</v>
      </c>
      <c r="D11" s="11">
        <v>43194</v>
      </c>
      <c r="E11" s="28">
        <v>9.3028300000000002</v>
      </c>
      <c r="F11" s="29">
        <v>-83.297820000000002</v>
      </c>
      <c r="G11" s="16">
        <v>1.0729069383876768</v>
      </c>
      <c r="H11" s="16">
        <v>2.9321505473836603E-2</v>
      </c>
      <c r="I11" s="16">
        <v>-5.3655531970369479</v>
      </c>
      <c r="J11" s="16">
        <v>0.22902243865628089</v>
      </c>
      <c r="K11" s="13">
        <v>0.53289269321710175</v>
      </c>
      <c r="L11" s="13">
        <v>1.5943672208201906E-2</v>
      </c>
      <c r="M11" s="13">
        <v>-22.549041034622594</v>
      </c>
      <c r="N11" s="13">
        <v>0.68011238117175032</v>
      </c>
      <c r="O11" s="14">
        <v>7.57</v>
      </c>
      <c r="P11" s="13">
        <v>-16.920000000000002</v>
      </c>
      <c r="Q11" s="12">
        <v>0.44</v>
      </c>
      <c r="R11" s="12">
        <v>0.05</v>
      </c>
      <c r="S11" s="12">
        <v>-8.82</v>
      </c>
      <c r="T11" s="12">
        <v>0.56999999999999995</v>
      </c>
      <c r="U11" s="23"/>
      <c r="V11" s="12"/>
      <c r="W11" s="24">
        <v>15.897</v>
      </c>
      <c r="X11" s="24">
        <v>0.25</v>
      </c>
      <c r="Y11" s="24">
        <v>0.20399999999999999</v>
      </c>
      <c r="Z11" s="24">
        <v>0.20699999999999999</v>
      </c>
      <c r="AA11" s="24">
        <v>1.8080000000000001</v>
      </c>
    </row>
    <row r="12" spans="1:27" s="8" customFormat="1">
      <c r="A12" s="12" t="s">
        <v>153</v>
      </c>
      <c r="B12" s="12" t="s">
        <v>154</v>
      </c>
      <c r="C12" s="12" t="s">
        <v>42</v>
      </c>
      <c r="D12" s="11">
        <v>43193</v>
      </c>
      <c r="E12" s="28">
        <v>9.1948333299999998</v>
      </c>
      <c r="F12" s="29">
        <v>-83.280805999999998</v>
      </c>
      <c r="G12" s="16">
        <v>1.2163209522338245</v>
      </c>
      <c r="H12" s="16">
        <v>4.6098628333559703E-2</v>
      </c>
      <c r="I12" s="16">
        <v>-18.147504734414113</v>
      </c>
      <c r="J12" s="16">
        <v>0.40297523058027157</v>
      </c>
      <c r="K12" s="13">
        <v>1.1866511625459726</v>
      </c>
      <c r="L12" s="13">
        <v>0.10740261578085827</v>
      </c>
      <c r="M12" s="13">
        <v>-28.421293853992257</v>
      </c>
      <c r="N12" s="13">
        <v>0.5801222732187713</v>
      </c>
      <c r="O12" s="12">
        <v>0.48</v>
      </c>
      <c r="P12" s="13">
        <v>-24.3</v>
      </c>
      <c r="Q12" s="12">
        <v>0.02</v>
      </c>
      <c r="R12" s="12">
        <v>0.01</v>
      </c>
      <c r="S12" s="12">
        <v>-8.1999999999999993</v>
      </c>
      <c r="T12" s="12">
        <v>0.23</v>
      </c>
      <c r="U12" s="23">
        <v>1.0761665679444099</v>
      </c>
      <c r="V12" s="12">
        <v>1.15847734055104</v>
      </c>
      <c r="W12" s="24">
        <v>77.709999999999994</v>
      </c>
      <c r="X12" s="24">
        <v>21.448</v>
      </c>
      <c r="Y12" s="24">
        <v>1.6140000000000001</v>
      </c>
      <c r="Z12" s="24">
        <v>6.944</v>
      </c>
      <c r="AA12" s="24">
        <v>2.0249999999999999</v>
      </c>
    </row>
    <row r="13" spans="1:27" s="8" customFormat="1">
      <c r="A13" s="12" t="s">
        <v>177</v>
      </c>
      <c r="B13" s="12" t="s">
        <v>63</v>
      </c>
      <c r="C13" s="12" t="s">
        <v>178</v>
      </c>
      <c r="D13" s="11">
        <v>43194</v>
      </c>
      <c r="E13" s="28">
        <v>9.1949199999999998</v>
      </c>
      <c r="F13" s="29">
        <v>-83.280590000000004</v>
      </c>
      <c r="G13" s="16">
        <v>6.0663586217757692E-2</v>
      </c>
      <c r="H13" s="16">
        <v>4.7299931555968618E-3</v>
      </c>
      <c r="I13" s="16">
        <v>-21.0694281086279</v>
      </c>
      <c r="J13" s="16">
        <v>0.45590274922172563</v>
      </c>
      <c r="K13" s="12"/>
      <c r="L13" s="12"/>
      <c r="M13" s="12"/>
      <c r="N13" s="12"/>
      <c r="O13" s="12" t="s">
        <v>27</v>
      </c>
      <c r="P13" s="12" t="s">
        <v>27</v>
      </c>
      <c r="Q13" s="12"/>
      <c r="R13" s="12" t="s">
        <v>27</v>
      </c>
      <c r="S13" s="12"/>
      <c r="T13" s="12" t="s">
        <v>27</v>
      </c>
      <c r="U13" s="12"/>
      <c r="V13" s="12"/>
      <c r="W13" s="24">
        <v>28.902000000000001</v>
      </c>
      <c r="X13" s="12" t="s">
        <v>27</v>
      </c>
      <c r="Y13" s="24">
        <v>0.28199999999999997</v>
      </c>
      <c r="Z13" s="24">
        <v>0.28100000000000003</v>
      </c>
      <c r="AA13" s="24">
        <v>7.5140000000000002</v>
      </c>
    </row>
    <row r="14" spans="1:27" s="8" customFormat="1">
      <c r="A14" s="12" t="s">
        <v>151</v>
      </c>
      <c r="B14" s="12" t="s">
        <v>65</v>
      </c>
      <c r="C14" s="12" t="s">
        <v>152</v>
      </c>
      <c r="D14" s="11">
        <v>43205</v>
      </c>
      <c r="E14" s="28">
        <v>9.9382230000000007</v>
      </c>
      <c r="F14" s="29">
        <v>-83.161331000000004</v>
      </c>
      <c r="G14" s="12"/>
      <c r="H14" s="12"/>
      <c r="I14" s="12"/>
      <c r="J14" s="12"/>
      <c r="K14" s="12"/>
      <c r="L14" s="12"/>
      <c r="M14" s="12"/>
      <c r="N14" s="12"/>
      <c r="O14" s="14">
        <v>1.39</v>
      </c>
      <c r="P14" s="13">
        <v>-27.77</v>
      </c>
      <c r="Q14" s="12">
        <v>0.93</v>
      </c>
      <c r="R14" s="12">
        <v>0.28000000000000003</v>
      </c>
      <c r="S14" s="12">
        <v>2.33</v>
      </c>
      <c r="T14" s="12">
        <v>0.4</v>
      </c>
      <c r="U14" s="25">
        <v>12.522964676238001</v>
      </c>
      <c r="V14" s="12">
        <v>0.42563675480602398</v>
      </c>
      <c r="W14" s="24">
        <v>7.9290000000000003</v>
      </c>
      <c r="X14" s="24">
        <v>0.15</v>
      </c>
      <c r="Y14" s="24">
        <v>7.0000000000000007E-2</v>
      </c>
      <c r="Z14" s="24">
        <v>0.377</v>
      </c>
      <c r="AA14" s="24">
        <v>1.4610000000000001</v>
      </c>
    </row>
    <row r="15" spans="1:27" s="8" customFormat="1">
      <c r="A15" s="12" t="s">
        <v>163</v>
      </c>
      <c r="B15" s="12" t="s">
        <v>73</v>
      </c>
      <c r="C15" s="12" t="s">
        <v>72</v>
      </c>
      <c r="D15" s="11">
        <v>43195</v>
      </c>
      <c r="E15" s="28">
        <v>8.4411900000000006</v>
      </c>
      <c r="F15" s="29">
        <v>-82.904870000000003</v>
      </c>
      <c r="G15" s="16">
        <v>7.1065465425969245</v>
      </c>
      <c r="H15" s="16">
        <v>0.86060678615797637</v>
      </c>
      <c r="I15" s="16">
        <v>-2.9484627337101053</v>
      </c>
      <c r="J15" s="16">
        <v>0.28392741857598791</v>
      </c>
      <c r="K15" s="12"/>
      <c r="L15" s="12"/>
      <c r="M15" s="12"/>
      <c r="N15" s="12"/>
      <c r="O15" s="14">
        <v>0.53</v>
      </c>
      <c r="P15" s="16">
        <v>-34.5</v>
      </c>
      <c r="Q15" s="14">
        <v>0.12</v>
      </c>
      <c r="R15" s="14">
        <v>0</v>
      </c>
      <c r="S15" s="14">
        <v>-9.1</v>
      </c>
      <c r="T15" s="14">
        <v>0.06</v>
      </c>
      <c r="U15" s="23">
        <v>0.14949369587905101</v>
      </c>
      <c r="V15" s="12">
        <v>8.0505239780689995E-3</v>
      </c>
      <c r="W15" s="24">
        <v>1.9730000000000001</v>
      </c>
      <c r="X15" s="24">
        <v>0.17299999999999999</v>
      </c>
      <c r="Y15" s="24">
        <v>0.26100000000000001</v>
      </c>
      <c r="Z15" s="24">
        <v>0.755</v>
      </c>
      <c r="AA15" s="24">
        <v>0.48</v>
      </c>
    </row>
    <row r="16" spans="1:27" s="8" customFormat="1">
      <c r="A16" s="12" t="s">
        <v>149</v>
      </c>
      <c r="B16" s="12" t="s">
        <v>76</v>
      </c>
      <c r="C16" s="12" t="s">
        <v>75</v>
      </c>
      <c r="D16" s="11">
        <v>43205</v>
      </c>
      <c r="E16" s="28">
        <v>9.7357460000000007</v>
      </c>
      <c r="F16" s="29">
        <v>-82.825737000000004</v>
      </c>
      <c r="G16" s="12"/>
      <c r="H16" s="12"/>
      <c r="I16" s="12"/>
      <c r="J16" s="12"/>
      <c r="K16" s="12"/>
      <c r="L16" s="12"/>
      <c r="M16" s="12"/>
      <c r="N16" s="12"/>
      <c r="O16" s="14">
        <v>14.8</v>
      </c>
      <c r="P16" s="13">
        <v>-29.97</v>
      </c>
      <c r="Q16" s="12">
        <v>3.15</v>
      </c>
      <c r="R16" s="12">
        <v>0.08</v>
      </c>
      <c r="S16" s="12">
        <v>2.0099999999999998</v>
      </c>
      <c r="T16" s="12">
        <v>0.36</v>
      </c>
      <c r="U16" s="25">
        <v>40.001222275500901</v>
      </c>
      <c r="V16" s="12">
        <v>0.15309875772086901</v>
      </c>
      <c r="W16" s="24">
        <v>45.204999999999998</v>
      </c>
      <c r="X16" s="24">
        <v>0.45300000000000001</v>
      </c>
      <c r="Y16" s="24">
        <v>0.19</v>
      </c>
      <c r="Z16" s="24">
        <v>0.59699999999999998</v>
      </c>
      <c r="AA16" s="24">
        <v>0.74299999999999999</v>
      </c>
    </row>
    <row r="17" spans="1:27" s="8" customFormat="1">
      <c r="A17" s="12" t="s">
        <v>161</v>
      </c>
      <c r="B17" s="12" t="s">
        <v>84</v>
      </c>
      <c r="C17" s="12" t="s">
        <v>162</v>
      </c>
      <c r="D17" s="11">
        <v>43196</v>
      </c>
      <c r="E17" s="28">
        <v>8.8696599999999997</v>
      </c>
      <c r="F17" s="29">
        <v>-82.692819999999998</v>
      </c>
      <c r="G17" s="16">
        <v>31.328887405577525</v>
      </c>
      <c r="H17" s="26"/>
      <c r="I17" s="16">
        <v>-1.4688864308991145</v>
      </c>
      <c r="J17" s="26"/>
      <c r="K17" s="12"/>
      <c r="L17" s="12"/>
      <c r="M17" s="12"/>
      <c r="N17" s="12"/>
      <c r="O17" s="12">
        <v>3.49</v>
      </c>
      <c r="P17" s="16">
        <v>-29.77</v>
      </c>
      <c r="Q17" s="14">
        <v>0.01</v>
      </c>
      <c r="R17" s="14">
        <v>0.01</v>
      </c>
      <c r="S17" s="14">
        <v>1.19</v>
      </c>
      <c r="T17" s="14">
        <v>0.33</v>
      </c>
      <c r="U17" s="23">
        <v>30.4462245790201</v>
      </c>
      <c r="V17" s="12">
        <v>1.7391560830036801</v>
      </c>
      <c r="W17" s="24">
        <v>30.18</v>
      </c>
      <c r="X17" s="24">
        <v>0.17799999999999999</v>
      </c>
      <c r="Y17" s="24">
        <v>1.4930000000000001</v>
      </c>
      <c r="Z17" s="24">
        <v>0.94399999999999995</v>
      </c>
      <c r="AA17" s="24">
        <v>1.355</v>
      </c>
    </row>
    <row r="18" spans="1:27" s="8" customFormat="1">
      <c r="A18" s="12" t="s">
        <v>159</v>
      </c>
      <c r="B18" s="12" t="s">
        <v>88</v>
      </c>
      <c r="C18" s="12" t="s">
        <v>160</v>
      </c>
      <c r="D18" s="11">
        <v>43196</v>
      </c>
      <c r="E18" s="28">
        <v>8.8709500000000006</v>
      </c>
      <c r="F18" s="29">
        <v>-82.689899999999994</v>
      </c>
      <c r="G18" s="16">
        <v>33.537290874136097</v>
      </c>
      <c r="H18" s="16">
        <v>0.89871610255908119</v>
      </c>
      <c r="I18" s="16">
        <v>-2.196824407135932</v>
      </c>
      <c r="J18" s="16">
        <v>0.76082127646178199</v>
      </c>
      <c r="K18" s="12"/>
      <c r="L18" s="12"/>
      <c r="M18" s="12"/>
      <c r="N18" s="12"/>
      <c r="O18" s="12">
        <v>0.42</v>
      </c>
      <c r="P18" s="16">
        <v>-23.25</v>
      </c>
      <c r="Q18" s="14">
        <v>0.01</v>
      </c>
      <c r="R18" s="14">
        <v>0.01</v>
      </c>
      <c r="S18" s="14">
        <v>4.4400000000000004</v>
      </c>
      <c r="T18" s="14">
        <v>0.12</v>
      </c>
      <c r="U18" s="23">
        <v>37.974219389050297</v>
      </c>
      <c r="V18" s="12">
        <v>2.5335207162190301</v>
      </c>
      <c r="W18" s="24">
        <v>31.023</v>
      </c>
      <c r="X18" s="12" t="s">
        <v>27</v>
      </c>
      <c r="Y18" s="24">
        <v>1.2549999999999999</v>
      </c>
      <c r="Z18" s="24">
        <v>0.64900000000000002</v>
      </c>
      <c r="AA18" s="24">
        <v>0.433</v>
      </c>
    </row>
    <row r="19" spans="1:27" s="8" customFormat="1">
      <c r="A19" s="12" t="s">
        <v>141</v>
      </c>
      <c r="B19" s="12" t="s">
        <v>93</v>
      </c>
      <c r="C19" s="12" t="s">
        <v>92</v>
      </c>
      <c r="D19" s="11">
        <v>43197</v>
      </c>
      <c r="E19" s="28">
        <v>8.6664499999999993</v>
      </c>
      <c r="F19" s="29">
        <v>-82.349100000000007</v>
      </c>
      <c r="G19" s="12"/>
      <c r="H19" s="12"/>
      <c r="I19" s="12"/>
      <c r="J19" s="12"/>
      <c r="K19" s="12"/>
      <c r="L19" s="12"/>
      <c r="M19" s="12"/>
      <c r="N19" s="12"/>
      <c r="O19" s="14">
        <v>0.31</v>
      </c>
      <c r="P19" s="13">
        <v>-26.22</v>
      </c>
      <c r="Q19" s="12">
        <v>0.03</v>
      </c>
      <c r="R19" s="14">
        <v>0</v>
      </c>
      <c r="S19" s="12">
        <v>-4.1500000000000004</v>
      </c>
      <c r="T19" s="12">
        <v>0.06</v>
      </c>
      <c r="U19" s="25"/>
      <c r="V19" s="12"/>
      <c r="W19" s="24">
        <v>8.5269999999999992</v>
      </c>
      <c r="X19" s="12" t="s">
        <v>27</v>
      </c>
      <c r="Y19" s="24">
        <v>7.6999999999999999E-2</v>
      </c>
      <c r="Z19" s="24">
        <v>7.2999999999999995E-2</v>
      </c>
      <c r="AA19" s="24">
        <v>5.2389999999999999</v>
      </c>
    </row>
    <row r="20" spans="1:27" s="8" customFormat="1">
      <c r="A20" s="12" t="s">
        <v>142</v>
      </c>
      <c r="B20" s="12" t="s">
        <v>95</v>
      </c>
      <c r="C20" s="12" t="s">
        <v>94</v>
      </c>
      <c r="D20" s="11">
        <v>43197</v>
      </c>
      <c r="E20" s="28">
        <v>8.6658100000000005</v>
      </c>
      <c r="F20" s="29">
        <v>-82.348669999999998</v>
      </c>
      <c r="G20" s="16">
        <v>0.36432756454935578</v>
      </c>
      <c r="H20" s="16">
        <v>2.5113470244305301E-2</v>
      </c>
      <c r="I20" s="16">
        <v>-14.136161716377231</v>
      </c>
      <c r="J20" s="16">
        <v>0.33022692110104707</v>
      </c>
      <c r="K20" s="12"/>
      <c r="L20" s="12"/>
      <c r="M20" s="12"/>
      <c r="N20" s="12"/>
      <c r="O20" s="12" t="s">
        <v>27</v>
      </c>
      <c r="P20" s="12" t="s">
        <v>27</v>
      </c>
      <c r="Q20" s="12"/>
      <c r="R20" s="12" t="s">
        <v>27</v>
      </c>
      <c r="S20" s="12"/>
      <c r="T20" s="12" t="s">
        <v>27</v>
      </c>
      <c r="U20" s="25">
        <v>21.5404432159009</v>
      </c>
      <c r="V20" s="12">
        <v>1.2915885904642901</v>
      </c>
      <c r="W20" s="24">
        <v>17.099</v>
      </c>
      <c r="X20" s="24">
        <v>0.48299999999999998</v>
      </c>
      <c r="Y20" s="24">
        <v>8.1000000000000003E-2</v>
      </c>
      <c r="Z20" s="24">
        <v>7.2999999999999995E-2</v>
      </c>
      <c r="AA20" s="24">
        <v>8.4090000000000007</v>
      </c>
    </row>
    <row r="21" spans="1:27" s="8" customFormat="1" ht="15.95" customHeight="1">
      <c r="A21" s="12" t="s">
        <v>172</v>
      </c>
      <c r="B21" s="12" t="s">
        <v>101</v>
      </c>
      <c r="C21" s="12" t="s">
        <v>173</v>
      </c>
      <c r="D21" s="11">
        <v>43197</v>
      </c>
      <c r="E21" s="28">
        <v>8.6359100000000009</v>
      </c>
      <c r="F21" s="29">
        <v>-82.223690000000005</v>
      </c>
      <c r="G21" s="13">
        <v>0.31736042789845459</v>
      </c>
      <c r="H21" s="13">
        <v>1.9803865661650061E-2</v>
      </c>
      <c r="I21" s="13">
        <v>-18.143602801592397</v>
      </c>
      <c r="J21" s="13">
        <v>0.43624222487663666</v>
      </c>
      <c r="K21" s="12"/>
      <c r="L21" s="12"/>
      <c r="M21" s="12"/>
      <c r="N21" s="12"/>
      <c r="O21" s="12">
        <v>0.08</v>
      </c>
      <c r="P21" s="16">
        <v>-25.15</v>
      </c>
      <c r="Q21" s="14">
        <v>0.13</v>
      </c>
      <c r="R21" s="14">
        <v>0</v>
      </c>
      <c r="S21" s="14">
        <v>-5.19</v>
      </c>
      <c r="T21" s="14">
        <v>0.06</v>
      </c>
      <c r="U21" s="12"/>
      <c r="V21" s="12"/>
      <c r="W21" s="24">
        <v>8.9559999999999995</v>
      </c>
      <c r="X21" s="24">
        <v>0.13900000000000001</v>
      </c>
      <c r="Y21" s="24">
        <v>0.113</v>
      </c>
      <c r="Z21" s="24">
        <v>9.1999999999999998E-2</v>
      </c>
      <c r="AA21" s="24">
        <v>5.8360000000000003</v>
      </c>
    </row>
    <row r="22" spans="1:27" s="8" customFormat="1">
      <c r="A22" s="12" t="s">
        <v>144</v>
      </c>
      <c r="B22" s="12" t="s">
        <v>103</v>
      </c>
      <c r="C22" s="12" t="s">
        <v>102</v>
      </c>
      <c r="D22" s="11">
        <v>43198</v>
      </c>
      <c r="E22" s="28">
        <v>7.4410400000000001</v>
      </c>
      <c r="F22" s="29">
        <v>-81.732770000000002</v>
      </c>
      <c r="G22" s="13">
        <v>0.1180973981692922</v>
      </c>
      <c r="H22" s="13">
        <v>8.7377256588851461E-3</v>
      </c>
      <c r="I22" s="13">
        <v>-14.229495949472678</v>
      </c>
      <c r="J22" s="13">
        <v>0.57066381075443384</v>
      </c>
      <c r="K22" s="12"/>
      <c r="L22" s="12"/>
      <c r="M22" s="12"/>
      <c r="N22" s="12"/>
      <c r="O22" s="14" t="s">
        <v>140</v>
      </c>
      <c r="P22" s="13" t="s">
        <v>140</v>
      </c>
      <c r="Q22" s="12">
        <v>0.39</v>
      </c>
      <c r="R22" s="12">
        <v>7.0000000000000007E-2</v>
      </c>
      <c r="S22" s="12">
        <v>-7.97</v>
      </c>
      <c r="T22" s="12">
        <v>1.52</v>
      </c>
      <c r="U22" s="25">
        <v>2.3119811205445702</v>
      </c>
      <c r="V22" s="12">
        <v>3.5063501977930498</v>
      </c>
      <c r="W22" s="24">
        <v>8.7609999999999992</v>
      </c>
      <c r="X22" s="24">
        <v>0.32300000000000001</v>
      </c>
      <c r="Y22" s="24">
        <v>0.06</v>
      </c>
      <c r="Z22" s="24">
        <v>0.25600000000000001</v>
      </c>
      <c r="AA22" s="24">
        <v>0.50600000000000001</v>
      </c>
    </row>
    <row r="23" spans="1:27" s="8" customFormat="1">
      <c r="A23" s="12" t="s">
        <v>150</v>
      </c>
      <c r="B23" s="12" t="s">
        <v>105</v>
      </c>
      <c r="C23" s="12" t="s">
        <v>104</v>
      </c>
      <c r="D23" s="11">
        <v>43199</v>
      </c>
      <c r="E23" s="28">
        <v>7.7140700000000004</v>
      </c>
      <c r="F23" s="29">
        <v>-81.288319999999999</v>
      </c>
      <c r="G23" s="16">
        <v>0.85952116900993591</v>
      </c>
      <c r="H23" s="16">
        <v>2.8411975631329855E-2</v>
      </c>
      <c r="I23" s="16">
        <v>-13.6217308931622</v>
      </c>
      <c r="J23" s="16">
        <v>0.36456643354746138</v>
      </c>
      <c r="K23" s="12"/>
      <c r="L23" s="12"/>
      <c r="M23" s="12"/>
      <c r="N23" s="12"/>
      <c r="O23" s="14">
        <v>0.64</v>
      </c>
      <c r="P23" s="13">
        <v>-28.32</v>
      </c>
      <c r="Q23" s="12">
        <v>0.03</v>
      </c>
      <c r="R23" s="12">
        <v>0</v>
      </c>
      <c r="S23" s="12">
        <v>2.91</v>
      </c>
      <c r="T23" s="12">
        <v>0.55000000000000004</v>
      </c>
      <c r="U23" s="25">
        <v>3.4693819987024997E-2</v>
      </c>
      <c r="V23" s="12">
        <v>9.0533694218891E-2</v>
      </c>
      <c r="W23" s="24">
        <v>3.3610000000000002</v>
      </c>
      <c r="X23" s="24">
        <v>7.4999999999999997E-2</v>
      </c>
      <c r="Y23" s="24">
        <v>5.5E-2</v>
      </c>
      <c r="Z23" s="24">
        <v>0.26600000000000001</v>
      </c>
      <c r="AA23" s="24">
        <v>0.77600000000000002</v>
      </c>
    </row>
    <row r="24" spans="1:27" s="8" customFormat="1">
      <c r="A24" s="12" t="s">
        <v>174</v>
      </c>
      <c r="B24" s="12" t="s">
        <v>107</v>
      </c>
      <c r="C24" s="12" t="s">
        <v>106</v>
      </c>
      <c r="D24" s="11">
        <v>43201</v>
      </c>
      <c r="E24" s="28">
        <v>8.1575500000000005</v>
      </c>
      <c r="F24" s="29">
        <v>-81.130970000000005</v>
      </c>
      <c r="G24" s="13">
        <v>58.450695772540271</v>
      </c>
      <c r="H24" s="13">
        <v>2.1043592397450959</v>
      </c>
      <c r="I24" s="13">
        <v>3.339442391096247</v>
      </c>
      <c r="J24" s="13">
        <v>0.25965361905821199</v>
      </c>
      <c r="K24" s="12"/>
      <c r="L24" s="12"/>
      <c r="M24" s="12"/>
      <c r="N24" s="12"/>
      <c r="O24" s="14">
        <v>7.92</v>
      </c>
      <c r="P24" s="13">
        <v>-22.62</v>
      </c>
      <c r="Q24" s="12">
        <v>5.57</v>
      </c>
      <c r="R24" s="12">
        <v>0</v>
      </c>
      <c r="S24" s="12">
        <v>7.86</v>
      </c>
      <c r="T24" s="12">
        <v>0.76</v>
      </c>
      <c r="U24" s="12"/>
      <c r="V24" s="12"/>
      <c r="W24" s="24">
        <v>255.19</v>
      </c>
      <c r="X24" s="12" t="s">
        <v>27</v>
      </c>
      <c r="Y24" s="24">
        <v>6.8170000000000002</v>
      </c>
      <c r="Z24" s="24">
        <v>4.4320000000000004</v>
      </c>
      <c r="AA24" s="24">
        <v>10.978999999999999</v>
      </c>
    </row>
    <row r="25" spans="1:27" s="8" customFormat="1">
      <c r="A25" s="12" t="s">
        <v>145</v>
      </c>
      <c r="B25" s="12" t="s">
        <v>113</v>
      </c>
      <c r="C25" s="12" t="s">
        <v>146</v>
      </c>
      <c r="D25" s="11">
        <v>43199</v>
      </c>
      <c r="E25" s="28">
        <v>8.4044799999999995</v>
      </c>
      <c r="F25" s="29">
        <v>-80.803749999999994</v>
      </c>
      <c r="G25" s="13">
        <v>0.73867545360789488</v>
      </c>
      <c r="H25" s="13">
        <v>3.3169384586714833E-2</v>
      </c>
      <c r="I25" s="13">
        <v>-5.2868902313511539</v>
      </c>
      <c r="J25" s="13">
        <v>0.22236584332695497</v>
      </c>
      <c r="K25" s="12"/>
      <c r="L25" s="12"/>
      <c r="M25" s="12"/>
      <c r="N25" s="12"/>
      <c r="O25" s="14">
        <v>0.14000000000000001</v>
      </c>
      <c r="P25" s="13">
        <v>-24.69</v>
      </c>
      <c r="Q25" s="12">
        <v>0.04</v>
      </c>
      <c r="R25" s="12">
        <v>0</v>
      </c>
      <c r="S25" s="12">
        <v>0.22</v>
      </c>
      <c r="T25" s="12">
        <v>0.09</v>
      </c>
      <c r="U25" s="25">
        <v>6.9328406622852796</v>
      </c>
      <c r="V25" s="12">
        <v>9.9843847595252999</v>
      </c>
      <c r="W25" s="24">
        <v>19.358000000000001</v>
      </c>
      <c r="X25" s="12" t="s">
        <v>27</v>
      </c>
      <c r="Y25" s="24">
        <v>0.15</v>
      </c>
      <c r="Z25" s="24">
        <v>0.38100000000000001</v>
      </c>
      <c r="AA25" s="24">
        <v>3.9870000000000001</v>
      </c>
    </row>
    <row r="26" spans="1:27" s="8" customFormat="1">
      <c r="A26" s="12" t="s">
        <v>143</v>
      </c>
      <c r="B26" s="12" t="s">
        <v>115</v>
      </c>
      <c r="C26" s="12" t="s">
        <v>114</v>
      </c>
      <c r="D26" s="11">
        <v>43200</v>
      </c>
      <c r="E26" s="28">
        <v>8.7050800000000006</v>
      </c>
      <c r="F26" s="29">
        <v>-80.269189999999995</v>
      </c>
      <c r="G26" s="13">
        <v>37.966423238124193</v>
      </c>
      <c r="H26" s="13">
        <v>12.150922945724751</v>
      </c>
      <c r="I26" s="13">
        <v>2.0121823584257252</v>
      </c>
      <c r="J26" s="13">
        <v>0.25872246736257748</v>
      </c>
      <c r="K26" s="12"/>
      <c r="L26" s="12"/>
      <c r="M26" s="12"/>
      <c r="N26" s="12"/>
      <c r="O26" s="14">
        <v>12.93</v>
      </c>
      <c r="P26" s="13">
        <v>-28.81</v>
      </c>
      <c r="Q26" s="12">
        <v>0.88</v>
      </c>
      <c r="R26" s="12">
        <v>0.16</v>
      </c>
      <c r="S26" s="12">
        <v>4.29</v>
      </c>
      <c r="T26" s="12">
        <v>0.12</v>
      </c>
      <c r="U26" s="25">
        <v>74.961404300529296</v>
      </c>
      <c r="V26" s="12">
        <v>16.874106461239499</v>
      </c>
      <c r="W26" s="24">
        <v>72.424000000000007</v>
      </c>
      <c r="X26" s="12" t="s">
        <v>27</v>
      </c>
      <c r="Y26" s="24">
        <v>1.599</v>
      </c>
      <c r="Z26" s="24">
        <v>1.635</v>
      </c>
      <c r="AA26" s="24">
        <v>2.0489999999999999</v>
      </c>
    </row>
    <row r="27" spans="1:27" s="8" customFormat="1">
      <c r="A27" s="12" t="s">
        <v>147</v>
      </c>
      <c r="B27" s="12" t="s">
        <v>117</v>
      </c>
      <c r="C27" s="12" t="s">
        <v>148</v>
      </c>
      <c r="D27" s="11">
        <v>43200</v>
      </c>
      <c r="E27" s="28">
        <v>8.5991999999999997</v>
      </c>
      <c r="F27" s="29">
        <v>-80.131619999999998</v>
      </c>
      <c r="G27" s="13">
        <v>0.88976268892503829</v>
      </c>
      <c r="H27" s="13">
        <v>6.6418214569649456E-2</v>
      </c>
      <c r="I27" s="13">
        <v>-1.1392983690950254</v>
      </c>
      <c r="J27" s="13">
        <v>0.20509047536626507</v>
      </c>
      <c r="K27" s="12"/>
      <c r="L27" s="12"/>
      <c r="M27" s="12"/>
      <c r="N27" s="12"/>
      <c r="O27" s="12" t="s">
        <v>27</v>
      </c>
      <c r="P27" s="12" t="s">
        <v>27</v>
      </c>
      <c r="Q27" s="12"/>
      <c r="R27" s="12" t="s">
        <v>27</v>
      </c>
      <c r="S27" s="12"/>
      <c r="T27" s="12" t="s">
        <v>27</v>
      </c>
      <c r="U27" s="23">
        <v>21.933451800035701</v>
      </c>
      <c r="V27" s="12">
        <v>0.19130404608231</v>
      </c>
      <c r="W27" s="24">
        <v>15.048999999999999</v>
      </c>
      <c r="X27" s="24">
        <v>0.75600000000000001</v>
      </c>
      <c r="Y27" s="24">
        <v>0.16600000000000001</v>
      </c>
      <c r="Z27" s="24">
        <v>2.4300000000000002</v>
      </c>
      <c r="AA27" s="24">
        <v>0.58199999999999996</v>
      </c>
    </row>
    <row r="28" spans="1:27" s="8" customFormat="1" ht="15.75" customHeight="1">
      <c r="A28" s="12" t="s">
        <v>138</v>
      </c>
      <c r="B28" s="12" t="s">
        <v>123</v>
      </c>
      <c r="C28" s="12" t="s">
        <v>139</v>
      </c>
      <c r="D28" s="11">
        <v>43200</v>
      </c>
      <c r="E28" s="28">
        <v>8.8060369999999999</v>
      </c>
      <c r="F28" s="29">
        <v>-79.790968000000007</v>
      </c>
      <c r="G28" s="13">
        <v>56.850737979674214</v>
      </c>
      <c r="H28" s="13">
        <v>4.1839903767511064</v>
      </c>
      <c r="I28" s="13">
        <v>2.3364570043448745</v>
      </c>
      <c r="J28" s="13">
        <v>0.7396283020644624</v>
      </c>
      <c r="K28" s="12"/>
      <c r="L28" s="12"/>
      <c r="M28" s="12"/>
      <c r="N28" s="12"/>
      <c r="O28" s="12" t="s">
        <v>140</v>
      </c>
      <c r="P28" s="13" t="s">
        <v>140</v>
      </c>
      <c r="Q28" s="12">
        <v>0.94</v>
      </c>
      <c r="R28" s="12">
        <v>0.34</v>
      </c>
      <c r="S28" s="27">
        <v>-4.51</v>
      </c>
      <c r="T28" s="27">
        <v>0.1</v>
      </c>
      <c r="U28" s="25">
        <v>165.53803627337601</v>
      </c>
      <c r="V28" s="12">
        <v>0.41914775487542499</v>
      </c>
      <c r="W28" s="24">
        <v>56.462000000000003</v>
      </c>
      <c r="X28" s="12" t="s">
        <v>27</v>
      </c>
      <c r="Y28" s="24">
        <v>1.524</v>
      </c>
      <c r="Z28" s="24">
        <v>2.085</v>
      </c>
      <c r="AA28" s="24">
        <v>0.26600000000000001</v>
      </c>
    </row>
    <row r="29" spans="1:27" s="8" customFormat="1" ht="15.75" customHeight="1">
      <c r="A29" s="12" t="s">
        <v>156</v>
      </c>
      <c r="B29" s="12" t="s">
        <v>125</v>
      </c>
      <c r="C29" s="12" t="s">
        <v>124</v>
      </c>
      <c r="D29" s="11">
        <v>43200</v>
      </c>
      <c r="E29" s="28">
        <v>8.8073599999999992</v>
      </c>
      <c r="F29" s="29">
        <v>-79.790610000000001</v>
      </c>
      <c r="G29" s="13">
        <v>17.736093625588794</v>
      </c>
      <c r="H29" s="13">
        <v>1.3898057510301745</v>
      </c>
      <c r="I29" s="13">
        <v>3.5544794574985352</v>
      </c>
      <c r="J29" s="13">
        <v>0.74665886300521633</v>
      </c>
      <c r="K29" s="12"/>
      <c r="L29" s="12"/>
      <c r="M29" s="12"/>
      <c r="N29" s="12"/>
      <c r="O29" s="14">
        <v>1.17</v>
      </c>
      <c r="P29" s="16">
        <v>-17.649999999999999</v>
      </c>
      <c r="Q29" s="14">
        <v>0.39</v>
      </c>
      <c r="R29" s="14">
        <v>0.02</v>
      </c>
      <c r="S29" s="14">
        <v>10.02</v>
      </c>
      <c r="T29" s="14">
        <v>0.23</v>
      </c>
      <c r="U29" s="23"/>
      <c r="V29" s="12"/>
      <c r="W29" s="24">
        <v>135.05500000000001</v>
      </c>
      <c r="X29" s="12" t="s">
        <v>27</v>
      </c>
      <c r="Y29" s="24">
        <v>2.6859999999999999</v>
      </c>
      <c r="Z29" s="24">
        <v>4.5010000000000003</v>
      </c>
      <c r="AA29" s="24">
        <v>0.42299999999999999</v>
      </c>
    </row>
    <row r="31" spans="1:27">
      <c r="B31" s="30" t="s">
        <v>192</v>
      </c>
    </row>
    <row r="32" spans="1:27">
      <c r="B32" s="30" t="s">
        <v>193</v>
      </c>
    </row>
    <row r="33" spans="2:2">
      <c r="B33" s="30" t="s">
        <v>195</v>
      </c>
    </row>
    <row r="34" spans="2:2">
      <c r="B34" s="30" t="s">
        <v>194</v>
      </c>
    </row>
    <row r="35" spans="2:2">
      <c r="B35" s="30" t="s">
        <v>198</v>
      </c>
    </row>
  </sheetData>
  <mergeCells count="1">
    <mergeCell ref="B2:E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D4716-EBFF-4B4B-B494-FC082E3290FD}">
  <dimension ref="A1:BV35"/>
  <sheetViews>
    <sheetView workbookViewId="0">
      <selection activeCell="F25" sqref="F25"/>
    </sheetView>
  </sheetViews>
  <sheetFormatPr defaultColWidth="7.75" defaultRowHeight="15.75"/>
  <cols>
    <col min="1" max="1" width="11.75" style="104" bestFit="1" customWidth="1"/>
    <col min="2" max="2" width="12.375" style="100" customWidth="1"/>
    <col min="3" max="3" width="16.375" style="100" bestFit="1" customWidth="1"/>
    <col min="4" max="4" width="13.875" style="100" customWidth="1"/>
    <col min="5" max="5" width="11.5" style="104" customWidth="1"/>
    <col min="6" max="6" width="14" style="104" customWidth="1"/>
    <col min="7" max="7" width="12.5" style="104" bestFit="1" customWidth="1"/>
    <col min="8" max="8" width="7.875" style="104" bestFit="1" customWidth="1"/>
    <col min="9" max="9" width="10.625" style="104" bestFit="1" customWidth="1"/>
    <col min="10" max="10" width="8.25" style="104" bestFit="1" customWidth="1"/>
    <col min="11" max="11" width="8.875" style="104" bestFit="1" customWidth="1"/>
    <col min="12" max="12" width="8.25" style="104" bestFit="1" customWidth="1"/>
    <col min="13" max="13" width="14.625" style="104" bestFit="1" customWidth="1"/>
    <col min="14" max="16" width="17.5" style="104" bestFit="1" customWidth="1"/>
    <col min="17" max="17" width="17.375" style="103" bestFit="1" customWidth="1"/>
    <col min="18" max="18" width="9.75" style="104" bestFit="1" customWidth="1"/>
    <col min="19" max="19" width="7.875" style="141" bestFit="1" customWidth="1"/>
    <col min="20" max="20" width="9.75" style="104" bestFit="1" customWidth="1"/>
    <col min="21" max="30" width="7.875" style="104" bestFit="1" customWidth="1"/>
    <col min="31" max="31" width="13.875" style="104" bestFit="1" customWidth="1"/>
    <col min="32" max="48" width="7.75" style="104"/>
    <col min="49" max="49" width="10.5" style="104" bestFit="1" customWidth="1"/>
    <col min="50" max="50" width="12.25" style="104" bestFit="1" customWidth="1"/>
    <col min="51" max="51" width="5.5" style="100" customWidth="1"/>
    <col min="52" max="52" width="7.75" style="104"/>
    <col min="53" max="53" width="5.5" style="100" bestFit="1" customWidth="1"/>
    <col min="54" max="54" width="8" style="104" customWidth="1"/>
    <col min="55" max="55" width="5.5" style="100" customWidth="1"/>
    <col min="56" max="56" width="11.625" style="104" bestFit="1" customWidth="1"/>
    <col min="57" max="57" width="8.5" style="100" bestFit="1" customWidth="1"/>
    <col min="58" max="58" width="8.875" style="104" bestFit="1" customWidth="1"/>
    <col min="59" max="59" width="8.5" style="100" bestFit="1" customWidth="1"/>
    <col min="60" max="61" width="13.25" style="100" bestFit="1" customWidth="1"/>
    <col min="62" max="63" width="13.375" style="100" bestFit="1" customWidth="1"/>
    <col min="64" max="64" width="10.875" style="100" bestFit="1" customWidth="1"/>
    <col min="65" max="65" width="8.25" style="100" bestFit="1" customWidth="1"/>
    <col min="66" max="66" width="6.5" style="100" bestFit="1" customWidth="1"/>
    <col min="67" max="67" width="7.75" style="100"/>
    <col min="68" max="68" width="12.625" style="100" bestFit="1" customWidth="1"/>
    <col min="69" max="69" width="12.625" style="100" customWidth="1"/>
    <col min="70" max="71" width="14.75" style="100" customWidth="1"/>
    <col min="72" max="72" width="16.375" style="100" bestFit="1" customWidth="1"/>
    <col min="73" max="73" width="4.625" style="100" bestFit="1" customWidth="1"/>
    <col min="74" max="74" width="16.125" style="104" bestFit="1" customWidth="1"/>
    <col min="75" max="16384" width="7.75" style="104"/>
  </cols>
  <sheetData>
    <row r="1" spans="1:74" s="88" customFormat="1" ht="16.5" thickBot="1">
      <c r="A1" s="86" t="s">
        <v>242</v>
      </c>
      <c r="B1" s="87" t="s">
        <v>243</v>
      </c>
      <c r="C1" s="87" t="s">
        <v>244</v>
      </c>
      <c r="D1" s="87" t="s">
        <v>245</v>
      </c>
      <c r="E1" s="86" t="s">
        <v>246</v>
      </c>
      <c r="F1" s="86" t="s">
        <v>247</v>
      </c>
      <c r="G1" s="86" t="s">
        <v>248</v>
      </c>
      <c r="H1" s="86" t="s">
        <v>249</v>
      </c>
      <c r="I1" s="86" t="s">
        <v>250</v>
      </c>
      <c r="J1" s="86" t="s">
        <v>251</v>
      </c>
      <c r="K1" s="86" t="s">
        <v>252</v>
      </c>
      <c r="L1" s="86" t="s">
        <v>253</v>
      </c>
      <c r="M1" s="86" t="s">
        <v>254</v>
      </c>
      <c r="N1" s="86" t="s">
        <v>255</v>
      </c>
      <c r="O1" s="86" t="s">
        <v>256</v>
      </c>
      <c r="P1" s="86" t="s">
        <v>257</v>
      </c>
      <c r="Q1" s="87" t="s">
        <v>258</v>
      </c>
      <c r="R1" s="86" t="s">
        <v>259</v>
      </c>
      <c r="S1" s="86" t="s">
        <v>260</v>
      </c>
      <c r="T1" s="86" t="s">
        <v>261</v>
      </c>
      <c r="U1" s="86" t="s">
        <v>262</v>
      </c>
      <c r="V1" s="86" t="s">
        <v>263</v>
      </c>
      <c r="W1" s="86" t="s">
        <v>264</v>
      </c>
      <c r="X1" s="86" t="s">
        <v>265</v>
      </c>
      <c r="Y1" s="86" t="s">
        <v>266</v>
      </c>
      <c r="Z1" s="86" t="s">
        <v>267</v>
      </c>
      <c r="AA1" s="86" t="s">
        <v>268</v>
      </c>
      <c r="AB1" s="86" t="s">
        <v>269</v>
      </c>
      <c r="AC1" s="86" t="s">
        <v>270</v>
      </c>
      <c r="AD1" s="87" t="s">
        <v>271</v>
      </c>
      <c r="BR1" s="89" t="s">
        <v>243</v>
      </c>
      <c r="BS1" s="89" t="s">
        <v>244</v>
      </c>
      <c r="BT1" s="89" t="s">
        <v>245</v>
      </c>
      <c r="BU1" s="88" t="s">
        <v>272</v>
      </c>
    </row>
    <row r="2" spans="1:74" s="90" customFormat="1">
      <c r="A2" s="90" t="s">
        <v>273</v>
      </c>
      <c r="B2" s="90">
        <v>11.7</v>
      </c>
      <c r="C2" s="90">
        <v>11.67</v>
      </c>
      <c r="D2" s="90">
        <v>0.03</v>
      </c>
      <c r="E2" s="91">
        <v>13.366669999999999</v>
      </c>
      <c r="F2" s="91">
        <v>-81.366669999999999</v>
      </c>
      <c r="G2" s="92">
        <v>46.49</v>
      </c>
      <c r="H2" s="92">
        <v>1.91</v>
      </c>
      <c r="I2" s="92">
        <v>15.93</v>
      </c>
      <c r="J2" s="92">
        <v>10</v>
      </c>
      <c r="K2" s="92">
        <v>0.15</v>
      </c>
      <c r="L2" s="92">
        <v>8.7799999999999994</v>
      </c>
      <c r="M2" s="92">
        <v>9.36</v>
      </c>
      <c r="N2" s="92">
        <v>2.56</v>
      </c>
      <c r="O2" s="92">
        <v>1.62</v>
      </c>
      <c r="P2" s="90">
        <v>0.49</v>
      </c>
      <c r="Q2" s="92">
        <v>2.5299999999999998</v>
      </c>
      <c r="R2" s="92">
        <f>SUM(G2:Q2)</f>
        <v>99.820000000000007</v>
      </c>
      <c r="S2" s="93">
        <v>211.09</v>
      </c>
      <c r="T2" s="93">
        <v>231.92</v>
      </c>
      <c r="U2" s="90">
        <v>138</v>
      </c>
      <c r="V2" s="90">
        <v>92</v>
      </c>
      <c r="W2" s="90">
        <v>60</v>
      </c>
      <c r="X2" s="90">
        <v>25</v>
      </c>
      <c r="Y2" s="90">
        <v>531</v>
      </c>
      <c r="Z2" s="90">
        <v>24</v>
      </c>
      <c r="AA2" s="90">
        <v>144</v>
      </c>
      <c r="AB2" s="93">
        <v>55.13</v>
      </c>
      <c r="AC2" s="93">
        <v>408.16</v>
      </c>
      <c r="AD2" s="90" t="s">
        <v>274</v>
      </c>
      <c r="BR2" s="90">
        <v>11.7</v>
      </c>
      <c r="BS2" s="90">
        <v>11.67</v>
      </c>
      <c r="BT2" s="90">
        <v>0.03</v>
      </c>
      <c r="BV2" s="94"/>
    </row>
    <row r="3" spans="1:74" s="90" customFormat="1" ht="15">
      <c r="A3" s="90" t="s">
        <v>275</v>
      </c>
      <c r="B3" s="90">
        <v>11.7</v>
      </c>
      <c r="E3" s="91">
        <v>13.366669999999999</v>
      </c>
      <c r="F3" s="91">
        <v>-81.366669999999999</v>
      </c>
      <c r="G3" s="92">
        <v>46.57</v>
      </c>
      <c r="H3" s="92">
        <v>1.89</v>
      </c>
      <c r="I3" s="92">
        <v>15.86</v>
      </c>
      <c r="J3" s="92">
        <v>10.050000000000001</v>
      </c>
      <c r="K3" s="92">
        <v>0.15</v>
      </c>
      <c r="L3" s="92">
        <v>8.85</v>
      </c>
      <c r="M3" s="92">
        <v>9.74</v>
      </c>
      <c r="N3" s="92">
        <v>2.58</v>
      </c>
      <c r="O3" s="92">
        <v>1.26</v>
      </c>
      <c r="P3" s="90">
        <v>0.48</v>
      </c>
      <c r="Q3" s="92">
        <v>2.4</v>
      </c>
      <c r="R3" s="92">
        <f t="shared" ref="R3:R5" si="0">SUM(G3:Q3)</f>
        <v>99.83</v>
      </c>
      <c r="S3" s="93">
        <v>209.65</v>
      </c>
      <c r="T3" s="93">
        <v>261.36</v>
      </c>
      <c r="U3" s="90">
        <v>156</v>
      </c>
      <c r="V3" s="90">
        <v>65</v>
      </c>
      <c r="W3" s="90">
        <v>58</v>
      </c>
      <c r="X3" s="90">
        <v>17</v>
      </c>
      <c r="Y3" s="90">
        <v>641</v>
      </c>
      <c r="Z3" s="90">
        <v>23.5</v>
      </c>
      <c r="AA3" s="90">
        <v>141</v>
      </c>
      <c r="AB3" s="93">
        <v>54.17</v>
      </c>
      <c r="AC3" s="93">
        <v>401.01</v>
      </c>
      <c r="AD3" s="90" t="s">
        <v>274</v>
      </c>
      <c r="BR3" s="90">
        <v>11.7</v>
      </c>
    </row>
    <row r="4" spans="1:74" s="90" customFormat="1">
      <c r="A4" s="90" t="s">
        <v>276</v>
      </c>
      <c r="B4" s="90">
        <v>11.7</v>
      </c>
      <c r="E4" s="91">
        <v>13.366669999999999</v>
      </c>
      <c r="F4" s="91">
        <v>-81.366669999999999</v>
      </c>
      <c r="G4" s="92">
        <v>46.5</v>
      </c>
      <c r="H4" s="92">
        <v>1.92</v>
      </c>
      <c r="I4" s="92">
        <v>17.61</v>
      </c>
      <c r="J4" s="92">
        <v>9.42</v>
      </c>
      <c r="K4" s="92">
        <v>0.16</v>
      </c>
      <c r="L4" s="92">
        <v>6.34</v>
      </c>
      <c r="M4" s="92">
        <v>9.15</v>
      </c>
      <c r="N4" s="92">
        <v>3.71</v>
      </c>
      <c r="O4" s="92">
        <v>2.08</v>
      </c>
      <c r="P4" s="90">
        <v>0.53</v>
      </c>
      <c r="Q4" s="92">
        <v>2.41</v>
      </c>
      <c r="R4" s="92">
        <f t="shared" si="0"/>
        <v>99.83</v>
      </c>
      <c r="S4" s="93">
        <v>207.14</v>
      </c>
      <c r="T4" s="93">
        <v>118.35</v>
      </c>
      <c r="U4" s="90">
        <v>63</v>
      </c>
      <c r="V4" s="90">
        <v>67</v>
      </c>
      <c r="W4" s="90">
        <v>56</v>
      </c>
      <c r="X4" s="90">
        <v>43</v>
      </c>
      <c r="Y4" s="90">
        <v>628</v>
      </c>
      <c r="Z4" s="90">
        <v>24.33</v>
      </c>
      <c r="AA4" s="90">
        <v>167</v>
      </c>
      <c r="AB4" s="93">
        <v>70.89</v>
      </c>
      <c r="AC4" s="93">
        <v>515.27</v>
      </c>
      <c r="AD4" s="90" t="s">
        <v>274</v>
      </c>
      <c r="BR4" s="90">
        <v>11.7</v>
      </c>
      <c r="BV4" s="94"/>
    </row>
    <row r="5" spans="1:74" s="90" customFormat="1" ht="15">
      <c r="A5" s="95" t="s">
        <v>277</v>
      </c>
      <c r="B5" s="95">
        <v>11.7</v>
      </c>
      <c r="C5" s="95"/>
      <c r="D5" s="95"/>
      <c r="E5" s="96">
        <v>13.366669999999999</v>
      </c>
      <c r="F5" s="96">
        <v>-81.366669999999999</v>
      </c>
      <c r="G5" s="97">
        <v>53.2</v>
      </c>
      <c r="H5" s="97">
        <v>1.74</v>
      </c>
      <c r="I5" s="97">
        <v>16.34</v>
      </c>
      <c r="J5" s="97">
        <v>7.67</v>
      </c>
      <c r="K5" s="97">
        <v>0.09</v>
      </c>
      <c r="L5" s="97">
        <v>4.38</v>
      </c>
      <c r="M5" s="97">
        <v>7.38</v>
      </c>
      <c r="N5" s="97">
        <v>3.95</v>
      </c>
      <c r="O5" s="97">
        <v>2.37</v>
      </c>
      <c r="P5" s="95">
        <v>0.46</v>
      </c>
      <c r="Q5" s="97">
        <v>2.27</v>
      </c>
      <c r="R5" s="97">
        <f t="shared" si="0"/>
        <v>99.85</v>
      </c>
      <c r="S5" s="98">
        <v>177.85</v>
      </c>
      <c r="T5" s="98">
        <v>127.81</v>
      </c>
      <c r="U5" s="95">
        <v>56</v>
      </c>
      <c r="V5" s="95">
        <v>61</v>
      </c>
      <c r="W5" s="95">
        <v>54</v>
      </c>
      <c r="X5" s="95">
        <v>32</v>
      </c>
      <c r="Y5" s="95">
        <v>511</v>
      </c>
      <c r="Z5" s="95">
        <v>22.53</v>
      </c>
      <c r="AA5" s="95">
        <v>195</v>
      </c>
      <c r="AB5" s="98">
        <v>58.51</v>
      </c>
      <c r="AC5" s="98">
        <v>452.29</v>
      </c>
      <c r="AD5" s="95" t="s">
        <v>274</v>
      </c>
      <c r="BR5" s="90">
        <v>11.7</v>
      </c>
    </row>
    <row r="6" spans="1:74" s="100" customFormat="1" ht="16.5" thickBot="1">
      <c r="A6" s="99"/>
      <c r="E6" s="101"/>
      <c r="F6" s="101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3"/>
      <c r="R6" s="102"/>
      <c r="T6" s="102"/>
      <c r="U6" s="102"/>
      <c r="V6" s="102"/>
      <c r="W6" s="102"/>
      <c r="X6" s="102"/>
      <c r="Y6" s="102"/>
      <c r="Z6" s="102"/>
      <c r="AA6" s="102"/>
      <c r="AB6" s="102"/>
      <c r="AC6" s="102"/>
      <c r="AD6" s="102"/>
      <c r="AE6" s="102"/>
      <c r="AF6" s="102"/>
      <c r="AG6" s="102"/>
      <c r="AH6" s="102"/>
      <c r="AI6" s="102"/>
      <c r="AJ6" s="102"/>
      <c r="AK6" s="102"/>
      <c r="AL6" s="102"/>
      <c r="AM6" s="102"/>
      <c r="AN6" s="102"/>
      <c r="AO6" s="102"/>
      <c r="AP6" s="102"/>
      <c r="AQ6" s="102"/>
      <c r="AR6" s="102"/>
      <c r="AS6" s="102"/>
      <c r="AT6" s="102"/>
      <c r="AU6" s="102"/>
      <c r="AV6" s="102"/>
      <c r="AW6" s="104"/>
      <c r="AX6" s="105"/>
      <c r="AZ6" s="105"/>
      <c r="BB6" s="105"/>
      <c r="BD6" s="106"/>
      <c r="BF6" s="106"/>
      <c r="BV6" s="99"/>
    </row>
    <row r="7" spans="1:74" s="88" customFormat="1" ht="16.5" thickBot="1">
      <c r="A7" s="107" t="s">
        <v>242</v>
      </c>
      <c r="B7" s="107" t="s">
        <v>278</v>
      </c>
      <c r="C7" s="107" t="s">
        <v>279</v>
      </c>
      <c r="D7" s="107" t="s">
        <v>280</v>
      </c>
      <c r="E7" s="107" t="s">
        <v>281</v>
      </c>
      <c r="F7" s="107" t="s">
        <v>282</v>
      </c>
      <c r="G7" s="107" t="s">
        <v>283</v>
      </c>
      <c r="H7" s="107" t="s">
        <v>284</v>
      </c>
      <c r="I7" s="107" t="s">
        <v>285</v>
      </c>
      <c r="J7" s="107" t="s">
        <v>286</v>
      </c>
      <c r="K7" s="107" t="s">
        <v>287</v>
      </c>
      <c r="L7" s="107" t="s">
        <v>288</v>
      </c>
      <c r="M7" s="107" t="s">
        <v>289</v>
      </c>
      <c r="N7" s="107" t="s">
        <v>290</v>
      </c>
      <c r="O7" s="107" t="s">
        <v>291</v>
      </c>
      <c r="P7" s="107" t="s">
        <v>292</v>
      </c>
      <c r="Q7" s="107" t="s">
        <v>293</v>
      </c>
      <c r="R7" s="107" t="s">
        <v>294</v>
      </c>
      <c r="S7" s="107" t="s">
        <v>295</v>
      </c>
      <c r="T7" s="108" t="s">
        <v>271</v>
      </c>
      <c r="AY7" s="89"/>
      <c r="BA7" s="89"/>
      <c r="BC7" s="89"/>
      <c r="BE7" s="89"/>
      <c r="BG7" s="89"/>
      <c r="BH7" s="89"/>
      <c r="BI7" s="89"/>
      <c r="BJ7" s="89"/>
      <c r="BK7" s="89"/>
      <c r="BL7" s="89"/>
      <c r="BM7" s="89"/>
      <c r="BN7" s="89"/>
      <c r="BO7" s="89"/>
      <c r="BP7" s="89"/>
      <c r="BQ7" s="89"/>
      <c r="BR7" s="89"/>
      <c r="BS7" s="89"/>
      <c r="BT7" s="89"/>
      <c r="BU7" s="89"/>
    </row>
    <row r="8" spans="1:74" s="94" customFormat="1">
      <c r="A8" s="90" t="s">
        <v>273</v>
      </c>
      <c r="B8" s="92">
        <v>30.56</v>
      </c>
      <c r="C8" s="92">
        <v>53.85</v>
      </c>
      <c r="D8" s="92">
        <v>6.4</v>
      </c>
      <c r="E8" s="92">
        <v>27.02</v>
      </c>
      <c r="F8" s="92">
        <v>5.71</v>
      </c>
      <c r="G8" s="92">
        <v>1.8</v>
      </c>
      <c r="H8" s="92">
        <v>5.65</v>
      </c>
      <c r="I8" s="92">
        <v>0.8</v>
      </c>
      <c r="J8" s="92">
        <v>4.51</v>
      </c>
      <c r="K8" s="92">
        <v>0.77</v>
      </c>
      <c r="L8" s="92">
        <v>2.33</v>
      </c>
      <c r="M8" s="92">
        <v>2.2000000000000002</v>
      </c>
      <c r="N8" s="92">
        <v>0.33</v>
      </c>
      <c r="O8" s="92">
        <v>3.23</v>
      </c>
      <c r="P8" s="92">
        <v>3.86</v>
      </c>
      <c r="Q8" s="92">
        <v>1.47</v>
      </c>
      <c r="R8" s="92">
        <v>4.2</v>
      </c>
      <c r="S8" s="92">
        <v>0.99</v>
      </c>
      <c r="T8" s="90" t="s">
        <v>296</v>
      </c>
      <c r="AY8" s="90"/>
      <c r="BA8" s="90"/>
      <c r="BC8" s="90"/>
      <c r="BE8" s="90"/>
      <c r="BG8" s="90"/>
      <c r="BH8" s="90"/>
      <c r="BI8" s="90"/>
      <c r="BJ8" s="90"/>
      <c r="BK8" s="90"/>
      <c r="BL8" s="90"/>
      <c r="BM8" s="90"/>
      <c r="BN8" s="90"/>
      <c r="BO8" s="90"/>
      <c r="BP8" s="90"/>
      <c r="BQ8" s="90"/>
      <c r="BR8" s="90"/>
      <c r="BS8" s="90"/>
      <c r="BT8" s="90"/>
      <c r="BU8" s="90"/>
    </row>
    <row r="9" spans="1:74" s="94" customFormat="1">
      <c r="A9" s="90" t="s">
        <v>275</v>
      </c>
      <c r="B9" s="92">
        <v>29.79</v>
      </c>
      <c r="C9" s="92">
        <v>53.86</v>
      </c>
      <c r="D9" s="92">
        <v>6.39</v>
      </c>
      <c r="E9" s="92">
        <v>26.78</v>
      </c>
      <c r="F9" s="92">
        <v>5.66</v>
      </c>
      <c r="G9" s="92">
        <v>1.78</v>
      </c>
      <c r="H9" s="92">
        <v>5.68</v>
      </c>
      <c r="I9" s="92">
        <v>0.8</v>
      </c>
      <c r="J9" s="92">
        <v>4.5199999999999996</v>
      </c>
      <c r="K9" s="92">
        <v>0.78</v>
      </c>
      <c r="L9" s="92">
        <v>2.36</v>
      </c>
      <c r="M9" s="92">
        <v>2.1800000000000002</v>
      </c>
      <c r="N9" s="92">
        <v>0.32</v>
      </c>
      <c r="O9" s="92">
        <v>3.17</v>
      </c>
      <c r="P9" s="92">
        <v>3.75</v>
      </c>
      <c r="Q9" s="92">
        <v>1.42</v>
      </c>
      <c r="R9" s="92">
        <v>4.12</v>
      </c>
      <c r="S9" s="92">
        <v>0.99</v>
      </c>
      <c r="T9" s="90" t="s">
        <v>296</v>
      </c>
      <c r="AY9" s="90"/>
      <c r="BA9" s="90"/>
      <c r="BC9" s="90"/>
      <c r="BE9" s="90"/>
      <c r="BG9" s="90"/>
      <c r="BH9" s="90"/>
      <c r="BI9" s="90"/>
      <c r="BJ9" s="90"/>
      <c r="BK9" s="90"/>
      <c r="BL9" s="90"/>
      <c r="BM9" s="90"/>
      <c r="BN9" s="90"/>
      <c r="BO9" s="90"/>
      <c r="BP9" s="90"/>
      <c r="BQ9" s="90"/>
      <c r="BR9" s="90"/>
      <c r="BS9" s="90"/>
      <c r="BT9" s="90"/>
      <c r="BU9" s="90"/>
    </row>
    <row r="10" spans="1:74" s="94" customFormat="1">
      <c r="A10" s="90" t="s">
        <v>276</v>
      </c>
      <c r="B10" s="92">
        <v>38.53</v>
      </c>
      <c r="C10" s="92">
        <v>64.97</v>
      </c>
      <c r="D10" s="92">
        <v>7.5</v>
      </c>
      <c r="E10" s="92">
        <v>30.42</v>
      </c>
      <c r="F10" s="92">
        <v>6.24</v>
      </c>
      <c r="G10" s="92">
        <v>1.97</v>
      </c>
      <c r="H10" s="92">
        <v>6.2</v>
      </c>
      <c r="I10" s="92">
        <v>0.86</v>
      </c>
      <c r="J10" s="92">
        <v>4.68</v>
      </c>
      <c r="K10" s="92">
        <v>0.81</v>
      </c>
      <c r="L10" s="92">
        <v>2.44</v>
      </c>
      <c r="M10" s="92">
        <v>2.35</v>
      </c>
      <c r="N10" s="92">
        <v>0.35</v>
      </c>
      <c r="O10" s="92">
        <v>3.71</v>
      </c>
      <c r="P10" s="92">
        <v>5.12</v>
      </c>
      <c r="Q10" s="92">
        <v>2.04</v>
      </c>
      <c r="R10" s="92">
        <v>5.87</v>
      </c>
      <c r="S10" s="92">
        <v>1.4</v>
      </c>
      <c r="T10" s="90" t="s">
        <v>296</v>
      </c>
      <c r="AY10" s="90"/>
      <c r="BA10" s="90"/>
      <c r="BC10" s="90"/>
      <c r="BE10" s="90"/>
      <c r="BG10" s="90"/>
      <c r="BH10" s="90"/>
      <c r="BI10" s="90"/>
      <c r="BJ10" s="90"/>
      <c r="BK10" s="90"/>
      <c r="BL10" s="90"/>
      <c r="BM10" s="90"/>
      <c r="BN10" s="90"/>
      <c r="BO10" s="90"/>
      <c r="BP10" s="90"/>
      <c r="BQ10" s="90"/>
      <c r="BR10" s="90"/>
      <c r="BS10" s="90"/>
      <c r="BT10" s="90"/>
      <c r="BU10" s="90"/>
    </row>
    <row r="11" spans="1:74" s="94" customFormat="1">
      <c r="A11" s="95" t="s">
        <v>277</v>
      </c>
      <c r="B11" s="97">
        <v>35.51</v>
      </c>
      <c r="C11" s="97">
        <v>63.6</v>
      </c>
      <c r="D11" s="97">
        <v>7.19</v>
      </c>
      <c r="E11" s="97">
        <v>28.25</v>
      </c>
      <c r="F11" s="97">
        <v>5.71</v>
      </c>
      <c r="G11" s="97">
        <v>1.73</v>
      </c>
      <c r="H11" s="97">
        <v>5.73</v>
      </c>
      <c r="I11" s="97">
        <v>0.81</v>
      </c>
      <c r="J11" s="97">
        <v>4.28</v>
      </c>
      <c r="K11" s="97">
        <v>0.74</v>
      </c>
      <c r="L11" s="97">
        <v>2.23</v>
      </c>
      <c r="M11" s="97">
        <v>2.2000000000000002</v>
      </c>
      <c r="N11" s="97">
        <v>0.32</v>
      </c>
      <c r="O11" s="97">
        <v>4.1100000000000003</v>
      </c>
      <c r="P11" s="97">
        <v>4.46</v>
      </c>
      <c r="Q11" s="97">
        <v>2.77</v>
      </c>
      <c r="R11" s="97">
        <v>6.59</v>
      </c>
      <c r="S11" s="97">
        <v>1.93</v>
      </c>
      <c r="T11" s="95" t="s">
        <v>296</v>
      </c>
      <c r="AY11" s="90"/>
      <c r="BA11" s="90"/>
      <c r="BC11" s="90"/>
      <c r="BE11" s="90"/>
      <c r="BG11" s="90"/>
      <c r="BH11" s="90"/>
      <c r="BI11" s="90"/>
      <c r="BJ11" s="90"/>
      <c r="BK11" s="90"/>
      <c r="BL11" s="90"/>
      <c r="BM11" s="90"/>
      <c r="BN11" s="90"/>
      <c r="BO11" s="90"/>
      <c r="BP11" s="90"/>
      <c r="BQ11" s="90"/>
      <c r="BR11" s="90"/>
      <c r="BS11" s="90"/>
      <c r="BT11" s="90"/>
      <c r="BU11" s="90"/>
    </row>
    <row r="12" spans="1:74" s="100" customFormat="1" ht="16.5" thickBot="1">
      <c r="A12" s="99"/>
      <c r="E12" s="101"/>
      <c r="F12" s="101"/>
      <c r="G12" s="102"/>
      <c r="H12" s="102"/>
      <c r="I12" s="102"/>
      <c r="J12" s="102"/>
      <c r="K12" s="102"/>
      <c r="L12" s="102"/>
      <c r="M12" s="102"/>
      <c r="N12" s="102"/>
      <c r="O12" s="102"/>
      <c r="P12" s="102"/>
      <c r="Q12" s="103"/>
      <c r="R12" s="102"/>
      <c r="T12" s="102"/>
      <c r="U12" s="102"/>
      <c r="V12" s="102"/>
      <c r="W12" s="102"/>
      <c r="X12" s="102"/>
      <c r="Y12" s="102"/>
      <c r="Z12" s="102"/>
      <c r="AA12" s="102"/>
      <c r="AB12" s="102"/>
      <c r="AC12" s="102"/>
      <c r="AD12" s="102"/>
      <c r="AE12" s="102"/>
      <c r="AF12" s="102"/>
      <c r="AG12" s="102"/>
      <c r="AH12" s="102"/>
      <c r="AI12" s="102"/>
      <c r="AJ12" s="102"/>
      <c r="AK12" s="102"/>
      <c r="AL12" s="102"/>
      <c r="AM12" s="102"/>
      <c r="AN12" s="102"/>
      <c r="AO12" s="102"/>
      <c r="AP12" s="102"/>
      <c r="AQ12" s="102"/>
      <c r="AR12" s="102"/>
      <c r="AS12" s="102"/>
      <c r="AT12" s="102"/>
      <c r="AU12" s="102"/>
      <c r="AV12" s="102"/>
      <c r="AW12" s="102"/>
      <c r="AY12" s="104"/>
      <c r="AZ12" s="104"/>
      <c r="BB12" s="105"/>
      <c r="BD12" s="106"/>
      <c r="BF12" s="106"/>
      <c r="BV12" s="99"/>
    </row>
    <row r="13" spans="1:74" s="89" customFormat="1" ht="16.5" thickBot="1">
      <c r="A13" s="107" t="s">
        <v>242</v>
      </c>
      <c r="B13" s="107" t="s">
        <v>297</v>
      </c>
      <c r="C13" s="107" t="s">
        <v>298</v>
      </c>
      <c r="D13" s="109" t="s">
        <v>299</v>
      </c>
      <c r="E13" s="107" t="s">
        <v>300</v>
      </c>
      <c r="F13" s="109" t="s">
        <v>299</v>
      </c>
      <c r="G13" s="107" t="s">
        <v>301</v>
      </c>
      <c r="H13" s="109" t="s">
        <v>299</v>
      </c>
      <c r="I13" s="107" t="s">
        <v>302</v>
      </c>
      <c r="J13" s="110" t="s">
        <v>299</v>
      </c>
      <c r="K13" s="107" t="s">
        <v>303</v>
      </c>
      <c r="L13" s="110" t="s">
        <v>299</v>
      </c>
      <c r="M13" s="110" t="s">
        <v>304</v>
      </c>
      <c r="N13" s="110" t="s">
        <v>305</v>
      </c>
      <c r="O13" s="109" t="s">
        <v>306</v>
      </c>
      <c r="P13" s="109" t="s">
        <v>307</v>
      </c>
      <c r="Q13" s="109" t="s">
        <v>308</v>
      </c>
      <c r="R13" s="108" t="s">
        <v>271</v>
      </c>
      <c r="X13" s="111"/>
      <c r="Y13" s="111"/>
      <c r="Z13" s="111"/>
      <c r="AA13" s="111"/>
      <c r="AB13" s="111"/>
      <c r="AC13" s="111"/>
      <c r="AD13" s="111"/>
      <c r="AE13" s="111"/>
      <c r="AF13" s="111"/>
      <c r="AG13" s="111"/>
      <c r="AH13" s="111"/>
      <c r="AI13" s="111"/>
      <c r="AJ13" s="111"/>
      <c r="AK13" s="111"/>
      <c r="AL13" s="111"/>
      <c r="AM13" s="111"/>
      <c r="AN13" s="111"/>
      <c r="AO13" s="111"/>
      <c r="AP13" s="111"/>
      <c r="AQ13" s="111"/>
      <c r="AR13" s="111"/>
      <c r="AS13" s="111"/>
      <c r="AT13" s="111"/>
      <c r="AU13" s="111"/>
      <c r="AV13" s="111"/>
      <c r="AW13" s="88"/>
      <c r="AX13" s="112"/>
      <c r="AZ13" s="112"/>
      <c r="BB13" s="112"/>
      <c r="BD13" s="113"/>
      <c r="BF13" s="113"/>
      <c r="BV13" s="114"/>
    </row>
    <row r="14" spans="1:74" s="90" customFormat="1">
      <c r="A14" s="90" t="s">
        <v>273</v>
      </c>
      <c r="B14" s="115">
        <f>C8/Q8</f>
        <v>36.632653061224488</v>
      </c>
      <c r="C14" s="116">
        <v>18.806055367166454</v>
      </c>
      <c r="D14" s="116">
        <v>1.353E-3</v>
      </c>
      <c r="E14" s="116">
        <v>15.545127070632676</v>
      </c>
      <c r="F14" s="116">
        <v>1.1249999999999999E-3</v>
      </c>
      <c r="G14" s="116">
        <v>38.320452813066296</v>
      </c>
      <c r="H14" s="116">
        <v>2.9390000000000002E-3</v>
      </c>
      <c r="I14" s="117">
        <v>0.51304742250000002</v>
      </c>
      <c r="J14" s="117">
        <v>2.4399999999999999E-6</v>
      </c>
      <c r="K14" s="117">
        <v>0.70288349499999991</v>
      </c>
      <c r="L14" s="117">
        <v>3.5700000000000001E-6</v>
      </c>
      <c r="M14" s="117">
        <v>0.70286093065877531</v>
      </c>
      <c r="N14" s="117">
        <v>0.51303771411083998</v>
      </c>
      <c r="O14" s="116">
        <v>18.728366483773254</v>
      </c>
      <c r="P14" s="116">
        <v>15.541532468368841</v>
      </c>
      <c r="Q14" s="116">
        <v>38.211899032904753</v>
      </c>
      <c r="R14" s="90" t="s">
        <v>309</v>
      </c>
      <c r="X14" s="118"/>
      <c r="Y14" s="118"/>
      <c r="Z14" s="118"/>
      <c r="AA14" s="118"/>
      <c r="AB14" s="118"/>
      <c r="AC14" s="118"/>
      <c r="AD14" s="118"/>
      <c r="AE14" s="118"/>
      <c r="AF14" s="118"/>
      <c r="AG14" s="118"/>
      <c r="AH14" s="118"/>
      <c r="AI14" s="118"/>
      <c r="AJ14" s="118"/>
      <c r="AK14" s="118"/>
      <c r="AL14" s="118"/>
      <c r="AM14" s="118"/>
      <c r="AN14" s="118"/>
      <c r="AO14" s="118"/>
      <c r="AP14" s="118"/>
      <c r="AQ14" s="118"/>
      <c r="AR14" s="118"/>
      <c r="AS14" s="118"/>
      <c r="AT14" s="118"/>
      <c r="AU14" s="118"/>
      <c r="AV14" s="118"/>
      <c r="AW14" s="94"/>
      <c r="AX14" s="119"/>
      <c r="AZ14" s="119"/>
      <c r="BB14" s="119"/>
      <c r="BD14" s="120"/>
      <c r="BF14" s="120"/>
      <c r="BV14" s="121"/>
    </row>
    <row r="15" spans="1:74" s="94" customFormat="1">
      <c r="A15" s="90" t="s">
        <v>275</v>
      </c>
      <c r="B15" s="115">
        <f>C9/Q9</f>
        <v>37.929577464788736</v>
      </c>
      <c r="C15" s="116">
        <v>18.765138062890703</v>
      </c>
      <c r="D15" s="116">
        <v>1.0070000000000001E-3</v>
      </c>
      <c r="E15" s="116">
        <v>15.546018488446325</v>
      </c>
      <c r="F15" s="116">
        <v>8.61E-4</v>
      </c>
      <c r="G15" s="116">
        <v>38.298833187340932</v>
      </c>
      <c r="H15" s="116">
        <v>2.176E-3</v>
      </c>
      <c r="I15" s="117">
        <v>0.51303869250000012</v>
      </c>
      <c r="J15" s="117">
        <v>2.9399999999999998E-6</v>
      </c>
      <c r="K15" s="117">
        <v>0.703475395</v>
      </c>
      <c r="L15" s="117">
        <v>1.3200000000000001E-4</v>
      </c>
      <c r="M15" s="117">
        <v>0.70346268360479547</v>
      </c>
      <c r="N15" s="117">
        <v>0.51302898287914778</v>
      </c>
      <c r="O15" s="122">
        <v>18.684780776697224</v>
      </c>
      <c r="P15" s="122">
        <v>15.542300421327189</v>
      </c>
      <c r="Q15" s="122">
        <v>38.188689589382435</v>
      </c>
      <c r="R15" s="90" t="s">
        <v>309</v>
      </c>
      <c r="AY15" s="122"/>
      <c r="BA15" s="122"/>
      <c r="BC15" s="122"/>
      <c r="BE15" s="123"/>
      <c r="BG15" s="123"/>
      <c r="BH15" s="123"/>
      <c r="BI15" s="123"/>
      <c r="BJ15" s="122"/>
      <c r="BK15" s="122"/>
      <c r="BL15" s="122"/>
      <c r="BM15" s="90"/>
      <c r="BN15" s="90"/>
      <c r="BO15" s="90"/>
      <c r="BP15" s="90"/>
      <c r="BQ15" s="90"/>
      <c r="BR15" s="90"/>
      <c r="BS15" s="90"/>
      <c r="BT15" s="90"/>
      <c r="BU15" s="90"/>
    </row>
    <row r="16" spans="1:74" s="94" customFormat="1">
      <c r="A16" s="90" t="s">
        <v>276</v>
      </c>
      <c r="B16" s="115">
        <f>C10/Q10</f>
        <v>31.848039215686274</v>
      </c>
      <c r="C16" s="116">
        <v>18.838187349900902</v>
      </c>
      <c r="D16" s="116">
        <v>6.0400000000000004E-4</v>
      </c>
      <c r="E16" s="116">
        <v>15.559446975037762</v>
      </c>
      <c r="F16" s="116">
        <v>5.1099999999999995E-4</v>
      </c>
      <c r="G16" s="116">
        <v>38.394387227882973</v>
      </c>
      <c r="H16" s="116">
        <v>1.279E-3</v>
      </c>
      <c r="I16" s="117">
        <v>0.51305045250000003</v>
      </c>
      <c r="J16" s="117">
        <v>2.9699999999999999E-6</v>
      </c>
      <c r="K16" s="117">
        <v>0.70281752499999994</v>
      </c>
      <c r="L16" s="117">
        <v>3.4699999999999998E-6</v>
      </c>
      <c r="M16" s="117">
        <v>0.70278470918620306</v>
      </c>
      <c r="N16" s="117">
        <v>0.51304102879260038</v>
      </c>
      <c r="O16" s="116">
        <v>18.758891874465796</v>
      </c>
      <c r="P16" s="116">
        <v>15.555778037049965</v>
      </c>
      <c r="Q16" s="116">
        <v>38.284883110481637</v>
      </c>
      <c r="R16" s="90" t="s">
        <v>309</v>
      </c>
      <c r="AY16" s="90"/>
      <c r="BA16" s="90"/>
      <c r="BC16" s="90"/>
      <c r="BH16" s="90"/>
      <c r="BJ16" s="90"/>
      <c r="BL16" s="90"/>
    </row>
    <row r="17" spans="1:74" s="90" customFormat="1">
      <c r="A17" s="95" t="s">
        <v>277</v>
      </c>
      <c r="B17" s="124">
        <f>C11/Q11</f>
        <v>22.960288808664259</v>
      </c>
      <c r="C17" s="125">
        <v>18.942750118574015</v>
      </c>
      <c r="D17" s="125">
        <v>8.4699999999999999E-4</v>
      </c>
      <c r="E17" s="125">
        <v>15.557289703774773</v>
      </c>
      <c r="F17" s="125">
        <v>8.7100000000000003E-4</v>
      </c>
      <c r="G17" s="125">
        <v>38.520103582012553</v>
      </c>
      <c r="H17" s="125">
        <v>2.8600000000000001E-3</v>
      </c>
      <c r="I17" s="126">
        <v>0.51303076250000001</v>
      </c>
      <c r="J17" s="126">
        <v>2.7099999999999999E-6</v>
      </c>
      <c r="K17" s="126">
        <v>0.70305259499999995</v>
      </c>
      <c r="L17" s="126">
        <v>2.8600000000000001E-6</v>
      </c>
      <c r="M17" s="126">
        <v>0.70302258172158694</v>
      </c>
      <c r="N17" s="126">
        <v>0.51302147681238575</v>
      </c>
      <c r="O17" s="125">
        <v>18.861995431011593</v>
      </c>
      <c r="P17" s="125">
        <v>15.553553249213341</v>
      </c>
      <c r="Q17" s="125">
        <v>38.429286441606457</v>
      </c>
      <c r="R17" s="95" t="s">
        <v>309</v>
      </c>
      <c r="X17" s="118"/>
      <c r="Y17" s="118"/>
      <c r="Z17" s="118"/>
      <c r="AA17" s="118"/>
      <c r="AB17" s="118"/>
      <c r="AC17" s="118"/>
      <c r="AD17" s="118"/>
      <c r="AE17" s="118"/>
      <c r="AF17" s="118"/>
      <c r="AG17" s="118"/>
      <c r="AH17" s="118"/>
      <c r="AI17" s="118"/>
      <c r="AJ17" s="118"/>
      <c r="AK17" s="118"/>
      <c r="AL17" s="118"/>
      <c r="AM17" s="118"/>
      <c r="AN17" s="118"/>
      <c r="AO17" s="118"/>
      <c r="AP17" s="118"/>
      <c r="AQ17" s="118"/>
      <c r="AR17" s="118"/>
      <c r="AS17" s="118"/>
      <c r="AT17" s="118"/>
      <c r="AU17" s="118"/>
      <c r="AV17" s="118"/>
      <c r="AW17" s="118"/>
      <c r="AY17" s="127"/>
      <c r="AZ17" s="127"/>
      <c r="BB17" s="119"/>
      <c r="BD17" s="120"/>
      <c r="BF17" s="120"/>
      <c r="BV17" s="121"/>
    </row>
    <row r="18" spans="1:74" s="100" customFormat="1" ht="16.5" thickBot="1">
      <c r="A18" s="99"/>
      <c r="E18" s="101"/>
      <c r="F18" s="101"/>
      <c r="G18" s="102"/>
      <c r="H18" s="102"/>
      <c r="I18" s="102"/>
      <c r="J18" s="102"/>
      <c r="K18" s="102"/>
      <c r="L18" s="102"/>
      <c r="M18" s="102"/>
      <c r="N18" s="102"/>
      <c r="O18" s="102"/>
      <c r="P18" s="102"/>
      <c r="Q18" s="103"/>
      <c r="R18" s="102"/>
      <c r="T18" s="102"/>
      <c r="U18" s="102"/>
      <c r="V18" s="102"/>
      <c r="W18" s="102"/>
      <c r="X18" s="102"/>
      <c r="Y18" s="102"/>
      <c r="Z18" s="102"/>
      <c r="AA18" s="102"/>
      <c r="AB18" s="102"/>
      <c r="AC18" s="102"/>
      <c r="AD18" s="102"/>
      <c r="AE18" s="102"/>
      <c r="AF18" s="102"/>
      <c r="AG18" s="102"/>
      <c r="AH18" s="102"/>
      <c r="AI18" s="102"/>
      <c r="AJ18" s="102"/>
      <c r="AK18" s="102"/>
      <c r="AL18" s="102"/>
      <c r="AM18" s="102"/>
      <c r="AN18" s="102"/>
      <c r="AO18" s="102"/>
      <c r="AP18" s="102"/>
      <c r="AQ18" s="102"/>
      <c r="AR18" s="102"/>
      <c r="AS18" s="102"/>
      <c r="AT18" s="102"/>
      <c r="AU18" s="102"/>
      <c r="AV18" s="102"/>
      <c r="AW18" s="102"/>
      <c r="AX18" s="105"/>
      <c r="AZ18" s="105"/>
      <c r="BB18" s="105"/>
      <c r="BD18" s="106"/>
      <c r="BF18" s="106"/>
      <c r="BV18" s="99"/>
    </row>
    <row r="19" spans="1:74" s="131" customFormat="1" ht="48" thickBot="1">
      <c r="A19" s="128" t="s">
        <v>242</v>
      </c>
      <c r="B19" s="129" t="s">
        <v>310</v>
      </c>
      <c r="C19" s="129" t="s">
        <v>311</v>
      </c>
      <c r="D19" s="129" t="s">
        <v>312</v>
      </c>
      <c r="E19" s="129" t="s">
        <v>313</v>
      </c>
      <c r="F19" s="129" t="s">
        <v>314</v>
      </c>
      <c r="G19" s="130"/>
      <c r="H19" s="130"/>
      <c r="I19" s="130"/>
      <c r="J19" s="130"/>
      <c r="K19" s="130"/>
      <c r="L19" s="130"/>
      <c r="M19" s="130"/>
      <c r="N19" s="130"/>
      <c r="O19" s="130"/>
      <c r="Q19" s="130"/>
      <c r="S19" s="130"/>
      <c r="T19" s="130"/>
      <c r="U19" s="130"/>
      <c r="V19" s="130"/>
      <c r="W19" s="130"/>
      <c r="X19" s="130"/>
      <c r="Y19" s="130"/>
      <c r="Z19" s="130"/>
      <c r="AA19" s="130"/>
      <c r="AB19" s="130"/>
      <c r="AC19" s="130"/>
      <c r="AD19" s="130"/>
      <c r="AE19" s="130"/>
      <c r="AF19" s="130"/>
      <c r="AG19" s="130"/>
      <c r="AH19" s="130"/>
      <c r="AI19" s="130"/>
      <c r="AJ19" s="130"/>
      <c r="AK19" s="130"/>
      <c r="AL19" s="130"/>
      <c r="AM19" s="130"/>
      <c r="AN19" s="130"/>
      <c r="AO19" s="130"/>
      <c r="AP19" s="130"/>
      <c r="AQ19" s="130"/>
      <c r="AR19" s="130"/>
      <c r="AS19" s="130"/>
      <c r="AT19" s="130"/>
      <c r="AU19" s="130"/>
      <c r="AV19" s="130"/>
      <c r="AW19" s="132"/>
      <c r="AY19" s="132"/>
      <c r="BA19" s="132"/>
      <c r="BC19" s="130"/>
      <c r="BE19" s="130"/>
      <c r="BU19" s="130"/>
    </row>
    <row r="20" spans="1:74" s="127" customFormat="1" ht="45">
      <c r="A20" s="127" t="s">
        <v>273</v>
      </c>
      <c r="B20" s="133">
        <v>1100.5</v>
      </c>
      <c r="C20" s="133">
        <v>560.4</v>
      </c>
      <c r="D20" s="127" t="s">
        <v>315</v>
      </c>
      <c r="E20" s="127" t="s">
        <v>316</v>
      </c>
      <c r="F20" s="127" t="s">
        <v>317</v>
      </c>
      <c r="G20" s="134"/>
      <c r="H20" s="134"/>
      <c r="I20" s="134"/>
      <c r="J20" s="134"/>
      <c r="K20" s="134"/>
      <c r="L20" s="134"/>
      <c r="M20" s="134"/>
      <c r="N20" s="134"/>
      <c r="O20" s="134"/>
      <c r="P20" s="135"/>
      <c r="Q20" s="134"/>
      <c r="S20" s="134"/>
      <c r="T20" s="134"/>
      <c r="U20" s="134"/>
      <c r="V20" s="134"/>
      <c r="W20" s="134"/>
      <c r="X20" s="134"/>
      <c r="Y20" s="134"/>
      <c r="Z20" s="134"/>
      <c r="AA20" s="134"/>
      <c r="AB20" s="134"/>
      <c r="AC20" s="134"/>
      <c r="AD20" s="134"/>
      <c r="AE20" s="134"/>
      <c r="AF20" s="134"/>
      <c r="AG20" s="134"/>
      <c r="AH20" s="134"/>
      <c r="AI20" s="134"/>
      <c r="AJ20" s="134"/>
      <c r="AK20" s="134"/>
      <c r="AL20" s="134"/>
      <c r="AM20" s="134"/>
      <c r="AN20" s="134"/>
      <c r="AO20" s="134"/>
      <c r="AP20" s="134"/>
      <c r="AQ20" s="134"/>
      <c r="AR20" s="134"/>
      <c r="AS20" s="134"/>
      <c r="AT20" s="134"/>
      <c r="AU20" s="134"/>
      <c r="AV20" s="134"/>
      <c r="AW20" s="136"/>
      <c r="AY20" s="136"/>
      <c r="BA20" s="136"/>
      <c r="BC20" s="137"/>
      <c r="BE20" s="137"/>
      <c r="BU20" s="138"/>
    </row>
    <row r="21" spans="1:74" s="127" customFormat="1" ht="45">
      <c r="A21" s="127" t="s">
        <v>275</v>
      </c>
      <c r="B21" s="133">
        <v>1100.5</v>
      </c>
      <c r="C21" s="133">
        <v>560.4</v>
      </c>
      <c r="D21" s="127" t="s">
        <v>315</v>
      </c>
      <c r="E21" s="127" t="s">
        <v>316</v>
      </c>
      <c r="F21" s="127" t="s">
        <v>317</v>
      </c>
      <c r="G21" s="134"/>
      <c r="H21" s="134"/>
      <c r="I21" s="134"/>
      <c r="J21" s="134"/>
      <c r="K21" s="134"/>
      <c r="L21" s="134"/>
      <c r="M21" s="134"/>
      <c r="N21" s="134"/>
      <c r="O21" s="134"/>
      <c r="P21" s="135"/>
      <c r="Q21" s="134"/>
      <c r="S21" s="134"/>
      <c r="T21" s="134"/>
      <c r="U21" s="134"/>
      <c r="V21" s="134"/>
      <c r="W21" s="134"/>
      <c r="X21" s="134"/>
      <c r="Y21" s="134"/>
      <c r="Z21" s="134"/>
      <c r="AA21" s="134"/>
      <c r="AB21" s="134"/>
      <c r="AC21" s="134"/>
      <c r="AD21" s="134"/>
      <c r="AE21" s="134"/>
      <c r="AF21" s="134"/>
      <c r="AG21" s="134"/>
      <c r="AH21" s="134"/>
      <c r="AI21" s="134"/>
      <c r="AJ21" s="134"/>
      <c r="AK21" s="134"/>
      <c r="AL21" s="134"/>
      <c r="AM21" s="134"/>
      <c r="AN21" s="134"/>
      <c r="AO21" s="134"/>
      <c r="AP21" s="134"/>
      <c r="AQ21" s="134"/>
      <c r="AR21" s="134"/>
      <c r="AS21" s="134"/>
      <c r="AT21" s="134"/>
      <c r="AU21" s="134"/>
      <c r="AV21" s="134"/>
      <c r="AW21" s="136"/>
      <c r="AY21" s="136"/>
      <c r="BA21" s="136"/>
      <c r="BC21" s="137"/>
      <c r="BE21" s="137"/>
      <c r="BU21" s="138"/>
    </row>
    <row r="22" spans="1:74" s="127" customFormat="1" ht="45">
      <c r="A22" s="127" t="s">
        <v>276</v>
      </c>
      <c r="B22" s="133">
        <v>1100.5</v>
      </c>
      <c r="C22" s="133">
        <v>560.4</v>
      </c>
      <c r="D22" s="127" t="s">
        <v>315</v>
      </c>
      <c r="E22" s="127" t="s">
        <v>316</v>
      </c>
      <c r="F22" s="127" t="s">
        <v>317</v>
      </c>
      <c r="G22" s="134"/>
      <c r="H22" s="134"/>
      <c r="I22" s="134"/>
      <c r="J22" s="134"/>
      <c r="K22" s="134"/>
      <c r="L22" s="134"/>
      <c r="M22" s="134"/>
      <c r="N22" s="134"/>
      <c r="O22" s="134"/>
      <c r="P22" s="135"/>
      <c r="Q22" s="134"/>
      <c r="S22" s="134"/>
      <c r="T22" s="134"/>
      <c r="U22" s="134"/>
      <c r="V22" s="134"/>
      <c r="W22" s="134"/>
      <c r="X22" s="134"/>
      <c r="Y22" s="134"/>
      <c r="Z22" s="134"/>
      <c r="AA22" s="134"/>
      <c r="AB22" s="134"/>
      <c r="AC22" s="134"/>
      <c r="AD22" s="134"/>
      <c r="AE22" s="134"/>
      <c r="AF22" s="134"/>
      <c r="AG22" s="134"/>
      <c r="AH22" s="134"/>
      <c r="AI22" s="134"/>
      <c r="AJ22" s="134"/>
      <c r="AK22" s="134"/>
      <c r="AL22" s="134"/>
      <c r="AM22" s="134"/>
      <c r="AN22" s="134"/>
      <c r="AO22" s="134"/>
      <c r="AP22" s="134"/>
      <c r="AQ22" s="134"/>
      <c r="AR22" s="134"/>
      <c r="AS22" s="134"/>
      <c r="AT22" s="134"/>
      <c r="AU22" s="134"/>
      <c r="AV22" s="134"/>
      <c r="AW22" s="136"/>
      <c r="AY22" s="136"/>
      <c r="BA22" s="136"/>
      <c r="BC22" s="137"/>
      <c r="BE22" s="137"/>
      <c r="BU22" s="138"/>
    </row>
    <row r="23" spans="1:74" s="127" customFormat="1" ht="45">
      <c r="A23" s="139" t="s">
        <v>277</v>
      </c>
      <c r="B23" s="140">
        <v>1100.5</v>
      </c>
      <c r="C23" s="140">
        <v>560.4</v>
      </c>
      <c r="D23" s="139" t="s">
        <v>315</v>
      </c>
      <c r="E23" s="139" t="s">
        <v>316</v>
      </c>
      <c r="F23" s="139" t="s">
        <v>317</v>
      </c>
      <c r="G23" s="134"/>
      <c r="H23" s="134"/>
      <c r="I23" s="134"/>
      <c r="J23" s="134"/>
      <c r="K23" s="134"/>
      <c r="L23" s="134"/>
      <c r="M23" s="134"/>
      <c r="N23" s="134"/>
      <c r="O23" s="134"/>
      <c r="P23" s="135"/>
      <c r="Q23" s="134"/>
      <c r="S23" s="134"/>
      <c r="T23" s="134"/>
      <c r="U23" s="134"/>
      <c r="V23" s="134"/>
      <c r="W23" s="134"/>
      <c r="X23" s="134"/>
      <c r="Y23" s="134"/>
      <c r="Z23" s="134"/>
      <c r="AA23" s="134"/>
      <c r="AB23" s="134"/>
      <c r="AC23" s="134"/>
      <c r="AD23" s="134"/>
      <c r="AE23" s="134"/>
      <c r="AF23" s="134"/>
      <c r="AG23" s="134"/>
      <c r="AH23" s="134"/>
      <c r="AI23" s="134"/>
      <c r="AJ23" s="134"/>
      <c r="AK23" s="134"/>
      <c r="AL23" s="134"/>
      <c r="AM23" s="134"/>
      <c r="AN23" s="134"/>
      <c r="AO23" s="134"/>
      <c r="AP23" s="134"/>
      <c r="AQ23" s="134"/>
      <c r="AR23" s="134"/>
      <c r="AS23" s="134"/>
      <c r="AT23" s="134"/>
      <c r="AU23" s="134"/>
      <c r="AV23" s="134"/>
      <c r="AW23" s="136"/>
      <c r="AY23" s="136"/>
      <c r="BA23" s="136"/>
      <c r="BC23" s="137"/>
      <c r="BE23" s="137"/>
      <c r="BU23" s="138"/>
    </row>
    <row r="24" spans="1:74" s="100" customFormat="1">
      <c r="A24" s="99"/>
      <c r="E24" s="101"/>
      <c r="F24" s="101"/>
      <c r="G24" s="102"/>
      <c r="H24" s="102"/>
      <c r="I24" s="102"/>
      <c r="J24" s="102"/>
      <c r="K24" s="102"/>
      <c r="L24" s="102"/>
      <c r="M24" s="102"/>
      <c r="N24" s="102"/>
      <c r="O24" s="102"/>
      <c r="P24" s="102"/>
      <c r="Q24" s="103"/>
      <c r="R24" s="102"/>
      <c r="T24" s="102"/>
      <c r="U24" s="102"/>
      <c r="V24" s="102"/>
      <c r="W24" s="102"/>
      <c r="X24" s="102"/>
      <c r="Y24" s="102"/>
      <c r="Z24" s="102"/>
      <c r="AA24" s="102"/>
      <c r="AB24" s="102"/>
      <c r="AC24" s="102"/>
      <c r="AD24" s="102"/>
      <c r="AE24" s="102"/>
      <c r="AF24" s="102"/>
      <c r="AG24" s="102"/>
      <c r="AH24" s="102"/>
      <c r="AI24" s="102"/>
      <c r="AJ24" s="102"/>
      <c r="AK24" s="102"/>
      <c r="AL24" s="102"/>
      <c r="AM24" s="102"/>
      <c r="AN24" s="102"/>
      <c r="AO24" s="102"/>
      <c r="AP24" s="102"/>
      <c r="AQ24" s="102"/>
      <c r="AR24" s="102"/>
      <c r="AS24" s="102"/>
      <c r="AT24" s="102"/>
      <c r="AU24" s="102"/>
      <c r="AV24" s="102"/>
      <c r="AW24" s="102"/>
      <c r="AX24" s="105"/>
      <c r="AZ24" s="105"/>
      <c r="BB24" s="105"/>
      <c r="BD24" s="106"/>
      <c r="BF24" s="106"/>
      <c r="BV24" s="99"/>
    </row>
    <row r="25" spans="1:74" s="100" customFormat="1">
      <c r="A25" s="99"/>
      <c r="E25" s="101"/>
      <c r="F25" s="101"/>
      <c r="G25" s="102"/>
      <c r="H25" s="102"/>
      <c r="I25" s="102"/>
      <c r="J25" s="102"/>
      <c r="K25" s="102"/>
      <c r="L25" s="102"/>
      <c r="M25" s="102"/>
      <c r="N25" s="102"/>
      <c r="O25" s="102"/>
      <c r="P25" s="102"/>
      <c r="Q25" s="103"/>
      <c r="R25" s="102"/>
      <c r="T25" s="102"/>
      <c r="U25" s="102"/>
      <c r="V25" s="102"/>
      <c r="W25" s="102"/>
      <c r="X25" s="102"/>
      <c r="Y25" s="102"/>
      <c r="Z25" s="102"/>
      <c r="AA25" s="102"/>
      <c r="AB25" s="102"/>
      <c r="AC25" s="102"/>
      <c r="AD25" s="102"/>
      <c r="AE25" s="102"/>
      <c r="AF25" s="102"/>
      <c r="AG25" s="102"/>
      <c r="AH25" s="102"/>
      <c r="AI25" s="102"/>
      <c r="AJ25" s="102"/>
      <c r="AK25" s="102"/>
      <c r="AL25" s="102"/>
      <c r="AM25" s="102"/>
      <c r="AN25" s="102"/>
      <c r="AO25" s="102"/>
      <c r="AP25" s="102"/>
      <c r="AQ25" s="102"/>
      <c r="AR25" s="102"/>
      <c r="AS25" s="102"/>
      <c r="AT25" s="102"/>
      <c r="AU25" s="102"/>
      <c r="AV25" s="102"/>
      <c r="AW25" s="102"/>
      <c r="AX25" s="105"/>
      <c r="AZ25" s="105"/>
      <c r="BB25" s="105"/>
      <c r="BD25" s="106"/>
      <c r="BF25" s="106"/>
      <c r="BV25" s="99"/>
    </row>
    <row r="26" spans="1:74" s="100" customFormat="1">
      <c r="A26" s="99"/>
      <c r="E26" s="101"/>
      <c r="F26" s="101"/>
      <c r="G26" s="102"/>
      <c r="H26" s="102"/>
      <c r="I26" s="102"/>
      <c r="J26" s="102"/>
      <c r="K26" s="102"/>
      <c r="L26" s="102"/>
      <c r="M26" s="102"/>
      <c r="N26" s="102"/>
      <c r="O26" s="102"/>
      <c r="P26" s="102"/>
      <c r="Q26" s="103"/>
      <c r="R26" s="102"/>
      <c r="T26" s="102"/>
      <c r="U26" s="102"/>
      <c r="V26" s="102"/>
      <c r="W26" s="102"/>
      <c r="X26" s="102"/>
      <c r="Y26" s="102"/>
      <c r="Z26" s="102"/>
      <c r="AA26" s="102"/>
      <c r="AB26" s="102"/>
      <c r="AC26" s="102"/>
      <c r="AD26" s="102"/>
      <c r="AE26" s="102"/>
      <c r="AF26" s="102"/>
      <c r="AG26" s="102"/>
      <c r="AH26" s="102"/>
      <c r="AI26" s="102"/>
      <c r="AJ26" s="102"/>
      <c r="AK26" s="102"/>
      <c r="AL26" s="102"/>
      <c r="AM26" s="102"/>
      <c r="AN26" s="102"/>
      <c r="AO26" s="102"/>
      <c r="AP26" s="102"/>
      <c r="AQ26" s="102"/>
      <c r="AR26" s="102"/>
      <c r="AS26" s="102"/>
      <c r="AT26" s="102"/>
      <c r="AU26" s="102"/>
      <c r="AV26" s="102"/>
      <c r="AW26" s="102"/>
      <c r="AX26" s="105"/>
      <c r="AZ26" s="105"/>
      <c r="BB26" s="105"/>
      <c r="BD26" s="106"/>
      <c r="BF26" s="106"/>
      <c r="BV26" s="99"/>
    </row>
    <row r="27" spans="1:74" s="100" customFormat="1">
      <c r="A27" s="99"/>
      <c r="E27" s="101"/>
      <c r="F27" s="101"/>
      <c r="G27" s="102"/>
      <c r="H27" s="102"/>
      <c r="I27" s="102"/>
      <c r="J27" s="102"/>
      <c r="K27" s="102"/>
      <c r="L27" s="102"/>
      <c r="M27" s="102"/>
      <c r="N27" s="102"/>
      <c r="O27" s="102"/>
      <c r="P27" s="102"/>
      <c r="Q27" s="103"/>
      <c r="R27" s="102"/>
      <c r="T27" s="102"/>
      <c r="U27" s="102"/>
      <c r="V27" s="102"/>
      <c r="W27" s="102"/>
      <c r="X27" s="102"/>
      <c r="Y27" s="102"/>
      <c r="Z27" s="102"/>
      <c r="AA27" s="102"/>
      <c r="AB27" s="102"/>
      <c r="AC27" s="102"/>
      <c r="AD27" s="102"/>
      <c r="AE27" s="102"/>
      <c r="AF27" s="102"/>
      <c r="AG27" s="102"/>
      <c r="AH27" s="102"/>
      <c r="AI27" s="102"/>
      <c r="AJ27" s="102"/>
      <c r="AK27" s="102"/>
      <c r="AL27" s="102"/>
      <c r="AM27" s="102"/>
      <c r="AN27" s="102"/>
      <c r="AO27" s="102"/>
      <c r="AP27" s="102"/>
      <c r="AQ27" s="102"/>
      <c r="AR27" s="102"/>
      <c r="AS27" s="102"/>
      <c r="AT27" s="102"/>
      <c r="AU27" s="102"/>
      <c r="AV27" s="102"/>
      <c r="AW27" s="102"/>
      <c r="AX27" s="105"/>
      <c r="AZ27" s="105"/>
      <c r="BB27" s="105"/>
      <c r="BD27" s="106"/>
      <c r="BF27" s="106"/>
      <c r="BV27" s="99"/>
    </row>
    <row r="28" spans="1:74" s="100" customFormat="1">
      <c r="A28" s="99"/>
      <c r="E28" s="101"/>
      <c r="F28" s="101"/>
      <c r="G28" s="102"/>
      <c r="H28" s="102"/>
      <c r="I28" s="102"/>
      <c r="J28" s="102"/>
      <c r="K28" s="102"/>
      <c r="L28" s="102"/>
      <c r="M28" s="102"/>
      <c r="N28" s="102"/>
      <c r="O28" s="102"/>
      <c r="P28" s="102"/>
      <c r="Q28" s="103"/>
      <c r="R28" s="102"/>
      <c r="T28" s="102"/>
      <c r="U28" s="102"/>
      <c r="V28" s="102"/>
      <c r="W28" s="102"/>
      <c r="X28" s="102"/>
      <c r="Y28" s="102"/>
      <c r="Z28" s="102"/>
      <c r="AA28" s="102"/>
      <c r="AB28" s="102"/>
      <c r="AC28" s="102"/>
      <c r="AD28" s="102"/>
      <c r="AE28" s="102"/>
      <c r="AF28" s="102"/>
      <c r="AG28" s="102"/>
      <c r="AH28" s="102"/>
      <c r="AI28" s="102"/>
      <c r="AJ28" s="102"/>
      <c r="AK28" s="102"/>
      <c r="AL28" s="102"/>
      <c r="AM28" s="102"/>
      <c r="AN28" s="102"/>
      <c r="AO28" s="102"/>
      <c r="AP28" s="102"/>
      <c r="AQ28" s="102"/>
      <c r="AR28" s="102"/>
      <c r="AS28" s="102"/>
      <c r="AT28" s="102"/>
      <c r="AU28" s="102"/>
      <c r="AV28" s="102"/>
      <c r="AW28" s="102"/>
      <c r="AX28" s="105"/>
      <c r="AZ28" s="105"/>
      <c r="BB28" s="105"/>
      <c r="BD28" s="106"/>
      <c r="BF28" s="106"/>
      <c r="BV28" s="99"/>
    </row>
    <row r="29" spans="1:74" s="100" customFormat="1">
      <c r="A29" s="99"/>
      <c r="E29" s="101"/>
      <c r="F29" s="101"/>
      <c r="G29" s="102"/>
      <c r="H29" s="102"/>
      <c r="I29" s="102"/>
      <c r="J29" s="102"/>
      <c r="K29" s="102"/>
      <c r="L29" s="102"/>
      <c r="M29" s="102"/>
      <c r="N29" s="102"/>
      <c r="O29" s="102"/>
      <c r="P29" s="102"/>
      <c r="Q29" s="103"/>
      <c r="R29" s="102"/>
      <c r="T29" s="102"/>
      <c r="U29" s="102"/>
      <c r="V29" s="102"/>
      <c r="W29" s="102"/>
      <c r="X29" s="102"/>
      <c r="Y29" s="102"/>
      <c r="Z29" s="102"/>
      <c r="AA29" s="102"/>
      <c r="AB29" s="102"/>
      <c r="AC29" s="102"/>
      <c r="AD29" s="102"/>
      <c r="AE29" s="102"/>
      <c r="AF29" s="102"/>
      <c r="AG29" s="102"/>
      <c r="AH29" s="102"/>
      <c r="AI29" s="102"/>
      <c r="AJ29" s="102"/>
      <c r="AK29" s="102"/>
      <c r="AL29" s="102"/>
      <c r="AM29" s="102"/>
      <c r="AN29" s="102"/>
      <c r="AO29" s="102"/>
      <c r="AP29" s="102"/>
      <c r="AQ29" s="102"/>
      <c r="AR29" s="102"/>
      <c r="AS29" s="102"/>
      <c r="AT29" s="102"/>
      <c r="AU29" s="102"/>
      <c r="AV29" s="102"/>
      <c r="AW29" s="102"/>
      <c r="AX29" s="105"/>
      <c r="AZ29" s="105"/>
      <c r="BB29" s="105"/>
      <c r="BD29" s="106"/>
      <c r="BF29" s="106"/>
      <c r="BV29" s="99"/>
    </row>
    <row r="30" spans="1:74" s="100" customFormat="1">
      <c r="A30" s="99"/>
      <c r="E30" s="101"/>
      <c r="F30" s="101"/>
      <c r="G30" s="102"/>
      <c r="H30" s="102"/>
      <c r="I30" s="102"/>
      <c r="J30" s="102"/>
      <c r="K30" s="102"/>
      <c r="L30" s="102"/>
      <c r="M30" s="102"/>
      <c r="N30" s="102"/>
      <c r="O30" s="102"/>
      <c r="P30" s="102"/>
      <c r="Q30" s="103"/>
      <c r="R30" s="102"/>
      <c r="T30" s="102"/>
      <c r="U30" s="102"/>
      <c r="V30" s="102"/>
      <c r="W30" s="102"/>
      <c r="X30" s="102"/>
      <c r="Y30" s="102"/>
      <c r="Z30" s="102"/>
      <c r="AA30" s="102"/>
      <c r="AB30" s="102"/>
      <c r="AC30" s="102"/>
      <c r="AD30" s="102"/>
      <c r="AE30" s="102"/>
      <c r="AF30" s="102"/>
      <c r="AG30" s="102"/>
      <c r="AH30" s="102"/>
      <c r="AI30" s="102"/>
      <c r="AJ30" s="102"/>
      <c r="AK30" s="102"/>
      <c r="AL30" s="102"/>
      <c r="AM30" s="102"/>
      <c r="AN30" s="102"/>
      <c r="AO30" s="102"/>
      <c r="AP30" s="102"/>
      <c r="AQ30" s="102"/>
      <c r="AR30" s="102"/>
      <c r="AS30" s="102"/>
      <c r="AT30" s="102"/>
      <c r="AU30" s="102"/>
      <c r="AV30" s="102"/>
      <c r="AW30" s="102"/>
      <c r="AX30" s="105"/>
      <c r="AZ30" s="105"/>
      <c r="BB30" s="105"/>
      <c r="BD30" s="106"/>
      <c r="BF30" s="106"/>
      <c r="BV30" s="99"/>
    </row>
    <row r="31" spans="1:74" s="100" customFormat="1">
      <c r="A31" s="99"/>
      <c r="E31" s="101"/>
      <c r="F31" s="101"/>
      <c r="G31" s="102"/>
      <c r="H31" s="102"/>
      <c r="I31" s="102"/>
      <c r="J31" s="102"/>
      <c r="K31" s="102"/>
      <c r="L31" s="102"/>
      <c r="M31" s="102"/>
      <c r="N31" s="102"/>
      <c r="O31" s="102"/>
      <c r="P31" s="102"/>
      <c r="Q31" s="103"/>
      <c r="R31" s="102"/>
      <c r="T31" s="102"/>
      <c r="U31" s="102"/>
      <c r="V31" s="102"/>
      <c r="W31" s="102"/>
      <c r="X31" s="102"/>
      <c r="Y31" s="102"/>
      <c r="Z31" s="102"/>
      <c r="AA31" s="102"/>
      <c r="AB31" s="102"/>
      <c r="AC31" s="102"/>
      <c r="AD31" s="102"/>
      <c r="AE31" s="102"/>
      <c r="AF31" s="102"/>
      <c r="AG31" s="102"/>
      <c r="AH31" s="102"/>
      <c r="AI31" s="102"/>
      <c r="AJ31" s="102"/>
      <c r="AK31" s="102"/>
      <c r="AL31" s="102"/>
      <c r="AM31" s="102"/>
      <c r="AN31" s="102"/>
      <c r="AO31" s="102"/>
      <c r="AP31" s="102"/>
      <c r="AQ31" s="102"/>
      <c r="AR31" s="102"/>
      <c r="AS31" s="102"/>
      <c r="AT31" s="102"/>
      <c r="AU31" s="102"/>
      <c r="AV31" s="102"/>
      <c r="AW31" s="102"/>
      <c r="AX31" s="105"/>
      <c r="AZ31" s="105"/>
      <c r="BB31" s="105"/>
      <c r="BD31" s="106"/>
      <c r="BF31" s="106"/>
      <c r="BV31" s="99"/>
    </row>
    <row r="32" spans="1:74" s="100" customFormat="1">
      <c r="A32" s="99"/>
      <c r="E32" s="101"/>
      <c r="F32" s="101"/>
      <c r="G32" s="102"/>
      <c r="H32" s="102"/>
      <c r="I32" s="102"/>
      <c r="J32" s="102"/>
      <c r="K32" s="102"/>
      <c r="L32" s="102"/>
      <c r="M32" s="102"/>
      <c r="N32" s="102"/>
      <c r="O32" s="102"/>
      <c r="P32" s="102"/>
      <c r="Q32" s="103"/>
      <c r="R32" s="102"/>
      <c r="T32" s="102"/>
      <c r="U32" s="102"/>
      <c r="V32" s="102"/>
      <c r="W32" s="102"/>
      <c r="X32" s="102"/>
      <c r="Y32" s="102"/>
      <c r="Z32" s="102"/>
      <c r="AA32" s="102"/>
      <c r="AB32" s="102"/>
      <c r="AC32" s="102"/>
      <c r="AD32" s="102"/>
      <c r="AE32" s="102"/>
      <c r="AF32" s="102"/>
      <c r="AG32" s="102"/>
      <c r="AH32" s="102"/>
      <c r="AI32" s="102"/>
      <c r="AJ32" s="102"/>
      <c r="AK32" s="102"/>
      <c r="AL32" s="102"/>
      <c r="AM32" s="102"/>
      <c r="AN32" s="102"/>
      <c r="AO32" s="102"/>
      <c r="AP32" s="102"/>
      <c r="AQ32" s="102"/>
      <c r="AR32" s="102"/>
      <c r="AS32" s="102"/>
      <c r="AT32" s="102"/>
      <c r="AU32" s="102"/>
      <c r="AV32" s="102"/>
      <c r="AW32" s="102"/>
      <c r="AX32" s="105"/>
      <c r="AZ32" s="105"/>
      <c r="BB32" s="105"/>
      <c r="BD32" s="106"/>
      <c r="BF32" s="106"/>
      <c r="BV32" s="99"/>
    </row>
    <row r="33" spans="19:19">
      <c r="S33" s="104"/>
    </row>
    <row r="34" spans="19:19">
      <c r="S34" s="104"/>
    </row>
    <row r="35" spans="19:19">
      <c r="S35" s="10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99FED-49A8-4D2A-9487-1B73B33BCA24}">
  <dimension ref="A1:CY171"/>
  <sheetViews>
    <sheetView tabSelected="1" workbookViewId="0">
      <selection activeCell="C56" sqref="C56"/>
    </sheetView>
  </sheetViews>
  <sheetFormatPr defaultColWidth="7.75" defaultRowHeight="12.75"/>
  <cols>
    <col min="1" max="1" width="23.75" style="149" customWidth="1"/>
    <col min="2" max="2" width="8.625" style="149" customWidth="1"/>
    <col min="3" max="3" width="35.375" style="149" customWidth="1"/>
    <col min="4" max="4" width="53.25" style="149" customWidth="1"/>
    <col min="5" max="5" width="9.625" style="149" bestFit="1" customWidth="1"/>
    <col min="6" max="6" width="9.625" style="149" customWidth="1"/>
    <col min="7" max="7" width="23.75" style="149" bestFit="1" customWidth="1"/>
    <col min="8" max="8" width="18.75" style="149" bestFit="1" customWidth="1"/>
    <col min="9" max="9" width="11.75" style="149" bestFit="1" customWidth="1"/>
    <col min="10" max="10" width="8.875" style="149" bestFit="1" customWidth="1"/>
    <col min="11" max="11" width="10.5" style="149" bestFit="1" customWidth="1"/>
    <col min="12" max="13" width="10.375" style="149" customWidth="1"/>
    <col min="14" max="14" width="11.375" style="149" customWidth="1"/>
    <col min="15" max="15" width="8.125" style="149" customWidth="1"/>
    <col min="16" max="16" width="10.375" style="149" customWidth="1"/>
    <col min="17" max="17" width="9.625" style="149" customWidth="1"/>
    <col min="18" max="18" width="10.875" style="149" customWidth="1"/>
    <col min="19" max="19" width="10" style="149" customWidth="1"/>
    <col min="20" max="20" width="10.875" style="149" customWidth="1"/>
    <col min="21" max="21" width="9.625" style="149" customWidth="1"/>
    <col min="22" max="22" width="10.25" style="149" customWidth="1"/>
    <col min="23" max="23" width="8" style="149" bestFit="1" customWidth="1"/>
    <col min="24" max="24" width="8" style="162" bestFit="1" customWidth="1"/>
    <col min="25" max="64" width="8" style="149" bestFit="1" customWidth="1"/>
    <col min="65" max="65" width="28.625" style="149" customWidth="1"/>
    <col min="66" max="66" width="27.875" style="149" customWidth="1"/>
    <col min="67" max="67" width="10.75" style="149" bestFit="1" customWidth="1"/>
    <col min="68" max="70" width="6" style="149" customWidth="1"/>
    <col min="71" max="71" width="12.5" style="149" bestFit="1" customWidth="1"/>
    <col min="72" max="72" width="5.5" style="149" customWidth="1"/>
    <col min="73" max="73" width="13.375" style="149" customWidth="1"/>
    <col min="74" max="74" width="5.875" style="149" bestFit="1" customWidth="1"/>
    <col min="75" max="75" width="12" style="149" customWidth="1"/>
    <col min="76" max="76" width="5.5" style="149" customWidth="1"/>
    <col min="77" max="77" width="12" style="149" bestFit="1" customWidth="1"/>
    <col min="78" max="78" width="9" style="149" bestFit="1" customWidth="1"/>
    <col min="79" max="79" width="8.5" style="149" customWidth="1"/>
    <col min="80" max="80" width="9.125" style="149" bestFit="1" customWidth="1"/>
    <col min="81" max="81" width="9" style="149" bestFit="1" customWidth="1"/>
    <col min="82" max="82" width="13.5" style="149" bestFit="1" customWidth="1"/>
    <col min="83" max="83" width="16.875" style="149" customWidth="1"/>
    <col min="84" max="84" width="15.625" style="149" customWidth="1"/>
    <col min="85" max="85" width="13.75" style="149" bestFit="1" customWidth="1"/>
    <col min="86" max="86" width="17.625" style="149" customWidth="1"/>
    <col min="87" max="87" width="8.125" style="149" bestFit="1" customWidth="1"/>
    <col min="88" max="88" width="12.625" style="149" bestFit="1" customWidth="1"/>
    <col min="89" max="89" width="9.125" style="163" customWidth="1"/>
    <col min="90" max="90" width="8.625" style="149" bestFit="1" customWidth="1"/>
    <col min="91" max="91" width="7" style="149" bestFit="1" customWidth="1"/>
    <col min="92" max="92" width="5.125" style="149" bestFit="1" customWidth="1"/>
    <col min="93" max="93" width="5.875" style="149" bestFit="1" customWidth="1"/>
    <col min="94" max="94" width="5.25" style="149" bestFit="1" customWidth="1"/>
    <col min="95" max="95" width="7.75" style="149"/>
    <col min="96" max="96" width="12.625" style="149" bestFit="1" customWidth="1"/>
    <col min="97" max="97" width="12.625" style="149" customWidth="1"/>
    <col min="98" max="99" width="14.75" style="149" customWidth="1"/>
    <col min="100" max="100" width="16.5" style="149" bestFit="1" customWidth="1"/>
    <col min="101" max="101" width="4.75" style="149" bestFit="1" customWidth="1"/>
    <col min="102" max="102" width="28.375" style="149" bestFit="1" customWidth="1"/>
    <col min="103" max="103" width="16.5" style="149" bestFit="1" customWidth="1"/>
    <col min="104" max="16384" width="7.75" style="149"/>
  </cols>
  <sheetData>
    <row r="1" spans="1:103" s="143" customFormat="1" ht="13.5" thickBot="1">
      <c r="A1" s="142" t="s">
        <v>318</v>
      </c>
      <c r="B1" s="143" t="s">
        <v>319</v>
      </c>
      <c r="D1" s="143" t="s">
        <v>320</v>
      </c>
      <c r="E1" s="143" t="s">
        <v>321</v>
      </c>
      <c r="F1" s="143" t="s">
        <v>322</v>
      </c>
      <c r="G1" s="143" t="s">
        <v>323</v>
      </c>
      <c r="H1" s="143" t="s">
        <v>324</v>
      </c>
      <c r="I1" s="143" t="s">
        <v>325</v>
      </c>
      <c r="J1" s="143" t="s">
        <v>246</v>
      </c>
      <c r="K1" s="143" t="s">
        <v>326</v>
      </c>
      <c r="L1" s="143" t="s">
        <v>327</v>
      </c>
      <c r="M1" s="143" t="s">
        <v>328</v>
      </c>
      <c r="N1" s="143" t="s">
        <v>329</v>
      </c>
      <c r="O1" s="143" t="s">
        <v>330</v>
      </c>
      <c r="P1" s="143" t="s">
        <v>331</v>
      </c>
      <c r="Q1" s="143" t="s">
        <v>332</v>
      </c>
      <c r="R1" s="143" t="s">
        <v>333</v>
      </c>
      <c r="S1" s="143" t="s">
        <v>334</v>
      </c>
      <c r="T1" s="143" t="s">
        <v>335</v>
      </c>
      <c r="U1" s="143" t="s">
        <v>336</v>
      </c>
      <c r="V1" s="143" t="s">
        <v>337</v>
      </c>
      <c r="W1" s="143" t="s">
        <v>259</v>
      </c>
      <c r="X1" s="144" t="s">
        <v>258</v>
      </c>
      <c r="Y1" s="143" t="s">
        <v>338</v>
      </c>
      <c r="Z1" s="143" t="s">
        <v>339</v>
      </c>
      <c r="AA1" s="143" t="s">
        <v>340</v>
      </c>
      <c r="AB1" s="143" t="s">
        <v>341</v>
      </c>
      <c r="AC1" s="143" t="s">
        <v>342</v>
      </c>
      <c r="AD1" s="143" t="s">
        <v>343</v>
      </c>
      <c r="AE1" s="143" t="s">
        <v>344</v>
      </c>
      <c r="AF1" s="143" t="s">
        <v>345</v>
      </c>
      <c r="AG1" s="143" t="s">
        <v>346</v>
      </c>
      <c r="AH1" s="143" t="s">
        <v>347</v>
      </c>
      <c r="AI1" s="143" t="s">
        <v>348</v>
      </c>
      <c r="AJ1" s="143" t="s">
        <v>349</v>
      </c>
      <c r="AK1" s="143" t="s">
        <v>350</v>
      </c>
      <c r="AL1" s="143" t="s">
        <v>351</v>
      </c>
      <c r="AM1" s="143" t="s">
        <v>352</v>
      </c>
      <c r="AN1" s="143" t="s">
        <v>353</v>
      </c>
      <c r="AO1" s="143" t="s">
        <v>354</v>
      </c>
      <c r="AP1" s="143" t="s">
        <v>355</v>
      </c>
      <c r="AQ1" s="143" t="s">
        <v>356</v>
      </c>
      <c r="AR1" s="143" t="s">
        <v>357</v>
      </c>
      <c r="AS1" s="143" t="s">
        <v>358</v>
      </c>
      <c r="AT1" s="143" t="s">
        <v>359</v>
      </c>
      <c r="AU1" s="143" t="s">
        <v>360</v>
      </c>
      <c r="AV1" s="143" t="s">
        <v>361</v>
      </c>
      <c r="AW1" s="143" t="s">
        <v>362</v>
      </c>
      <c r="AX1" s="143" t="s">
        <v>363</v>
      </c>
      <c r="AY1" s="143" t="s">
        <v>364</v>
      </c>
      <c r="AZ1" s="143" t="s">
        <v>365</v>
      </c>
      <c r="BA1" s="143" t="s">
        <v>366</v>
      </c>
      <c r="BB1" s="143" t="s">
        <v>367</v>
      </c>
      <c r="BC1" s="143" t="s">
        <v>368</v>
      </c>
      <c r="BD1" s="143" t="s">
        <v>369</v>
      </c>
      <c r="BE1" s="143" t="s">
        <v>370</v>
      </c>
      <c r="BF1" s="143" t="s">
        <v>371</v>
      </c>
      <c r="BG1" s="143" t="s">
        <v>372</v>
      </c>
      <c r="BH1" s="143" t="s">
        <v>373</v>
      </c>
      <c r="BI1" s="143" t="s">
        <v>374</v>
      </c>
      <c r="BJ1" s="143" t="s">
        <v>375</v>
      </c>
      <c r="BK1" s="143" t="s">
        <v>376</v>
      </c>
      <c r="BL1" s="143" t="s">
        <v>377</v>
      </c>
      <c r="BM1" s="143" t="s">
        <v>378</v>
      </c>
      <c r="BN1" s="143" t="s">
        <v>379</v>
      </c>
      <c r="BO1" s="143" t="s">
        <v>297</v>
      </c>
      <c r="BP1" s="144" t="s">
        <v>380</v>
      </c>
      <c r="BQ1" s="144" t="s">
        <v>381</v>
      </c>
      <c r="BR1" s="144" t="s">
        <v>382</v>
      </c>
      <c r="BS1" s="143" t="s">
        <v>383</v>
      </c>
      <c r="BT1" s="145" t="s">
        <v>299</v>
      </c>
      <c r="BU1" s="143" t="s">
        <v>384</v>
      </c>
      <c r="BV1" s="145" t="s">
        <v>299</v>
      </c>
      <c r="BW1" s="143" t="s">
        <v>385</v>
      </c>
      <c r="BX1" s="145" t="s">
        <v>299</v>
      </c>
      <c r="BY1" s="143" t="s">
        <v>386</v>
      </c>
      <c r="BZ1" s="146" t="s">
        <v>299</v>
      </c>
      <c r="CA1" s="146" t="s">
        <v>387</v>
      </c>
      <c r="CB1" s="143" t="s">
        <v>388</v>
      </c>
      <c r="CC1" s="146" t="s">
        <v>299</v>
      </c>
      <c r="CD1" s="146" t="s">
        <v>389</v>
      </c>
      <c r="CE1" s="146" t="s">
        <v>390</v>
      </c>
      <c r="CF1" s="145" t="s">
        <v>391</v>
      </c>
      <c r="CG1" s="145" t="s">
        <v>392</v>
      </c>
      <c r="CH1" s="145" t="s">
        <v>393</v>
      </c>
      <c r="CI1" s="147" t="s">
        <v>394</v>
      </c>
      <c r="CJ1" s="147" t="s">
        <v>395</v>
      </c>
      <c r="CK1" s="147" t="s">
        <v>396</v>
      </c>
      <c r="CL1" s="144" t="s">
        <v>397</v>
      </c>
      <c r="CM1" s="144" t="s">
        <v>398</v>
      </c>
      <c r="CN1" s="144" t="s">
        <v>399</v>
      </c>
      <c r="CO1" s="144" t="s">
        <v>400</v>
      </c>
      <c r="CP1" s="144" t="s">
        <v>401</v>
      </c>
      <c r="CQ1" s="144" t="s">
        <v>312</v>
      </c>
      <c r="CR1" s="144" t="s">
        <v>271</v>
      </c>
      <c r="CS1" s="144" t="s">
        <v>313</v>
      </c>
      <c r="CT1" s="144" t="s">
        <v>314</v>
      </c>
      <c r="CU1" s="144" t="s">
        <v>243</v>
      </c>
      <c r="CV1" s="144" t="s">
        <v>244</v>
      </c>
      <c r="CW1" s="144" t="s">
        <v>245</v>
      </c>
      <c r="CX1" s="143" t="s">
        <v>402</v>
      </c>
      <c r="CY1" s="143" t="s">
        <v>272</v>
      </c>
    </row>
    <row r="2" spans="1:103">
      <c r="A2" s="148" t="s">
        <v>403</v>
      </c>
      <c r="B2" s="148">
        <v>1</v>
      </c>
      <c r="C2" s="148" t="s">
        <v>404</v>
      </c>
      <c r="E2" s="149" t="s">
        <v>405</v>
      </c>
      <c r="G2" s="148" t="s">
        <v>406</v>
      </c>
      <c r="H2" s="148" t="s">
        <v>407</v>
      </c>
      <c r="I2" s="148" t="s">
        <v>408</v>
      </c>
      <c r="J2" s="150">
        <v>8.6690000000000005</v>
      </c>
      <c r="K2" s="150">
        <v>-82.620999999999995</v>
      </c>
      <c r="L2" s="151">
        <v>54.91</v>
      </c>
      <c r="M2" s="151">
        <v>0.73</v>
      </c>
      <c r="N2" s="151">
        <v>15.77</v>
      </c>
      <c r="O2" s="151">
        <v>7.35</v>
      </c>
      <c r="P2" s="151"/>
      <c r="Q2" s="151">
        <v>0.11</v>
      </c>
      <c r="R2" s="151">
        <v>7.04</v>
      </c>
      <c r="S2" s="151">
        <v>8.1999999999999993</v>
      </c>
      <c r="T2" s="151">
        <v>3.19</v>
      </c>
      <c r="U2" s="151">
        <v>1.61</v>
      </c>
      <c r="V2" s="151">
        <v>0.28999999999999998</v>
      </c>
      <c r="W2" s="151"/>
      <c r="X2" s="152">
        <v>0.23</v>
      </c>
      <c r="Y2" s="151">
        <v>6.6886830447039864</v>
      </c>
      <c r="Z2" s="152"/>
      <c r="AA2" s="152"/>
      <c r="AB2" s="151">
        <v>18.713250100684657</v>
      </c>
      <c r="AC2" s="151">
        <v>185.03826016915022</v>
      </c>
      <c r="AD2" s="151">
        <v>237.01167942005637</v>
      </c>
      <c r="AE2" s="151">
        <v>29.05759162303665</v>
      </c>
      <c r="AF2" s="151">
        <v>101</v>
      </c>
      <c r="AG2" s="151">
        <v>128.32158679017317</v>
      </c>
      <c r="AH2" s="151">
        <v>74</v>
      </c>
      <c r="AI2" s="151">
        <v>18.197744663713252</v>
      </c>
      <c r="AJ2" s="151">
        <v>30</v>
      </c>
      <c r="AK2" s="151">
        <v>1120</v>
      </c>
      <c r="AL2" s="151">
        <v>10.024164317358034</v>
      </c>
      <c r="AM2" s="151">
        <v>91</v>
      </c>
      <c r="AN2" s="151">
        <v>6.7801047120418847</v>
      </c>
      <c r="AO2" s="151">
        <v>1.6999597261377366</v>
      </c>
      <c r="AP2" s="151">
        <v>0.53805879983890459</v>
      </c>
      <c r="AQ2" s="151">
        <v>6.6653242045912206E-2</v>
      </c>
      <c r="AR2" s="151">
        <v>0.35461135722915826</v>
      </c>
      <c r="AS2" s="151">
        <v>759.96778091018928</v>
      </c>
      <c r="AT2" s="151">
        <v>23.499798630688684</v>
      </c>
      <c r="AU2" s="151">
        <v>43.817962142569471</v>
      </c>
      <c r="AV2" s="151">
        <v>5.3483689085783324</v>
      </c>
      <c r="AW2" s="151">
        <v>19.848973016512282</v>
      </c>
      <c r="AX2" s="151">
        <v>3.5501409585179218</v>
      </c>
      <c r="AY2" s="151">
        <v>0.65344341522351979</v>
      </c>
      <c r="AZ2" s="151">
        <v>2.9854880108359936</v>
      </c>
      <c r="BA2" s="151">
        <v>0.39085783326621021</v>
      </c>
      <c r="BB2" s="151">
        <v>2.0048328634716066</v>
      </c>
      <c r="BC2" s="151">
        <v>0.36447845348368907</v>
      </c>
      <c r="BD2" s="151">
        <v>0.97601691502215071</v>
      </c>
      <c r="BE2" s="151">
        <v>0.13475634313330648</v>
      </c>
      <c r="BF2" s="151">
        <v>0.8956906967378172</v>
      </c>
      <c r="BG2" s="151">
        <v>0.13086991542488924</v>
      </c>
      <c r="BH2" s="151">
        <v>2.5309101892871526</v>
      </c>
      <c r="BI2" s="151">
        <v>0.36480064438179621</v>
      </c>
      <c r="BJ2" s="151"/>
      <c r="BK2" s="151">
        <v>5.0221506242448651E-2</v>
      </c>
      <c r="BL2" s="151">
        <v>5.6846556584776478</v>
      </c>
      <c r="BM2" s="151">
        <v>4.1502215062424481</v>
      </c>
      <c r="BN2" s="151">
        <v>1.3515908175594038</v>
      </c>
      <c r="BO2" s="149">
        <f t="shared" ref="BO2:BO65" si="0">AU2/BL2</f>
        <v>7.7081119376549774</v>
      </c>
      <c r="BP2" s="149">
        <f t="shared" ref="BP2:BP20" si="1">(AN2/1.675+AO2/0.254)/2</f>
        <v>5.3702892679978227</v>
      </c>
      <c r="BQ2" s="149">
        <f t="shared" ref="BQ2:BQ20" si="2">(BM2/0.15)/BP2</f>
        <v>5.1520769169413896</v>
      </c>
      <c r="BR2" s="149">
        <f t="shared" ref="BR2:BR20" si="3">((BF2/0.658))/(((BO2/0.0203)+(AM2/0.648))/2)</f>
        <v>5.2340781570962124E-3</v>
      </c>
      <c r="BS2" s="153">
        <v>19.213000000000001</v>
      </c>
      <c r="BT2" s="154">
        <v>7.1500000000000003E-4</v>
      </c>
      <c r="BU2" s="153">
        <v>15.581</v>
      </c>
      <c r="BV2" s="154">
        <v>5.8399999999999999E-4</v>
      </c>
      <c r="BW2" s="153">
        <v>38.886000000000003</v>
      </c>
      <c r="BX2" s="154">
        <v>1.4350000000000001E-3</v>
      </c>
      <c r="BY2" s="155">
        <v>0.51298922000000002</v>
      </c>
      <c r="BZ2" s="155">
        <v>3.2081429E-6</v>
      </c>
      <c r="CA2" s="151">
        <v>6.8512283521693362</v>
      </c>
      <c r="CB2" s="155">
        <v>0.70354544460000012</v>
      </c>
      <c r="CC2" s="155">
        <v>4.7794999999999997E-6</v>
      </c>
      <c r="CD2" s="155">
        <v>0.70354544460000012</v>
      </c>
      <c r="CE2" s="155">
        <v>0.51298922000000002</v>
      </c>
      <c r="CF2" s="153">
        <v>19.213000000000001</v>
      </c>
      <c r="CG2" s="153">
        <v>15.581</v>
      </c>
      <c r="CH2" s="153">
        <v>38.886000000000003</v>
      </c>
      <c r="CK2" s="149"/>
      <c r="CL2" s="156">
        <v>1198.5999999999999</v>
      </c>
      <c r="CM2" s="156">
        <v>144</v>
      </c>
      <c r="CO2" s="149">
        <v>8</v>
      </c>
      <c r="CT2" s="148" t="s">
        <v>406</v>
      </c>
      <c r="CU2" s="148"/>
      <c r="CV2" s="157"/>
      <c r="CW2" s="157"/>
      <c r="CX2" s="157"/>
      <c r="CY2" s="148"/>
    </row>
    <row r="3" spans="1:103">
      <c r="A3" s="148" t="s">
        <v>403</v>
      </c>
      <c r="B3" s="148">
        <f>IF(A3=A2,B2,B2+1)</f>
        <v>1</v>
      </c>
      <c r="C3" s="148" t="s">
        <v>404</v>
      </c>
      <c r="E3" s="149" t="s">
        <v>405</v>
      </c>
      <c r="G3" s="148" t="s">
        <v>406</v>
      </c>
      <c r="H3" s="148" t="s">
        <v>407</v>
      </c>
      <c r="I3" s="148" t="s">
        <v>409</v>
      </c>
      <c r="J3" s="158">
        <v>8.7940000000000005</v>
      </c>
      <c r="K3" s="158">
        <v>-82.584999999999994</v>
      </c>
      <c r="L3" s="159">
        <v>59.83</v>
      </c>
      <c r="M3" s="159">
        <v>0.68</v>
      </c>
      <c r="N3" s="159">
        <v>16.43</v>
      </c>
      <c r="O3" s="159">
        <v>6.19</v>
      </c>
      <c r="P3" s="159"/>
      <c r="Q3" s="159">
        <v>0.1</v>
      </c>
      <c r="R3" s="159">
        <v>3.61</v>
      </c>
      <c r="S3" s="159">
        <v>6.65</v>
      </c>
      <c r="T3" s="159">
        <v>2.97</v>
      </c>
      <c r="U3" s="159">
        <v>3.01</v>
      </c>
      <c r="V3" s="159">
        <v>0.25</v>
      </c>
      <c r="W3" s="159"/>
      <c r="X3" s="159">
        <v>0.14000000000000001</v>
      </c>
      <c r="Y3" s="159">
        <v>5.6045600405996243</v>
      </c>
      <c r="Z3" s="159"/>
      <c r="AA3" s="159"/>
      <c r="AB3" s="159">
        <v>15.987701046221112</v>
      </c>
      <c r="AC3" s="159">
        <v>171.01521314803247</v>
      </c>
      <c r="AD3" s="159">
        <v>30.24418332292317</v>
      </c>
      <c r="AE3" s="159">
        <v>17.95253005933791</v>
      </c>
      <c r="AF3" s="159">
        <v>5</v>
      </c>
      <c r="AG3" s="159">
        <v>153.97418019987506</v>
      </c>
      <c r="AH3" s="159">
        <v>62</v>
      </c>
      <c r="AI3" s="159">
        <v>22.568418176139911</v>
      </c>
      <c r="AJ3" s="159">
        <v>56</v>
      </c>
      <c r="AK3" s="159">
        <v>1528</v>
      </c>
      <c r="AL3" s="159">
        <v>10.155788179262959</v>
      </c>
      <c r="AM3" s="159">
        <v>133</v>
      </c>
      <c r="AN3" s="159">
        <v>5.1915705028107428</v>
      </c>
      <c r="AO3" s="159">
        <v>1.9437623750780764</v>
      </c>
      <c r="AP3" s="159">
        <v>0.85413745315427847</v>
      </c>
      <c r="AQ3" s="159">
        <v>0.14521379606495938</v>
      </c>
      <c r="AR3" s="159">
        <v>0.61844140381011858</v>
      </c>
      <c r="AS3" s="159">
        <v>1152.1990943160522</v>
      </c>
      <c r="AT3" s="159">
        <v>30.327615552779513</v>
      </c>
      <c r="AU3" s="159">
        <v>59.820908806995625</v>
      </c>
      <c r="AV3" s="159">
        <v>7.0500234228607104</v>
      </c>
      <c r="AW3" s="159">
        <v>26.594023266708305</v>
      </c>
      <c r="AX3" s="159">
        <v>4.6325745627732671</v>
      </c>
      <c r="AY3" s="159">
        <v>1.3301816229680932</v>
      </c>
      <c r="AZ3" s="159">
        <v>3.5283529469156161</v>
      </c>
      <c r="BA3" s="159">
        <v>0.47201784041224226</v>
      </c>
      <c r="BB3" s="159">
        <v>2.1838386164896937</v>
      </c>
      <c r="BC3" s="159">
        <v>0.39546876951905052</v>
      </c>
      <c r="BD3" s="159">
        <v>1.02642500780762</v>
      </c>
      <c r="BE3" s="159">
        <v>0.13482648344784509</v>
      </c>
      <c r="BF3" s="159">
        <v>0.8989822767020611</v>
      </c>
      <c r="BG3" s="159">
        <v>0.13309526467832603</v>
      </c>
      <c r="BH3" s="159">
        <v>4.5115978294815733</v>
      </c>
      <c r="BI3" s="159">
        <v>0.36689323079325414</v>
      </c>
      <c r="BJ3" s="159"/>
      <c r="BK3" s="159">
        <v>0.13100945893191754</v>
      </c>
      <c r="BL3" s="159">
        <v>10.137015927545285</v>
      </c>
      <c r="BM3" s="159">
        <v>11.413529044347282</v>
      </c>
      <c r="BN3" s="159">
        <v>2.9368144909431604</v>
      </c>
      <c r="BO3" s="149">
        <f t="shared" si="0"/>
        <v>5.9012345679012341</v>
      </c>
      <c r="BP3" s="149">
        <f t="shared" si="1"/>
        <v>5.3760264261014292</v>
      </c>
      <c r="BQ3" s="149">
        <f t="shared" si="2"/>
        <v>14.153612277564777</v>
      </c>
      <c r="BR3" s="149">
        <f t="shared" si="3"/>
        <v>5.5095861742356601E-3</v>
      </c>
      <c r="BS3" s="153">
        <v>19.335999999999999</v>
      </c>
      <c r="BT3" s="154">
        <v>7.27E-4</v>
      </c>
      <c r="BU3" s="153">
        <v>15.584</v>
      </c>
      <c r="BV3" s="154">
        <v>7.27E-4</v>
      </c>
      <c r="BW3" s="153">
        <v>39.003</v>
      </c>
      <c r="BX3" s="154">
        <v>1.841E-3</v>
      </c>
      <c r="BY3" s="155">
        <v>0.51294776000000009</v>
      </c>
      <c r="BZ3" s="155">
        <v>2.5000000000000002E-6</v>
      </c>
      <c r="CA3" s="151">
        <v>6.0424705152573033</v>
      </c>
      <c r="CB3" s="155">
        <v>0.70340314199999998</v>
      </c>
      <c r="CC3" s="155">
        <v>2.52E-6</v>
      </c>
      <c r="CD3" s="155">
        <v>0.70340314199999998</v>
      </c>
      <c r="CE3" s="155">
        <v>0.51294776000000009</v>
      </c>
      <c r="CF3" s="153">
        <v>19.335999999999999</v>
      </c>
      <c r="CG3" s="153">
        <v>15.584</v>
      </c>
      <c r="CH3" s="153">
        <v>39.003</v>
      </c>
      <c r="CK3" s="149"/>
      <c r="CL3" s="156">
        <v>1252.0999999999999</v>
      </c>
      <c r="CM3" s="156">
        <v>63.7</v>
      </c>
      <c r="CO3" s="149">
        <v>8</v>
      </c>
      <c r="CT3" s="148" t="s">
        <v>406</v>
      </c>
      <c r="CU3" s="148"/>
      <c r="CV3" s="157"/>
      <c r="CW3" s="157"/>
      <c r="CX3" s="157"/>
      <c r="CY3" s="148"/>
    </row>
    <row r="4" spans="1:103">
      <c r="A4" s="148" t="s">
        <v>403</v>
      </c>
      <c r="B4" s="148">
        <f t="shared" ref="B4:B67" si="4">IF(A4=A3,B3,B3+1)</f>
        <v>1</v>
      </c>
      <c r="C4" s="148" t="s">
        <v>404</v>
      </c>
      <c r="E4" s="149" t="s">
        <v>405</v>
      </c>
      <c r="G4" s="148" t="s">
        <v>406</v>
      </c>
      <c r="H4" s="148" t="s">
        <v>407</v>
      </c>
      <c r="I4" s="148" t="s">
        <v>410</v>
      </c>
      <c r="J4" s="158">
        <v>8.7959999999999994</v>
      </c>
      <c r="K4" s="158">
        <v>-82.474000000000004</v>
      </c>
      <c r="L4" s="151">
        <v>55.91</v>
      </c>
      <c r="M4" s="151">
        <v>0.76</v>
      </c>
      <c r="N4" s="151">
        <v>16.440000000000001</v>
      </c>
      <c r="O4" s="151">
        <v>7.28</v>
      </c>
      <c r="P4" s="151"/>
      <c r="Q4" s="151">
        <v>0.12</v>
      </c>
      <c r="R4" s="151">
        <v>5.1100000000000003</v>
      </c>
      <c r="S4" s="151">
        <v>8.1</v>
      </c>
      <c r="T4" s="151">
        <v>3.29</v>
      </c>
      <c r="U4" s="151">
        <v>1.92</v>
      </c>
      <c r="V4" s="151">
        <v>0.28999999999999998</v>
      </c>
      <c r="W4" s="151"/>
      <c r="X4" s="152">
        <v>0.34</v>
      </c>
      <c r="Y4" s="151">
        <v>6.9828165965123272</v>
      </c>
      <c r="Z4" s="152"/>
      <c r="AA4" s="152"/>
      <c r="AB4" s="151">
        <v>18.409791942273003</v>
      </c>
      <c r="AC4" s="151">
        <v>205.50465423932656</v>
      </c>
      <c r="AD4" s="151">
        <v>117.66669071958309</v>
      </c>
      <c r="AE4" s="151">
        <v>23.678059731409103</v>
      </c>
      <c r="AF4" s="151">
        <v>17</v>
      </c>
      <c r="AG4" s="151">
        <v>142.79799639206257</v>
      </c>
      <c r="AH4" s="151">
        <v>74</v>
      </c>
      <c r="AI4" s="151">
        <v>20.180621367007419</v>
      </c>
      <c r="AJ4" s="151">
        <v>47</v>
      </c>
      <c r="AK4" s="151">
        <v>1370</v>
      </c>
      <c r="AL4" s="151">
        <v>11.262153537783124</v>
      </c>
      <c r="AM4" s="151">
        <v>126</v>
      </c>
      <c r="AN4" s="151">
        <v>6.5064413710162361</v>
      </c>
      <c r="AO4" s="151">
        <v>1.6884185207456406</v>
      </c>
      <c r="AP4" s="151">
        <v>0.82310402886349976</v>
      </c>
      <c r="AQ4" s="151">
        <v>5.7104726398075775E-2</v>
      </c>
      <c r="AR4" s="151">
        <v>0.39517033473642016</v>
      </c>
      <c r="AS4" s="151">
        <v>1291.2381639607138</v>
      </c>
      <c r="AT4" s="151">
        <v>33.024662256965328</v>
      </c>
      <c r="AU4" s="151">
        <v>62.873489677290046</v>
      </c>
      <c r="AV4" s="151">
        <v>7.6340637402285028</v>
      </c>
      <c r="AW4" s="151">
        <v>27.899106033273206</v>
      </c>
      <c r="AX4" s="151">
        <v>4.4501888153938669</v>
      </c>
      <c r="AY4" s="151">
        <v>0.43971242333132898</v>
      </c>
      <c r="AZ4" s="151">
        <v>3.494002101330504</v>
      </c>
      <c r="BA4" s="151">
        <v>0.444214872719984</v>
      </c>
      <c r="BB4" s="151">
        <v>2.1969540990178396</v>
      </c>
      <c r="BC4" s="151">
        <v>0.40300942072559631</v>
      </c>
      <c r="BD4" s="151">
        <v>1.1056126277811185</v>
      </c>
      <c r="BE4" s="151">
        <v>0.15294257767087593</v>
      </c>
      <c r="BF4" s="151">
        <v>1.0281262778111848</v>
      </c>
      <c r="BG4" s="151">
        <v>0.153264181198637</v>
      </c>
      <c r="BH4" s="151">
        <v>3.9145179394668275</v>
      </c>
      <c r="BI4" s="151">
        <v>0.34138214471838052</v>
      </c>
      <c r="BJ4" s="151"/>
      <c r="BK4" s="151">
        <v>8.6430948085788745E-2</v>
      </c>
      <c r="BL4" s="151">
        <v>6.3396095409901791</v>
      </c>
      <c r="BM4" s="151">
        <v>7.7003944678292253</v>
      </c>
      <c r="BN4" s="151">
        <v>2.2291144517939467</v>
      </c>
      <c r="BO4" s="149">
        <f t="shared" si="0"/>
        <v>9.9175649968294231</v>
      </c>
      <c r="BP4" s="149">
        <f t="shared" si="1"/>
        <v>5.26587981018577</v>
      </c>
      <c r="BQ4" s="149">
        <f t="shared" si="2"/>
        <v>9.7487912693264587</v>
      </c>
      <c r="BR4" s="149">
        <f t="shared" si="3"/>
        <v>4.5754455399430209E-3</v>
      </c>
      <c r="BS4" s="153">
        <v>19.202000000000002</v>
      </c>
      <c r="BT4" s="154">
        <v>1.0499999999999999E-3</v>
      </c>
      <c r="BU4" s="153">
        <v>15.583</v>
      </c>
      <c r="BV4" s="154">
        <v>8.5999999999999998E-4</v>
      </c>
      <c r="BW4" s="153">
        <v>38.880000000000003</v>
      </c>
      <c r="BX4" s="154">
        <v>2.2000000000000001E-3</v>
      </c>
      <c r="BY4" s="155">
        <v>0.51296796</v>
      </c>
      <c r="BZ4" s="155">
        <v>2.9059819000000002E-6</v>
      </c>
      <c r="CA4" s="151">
        <v>6.4365107541775046</v>
      </c>
      <c r="CB4" s="155">
        <v>0.70346590660000008</v>
      </c>
      <c r="CC4" s="155">
        <v>4.8686000000000003E-6</v>
      </c>
      <c r="CD4" s="155">
        <v>0.70346590660000008</v>
      </c>
      <c r="CE4" s="155">
        <v>0.51296796</v>
      </c>
      <c r="CF4" s="153">
        <v>19.202000000000002</v>
      </c>
      <c r="CG4" s="153">
        <v>15.583</v>
      </c>
      <c r="CH4" s="153">
        <v>38.880000000000003</v>
      </c>
      <c r="CK4" s="149"/>
      <c r="CL4" s="156">
        <v>1262.3</v>
      </c>
      <c r="CM4" s="156">
        <v>70.2</v>
      </c>
      <c r="CO4" s="149">
        <v>8</v>
      </c>
      <c r="CT4" s="148" t="s">
        <v>406</v>
      </c>
      <c r="CU4" s="148"/>
      <c r="CV4" s="157"/>
      <c r="CW4" s="157"/>
      <c r="CX4" s="157"/>
      <c r="CY4" s="148"/>
    </row>
    <row r="5" spans="1:103">
      <c r="A5" s="148" t="s">
        <v>403</v>
      </c>
      <c r="B5" s="148">
        <f t="shared" si="4"/>
        <v>1</v>
      </c>
      <c r="C5" s="148" t="s">
        <v>404</v>
      </c>
      <c r="E5" s="149" t="s">
        <v>405</v>
      </c>
      <c r="G5" s="148" t="s">
        <v>406</v>
      </c>
      <c r="H5" s="148" t="s">
        <v>407</v>
      </c>
      <c r="I5" s="151" t="s">
        <v>411</v>
      </c>
      <c r="J5" s="158">
        <v>8.7959999999999994</v>
      </c>
      <c r="K5" s="158">
        <v>-82.474000000000004</v>
      </c>
      <c r="L5" s="159">
        <v>52.4</v>
      </c>
      <c r="M5" s="159">
        <v>0.86</v>
      </c>
      <c r="N5" s="159">
        <v>15.62</v>
      </c>
      <c r="O5" s="159">
        <v>8.18</v>
      </c>
      <c r="P5" s="159"/>
      <c r="Q5" s="159">
        <v>0.13</v>
      </c>
      <c r="R5" s="159">
        <v>8.41</v>
      </c>
      <c r="S5" s="159">
        <v>8.98</v>
      </c>
      <c r="T5" s="159">
        <v>2.95</v>
      </c>
      <c r="U5" s="159">
        <v>1.1499999999999999</v>
      </c>
      <c r="V5" s="159">
        <v>0.28000000000000003</v>
      </c>
      <c r="W5" s="159"/>
      <c r="X5" s="159">
        <v>0.44</v>
      </c>
      <c r="Y5" s="151">
        <v>7.0010918194423049</v>
      </c>
      <c r="Z5" s="159"/>
      <c r="AA5" s="159"/>
      <c r="AB5" s="151">
        <v>23.094280542289326</v>
      </c>
      <c r="AC5" s="151">
        <v>215.99604837467265</v>
      </c>
      <c r="AD5" s="151">
        <v>514.66153135110153</v>
      </c>
      <c r="AE5" s="151">
        <v>35.787467262363279</v>
      </c>
      <c r="AF5" s="159">
        <v>12</v>
      </c>
      <c r="AG5" s="151">
        <v>123.26740775689417</v>
      </c>
      <c r="AH5" s="159">
        <v>71</v>
      </c>
      <c r="AI5" s="151">
        <v>18.022784239716529</v>
      </c>
      <c r="AJ5" s="159">
        <v>22</v>
      </c>
      <c r="AK5" s="159">
        <v>861</v>
      </c>
      <c r="AL5" s="151">
        <v>12.059490448313049</v>
      </c>
      <c r="AM5" s="159">
        <v>92</v>
      </c>
      <c r="AN5" s="151">
        <v>9.6518298413187491</v>
      </c>
      <c r="AO5" s="151">
        <v>1.8438827992605147</v>
      </c>
      <c r="AP5" s="151">
        <v>0.57379367585888164</v>
      </c>
      <c r="AQ5" s="151">
        <v>5.9632937914034817E-2</v>
      </c>
      <c r="AR5" s="151">
        <v>0.33071626097673706</v>
      </c>
      <c r="AS5" s="151">
        <v>636.58546448929292</v>
      </c>
      <c r="AT5" s="151">
        <v>23.556551378832232</v>
      </c>
      <c r="AU5" s="151">
        <v>45.244758126636889</v>
      </c>
      <c r="AV5" s="151">
        <v>5.5703635803420131</v>
      </c>
      <c r="AW5" s="151">
        <v>20.782926359574798</v>
      </c>
      <c r="AX5" s="151">
        <v>3.7501721614543215</v>
      </c>
      <c r="AY5" s="151">
        <v>0.81294178863041144</v>
      </c>
      <c r="AZ5" s="151">
        <v>3.2372968754368037</v>
      </c>
      <c r="BA5" s="151">
        <v>0.44955838853797569</v>
      </c>
      <c r="BB5" s="151">
        <v>2.3729902942535821</v>
      </c>
      <c r="BC5" s="151">
        <v>0.44378000308118931</v>
      </c>
      <c r="BD5" s="151">
        <v>1.1752947099830535</v>
      </c>
      <c r="BE5" s="151">
        <v>0.1657048336157757</v>
      </c>
      <c r="BF5" s="151">
        <v>1.1100278462486521</v>
      </c>
      <c r="BG5" s="151">
        <v>0.16254598289939917</v>
      </c>
      <c r="BH5" s="151">
        <v>2.4464720959790478</v>
      </c>
      <c r="BI5" s="151">
        <v>0.51805151748574951</v>
      </c>
      <c r="BJ5" s="151"/>
      <c r="BK5" s="151">
        <v>3.8445524572484985E-2</v>
      </c>
      <c r="BL5" s="151">
        <v>3.8541830996764759</v>
      </c>
      <c r="BM5" s="151">
        <v>3.5402241565244186</v>
      </c>
      <c r="BN5" s="151">
        <v>1.0684234709597904</v>
      </c>
      <c r="BO5" s="149">
        <f t="shared" si="0"/>
        <v>11.739130434782608</v>
      </c>
      <c r="BP5" s="149">
        <f t="shared" si="1"/>
        <v>6.5108337859399743</v>
      </c>
      <c r="BQ5" s="149">
        <f t="shared" si="2"/>
        <v>3.6249572870062279</v>
      </c>
      <c r="BR5" s="149">
        <f t="shared" si="3"/>
        <v>4.6843585403825742E-3</v>
      </c>
      <c r="BS5" s="153">
        <v>19.13</v>
      </c>
      <c r="BT5" s="154">
        <v>1.3110000000000001E-3</v>
      </c>
      <c r="BU5" s="153">
        <v>15.568</v>
      </c>
      <c r="BV5" s="154">
        <v>1.129E-3</v>
      </c>
      <c r="BW5" s="153">
        <v>38.780999999999999</v>
      </c>
      <c r="BX5" s="154">
        <v>2.7299999999999998E-3</v>
      </c>
      <c r="BY5" s="155">
        <v>0.51299349100000002</v>
      </c>
      <c r="BZ5" s="155">
        <v>2.1299999999999999E-6</v>
      </c>
      <c r="CA5" s="151">
        <v>6.9345425036759778</v>
      </c>
      <c r="CB5" s="155">
        <v>0.70356761527777767</v>
      </c>
      <c r="CC5" s="155">
        <v>3.1599999999999998E-6</v>
      </c>
      <c r="CD5" s="155">
        <v>0.70356761527777767</v>
      </c>
      <c r="CE5" s="155">
        <v>0.51299349100000002</v>
      </c>
      <c r="CF5" s="153">
        <v>19.13</v>
      </c>
      <c r="CG5" s="153">
        <v>15.568</v>
      </c>
      <c r="CH5" s="153">
        <v>38.780999999999999</v>
      </c>
      <c r="CK5" s="149"/>
      <c r="CL5" s="156">
        <v>1262.3</v>
      </c>
      <c r="CM5" s="156">
        <v>70.2</v>
      </c>
      <c r="CO5" s="149">
        <v>8</v>
      </c>
      <c r="CT5" s="148" t="s">
        <v>406</v>
      </c>
      <c r="CU5" s="151">
        <v>2</v>
      </c>
      <c r="CV5" s="151">
        <v>0</v>
      </c>
      <c r="CW5" s="157"/>
      <c r="CX5" s="151"/>
      <c r="CY5" s="151"/>
    </row>
    <row r="6" spans="1:103">
      <c r="A6" s="148" t="s">
        <v>412</v>
      </c>
      <c r="B6" s="148">
        <f t="shared" si="4"/>
        <v>2</v>
      </c>
      <c r="C6" s="148" t="s">
        <v>404</v>
      </c>
      <c r="E6" s="149" t="s">
        <v>405</v>
      </c>
      <c r="G6" s="148" t="s">
        <v>413</v>
      </c>
      <c r="H6" s="149" t="s">
        <v>414</v>
      </c>
      <c r="I6" s="148" t="s">
        <v>415</v>
      </c>
      <c r="J6" s="158">
        <v>8.34</v>
      </c>
      <c r="K6" s="158">
        <v>-81.825999999999993</v>
      </c>
      <c r="L6" s="159">
        <v>53.67</v>
      </c>
      <c r="M6" s="159">
        <v>1.1599999999999999</v>
      </c>
      <c r="N6" s="159">
        <v>14.99</v>
      </c>
      <c r="O6" s="159">
        <v>6.88</v>
      </c>
      <c r="P6" s="159"/>
      <c r="Q6" s="159">
        <v>0.12</v>
      </c>
      <c r="R6" s="159">
        <v>6.06</v>
      </c>
      <c r="S6" s="159">
        <v>8.84</v>
      </c>
      <c r="T6" s="159">
        <v>4.12</v>
      </c>
      <c r="U6" s="159">
        <v>1.47</v>
      </c>
      <c r="V6" s="159">
        <v>0.81</v>
      </c>
      <c r="W6" s="159"/>
      <c r="X6" s="159">
        <v>1.2</v>
      </c>
      <c r="Y6" s="151">
        <v>8.9546732905648572</v>
      </c>
      <c r="Z6" s="159"/>
      <c r="AA6" s="159"/>
      <c r="AB6" s="151">
        <v>16.809093647316541</v>
      </c>
      <c r="AC6" s="151">
        <v>162.00842825848852</v>
      </c>
      <c r="AD6" s="151">
        <v>260.09180879361605</v>
      </c>
      <c r="AE6" s="151">
        <v>27.574820059458617</v>
      </c>
      <c r="AF6" s="159">
        <v>47</v>
      </c>
      <c r="AG6" s="151">
        <v>67.60625684556409</v>
      </c>
      <c r="AH6" s="159">
        <v>68</v>
      </c>
      <c r="AI6" s="151">
        <v>19.132110780785482</v>
      </c>
      <c r="AJ6" s="159">
        <v>25</v>
      </c>
      <c r="AK6" s="159">
        <v>1307</v>
      </c>
      <c r="AL6" s="151">
        <v>18.552824284149587</v>
      </c>
      <c r="AM6" s="159">
        <v>154</v>
      </c>
      <c r="AN6" s="151">
        <v>48.025981849475826</v>
      </c>
      <c r="AO6" s="151">
        <v>0.65326294789547812</v>
      </c>
      <c r="AP6" s="151">
        <v>0.8444666327648257</v>
      </c>
      <c r="AQ6" s="151">
        <v>7.0845172899389769E-2</v>
      </c>
      <c r="AR6" s="151">
        <v>0.36714238773274921</v>
      </c>
      <c r="AS6" s="151">
        <v>1287.933930527304</v>
      </c>
      <c r="AT6" s="151">
        <v>63.936790017211706</v>
      </c>
      <c r="AU6" s="151">
        <v>118.18618760757316</v>
      </c>
      <c r="AV6" s="151">
        <v>12.411604600219059</v>
      </c>
      <c r="AW6" s="151">
        <v>44.151024878735726</v>
      </c>
      <c r="AX6" s="151">
        <v>7.1882408856204032</v>
      </c>
      <c r="AY6" s="151">
        <v>1.2653495853544048</v>
      </c>
      <c r="AZ6" s="151">
        <v>5.8828372509193905</v>
      </c>
      <c r="BA6" s="151">
        <v>0.76109634642465973</v>
      </c>
      <c r="BB6" s="151">
        <v>3.7203501017055238</v>
      </c>
      <c r="BC6" s="151">
        <v>0.65111019402284465</v>
      </c>
      <c r="BD6" s="151">
        <v>1.7076720094664373</v>
      </c>
      <c r="BE6" s="151">
        <v>0.22936613988421217</v>
      </c>
      <c r="BF6" s="151">
        <v>1.4642640431857301</v>
      </c>
      <c r="BG6" s="151">
        <v>0.21351404318572995</v>
      </c>
      <c r="BH6" s="151">
        <v>3.5677981340948213</v>
      </c>
      <c r="BI6" s="151">
        <v>2.0353309341261148</v>
      </c>
      <c r="BJ6" s="151"/>
      <c r="BK6" s="151">
        <v>6.2195016429353787E-2</v>
      </c>
      <c r="BL6" s="151">
        <v>6.3604091691441091</v>
      </c>
      <c r="BM6" s="151">
        <v>8.8830452980754195</v>
      </c>
      <c r="BN6" s="151">
        <v>2.6655007041151619</v>
      </c>
      <c r="BO6" s="149">
        <f t="shared" si="0"/>
        <v>18.581538461538461</v>
      </c>
      <c r="BP6" s="149">
        <f t="shared" si="1"/>
        <v>15.622064669751776</v>
      </c>
      <c r="BQ6" s="149">
        <f t="shared" si="2"/>
        <v>3.7908114733281559</v>
      </c>
      <c r="BR6" s="149">
        <f t="shared" si="3"/>
        <v>3.8600577278916407E-3</v>
      </c>
      <c r="BS6" s="153">
        <v>19.079999999999998</v>
      </c>
      <c r="BT6" s="154">
        <v>7.7499999999999997E-4</v>
      </c>
      <c r="BU6" s="153">
        <v>15.564</v>
      </c>
      <c r="BV6" s="154">
        <v>6.38E-4</v>
      </c>
      <c r="BW6" s="153">
        <v>38.707999999999998</v>
      </c>
      <c r="BX6" s="154">
        <v>1.735E-3</v>
      </c>
      <c r="BY6" s="155">
        <v>0.51300628100000012</v>
      </c>
      <c r="BZ6" s="155">
        <v>2.1500000000000002E-6</v>
      </c>
      <c r="CA6" s="151">
        <v>7.1840362985198247</v>
      </c>
      <c r="CB6" s="155">
        <v>0.70353340527777763</v>
      </c>
      <c r="CC6" s="155">
        <v>3.3699999999999999E-6</v>
      </c>
      <c r="CD6" s="155">
        <v>0.70353340527777763</v>
      </c>
      <c r="CE6" s="155">
        <v>0.51300628100000012</v>
      </c>
      <c r="CF6" s="153">
        <v>19.079999999999998</v>
      </c>
      <c r="CG6" s="153">
        <v>15.564</v>
      </c>
      <c r="CH6" s="153">
        <v>38.707999999999998</v>
      </c>
      <c r="CK6" s="149"/>
      <c r="CL6" s="148">
        <v>1348.6</v>
      </c>
      <c r="CM6" s="148">
        <v>64.099999999999994</v>
      </c>
      <c r="CO6" s="149">
        <v>7</v>
      </c>
      <c r="CT6" s="148" t="s">
        <v>413</v>
      </c>
      <c r="CU6" s="148"/>
      <c r="CV6" s="160"/>
      <c r="CW6" s="160"/>
      <c r="CX6" s="160"/>
      <c r="CY6" s="148"/>
    </row>
    <row r="7" spans="1:103">
      <c r="A7" s="148" t="s">
        <v>412</v>
      </c>
      <c r="B7" s="148">
        <f t="shared" si="4"/>
        <v>2</v>
      </c>
      <c r="C7" s="148" t="s">
        <v>404</v>
      </c>
      <c r="E7" s="149" t="s">
        <v>405</v>
      </c>
      <c r="G7" s="148" t="s">
        <v>416</v>
      </c>
      <c r="H7" s="149" t="s">
        <v>414</v>
      </c>
      <c r="I7" s="161" t="s">
        <v>417</v>
      </c>
      <c r="J7" s="158">
        <v>8.2170000000000005</v>
      </c>
      <c r="K7" s="158">
        <v>-81.587000000000003</v>
      </c>
      <c r="L7" s="159">
        <v>44.2</v>
      </c>
      <c r="M7" s="159">
        <v>1.51</v>
      </c>
      <c r="N7" s="159">
        <v>13.41</v>
      </c>
      <c r="O7" s="159">
        <v>11.51</v>
      </c>
      <c r="P7" s="159"/>
      <c r="Q7" s="159">
        <v>0.17</v>
      </c>
      <c r="R7" s="159">
        <v>11.54</v>
      </c>
      <c r="S7" s="159">
        <v>11.86</v>
      </c>
      <c r="T7" s="159">
        <v>2.4700000000000002</v>
      </c>
      <c r="U7" s="159">
        <v>0.99</v>
      </c>
      <c r="V7" s="159">
        <v>0.84</v>
      </c>
      <c r="W7" s="159"/>
      <c r="X7" s="159">
        <v>1.07</v>
      </c>
      <c r="Y7" s="159"/>
      <c r="Z7" s="159"/>
      <c r="AA7" s="159"/>
      <c r="AB7" s="159">
        <v>25.110050699999999</v>
      </c>
      <c r="AC7" s="159"/>
      <c r="AD7" s="159"/>
      <c r="AE7" s="159"/>
      <c r="AF7" s="159">
        <v>315</v>
      </c>
      <c r="AG7" s="159"/>
      <c r="AH7" s="159">
        <v>92</v>
      </c>
      <c r="AI7" s="159"/>
      <c r="AJ7" s="159">
        <v>22</v>
      </c>
      <c r="AK7" s="159">
        <v>1304</v>
      </c>
      <c r="AL7" s="159">
        <v>22.316884339999998</v>
      </c>
      <c r="AM7" s="159">
        <v>135</v>
      </c>
      <c r="AN7" s="159">
        <v>26.359209979999999</v>
      </c>
      <c r="AO7" s="159"/>
      <c r="AP7" s="159"/>
      <c r="AQ7" s="159"/>
      <c r="AR7" s="159">
        <v>0.207046274</v>
      </c>
      <c r="AS7" s="159">
        <v>652.3296939999999</v>
      </c>
      <c r="AT7" s="159">
        <v>66.672379980000002</v>
      </c>
      <c r="AU7" s="159">
        <v>133.13356669999999</v>
      </c>
      <c r="AV7" s="159">
        <v>15.256601843999999</v>
      </c>
      <c r="AW7" s="159">
        <v>55.981105640000003</v>
      </c>
      <c r="AX7" s="159">
        <v>9.3045358999999994</v>
      </c>
      <c r="AY7" s="159">
        <v>2.6052614082905885</v>
      </c>
      <c r="AZ7" s="159">
        <v>7.143877488764816</v>
      </c>
      <c r="BA7" s="159">
        <v>0.93230847579999998</v>
      </c>
      <c r="BB7" s="159">
        <v>4.81131128</v>
      </c>
      <c r="BC7" s="159">
        <v>0.86839386519999995</v>
      </c>
      <c r="BD7" s="159">
        <v>2.2120914273999999</v>
      </c>
      <c r="BE7" s="159">
        <v>0.29154749460000001</v>
      </c>
      <c r="BF7" s="159">
        <v>1.8080200171999998</v>
      </c>
      <c r="BG7" s="159">
        <v>0.25269816059999994</v>
      </c>
      <c r="BH7" s="159">
        <v>3.410846442</v>
      </c>
      <c r="BI7" s="159">
        <v>0.98302012409999995</v>
      </c>
      <c r="BJ7" s="159">
        <v>0.83239316099999983</v>
      </c>
      <c r="BK7" s="159"/>
      <c r="BL7" s="159">
        <v>3.4344207386666672</v>
      </c>
      <c r="BM7" s="159">
        <v>7.128630824</v>
      </c>
      <c r="BN7" s="159">
        <v>2.1307265979999999</v>
      </c>
      <c r="BO7" s="149">
        <f t="shared" si="0"/>
        <v>38.764489510882107</v>
      </c>
      <c r="BP7" s="149">
        <f t="shared" si="1"/>
        <v>7.8684208895522385</v>
      </c>
      <c r="BQ7" s="149">
        <f t="shared" si="2"/>
        <v>6.0398657062735941</v>
      </c>
      <c r="BR7" s="149">
        <f t="shared" si="3"/>
        <v>2.594770759938211E-3</v>
      </c>
      <c r="BS7" s="153">
        <v>19.056000000000001</v>
      </c>
      <c r="BT7" s="154">
        <v>5.2999999999999998E-4</v>
      </c>
      <c r="BU7" s="153">
        <v>15.548</v>
      </c>
      <c r="BV7" s="154">
        <v>4.4000000000000002E-4</v>
      </c>
      <c r="BW7" s="153">
        <v>38.658999999999999</v>
      </c>
      <c r="BX7" s="154">
        <v>1.5E-3</v>
      </c>
      <c r="BY7" s="155">
        <v>0.51299703749999992</v>
      </c>
      <c r="BZ7" s="155">
        <v>2.8200000000000001E-6</v>
      </c>
      <c r="CA7" s="151">
        <v>7.0037238753251074</v>
      </c>
      <c r="CB7" s="155">
        <v>0.70353814000000003</v>
      </c>
      <c r="CC7" s="155">
        <v>2.5100000000000001E-6</v>
      </c>
      <c r="CD7" s="155">
        <v>0.70353814000000003</v>
      </c>
      <c r="CE7" s="155">
        <v>0.51299703749999992</v>
      </c>
      <c r="CF7" s="153">
        <v>19.056000000000001</v>
      </c>
      <c r="CG7" s="153">
        <v>15.548</v>
      </c>
      <c r="CH7" s="153">
        <v>38.658999999999999</v>
      </c>
      <c r="CK7" s="149"/>
      <c r="CL7" s="148">
        <v>1377.8</v>
      </c>
      <c r="CM7" s="148">
        <v>66.099999999999994</v>
      </c>
      <c r="CO7" s="149">
        <v>7</v>
      </c>
      <c r="CT7" s="148" t="s">
        <v>416</v>
      </c>
      <c r="CU7" s="156">
        <v>1.5</v>
      </c>
      <c r="CV7" s="151">
        <v>1.5</v>
      </c>
      <c r="CW7" s="151">
        <v>0.28000000000000003</v>
      </c>
      <c r="CX7" s="151"/>
      <c r="CY7" s="156"/>
    </row>
    <row r="8" spans="1:103">
      <c r="A8" s="148" t="s">
        <v>412</v>
      </c>
      <c r="B8" s="148">
        <f t="shared" si="4"/>
        <v>2</v>
      </c>
      <c r="C8" s="148" t="s">
        <v>404</v>
      </c>
      <c r="E8" s="149" t="s">
        <v>405</v>
      </c>
      <c r="G8" s="148" t="s">
        <v>418</v>
      </c>
      <c r="H8" s="149" t="s">
        <v>414</v>
      </c>
      <c r="I8" s="148" t="s">
        <v>419</v>
      </c>
      <c r="J8" s="150">
        <v>8.1289999999999996</v>
      </c>
      <c r="K8" s="150">
        <v>-81.447000000000003</v>
      </c>
      <c r="L8" s="159">
        <v>47.49</v>
      </c>
      <c r="M8" s="159">
        <v>1.84</v>
      </c>
      <c r="N8" s="159">
        <v>13.94</v>
      </c>
      <c r="O8" s="159">
        <v>10.17</v>
      </c>
      <c r="P8" s="159"/>
      <c r="Q8" s="159">
        <v>0.16</v>
      </c>
      <c r="R8" s="159">
        <v>9.86</v>
      </c>
      <c r="S8" s="159">
        <v>9.68</v>
      </c>
      <c r="T8" s="159">
        <v>3.33</v>
      </c>
      <c r="U8" s="159">
        <v>1.8</v>
      </c>
      <c r="V8" s="159">
        <v>0.73</v>
      </c>
      <c r="W8" s="159"/>
      <c r="X8" s="159">
        <v>0.56999999999999995</v>
      </c>
      <c r="Y8" s="159">
        <v>7.5799360562704807</v>
      </c>
      <c r="Z8" s="159"/>
      <c r="AA8" s="159"/>
      <c r="AB8" s="159">
        <v>24.092510590680199</v>
      </c>
      <c r="AC8" s="159"/>
      <c r="AD8" s="159">
        <v>359.58672368315877</v>
      </c>
      <c r="AE8" s="159">
        <v>45.58367037007433</v>
      </c>
      <c r="AF8" s="159">
        <v>200</v>
      </c>
      <c r="AG8" s="159">
        <v>68.695671808808243</v>
      </c>
      <c r="AH8" s="159">
        <v>91</v>
      </c>
      <c r="AI8" s="159"/>
      <c r="AJ8" s="159">
        <v>36</v>
      </c>
      <c r="AK8" s="159">
        <v>1417</v>
      </c>
      <c r="AL8" s="159">
        <v>21.191003916553431</v>
      </c>
      <c r="AM8" s="159">
        <v>192</v>
      </c>
      <c r="AN8" s="159">
        <v>34.798069698665167</v>
      </c>
      <c r="AO8" s="159">
        <v>1.7172917432659258</v>
      </c>
      <c r="AP8" s="159">
        <v>1.4903739109583565</v>
      </c>
      <c r="AQ8" s="159">
        <v>6.4233354647909829E-2</v>
      </c>
      <c r="AR8" s="159">
        <v>0.46844324994005271</v>
      </c>
      <c r="AS8" s="159">
        <v>1121.5824074814161</v>
      </c>
      <c r="AT8" s="159">
        <v>67.655131484293818</v>
      </c>
      <c r="AU8" s="159">
        <v>138.25179042442647</v>
      </c>
      <c r="AV8" s="159">
        <v>16.766706498281511</v>
      </c>
      <c r="AW8" s="159">
        <v>63.633042922228427</v>
      </c>
      <c r="AX8" s="159">
        <v>10.881650547518182</v>
      </c>
      <c r="AY8" s="159">
        <v>3.0659994748162216</v>
      </c>
      <c r="AZ8" s="159">
        <v>9.3248421389177505</v>
      </c>
      <c r="BA8" s="159">
        <v>1.1255844856526256</v>
      </c>
      <c r="BB8" s="159">
        <v>5.5308720326113008</v>
      </c>
      <c r="BC8" s="159">
        <v>0.96390052753576838</v>
      </c>
      <c r="BD8" s="159">
        <v>2.3534220685796496</v>
      </c>
      <c r="BE8" s="159">
        <v>0.29455295340100707</v>
      </c>
      <c r="BF8" s="159">
        <v>1.8145422428263125</v>
      </c>
      <c r="BG8" s="159">
        <v>0.25853424986012308</v>
      </c>
      <c r="BH8" s="159">
        <v>6.0351338821836773</v>
      </c>
      <c r="BI8" s="159">
        <v>2.3532219646710888</v>
      </c>
      <c r="BJ8" s="159"/>
      <c r="BK8" s="159">
        <v>4.338252737590919E-2</v>
      </c>
      <c r="BL8" s="159">
        <v>5.1146559028055298</v>
      </c>
      <c r="BM8" s="159">
        <v>8.4223735113100471</v>
      </c>
      <c r="BN8" s="159">
        <v>2.6753892574534404</v>
      </c>
      <c r="BO8" s="149">
        <f t="shared" si="0"/>
        <v>27.030516431924884</v>
      </c>
      <c r="BP8" s="149">
        <f t="shared" si="1"/>
        <v>13.767979049748945</v>
      </c>
      <c r="BQ8" s="149">
        <f t="shared" si="2"/>
        <v>4.0782424594908759</v>
      </c>
      <c r="BR8" s="149">
        <f t="shared" si="3"/>
        <v>3.3881069696224016E-3</v>
      </c>
      <c r="BS8" s="153">
        <v>19.062000000000001</v>
      </c>
      <c r="BT8" s="154">
        <v>1.8940000000000001E-3</v>
      </c>
      <c r="BU8" s="153">
        <v>15.568</v>
      </c>
      <c r="BV8" s="154">
        <v>1.5139999999999999E-3</v>
      </c>
      <c r="BW8" s="153">
        <v>38.707999999999998</v>
      </c>
      <c r="BX8" s="154">
        <v>3.6709999999999998E-3</v>
      </c>
      <c r="BY8" s="155">
        <v>0.51298887100000012</v>
      </c>
      <c r="BZ8" s="155">
        <v>1.28E-6</v>
      </c>
      <c r="CA8" s="151">
        <v>6.8444204292328337</v>
      </c>
      <c r="CB8" s="155">
        <v>0.70349864527777761</v>
      </c>
      <c r="CC8" s="155">
        <v>3.2600000000000001E-6</v>
      </c>
      <c r="CD8" s="155">
        <v>0.70349864527777761</v>
      </c>
      <c r="CE8" s="155">
        <v>0.51298887100000012</v>
      </c>
      <c r="CF8" s="153">
        <v>19.062000000000001</v>
      </c>
      <c r="CG8" s="153">
        <v>15.568</v>
      </c>
      <c r="CH8" s="153">
        <v>38.707999999999998</v>
      </c>
      <c r="CK8" s="149"/>
      <c r="CL8" s="148">
        <v>1395.8</v>
      </c>
      <c r="CM8" s="148">
        <v>65.900000000000006</v>
      </c>
      <c r="CO8" s="149">
        <v>7</v>
      </c>
      <c r="CT8" s="148" t="s">
        <v>418</v>
      </c>
      <c r="CU8" s="156">
        <v>1.22</v>
      </c>
      <c r="CV8" s="151">
        <v>1.22</v>
      </c>
      <c r="CW8" s="151">
        <v>0.19</v>
      </c>
      <c r="CX8" s="151"/>
      <c r="CY8" s="156"/>
    </row>
    <row r="9" spans="1:103">
      <c r="A9" s="148" t="s">
        <v>412</v>
      </c>
      <c r="B9" s="148">
        <f t="shared" si="4"/>
        <v>2</v>
      </c>
      <c r="C9" s="148" t="s">
        <v>404</v>
      </c>
      <c r="E9" s="149" t="s">
        <v>405</v>
      </c>
      <c r="G9" s="148" t="s">
        <v>418</v>
      </c>
      <c r="H9" s="149" t="s">
        <v>414</v>
      </c>
      <c r="I9" s="148" t="s">
        <v>420</v>
      </c>
      <c r="J9" s="150">
        <v>8.2409999999999997</v>
      </c>
      <c r="K9" s="150">
        <v>-81.790999999999997</v>
      </c>
      <c r="L9" s="159">
        <v>47.67</v>
      </c>
      <c r="M9" s="159">
        <v>1.43</v>
      </c>
      <c r="N9" s="159">
        <v>14.26</v>
      </c>
      <c r="O9" s="159">
        <v>9.24</v>
      </c>
      <c r="P9" s="159"/>
      <c r="Q9" s="159">
        <v>0.15</v>
      </c>
      <c r="R9" s="159">
        <v>10.07</v>
      </c>
      <c r="S9" s="159">
        <v>10.91</v>
      </c>
      <c r="T9" s="159">
        <v>3.12</v>
      </c>
      <c r="U9" s="159">
        <v>1.4</v>
      </c>
      <c r="V9" s="159">
        <v>0.86</v>
      </c>
      <c r="W9" s="159"/>
      <c r="X9" s="159">
        <v>0.59</v>
      </c>
      <c r="Y9" s="159">
        <v>5.074618061046972</v>
      </c>
      <c r="Z9" s="159"/>
      <c r="AA9" s="159"/>
      <c r="AB9" s="159">
        <v>17.521160841372769</v>
      </c>
      <c r="AC9" s="159">
        <v>187.37962992250519</v>
      </c>
      <c r="AD9" s="159">
        <v>357.53439822868899</v>
      </c>
      <c r="AE9" s="159">
        <v>36.543571089672632</v>
      </c>
      <c r="AF9" s="159">
        <v>163</v>
      </c>
      <c r="AG9" s="159">
        <v>67.319183931678012</v>
      </c>
      <c r="AH9" s="159">
        <v>75</v>
      </c>
      <c r="AI9" s="159">
        <v>17.108317254467817</v>
      </c>
      <c r="AJ9" s="159">
        <v>25</v>
      </c>
      <c r="AK9" s="159">
        <v>1415</v>
      </c>
      <c r="AL9" s="159">
        <v>17.884621224102489</v>
      </c>
      <c r="AM9" s="159">
        <v>160</v>
      </c>
      <c r="AN9" s="159">
        <v>29.649675786810061</v>
      </c>
      <c r="AO9" s="159">
        <v>1.503817333544204</v>
      </c>
      <c r="AP9" s="159">
        <v>0.90450276767357274</v>
      </c>
      <c r="AQ9" s="159">
        <v>4.8514059781749178E-2</v>
      </c>
      <c r="AR9" s="159">
        <v>0.27773114028151197</v>
      </c>
      <c r="AS9" s="159">
        <v>843.66266012968538</v>
      </c>
      <c r="AT9" s="159">
        <v>60.543808318836007</v>
      </c>
      <c r="AU9" s="159">
        <v>109.61095998734778</v>
      </c>
      <c r="AV9" s="159">
        <v>12.90284358690495</v>
      </c>
      <c r="AW9" s="159">
        <v>47.072070219832362</v>
      </c>
      <c r="AX9" s="159">
        <v>7.6840265696662984</v>
      </c>
      <c r="AY9" s="159">
        <v>2.1738979882505305</v>
      </c>
      <c r="AZ9" s="159">
        <v>6.0896556599992362</v>
      </c>
      <c r="BA9" s="159">
        <v>0.80850181875691929</v>
      </c>
      <c r="BB9" s="159">
        <v>3.9368290368495975</v>
      </c>
      <c r="BC9" s="159">
        <v>0.69985876957140614</v>
      </c>
      <c r="BD9" s="159">
        <v>1.8168870947335127</v>
      </c>
      <c r="BE9" s="159">
        <v>0.23565665032421321</v>
      </c>
      <c r="BF9" s="159">
        <v>1.5180396963466709</v>
      </c>
      <c r="BG9" s="159">
        <v>0.21965649217143765</v>
      </c>
      <c r="BH9" s="159">
        <v>3.705715641309506</v>
      </c>
      <c r="BI9" s="159">
        <v>1.5415461015340823</v>
      </c>
      <c r="BJ9" s="159"/>
      <c r="BK9" s="159">
        <v>9.8628135378775912E-3</v>
      </c>
      <c r="BL9" s="159">
        <v>3.9862122410248304</v>
      </c>
      <c r="BM9" s="159">
        <v>7.0341436027202278</v>
      </c>
      <c r="BN9" s="159">
        <v>1.9490563023881073</v>
      </c>
      <c r="BO9" s="149">
        <f t="shared" si="0"/>
        <v>27.497522299306244</v>
      </c>
      <c r="BP9" s="149">
        <f t="shared" si="1"/>
        <v>11.810919830222467</v>
      </c>
      <c r="BQ9" s="149">
        <f t="shared" si="2"/>
        <v>3.9704181688546973</v>
      </c>
      <c r="BR9" s="149">
        <f t="shared" si="3"/>
        <v>2.8811645497530671E-3</v>
      </c>
      <c r="BS9" s="153">
        <v>19.074999999999999</v>
      </c>
      <c r="BT9" s="154">
        <v>1.4660000000000001E-3</v>
      </c>
      <c r="BU9" s="153">
        <v>15.569000000000001</v>
      </c>
      <c r="BV9" s="154">
        <v>1.189E-3</v>
      </c>
      <c r="BW9" s="153">
        <v>38.716000000000001</v>
      </c>
      <c r="BX9" s="154">
        <v>3.0240000000000002E-3</v>
      </c>
      <c r="BY9" s="155">
        <v>0.51299453100000003</v>
      </c>
      <c r="BZ9" s="155">
        <v>1.95E-6</v>
      </c>
      <c r="CA9" s="151">
        <v>6.9548297238997137</v>
      </c>
      <c r="CB9" s="155">
        <v>0.70346771527777763</v>
      </c>
      <c r="CC9" s="155">
        <v>3.3400000000000002E-6</v>
      </c>
      <c r="CD9" s="155">
        <v>0.70346771527777763</v>
      </c>
      <c r="CE9" s="155">
        <v>0.51299453100000003</v>
      </c>
      <c r="CF9" s="153">
        <v>19.074999999999999</v>
      </c>
      <c r="CG9" s="153">
        <v>15.569000000000001</v>
      </c>
      <c r="CH9" s="153">
        <v>38.716000000000001</v>
      </c>
      <c r="CK9" s="149"/>
      <c r="CL9" s="148">
        <v>1357.5</v>
      </c>
      <c r="CM9" s="148">
        <v>56.8</v>
      </c>
      <c r="CO9" s="149">
        <v>7</v>
      </c>
      <c r="CT9" s="148" t="s">
        <v>418</v>
      </c>
      <c r="CU9" s="156">
        <v>1.4</v>
      </c>
      <c r="CV9" s="151">
        <v>1.4</v>
      </c>
      <c r="CW9" s="151">
        <v>0.24</v>
      </c>
      <c r="CX9" s="151"/>
      <c r="CY9" s="156"/>
    </row>
    <row r="10" spans="1:103">
      <c r="A10" s="148" t="s">
        <v>412</v>
      </c>
      <c r="B10" s="148">
        <f t="shared" si="4"/>
        <v>2</v>
      </c>
      <c r="C10" s="148" t="s">
        <v>404</v>
      </c>
      <c r="E10" s="149" t="s">
        <v>405</v>
      </c>
      <c r="G10" s="148" t="s">
        <v>418</v>
      </c>
      <c r="H10" s="149" t="s">
        <v>414</v>
      </c>
      <c r="I10" s="161" t="s">
        <v>421</v>
      </c>
      <c r="J10" s="150">
        <v>8.1880000000000006</v>
      </c>
      <c r="K10" s="150">
        <v>-81.488</v>
      </c>
      <c r="L10" s="159">
        <v>44.35</v>
      </c>
      <c r="M10" s="159">
        <v>2.06</v>
      </c>
      <c r="N10" s="159">
        <v>12.88</v>
      </c>
      <c r="O10" s="159">
        <v>10.46</v>
      </c>
      <c r="P10" s="159"/>
      <c r="Q10" s="159">
        <v>0.16</v>
      </c>
      <c r="R10" s="159">
        <v>10.34</v>
      </c>
      <c r="S10" s="159">
        <v>12.32</v>
      </c>
      <c r="T10" s="159">
        <v>3.08</v>
      </c>
      <c r="U10" s="159">
        <v>1.49</v>
      </c>
      <c r="V10" s="159">
        <v>1.1599999999999999</v>
      </c>
      <c r="W10" s="159"/>
      <c r="X10" s="159">
        <v>0.65</v>
      </c>
      <c r="Y10" s="159">
        <v>3.9474211517653184</v>
      </c>
      <c r="Z10" s="159"/>
      <c r="AA10" s="159"/>
      <c r="AB10" s="159">
        <v>25.167314551356547</v>
      </c>
      <c r="AC10" s="159"/>
      <c r="AD10" s="159">
        <v>363.88410211197049</v>
      </c>
      <c r="AE10" s="159">
        <v>44.884382639362002</v>
      </c>
      <c r="AF10" s="159">
        <v>136</v>
      </c>
      <c r="AG10" s="159">
        <v>99.967939726686154</v>
      </c>
      <c r="AH10" s="159">
        <v>96</v>
      </c>
      <c r="AI10" s="159"/>
      <c r="AJ10" s="159">
        <v>26</v>
      </c>
      <c r="AK10" s="159">
        <v>2061</v>
      </c>
      <c r="AL10" s="159">
        <v>23.824790606339921</v>
      </c>
      <c r="AM10" s="159">
        <v>229</v>
      </c>
      <c r="AN10" s="159">
        <v>35.647016390814734</v>
      </c>
      <c r="AO10" s="159">
        <v>2.394501663126678</v>
      </c>
      <c r="AP10" s="159">
        <v>1.3357111369374424</v>
      </c>
      <c r="AQ10" s="159">
        <v>2.8894321324089284E-2</v>
      </c>
      <c r="AR10" s="159">
        <v>0.30657636356349938</v>
      </c>
      <c r="AS10" s="159">
        <v>1033.5430609545947</v>
      </c>
      <c r="AT10" s="159">
        <v>84.579008536047766</v>
      </c>
      <c r="AU10" s="159">
        <v>173.46611629864145</v>
      </c>
      <c r="AV10" s="159">
        <v>21.600609145192962</v>
      </c>
      <c r="AW10" s="159">
        <v>83.456898970063719</v>
      </c>
      <c r="AX10" s="159">
        <v>14.060433615196569</v>
      </c>
      <c r="AY10" s="159">
        <v>3.89676940003105</v>
      </c>
      <c r="AZ10" s="159">
        <v>11.513645653829199</v>
      </c>
      <c r="BA10" s="159">
        <v>1.3735823347894041</v>
      </c>
      <c r="BB10" s="159">
        <v>6.6144351380595516</v>
      </c>
      <c r="BC10" s="159">
        <v>1.1307257644371418</v>
      </c>
      <c r="BD10" s="159">
        <v>2.7868392578046728</v>
      </c>
      <c r="BE10" s="159">
        <v>0.35186149961928426</v>
      </c>
      <c r="BF10" s="159">
        <v>2.2021400232436981</v>
      </c>
      <c r="BG10" s="159">
        <v>0.30296958281569347</v>
      </c>
      <c r="BH10" s="159">
        <v>6.5022241814611474</v>
      </c>
      <c r="BI10" s="159">
        <v>2.2502304332144432</v>
      </c>
      <c r="BJ10" s="159"/>
      <c r="BK10" s="159">
        <v>2.8794132969983566E-2</v>
      </c>
      <c r="BL10" s="159">
        <v>4.6888149721476369</v>
      </c>
      <c r="BM10" s="159">
        <v>8.8526429687813089</v>
      </c>
      <c r="BN10" s="159">
        <v>2.4966937843145112</v>
      </c>
      <c r="BO10" s="149">
        <f t="shared" si="0"/>
        <v>36.995726495726501</v>
      </c>
      <c r="BP10" s="149">
        <f t="shared" si="1"/>
        <v>15.354486366205345</v>
      </c>
      <c r="BQ10" s="149">
        <f t="shared" si="2"/>
        <v>3.8436726819967739</v>
      </c>
      <c r="BR10" s="149">
        <f t="shared" si="3"/>
        <v>3.07624661680628E-3</v>
      </c>
      <c r="BS10" s="153">
        <v>19.09</v>
      </c>
      <c r="BT10" s="154">
        <v>5.8E-4</v>
      </c>
      <c r="BU10" s="153">
        <v>15.571999999999999</v>
      </c>
      <c r="BV10" s="154">
        <v>5.6999999999999998E-4</v>
      </c>
      <c r="BW10" s="153">
        <v>38.743000000000002</v>
      </c>
      <c r="BX10" s="154">
        <v>1.6000000000000001E-3</v>
      </c>
      <c r="BY10" s="155">
        <v>0.51299036749999993</v>
      </c>
      <c r="BZ10" s="155">
        <v>4.6299999999999997E-6</v>
      </c>
      <c r="CA10" s="151">
        <v>6.8736125687118843</v>
      </c>
      <c r="CB10" s="155">
        <v>0.70351587999999998</v>
      </c>
      <c r="CC10" s="155">
        <v>2.52E-6</v>
      </c>
      <c r="CD10" s="155">
        <v>0.70351587999999998</v>
      </c>
      <c r="CE10" s="155">
        <v>0.51299036749999993</v>
      </c>
      <c r="CF10" s="153">
        <v>19.09</v>
      </c>
      <c r="CG10" s="153">
        <v>15.571999999999999</v>
      </c>
      <c r="CH10" s="153">
        <v>38.743000000000002</v>
      </c>
      <c r="CK10" s="149"/>
      <c r="CL10" s="148">
        <v>1388.6</v>
      </c>
      <c r="CM10" s="148">
        <v>69.099999999999994</v>
      </c>
      <c r="CO10" s="149">
        <v>7</v>
      </c>
      <c r="CT10" s="148" t="s">
        <v>418</v>
      </c>
      <c r="CU10" s="156">
        <v>4.45</v>
      </c>
      <c r="CV10" s="151">
        <v>4.45</v>
      </c>
      <c r="CW10" s="151">
        <v>0.35</v>
      </c>
      <c r="CX10" s="151"/>
      <c r="CY10" s="156"/>
    </row>
    <row r="11" spans="1:103">
      <c r="A11" s="148" t="s">
        <v>412</v>
      </c>
      <c r="B11" s="148">
        <f t="shared" si="4"/>
        <v>2</v>
      </c>
      <c r="C11" s="148" t="s">
        <v>404</v>
      </c>
      <c r="E11" s="149" t="s">
        <v>405</v>
      </c>
      <c r="G11" s="148" t="s">
        <v>422</v>
      </c>
      <c r="H11" s="149" t="s">
        <v>414</v>
      </c>
      <c r="I11" s="161" t="s">
        <v>423</v>
      </c>
      <c r="J11" s="158">
        <v>8.0730000000000004</v>
      </c>
      <c r="K11" s="158">
        <v>-81.731999999999999</v>
      </c>
      <c r="L11" s="159">
        <v>47.74</v>
      </c>
      <c r="M11" s="159">
        <v>1.54</v>
      </c>
      <c r="N11" s="159">
        <v>14.62</v>
      </c>
      <c r="O11" s="159">
        <v>10.54</v>
      </c>
      <c r="P11" s="159"/>
      <c r="Q11" s="159">
        <v>0.15</v>
      </c>
      <c r="R11" s="159">
        <v>9.6199999999999992</v>
      </c>
      <c r="S11" s="159">
        <v>10.09</v>
      </c>
      <c r="T11" s="159">
        <v>3.15</v>
      </c>
      <c r="U11" s="159">
        <v>1.1599999999999999</v>
      </c>
      <c r="V11" s="159">
        <v>0.64</v>
      </c>
      <c r="W11" s="159"/>
      <c r="X11" s="159">
        <v>0.51</v>
      </c>
      <c r="Y11" s="159"/>
      <c r="Z11" s="159"/>
      <c r="AA11" s="159"/>
      <c r="AB11" s="159">
        <v>24.722583239999999</v>
      </c>
      <c r="AC11" s="159"/>
      <c r="AD11" s="159"/>
      <c r="AE11" s="159"/>
      <c r="AF11" s="159">
        <v>237</v>
      </c>
      <c r="AG11" s="159"/>
      <c r="AH11" s="159">
        <v>98</v>
      </c>
      <c r="AI11" s="159"/>
      <c r="AJ11" s="159">
        <v>25</v>
      </c>
      <c r="AK11" s="159">
        <v>1118</v>
      </c>
      <c r="AL11" s="159">
        <v>21.04392794</v>
      </c>
      <c r="AM11" s="159">
        <v>127</v>
      </c>
      <c r="AN11" s="159">
        <v>28.793246240000002</v>
      </c>
      <c r="AO11" s="159"/>
      <c r="AP11" s="159"/>
      <c r="AQ11" s="159"/>
      <c r="AR11" s="159">
        <v>0.30658747219999999</v>
      </c>
      <c r="AS11" s="159">
        <v>677.05393760000004</v>
      </c>
      <c r="AT11" s="159">
        <v>46.807093399999992</v>
      </c>
      <c r="AU11" s="159">
        <v>94.139365259999991</v>
      </c>
      <c r="AV11" s="159">
        <v>10.981293705999999</v>
      </c>
      <c r="AW11" s="159">
        <v>41.191251179999995</v>
      </c>
      <c r="AX11" s="159">
        <v>7.266351094</v>
      </c>
      <c r="AY11" s="159">
        <v>2.1983804836141339</v>
      </c>
      <c r="AZ11" s="159">
        <v>6.0842311361271992</v>
      </c>
      <c r="BA11" s="159">
        <v>0.82822475099999993</v>
      </c>
      <c r="BB11" s="159">
        <v>4.4480817799999999</v>
      </c>
      <c r="BC11" s="159">
        <v>0.81729414379999998</v>
      </c>
      <c r="BD11" s="159">
        <v>2.1088359977</v>
      </c>
      <c r="BE11" s="159">
        <v>0.28670684479999997</v>
      </c>
      <c r="BF11" s="159">
        <v>1.7704933061999999</v>
      </c>
      <c r="BG11" s="159">
        <v>0.2490187328</v>
      </c>
      <c r="BH11" s="159">
        <v>3.6333977179999999</v>
      </c>
      <c r="BI11" s="159">
        <v>1.2136825522499999</v>
      </c>
      <c r="BJ11" s="159">
        <v>0.72521239100000001</v>
      </c>
      <c r="BK11" s="159"/>
      <c r="BL11" s="159">
        <v>3.3446056999999998</v>
      </c>
      <c r="BM11" s="159">
        <v>4.8833783199999994</v>
      </c>
      <c r="BN11" s="159">
        <v>1.8760255818</v>
      </c>
      <c r="BO11" s="149">
        <f t="shared" si="0"/>
        <v>28.146625851890402</v>
      </c>
      <c r="BP11" s="149">
        <f t="shared" si="1"/>
        <v>8.5949988776119408</v>
      </c>
      <c r="BQ11" s="149">
        <f t="shared" si="2"/>
        <v>3.7877672737651453</v>
      </c>
      <c r="BR11" s="149">
        <f t="shared" si="3"/>
        <v>3.4005481122448026E-3</v>
      </c>
      <c r="BS11" s="153">
        <v>19.084</v>
      </c>
      <c r="BT11" s="154">
        <v>6.4999999999999997E-4</v>
      </c>
      <c r="BU11" s="153">
        <v>15.566000000000001</v>
      </c>
      <c r="BV11" s="154">
        <v>6.4999999999999997E-4</v>
      </c>
      <c r="BW11" s="153">
        <v>38.709000000000003</v>
      </c>
      <c r="BX11" s="154">
        <v>1.6000000000000001E-3</v>
      </c>
      <c r="BY11" s="155">
        <v>0.51299878749999994</v>
      </c>
      <c r="BZ11" s="155">
        <v>2.5799999999999999E-6</v>
      </c>
      <c r="CA11" s="151">
        <v>7.0378610247368023</v>
      </c>
      <c r="CB11" s="155">
        <v>0.70349461999999996</v>
      </c>
      <c r="CC11" s="155">
        <v>2.5900000000000002E-6</v>
      </c>
      <c r="CD11" s="155">
        <v>0.70349461999999996</v>
      </c>
      <c r="CE11" s="155">
        <v>0.51299878749999994</v>
      </c>
      <c r="CF11" s="153">
        <v>19.084</v>
      </c>
      <c r="CG11" s="153">
        <v>15.566000000000001</v>
      </c>
      <c r="CH11" s="153">
        <v>38.709000000000003</v>
      </c>
      <c r="CK11" s="149"/>
      <c r="CL11" s="148">
        <v>1372.7</v>
      </c>
      <c r="CM11" s="148">
        <v>44.3</v>
      </c>
      <c r="CO11" s="149">
        <v>7</v>
      </c>
      <c r="CT11" s="148" t="s">
        <v>422</v>
      </c>
      <c r="CU11" s="156">
        <v>1.3</v>
      </c>
      <c r="CV11" s="151">
        <v>1.3</v>
      </c>
      <c r="CW11" s="151">
        <v>0.15</v>
      </c>
      <c r="CX11" s="151"/>
      <c r="CY11" s="156"/>
    </row>
    <row r="12" spans="1:103">
      <c r="A12" s="148" t="s">
        <v>412</v>
      </c>
      <c r="B12" s="148">
        <f t="shared" si="4"/>
        <v>2</v>
      </c>
      <c r="C12" s="148" t="s">
        <v>404</v>
      </c>
      <c r="E12" s="149" t="s">
        <v>405</v>
      </c>
      <c r="G12" s="148"/>
      <c r="H12" s="149" t="s">
        <v>414</v>
      </c>
      <c r="I12" s="148" t="s">
        <v>424</v>
      </c>
      <c r="J12" s="158">
        <v>7.47</v>
      </c>
      <c r="K12" s="158">
        <v>-82.238</v>
      </c>
      <c r="L12" s="151">
        <v>45.11</v>
      </c>
      <c r="M12" s="151">
        <v>1.38</v>
      </c>
      <c r="N12" s="151">
        <v>12.92</v>
      </c>
      <c r="O12" s="151">
        <v>10.7</v>
      </c>
      <c r="P12" s="151"/>
      <c r="Q12" s="151">
        <v>0.17</v>
      </c>
      <c r="R12" s="151">
        <v>11.66</v>
      </c>
      <c r="S12" s="151">
        <v>11.87</v>
      </c>
      <c r="T12" s="151">
        <v>2.7</v>
      </c>
      <c r="U12" s="151">
        <v>0.95</v>
      </c>
      <c r="V12" s="151">
        <v>1.01</v>
      </c>
      <c r="W12" s="151"/>
      <c r="X12" s="152">
        <v>0.39</v>
      </c>
      <c r="Y12" s="151">
        <v>6.1515072543545779</v>
      </c>
      <c r="Z12" s="152"/>
      <c r="AA12" s="152"/>
      <c r="AB12" s="151">
        <v>26.093370817441901</v>
      </c>
      <c r="AC12" s="151">
        <v>209.17956198639561</v>
      </c>
      <c r="AD12" s="151">
        <v>467.98961978531827</v>
      </c>
      <c r="AE12" s="151">
        <v>50.476023276845041</v>
      </c>
      <c r="AF12" s="151">
        <v>234</v>
      </c>
      <c r="AG12" s="151">
        <v>90.287585617111631</v>
      </c>
      <c r="AH12" s="151">
        <v>90</v>
      </c>
      <c r="AI12" s="151">
        <v>17.883889041796092</v>
      </c>
      <c r="AJ12" s="151">
        <v>18</v>
      </c>
      <c r="AK12" s="151">
        <v>1278</v>
      </c>
      <c r="AL12" s="151">
        <v>26.643946840718748</v>
      </c>
      <c r="AM12" s="151">
        <v>139</v>
      </c>
      <c r="AN12" s="151">
        <v>28.905241222034363</v>
      </c>
      <c r="AO12" s="151">
        <v>1.5750406951598315</v>
      </c>
      <c r="AP12" s="151">
        <v>1.0217117917666023</v>
      </c>
      <c r="AQ12" s="151">
        <v>5.0122081547595641E-2</v>
      </c>
      <c r="AR12" s="151">
        <v>0.23222510124641213</v>
      </c>
      <c r="AS12" s="151">
        <v>755.46895765344232</v>
      </c>
      <c r="AT12" s="151">
        <v>77.218287264577512</v>
      </c>
      <c r="AU12" s="151">
        <v>157.72036723941335</v>
      </c>
      <c r="AV12" s="151">
        <v>17.567307828411906</v>
      </c>
      <c r="AW12" s="151">
        <v>64.122443282349707</v>
      </c>
      <c r="AX12" s="151">
        <v>10.549429874572406</v>
      </c>
      <c r="AY12" s="151">
        <v>2.6768219714544093</v>
      </c>
      <c r="AZ12" s="151">
        <v>8.5144928588365865</v>
      </c>
      <c r="BA12" s="151">
        <v>1.1190457673101875</v>
      </c>
      <c r="BB12" s="151">
        <v>5.4860968033657054</v>
      </c>
      <c r="BC12" s="151">
        <v>0.96940706955530209</v>
      </c>
      <c r="BD12" s="151">
        <v>2.4994185113828489</v>
      </c>
      <c r="BE12" s="151">
        <v>0.33486820272873824</v>
      </c>
      <c r="BF12" s="151">
        <v>2.1315157472574997</v>
      </c>
      <c r="BG12" s="151">
        <v>0.30379998427240196</v>
      </c>
      <c r="BH12" s="151">
        <v>3.3792586600086496</v>
      </c>
      <c r="BI12" s="151">
        <v>1.2120537883851688</v>
      </c>
      <c r="BJ12" s="151"/>
      <c r="BK12" s="151">
        <v>2.6801254275940704E-2</v>
      </c>
      <c r="BL12" s="151">
        <v>4.6327039672865959</v>
      </c>
      <c r="BM12" s="151">
        <v>9.3578260527660913</v>
      </c>
      <c r="BN12" s="151">
        <v>2.7568128022647738</v>
      </c>
      <c r="BO12" s="149">
        <f t="shared" si="0"/>
        <v>34.044991511035654</v>
      </c>
      <c r="BP12" s="149">
        <f t="shared" si="1"/>
        <v>11.728904024902393</v>
      </c>
      <c r="BQ12" s="149">
        <f t="shared" si="2"/>
        <v>5.3189545149304589</v>
      </c>
      <c r="BR12" s="149">
        <f t="shared" si="3"/>
        <v>3.425022992201526E-3</v>
      </c>
      <c r="BS12" s="153">
        <v>19.120999999999999</v>
      </c>
      <c r="BT12" s="154">
        <v>6.02E-4</v>
      </c>
      <c r="BU12" s="153">
        <v>15.579000000000001</v>
      </c>
      <c r="BV12" s="154">
        <v>4.8999999999999998E-4</v>
      </c>
      <c r="BW12" s="153">
        <v>38.786999999999999</v>
      </c>
      <c r="BX12" s="154">
        <v>1.1999999999999999E-3</v>
      </c>
      <c r="BY12" s="155">
        <v>0.51298252</v>
      </c>
      <c r="BZ12" s="155">
        <v>3.2346438E-6</v>
      </c>
      <c r="CA12" s="151">
        <v>6.7205318372809408</v>
      </c>
      <c r="CB12" s="155">
        <v>0.70353952360000005</v>
      </c>
      <c r="CC12" s="155">
        <v>4.7717999999999998E-6</v>
      </c>
      <c r="CD12" s="155">
        <v>0.70353952360000005</v>
      </c>
      <c r="CE12" s="155">
        <v>0.51298252</v>
      </c>
      <c r="CF12" s="153">
        <v>19.120999999999999</v>
      </c>
      <c r="CG12" s="153">
        <v>15.579000000000001</v>
      </c>
      <c r="CH12" s="153">
        <v>38.786999999999999</v>
      </c>
      <c r="CK12" s="149"/>
      <c r="CL12" s="148">
        <v>1360.6</v>
      </c>
      <c r="CM12" s="148">
        <v>30</v>
      </c>
      <c r="CO12" s="149">
        <v>7</v>
      </c>
      <c r="CT12" s="148"/>
      <c r="CU12" s="156">
        <v>1.59</v>
      </c>
      <c r="CV12" s="151">
        <v>1.59</v>
      </c>
      <c r="CW12" s="151">
        <v>0.21</v>
      </c>
      <c r="CX12" s="151"/>
      <c r="CY12" s="156"/>
    </row>
    <row r="13" spans="1:103">
      <c r="A13" s="148" t="s">
        <v>412</v>
      </c>
      <c r="B13" s="148">
        <f t="shared" si="4"/>
        <v>2</v>
      </c>
      <c r="C13" s="148" t="s">
        <v>404</v>
      </c>
      <c r="E13" s="149" t="s">
        <v>405</v>
      </c>
      <c r="G13" s="148"/>
      <c r="H13" s="149" t="s">
        <v>414</v>
      </c>
      <c r="I13" s="148" t="s">
        <v>425</v>
      </c>
      <c r="J13" s="158">
        <v>8.2741670000000003</v>
      </c>
      <c r="K13" s="158">
        <v>-82.037666999999999</v>
      </c>
      <c r="L13" s="159">
        <v>47.13</v>
      </c>
      <c r="M13" s="159">
        <v>2.77</v>
      </c>
      <c r="N13" s="159">
        <v>13.03</v>
      </c>
      <c r="O13" s="159">
        <v>10.82</v>
      </c>
      <c r="P13" s="159"/>
      <c r="Q13" s="159">
        <v>0.15</v>
      </c>
      <c r="R13" s="159">
        <v>9.57</v>
      </c>
      <c r="S13" s="159">
        <v>10.35</v>
      </c>
      <c r="T13" s="159">
        <v>3.1</v>
      </c>
      <c r="U13" s="159">
        <v>1.02</v>
      </c>
      <c r="V13" s="159">
        <v>0.83</v>
      </c>
      <c r="W13" s="159"/>
      <c r="X13" s="159">
        <v>1.18</v>
      </c>
      <c r="Y13" s="159">
        <v>5.0700884684615684</v>
      </c>
      <c r="Z13" s="159"/>
      <c r="AA13" s="159"/>
      <c r="AB13" s="159">
        <v>25.657255562789633</v>
      </c>
      <c r="AC13" s="159"/>
      <c r="AD13" s="159">
        <v>360.12201754050022</v>
      </c>
      <c r="AE13" s="159">
        <v>44.602971927540118</v>
      </c>
      <c r="AF13" s="159">
        <v>218</v>
      </c>
      <c r="AG13" s="159">
        <v>87.575998621270742</v>
      </c>
      <c r="AH13" s="159">
        <v>102</v>
      </c>
      <c r="AI13" s="159"/>
      <c r="AJ13" s="159">
        <v>23</v>
      </c>
      <c r="AK13" s="159">
        <v>1282</v>
      </c>
      <c r="AL13" s="159">
        <v>25.407969821148178</v>
      </c>
      <c r="AM13" s="159">
        <v>242</v>
      </c>
      <c r="AN13" s="159">
        <v>49.569510934089088</v>
      </c>
      <c r="AO13" s="159">
        <v>0.58179456933859297</v>
      </c>
      <c r="AP13" s="159">
        <v>1.5749106123855847</v>
      </c>
      <c r="AQ13" s="159">
        <v>3.1870223277545864E-2</v>
      </c>
      <c r="AR13" s="159">
        <v>0.18863260311746011</v>
      </c>
      <c r="AS13" s="159">
        <v>775.85393129332476</v>
      </c>
      <c r="AT13" s="159">
        <v>51.276159473019035</v>
      </c>
      <c r="AU13" s="159">
        <v>106.08067098157866</v>
      </c>
      <c r="AV13" s="159">
        <v>13.651270728811612</v>
      </c>
      <c r="AW13" s="159">
        <v>55.974236911646436</v>
      </c>
      <c r="AX13" s="159">
        <v>10.912962736011643</v>
      </c>
      <c r="AY13" s="159">
        <v>3.2341335442112262</v>
      </c>
      <c r="AZ13" s="159">
        <v>9.7643307418329446</v>
      </c>
      <c r="BA13" s="159">
        <v>1.265796292750182</v>
      </c>
      <c r="BB13" s="159">
        <v>6.5658029183102915</v>
      </c>
      <c r="BC13" s="159">
        <v>1.1536177090115278</v>
      </c>
      <c r="BD13" s="159">
        <v>2.8491442686990163</v>
      </c>
      <c r="BE13" s="159">
        <v>0.36568300716173263</v>
      </c>
      <c r="BF13" s="159">
        <v>2.2186431006089391</v>
      </c>
      <c r="BG13" s="159">
        <v>0.3133330014170273</v>
      </c>
      <c r="BH13" s="159">
        <v>6.9550721917965621</v>
      </c>
      <c r="BI13" s="159">
        <v>3.0949783616100497</v>
      </c>
      <c r="BJ13" s="159"/>
      <c r="BK13" s="159">
        <v>3.1793519972425417E-2</v>
      </c>
      <c r="BL13" s="159">
        <v>3.4669893914442191</v>
      </c>
      <c r="BM13" s="159">
        <v>6.1305116617517523</v>
      </c>
      <c r="BN13" s="159">
        <v>1.8585210830684389</v>
      </c>
      <c r="BO13" s="149">
        <f t="shared" si="0"/>
        <v>30.597345132743367</v>
      </c>
      <c r="BP13" s="149">
        <f t="shared" si="1"/>
        <v>15.942133835821801</v>
      </c>
      <c r="BQ13" s="149">
        <f t="shared" si="2"/>
        <v>2.5636516520252179</v>
      </c>
      <c r="BR13" s="149">
        <f t="shared" si="3"/>
        <v>3.58565515624023E-3</v>
      </c>
      <c r="BS13" s="153">
        <v>19.081</v>
      </c>
      <c r="BT13" s="154">
        <v>1.2780000000000001E-3</v>
      </c>
      <c r="BU13" s="153">
        <v>15.574</v>
      </c>
      <c r="BV13" s="154">
        <v>1.065E-3</v>
      </c>
      <c r="BW13" s="153">
        <v>38.725999999999999</v>
      </c>
      <c r="BX13" s="154">
        <v>2.6189999999999998E-3</v>
      </c>
      <c r="BY13" s="155">
        <v>0.51299876000000011</v>
      </c>
      <c r="BZ13" s="155">
        <v>2.61E-6</v>
      </c>
      <c r="CA13" s="151">
        <v>7.0373245838206699</v>
      </c>
      <c r="CB13" s="155">
        <v>0.70348006200000002</v>
      </c>
      <c r="CC13" s="155">
        <v>2.3300000000000001E-6</v>
      </c>
      <c r="CD13" s="155">
        <v>0.70348006200000002</v>
      </c>
      <c r="CE13" s="155">
        <v>0.51299876000000011</v>
      </c>
      <c r="CF13" s="153">
        <v>19.081</v>
      </c>
      <c r="CG13" s="153">
        <v>15.574</v>
      </c>
      <c r="CH13" s="153">
        <v>38.725999999999999</v>
      </c>
      <c r="CK13" s="149"/>
      <c r="CL13" s="148">
        <v>1332.7</v>
      </c>
      <c r="CM13" s="148">
        <v>45.8</v>
      </c>
      <c r="CO13" s="149">
        <v>7</v>
      </c>
      <c r="CT13" s="148"/>
      <c r="CU13" s="157">
        <v>4.5</v>
      </c>
      <c r="CV13" s="160">
        <v>0</v>
      </c>
      <c r="CW13" s="160"/>
      <c r="CX13" s="160"/>
      <c r="CY13" s="157"/>
    </row>
    <row r="14" spans="1:103">
      <c r="A14" s="148" t="s">
        <v>412</v>
      </c>
      <c r="B14" s="148">
        <f t="shared" si="4"/>
        <v>2</v>
      </c>
      <c r="C14" s="148" t="s">
        <v>404</v>
      </c>
      <c r="E14" s="149" t="s">
        <v>405</v>
      </c>
      <c r="G14" s="148"/>
      <c r="H14" s="149" t="s">
        <v>414</v>
      </c>
      <c r="I14" s="148" t="s">
        <v>426</v>
      </c>
      <c r="J14" s="158">
        <v>8.2741670000000003</v>
      </c>
      <c r="K14" s="158">
        <v>-82.037666999999999</v>
      </c>
      <c r="L14" s="159">
        <v>45.83</v>
      </c>
      <c r="M14" s="159">
        <v>2.31</v>
      </c>
      <c r="N14" s="159">
        <v>12.91</v>
      </c>
      <c r="O14" s="159">
        <v>10.76</v>
      </c>
      <c r="P14" s="159"/>
      <c r="Q14" s="159">
        <v>0.16</v>
      </c>
      <c r="R14" s="159">
        <v>10.99</v>
      </c>
      <c r="S14" s="159">
        <v>11.25</v>
      </c>
      <c r="T14" s="159">
        <v>2.97</v>
      </c>
      <c r="U14" s="159">
        <v>1.21</v>
      </c>
      <c r="V14" s="159">
        <v>0.96</v>
      </c>
      <c r="W14" s="159"/>
      <c r="X14" s="159">
        <v>0.54</v>
      </c>
      <c r="Y14" s="159">
        <v>5.4374217077618336</v>
      </c>
      <c r="Z14" s="159"/>
      <c r="AA14" s="159"/>
      <c r="AB14" s="159">
        <v>28.139649567906133</v>
      </c>
      <c r="AC14" s="159"/>
      <c r="AD14" s="159">
        <v>436.77975105050353</v>
      </c>
      <c r="AE14" s="159">
        <v>48.18270038848808</v>
      </c>
      <c r="AF14" s="159">
        <v>228</v>
      </c>
      <c r="AG14" s="159">
        <v>98.766597954491417</v>
      </c>
      <c r="AH14" s="159">
        <v>94</v>
      </c>
      <c r="AI14" s="159"/>
      <c r="AJ14" s="159">
        <v>21</v>
      </c>
      <c r="AK14" s="159">
        <v>1342</v>
      </c>
      <c r="AL14" s="159">
        <v>25.162958851978122</v>
      </c>
      <c r="AM14" s="159">
        <v>222</v>
      </c>
      <c r="AN14" s="159">
        <v>48.004098945532398</v>
      </c>
      <c r="AO14" s="159">
        <v>1.7622009038293829</v>
      </c>
      <c r="AP14" s="159">
        <v>1.505213272020931</v>
      </c>
      <c r="AQ14" s="159">
        <v>3.3279402204075166E-2</v>
      </c>
      <c r="AR14" s="159">
        <v>0.39828121779116793</v>
      </c>
      <c r="AS14" s="159">
        <v>1065.655276302228</v>
      </c>
      <c r="AT14" s="159">
        <v>56.338832950130822</v>
      </c>
      <c r="AU14" s="159">
        <v>115.75357964005391</v>
      </c>
      <c r="AV14" s="159">
        <v>14.730650122889086</v>
      </c>
      <c r="AW14" s="159">
        <v>58.521739475144699</v>
      </c>
      <c r="AX14" s="159">
        <v>10.831185285023389</v>
      </c>
      <c r="AY14" s="159">
        <v>3.1316213417675129</v>
      </c>
      <c r="AZ14" s="159">
        <v>9.4698453976056456</v>
      </c>
      <c r="BA14" s="159">
        <v>1.1928591928962184</v>
      </c>
      <c r="BB14" s="159">
        <v>6.1419051771981295</v>
      </c>
      <c r="BC14" s="159">
        <v>1.0821262982636963</v>
      </c>
      <c r="BD14" s="159">
        <v>2.7524466819947673</v>
      </c>
      <c r="BE14" s="159">
        <v>0.35561531752953307</v>
      </c>
      <c r="BF14" s="159">
        <v>2.1670308411955923</v>
      </c>
      <c r="BG14" s="159">
        <v>0.31235407912471264</v>
      </c>
      <c r="BH14" s="159">
        <v>6.3721025925632295</v>
      </c>
      <c r="BI14" s="159">
        <v>2.895327836359312</v>
      </c>
      <c r="BJ14" s="159"/>
      <c r="BK14" s="159">
        <v>4.0998953460715144E-2</v>
      </c>
      <c r="BL14" s="159">
        <v>3.7605526044557207</v>
      </c>
      <c r="BM14" s="159">
        <v>6.4733100769047809</v>
      </c>
      <c r="BN14" s="159">
        <v>1.954098231982875</v>
      </c>
      <c r="BO14" s="149">
        <f t="shared" si="0"/>
        <v>30.781002638522423</v>
      </c>
      <c r="BP14" s="149">
        <f t="shared" si="1"/>
        <v>17.798481191772765</v>
      </c>
      <c r="BQ14" s="149">
        <f t="shared" si="2"/>
        <v>2.4246675908867354</v>
      </c>
      <c r="BR14" s="149">
        <f t="shared" si="3"/>
        <v>3.5433463166995552E-3</v>
      </c>
      <c r="BS14" s="153">
        <v>19.062999999999999</v>
      </c>
      <c r="BT14" s="154">
        <v>2.2209999999999999E-3</v>
      </c>
      <c r="BU14" s="153">
        <v>15.56</v>
      </c>
      <c r="BV14" s="154">
        <v>1.8500000000000001E-3</v>
      </c>
      <c r="BW14" s="153">
        <v>38.677</v>
      </c>
      <c r="BX14" s="154">
        <v>4.8789999999999997E-3</v>
      </c>
      <c r="BY14" s="155">
        <v>0.51300491000000015</v>
      </c>
      <c r="BZ14" s="155">
        <v>2.4703267000000002E-6</v>
      </c>
      <c r="CA14" s="151">
        <v>7.1572922803242456</v>
      </c>
      <c r="CB14" s="155">
        <v>0.70348545200000001</v>
      </c>
      <c r="CC14" s="155">
        <v>2.5799999999999999E-6</v>
      </c>
      <c r="CD14" s="155">
        <v>0.70348545200000001</v>
      </c>
      <c r="CE14" s="155">
        <v>0.51300491000000015</v>
      </c>
      <c r="CF14" s="153">
        <v>19.062999999999999</v>
      </c>
      <c r="CG14" s="153">
        <v>15.56</v>
      </c>
      <c r="CH14" s="153">
        <v>38.677</v>
      </c>
      <c r="CK14" s="149"/>
      <c r="CL14" s="148">
        <v>1332.7</v>
      </c>
      <c r="CM14" s="148">
        <v>45.8</v>
      </c>
      <c r="CO14" s="149">
        <v>7</v>
      </c>
      <c r="CT14" s="148"/>
      <c r="CU14" s="157">
        <v>4.5</v>
      </c>
      <c r="CV14" s="160">
        <v>0</v>
      </c>
      <c r="CW14" s="160"/>
      <c r="CX14" s="160"/>
      <c r="CY14" s="157"/>
    </row>
    <row r="15" spans="1:103">
      <c r="A15" s="149" t="s">
        <v>427</v>
      </c>
      <c r="B15" s="148">
        <f t="shared" si="4"/>
        <v>3</v>
      </c>
      <c r="C15" s="148" t="s">
        <v>428</v>
      </c>
      <c r="D15" s="149" t="s">
        <v>429</v>
      </c>
      <c r="E15" s="149" t="s">
        <v>430</v>
      </c>
      <c r="G15" s="148" t="s">
        <v>431</v>
      </c>
      <c r="H15" s="149" t="s">
        <v>432</v>
      </c>
      <c r="I15" s="148" t="s">
        <v>433</v>
      </c>
      <c r="J15" s="158">
        <v>12.400499999999999</v>
      </c>
      <c r="K15" s="158">
        <v>-86.664299999999997</v>
      </c>
      <c r="L15" s="151">
        <v>57.82</v>
      </c>
      <c r="M15" s="151">
        <v>0.98</v>
      </c>
      <c r="N15" s="151">
        <v>15.71</v>
      </c>
      <c r="O15" s="151">
        <v>9.98</v>
      </c>
      <c r="P15" s="151"/>
      <c r="Q15" s="151">
        <v>0.19</v>
      </c>
      <c r="R15" s="151">
        <v>2.67</v>
      </c>
      <c r="S15" s="151">
        <v>6.21</v>
      </c>
      <c r="T15" s="151">
        <v>3.33</v>
      </c>
      <c r="U15" s="151">
        <v>1.8</v>
      </c>
      <c r="V15" s="151">
        <v>0.24</v>
      </c>
      <c r="W15" s="151"/>
      <c r="X15" s="151">
        <v>0.9</v>
      </c>
      <c r="Y15" s="151">
        <v>11.479539103472035</v>
      </c>
      <c r="Z15" s="151"/>
      <c r="AA15" s="151"/>
      <c r="AB15" s="151"/>
      <c r="AC15" s="151"/>
      <c r="AD15" s="151"/>
      <c r="AE15" s="151"/>
      <c r="AF15" s="151" t="s">
        <v>434</v>
      </c>
      <c r="AG15" s="151">
        <v>52.774311143436812</v>
      </c>
      <c r="AH15" s="151">
        <v>101</v>
      </c>
      <c r="AI15" s="151"/>
      <c r="AJ15" s="151">
        <v>34</v>
      </c>
      <c r="AK15" s="151">
        <v>398</v>
      </c>
      <c r="AL15" s="151">
        <v>30.013254986027636</v>
      </c>
      <c r="AM15" s="151">
        <v>140</v>
      </c>
      <c r="AN15" s="151">
        <v>4.7752012785667803</v>
      </c>
      <c r="AO15" s="151">
        <v>1.635863021092524</v>
      </c>
      <c r="AP15" s="151">
        <v>1.1384545917390805</v>
      </c>
      <c r="AQ15" s="151">
        <v>0.73258592045324045</v>
      </c>
      <c r="AR15" s="151">
        <v>1.7584740650001913</v>
      </c>
      <c r="AS15" s="151">
        <v>1085.390422233281</v>
      </c>
      <c r="AT15" s="151">
        <v>10.20148374995215</v>
      </c>
      <c r="AU15" s="151">
        <v>23.284331814875777</v>
      </c>
      <c r="AV15" s="151">
        <v>3.58352945680052</v>
      </c>
      <c r="AW15" s="151">
        <v>16.983978103586875</v>
      </c>
      <c r="AX15" s="151">
        <v>4.7085242909407796</v>
      </c>
      <c r="AY15" s="151">
        <v>1.4942127646922561</v>
      </c>
      <c r="AZ15" s="151">
        <v>5.3711920645864675</v>
      </c>
      <c r="BA15" s="151">
        <v>0.89253416529495078</v>
      </c>
      <c r="BB15" s="151">
        <v>5.7110707039773381</v>
      </c>
      <c r="BC15" s="151">
        <v>1.1905149485127999</v>
      </c>
      <c r="BD15" s="151">
        <v>3.2410421907897247</v>
      </c>
      <c r="BE15" s="151">
        <v>0.50203851012517697</v>
      </c>
      <c r="BF15" s="151">
        <v>3.4036833441794583</v>
      </c>
      <c r="BG15" s="151">
        <v>0.52461493702867201</v>
      </c>
      <c r="BH15" s="151">
        <v>4.1479401293878952</v>
      </c>
      <c r="BI15" s="151">
        <v>0.31080852122650532</v>
      </c>
      <c r="BJ15" s="151">
        <v>0.53953833786318561</v>
      </c>
      <c r="BK15" s="151">
        <v>0.16242782529006</v>
      </c>
      <c r="BL15" s="151">
        <v>4.4460254947747195</v>
      </c>
      <c r="BM15" s="151">
        <v>1.6575306511503272</v>
      </c>
      <c r="BN15" s="151">
        <v>1.5531816406997663</v>
      </c>
      <c r="BO15" s="149">
        <f t="shared" si="0"/>
        <v>5.2371116275066694</v>
      </c>
      <c r="BP15" s="149">
        <f t="shared" si="1"/>
        <v>4.6456360149088489</v>
      </c>
      <c r="BQ15" s="149">
        <f t="shared" si="2"/>
        <v>2.3786203451023047</v>
      </c>
      <c r="BR15" s="149">
        <f t="shared" si="3"/>
        <v>2.1824418477205818E-2</v>
      </c>
      <c r="BS15" s="153">
        <v>18.559000000000001</v>
      </c>
      <c r="BT15" s="154">
        <v>8.893226E-4</v>
      </c>
      <c r="BU15" s="153">
        <v>15.529</v>
      </c>
      <c r="BV15" s="154">
        <v>7.6408879999999995E-4</v>
      </c>
      <c r="BW15" s="153">
        <v>38.186999999999998</v>
      </c>
      <c r="BX15" s="154">
        <v>1.9049175000000001E-3</v>
      </c>
      <c r="BY15" s="155">
        <v>0.51306335999999997</v>
      </c>
      <c r="BZ15" s="155">
        <v>2.0910868000000002E-6</v>
      </c>
      <c r="CA15" s="151">
        <v>8.2974730706641964</v>
      </c>
      <c r="CB15" s="155">
        <v>0.70395196500000012</v>
      </c>
      <c r="CC15" s="155">
        <v>2.4471311E-6</v>
      </c>
      <c r="CD15" s="155">
        <v>0.70395196500000012</v>
      </c>
      <c r="CE15" s="155">
        <v>0.51306335999999997</v>
      </c>
      <c r="CF15" s="153">
        <v>18.559000000000001</v>
      </c>
      <c r="CG15" s="153">
        <v>15.529</v>
      </c>
      <c r="CH15" s="153">
        <v>38.186999999999998</v>
      </c>
      <c r="CK15" s="149"/>
      <c r="CL15" s="148">
        <v>672.1</v>
      </c>
      <c r="CM15" s="148">
        <v>179.1</v>
      </c>
      <c r="CO15" s="149">
        <v>6</v>
      </c>
      <c r="CQ15" s="149" t="s">
        <v>429</v>
      </c>
      <c r="CS15" s="149" t="s">
        <v>435</v>
      </c>
      <c r="CT15" s="148" t="s">
        <v>431</v>
      </c>
      <c r="CU15" s="148"/>
      <c r="CV15" s="148"/>
      <c r="CW15" s="148"/>
      <c r="CX15" s="148"/>
      <c r="CY15" s="148"/>
    </row>
    <row r="16" spans="1:103">
      <c r="A16" s="149" t="s">
        <v>427</v>
      </c>
      <c r="B16" s="148">
        <f t="shared" si="4"/>
        <v>3</v>
      </c>
      <c r="C16" s="148" t="s">
        <v>428</v>
      </c>
      <c r="D16" s="149" t="s">
        <v>429</v>
      </c>
      <c r="E16" s="149" t="s">
        <v>430</v>
      </c>
      <c r="G16" s="148" t="s">
        <v>436</v>
      </c>
      <c r="H16" s="149" t="s">
        <v>432</v>
      </c>
      <c r="I16" s="148" t="s">
        <v>437</v>
      </c>
      <c r="J16" s="158">
        <v>12.47255</v>
      </c>
      <c r="K16" s="158">
        <v>-86.723600000000005</v>
      </c>
      <c r="L16" s="151">
        <v>49.9</v>
      </c>
      <c r="M16" s="151">
        <v>0.71</v>
      </c>
      <c r="N16" s="151">
        <v>17.329999999999998</v>
      </c>
      <c r="O16" s="151">
        <v>10.62</v>
      </c>
      <c r="P16" s="151"/>
      <c r="Q16" s="151">
        <v>0.18</v>
      </c>
      <c r="R16" s="151">
        <v>6.41</v>
      </c>
      <c r="S16" s="151">
        <v>12.64</v>
      </c>
      <c r="T16" s="151">
        <v>1.93</v>
      </c>
      <c r="U16" s="151">
        <v>0.6</v>
      </c>
      <c r="V16" s="151">
        <v>0.16</v>
      </c>
      <c r="W16" s="151"/>
      <c r="X16" s="151">
        <v>0.3</v>
      </c>
      <c r="Y16" s="151">
        <v>4.9700749566040718</v>
      </c>
      <c r="Z16" s="151"/>
      <c r="AA16" s="151"/>
      <c r="AB16" s="151">
        <v>33.659578664983435</v>
      </c>
      <c r="AC16" s="151">
        <v>276.76751617484615</v>
      </c>
      <c r="AD16" s="151">
        <v>101.856296354742</v>
      </c>
      <c r="AE16" s="151">
        <v>35.062884645731422</v>
      </c>
      <c r="AF16" s="151">
        <v>23</v>
      </c>
      <c r="AG16" s="151">
        <v>142.49287517752882</v>
      </c>
      <c r="AH16" s="151">
        <v>71</v>
      </c>
      <c r="AI16" s="151">
        <v>15.815851349218873</v>
      </c>
      <c r="AJ16" s="151">
        <v>11</v>
      </c>
      <c r="AK16" s="151">
        <v>481</v>
      </c>
      <c r="AL16" s="151">
        <v>17.570952303929307</v>
      </c>
      <c r="AM16" s="151">
        <v>57</v>
      </c>
      <c r="AN16" s="151">
        <v>1.5683742938298881</v>
      </c>
      <c r="AO16" s="151">
        <v>0.52523173425911318</v>
      </c>
      <c r="AP16" s="151">
        <v>0.57776676660880544</v>
      </c>
      <c r="AQ16" s="151">
        <v>0.14423218399873758</v>
      </c>
      <c r="AR16" s="151">
        <v>0.40616813949818531</v>
      </c>
      <c r="AS16" s="151">
        <v>369.08726132239235</v>
      </c>
      <c r="AT16" s="151">
        <v>5.4172156777655038</v>
      </c>
      <c r="AU16" s="151">
        <v>12.613704749881649</v>
      </c>
      <c r="AV16" s="151">
        <v>2.0260101625374785</v>
      </c>
      <c r="AW16" s="151">
        <v>9.69439348272053</v>
      </c>
      <c r="AX16" s="151">
        <v>2.632266017042765</v>
      </c>
      <c r="AY16" s="151">
        <v>0.86600501819738551</v>
      </c>
      <c r="AZ16" s="151">
        <v>2.8621246729441836</v>
      </c>
      <c r="BA16" s="151">
        <v>0.47779801562253432</v>
      </c>
      <c r="BB16" s="151">
        <v>3.0007425437904374</v>
      </c>
      <c r="BC16" s="151">
        <v>0.61460256035979177</v>
      </c>
      <c r="BD16" s="151">
        <v>1.7233810018541897</v>
      </c>
      <c r="BE16" s="151">
        <v>0.25345484850875816</v>
      </c>
      <c r="BF16" s="151">
        <v>1.7039494634685182</v>
      </c>
      <c r="BG16" s="151">
        <v>0.25345484850875816</v>
      </c>
      <c r="BH16" s="151">
        <v>1.5131966979643363</v>
      </c>
      <c r="BI16" s="151">
        <v>9.9346157487770231E-2</v>
      </c>
      <c r="BJ16" s="151">
        <v>0.13729669007416759</v>
      </c>
      <c r="BK16" s="151">
        <v>4.8852836515701444E-2</v>
      </c>
      <c r="BL16" s="151">
        <v>1.8997916837620328</v>
      </c>
      <c r="BM16" s="151">
        <v>0.56507771816316865</v>
      </c>
      <c r="BN16" s="151">
        <v>0.46704394824049233</v>
      </c>
      <c r="BO16" s="149">
        <f t="shared" si="0"/>
        <v>6.6395199314187741</v>
      </c>
      <c r="BP16" s="149">
        <f t="shared" si="1"/>
        <v>1.502092167724534</v>
      </c>
      <c r="BQ16" s="149">
        <f t="shared" si="2"/>
        <v>2.507958478647307</v>
      </c>
      <c r="BR16" s="149">
        <f t="shared" si="3"/>
        <v>1.2478956660269058E-2</v>
      </c>
      <c r="BS16" s="153">
        <v>18.489999999999998</v>
      </c>
      <c r="BT16" s="154">
        <v>1.0744766E-3</v>
      </c>
      <c r="BU16" s="153">
        <v>15.526</v>
      </c>
      <c r="BV16" s="154">
        <v>8.7295500000000002E-4</v>
      </c>
      <c r="BW16" s="153">
        <v>38.118000000000002</v>
      </c>
      <c r="BX16" s="154">
        <v>2.1549907000000001E-3</v>
      </c>
      <c r="BY16" s="155">
        <v>0.51305727250000011</v>
      </c>
      <c r="BZ16" s="155">
        <v>2.3476956000000001E-6</v>
      </c>
      <c r="CA16" s="151">
        <v>8.1787245580722256</v>
      </c>
      <c r="CB16" s="155">
        <v>0.70397103999999999</v>
      </c>
      <c r="CC16" s="155">
        <v>2.5605431999999999E-6</v>
      </c>
      <c r="CD16" s="155">
        <v>0.70397103999999999</v>
      </c>
      <c r="CE16" s="155">
        <v>0.51305727250000011</v>
      </c>
      <c r="CF16" s="153">
        <v>18.489999999999998</v>
      </c>
      <c r="CG16" s="153">
        <v>15.526</v>
      </c>
      <c r="CH16" s="153">
        <v>38.118000000000002</v>
      </c>
      <c r="CK16" s="149"/>
      <c r="CL16" s="148">
        <v>662.7</v>
      </c>
      <c r="CM16" s="148">
        <v>182.7</v>
      </c>
      <c r="CO16" s="149">
        <v>6</v>
      </c>
      <c r="CQ16" s="149" t="s">
        <v>429</v>
      </c>
      <c r="CS16" s="149" t="s">
        <v>435</v>
      </c>
      <c r="CT16" s="148" t="s">
        <v>436</v>
      </c>
      <c r="CU16" s="148"/>
      <c r="CV16" s="148"/>
      <c r="CW16" s="148"/>
      <c r="CX16" s="148"/>
      <c r="CY16" s="148"/>
    </row>
    <row r="17" spans="1:103">
      <c r="A17" s="149" t="s">
        <v>427</v>
      </c>
      <c r="B17" s="148">
        <f t="shared" si="4"/>
        <v>3</v>
      </c>
      <c r="C17" s="148" t="s">
        <v>428</v>
      </c>
      <c r="D17" s="149" t="s">
        <v>429</v>
      </c>
      <c r="E17" s="149" t="s">
        <v>430</v>
      </c>
      <c r="G17" s="148" t="s">
        <v>438</v>
      </c>
      <c r="H17" s="149" t="s">
        <v>432</v>
      </c>
      <c r="I17" s="148" t="s">
        <v>439</v>
      </c>
      <c r="J17" s="158">
        <v>12.607200000000001</v>
      </c>
      <c r="K17" s="158">
        <v>-86.732900000000001</v>
      </c>
      <c r="L17" s="151">
        <v>52.57</v>
      </c>
      <c r="M17" s="151">
        <v>1.07</v>
      </c>
      <c r="N17" s="151">
        <v>16.48</v>
      </c>
      <c r="O17" s="151">
        <v>12.48</v>
      </c>
      <c r="P17" s="151"/>
      <c r="Q17" s="151">
        <v>0.24</v>
      </c>
      <c r="R17" s="151">
        <v>3.94</v>
      </c>
      <c r="S17" s="151">
        <v>7.73</v>
      </c>
      <c r="T17" s="151">
        <v>3.07</v>
      </c>
      <c r="U17" s="151">
        <v>0.8</v>
      </c>
      <c r="V17" s="151">
        <v>0.2</v>
      </c>
      <c r="W17" s="151"/>
      <c r="X17" s="151">
        <v>1.75</v>
      </c>
      <c r="Y17" s="151">
        <v>7.1263177831250477</v>
      </c>
      <c r="Z17" s="151"/>
      <c r="AA17" s="151"/>
      <c r="AB17" s="151"/>
      <c r="AC17" s="151"/>
      <c r="AD17" s="151"/>
      <c r="AE17" s="151"/>
      <c r="AF17" s="151" t="s">
        <v>434</v>
      </c>
      <c r="AG17" s="151">
        <v>167.926690271365</v>
      </c>
      <c r="AH17" s="151">
        <v>108</v>
      </c>
      <c r="AI17" s="151"/>
      <c r="AJ17" s="151">
        <v>13</v>
      </c>
      <c r="AK17" s="151">
        <v>592</v>
      </c>
      <c r="AL17" s="151">
        <v>22.628274276177908</v>
      </c>
      <c r="AM17" s="151">
        <v>64</v>
      </c>
      <c r="AN17" s="151">
        <v>0.85901340332220699</v>
      </c>
      <c r="AO17" s="151">
        <v>0.53540659784211753</v>
      </c>
      <c r="AP17" s="151">
        <v>0.69843627454785373</v>
      </c>
      <c r="AQ17" s="151">
        <v>9.3354141116199635E-2</v>
      </c>
      <c r="AR17" s="151">
        <v>0.48445435845690099</v>
      </c>
      <c r="AS17" s="151">
        <v>764.08926492276635</v>
      </c>
      <c r="AT17" s="151">
        <v>6.9316032756345569</v>
      </c>
      <c r="AU17" s="151">
        <v>15.730678025304664</v>
      </c>
      <c r="AV17" s="151">
        <v>2.5942501746487614</v>
      </c>
      <c r="AW17" s="151">
        <v>12.920726150741284</v>
      </c>
      <c r="AX17" s="151">
        <v>3.6960777769153141</v>
      </c>
      <c r="AY17" s="151">
        <v>1.4780669086165501</v>
      </c>
      <c r="AZ17" s="151">
        <v>4.2257548761193835</v>
      </c>
      <c r="BA17" s="151">
        <v>0.69510358612124501</v>
      </c>
      <c r="BB17" s="151">
        <v>4.4422890631064185</v>
      </c>
      <c r="BC17" s="151">
        <v>0.92129908224792301</v>
      </c>
      <c r="BD17" s="151">
        <v>2.4710913054024677</v>
      </c>
      <c r="BE17" s="151">
        <v>0.38554249786540395</v>
      </c>
      <c r="BF17" s="151">
        <v>2.5961934332065506</v>
      </c>
      <c r="BG17" s="151">
        <v>0.39836800434681358</v>
      </c>
      <c r="BH17" s="151">
        <v>1.7813851199254829</v>
      </c>
      <c r="BI17" s="151">
        <v>5.7015206085539075E-2</v>
      </c>
      <c r="BJ17" s="151">
        <v>0.14803743693239152</v>
      </c>
      <c r="BK17" s="151">
        <v>0.10865924551734843</v>
      </c>
      <c r="BL17" s="151">
        <v>2.6601266397578205</v>
      </c>
      <c r="BM17" s="151">
        <v>0.58554266863308224</v>
      </c>
      <c r="BN17" s="151">
        <v>0.57870239850966387</v>
      </c>
      <c r="BO17" s="149">
        <f t="shared" si="0"/>
        <v>5.913507195558477</v>
      </c>
      <c r="BP17" s="149">
        <f t="shared" si="1"/>
        <v>1.3103719071916646</v>
      </c>
      <c r="BQ17" s="149">
        <f t="shared" si="2"/>
        <v>2.9790151707794839</v>
      </c>
      <c r="BR17" s="149">
        <f t="shared" si="3"/>
        <v>2.0230064008010879E-2</v>
      </c>
      <c r="BS17" s="153">
        <v>18.504000000000001</v>
      </c>
      <c r="BT17" s="154">
        <v>5.5219999999999998E-4</v>
      </c>
      <c r="BU17" s="153">
        <v>15.532</v>
      </c>
      <c r="BV17" s="154">
        <v>5.5000000000000003E-4</v>
      </c>
      <c r="BW17" s="153">
        <v>38.142000000000003</v>
      </c>
      <c r="BX17" s="154">
        <v>1.6199999999999999E-3</v>
      </c>
      <c r="BY17" s="155">
        <v>0.51307249999999993</v>
      </c>
      <c r="BZ17" s="155">
        <v>3.9999999999999998E-6</v>
      </c>
      <c r="CA17" s="151">
        <v>8.4757665253043513</v>
      </c>
      <c r="CB17" s="155">
        <v>0.70394078800000004</v>
      </c>
      <c r="CC17" s="155">
        <v>6.1477999999999998E-6</v>
      </c>
      <c r="CD17" s="155">
        <v>0.70394078800000004</v>
      </c>
      <c r="CE17" s="155">
        <v>0.51307249999999993</v>
      </c>
      <c r="CF17" s="153">
        <v>18.504000000000001</v>
      </c>
      <c r="CG17" s="153">
        <v>15.532</v>
      </c>
      <c r="CH17" s="153">
        <v>38.142000000000003</v>
      </c>
      <c r="CK17" s="149"/>
      <c r="CL17" s="148">
        <v>654.4</v>
      </c>
      <c r="CM17" s="148">
        <v>194.9</v>
      </c>
      <c r="CO17" s="149">
        <v>6</v>
      </c>
      <c r="CQ17" s="149" t="s">
        <v>429</v>
      </c>
      <c r="CS17" s="149" t="s">
        <v>435</v>
      </c>
      <c r="CT17" s="148" t="s">
        <v>438</v>
      </c>
      <c r="CU17" s="148"/>
      <c r="CV17" s="148"/>
      <c r="CW17" s="148"/>
      <c r="CX17" s="148"/>
      <c r="CY17" s="148"/>
    </row>
    <row r="18" spans="1:103">
      <c r="A18" s="149" t="s">
        <v>427</v>
      </c>
      <c r="B18" s="148">
        <f t="shared" si="4"/>
        <v>3</v>
      </c>
      <c r="C18" s="148" t="s">
        <v>428</v>
      </c>
      <c r="D18" s="149" t="s">
        <v>429</v>
      </c>
      <c r="E18" s="149" t="s">
        <v>430</v>
      </c>
      <c r="G18" s="148" t="s">
        <v>440</v>
      </c>
      <c r="H18" s="149" t="s">
        <v>432</v>
      </c>
      <c r="I18" s="148" t="s">
        <v>441</v>
      </c>
      <c r="J18" s="158">
        <v>12.519450000000001</v>
      </c>
      <c r="K18" s="158">
        <v>-86.6815</v>
      </c>
      <c r="L18" s="151">
        <v>47.39</v>
      </c>
      <c r="M18" s="151">
        <v>0.71</v>
      </c>
      <c r="N18" s="151">
        <v>17.55</v>
      </c>
      <c r="O18" s="151">
        <v>12.39</v>
      </c>
      <c r="P18" s="151"/>
      <c r="Q18" s="151">
        <v>0.19</v>
      </c>
      <c r="R18" s="151">
        <v>7.81</v>
      </c>
      <c r="S18" s="151">
        <v>12.25</v>
      </c>
      <c r="T18" s="151">
        <v>1.63</v>
      </c>
      <c r="U18" s="151">
        <v>0.36</v>
      </c>
      <c r="V18" s="151">
        <v>0.09</v>
      </c>
      <c r="W18" s="151"/>
      <c r="X18" s="151">
        <v>0.26</v>
      </c>
      <c r="Y18" s="151">
        <v>3.7998280249743139</v>
      </c>
      <c r="Z18" s="151"/>
      <c r="AA18" s="151"/>
      <c r="AB18" s="151"/>
      <c r="AC18" s="151"/>
      <c r="AD18" s="151"/>
      <c r="AE18" s="151"/>
      <c r="AF18" s="151">
        <v>42</v>
      </c>
      <c r="AG18" s="151">
        <v>165.4123014304908</v>
      </c>
      <c r="AH18" s="151">
        <v>74</v>
      </c>
      <c r="AI18" s="151"/>
      <c r="AJ18" s="151">
        <v>5</v>
      </c>
      <c r="AK18" s="151">
        <v>421</v>
      </c>
      <c r="AL18" s="151">
        <v>12.350923535920334</v>
      </c>
      <c r="AM18" s="151">
        <v>36</v>
      </c>
      <c r="AN18" s="151">
        <v>0.72474248004425823</v>
      </c>
      <c r="AO18" s="151">
        <v>0.24407135066782579</v>
      </c>
      <c r="AP18" s="151">
        <v>0.43148328064490638</v>
      </c>
      <c r="AQ18" s="151">
        <v>9.8533825970125666E-2</v>
      </c>
      <c r="AR18" s="151">
        <v>0.25359859321899941</v>
      </c>
      <c r="AS18" s="151">
        <v>310.92017703311467</v>
      </c>
      <c r="AT18" s="151">
        <v>3.047926973840196</v>
      </c>
      <c r="AU18" s="151">
        <v>6.7955725914802816</v>
      </c>
      <c r="AV18" s="151">
        <v>1.1310141468426462</v>
      </c>
      <c r="AW18" s="151">
        <v>5.7934331779024735</v>
      </c>
      <c r="AX18" s="151">
        <v>1.7825035959851419</v>
      </c>
      <c r="AY18" s="151">
        <v>0.71544451831223044</v>
      </c>
      <c r="AZ18" s="151">
        <v>2.1699541294178157</v>
      </c>
      <c r="BA18" s="151">
        <v>0.3763458468347427</v>
      </c>
      <c r="BB18" s="151">
        <v>2.4590982849917</v>
      </c>
      <c r="BC18" s="151">
        <v>0.50858081087489126</v>
      </c>
      <c r="BD18" s="151">
        <v>1.3693118303959535</v>
      </c>
      <c r="BE18" s="151">
        <v>0.2075436655338655</v>
      </c>
      <c r="BF18" s="151">
        <v>1.4176220659132222</v>
      </c>
      <c r="BG18" s="151">
        <v>0.21604307278906185</v>
      </c>
      <c r="BH18" s="151">
        <v>0.95371255828657231</v>
      </c>
      <c r="BI18" s="151">
        <v>5.002395321267683E-2</v>
      </c>
      <c r="BJ18" s="151">
        <v>9.0117110566663994E-2</v>
      </c>
      <c r="BK18" s="151">
        <v>3.7523894728522869E-2</v>
      </c>
      <c r="BL18" s="151">
        <v>0.99354117600569036</v>
      </c>
      <c r="BM18" s="151">
        <v>0.25634607602940013</v>
      </c>
      <c r="BN18" s="151">
        <v>0.27079506836323403</v>
      </c>
      <c r="BO18" s="149">
        <f t="shared" si="0"/>
        <v>6.8397493285586393</v>
      </c>
      <c r="BP18" s="149">
        <f t="shared" si="1"/>
        <v>0.69679645351962605</v>
      </c>
      <c r="BQ18" s="149">
        <f t="shared" si="2"/>
        <v>2.4526155831645111</v>
      </c>
      <c r="BR18" s="149">
        <f t="shared" si="3"/>
        <v>1.0978349557724618E-2</v>
      </c>
      <c r="BS18" s="153">
        <v>18.542999999999999</v>
      </c>
      <c r="BT18" s="154">
        <v>1.2829E-3</v>
      </c>
      <c r="BU18" s="153">
        <v>15.532999999999999</v>
      </c>
      <c r="BV18" s="154">
        <v>1.0349999999999999E-3</v>
      </c>
      <c r="BW18" s="153">
        <v>38.186</v>
      </c>
      <c r="BX18" s="154">
        <v>2.47E-3</v>
      </c>
      <c r="BY18" s="155">
        <v>0.51308349999999991</v>
      </c>
      <c r="BZ18" s="155">
        <v>6.0000000000000002E-6</v>
      </c>
      <c r="CA18" s="151">
        <v>8.6903428930340532</v>
      </c>
      <c r="CB18" s="155">
        <v>0.70404384500000006</v>
      </c>
      <c r="CC18" s="155">
        <v>6.7000000000000002E-6</v>
      </c>
      <c r="CD18" s="155">
        <v>0.70404384500000006</v>
      </c>
      <c r="CE18" s="155">
        <v>0.51308349999999991</v>
      </c>
      <c r="CF18" s="153">
        <v>18.542999999999999</v>
      </c>
      <c r="CG18" s="153">
        <v>15.532999999999999</v>
      </c>
      <c r="CH18" s="153">
        <v>38.186</v>
      </c>
      <c r="CK18" s="149"/>
      <c r="CL18" s="148">
        <v>663.9</v>
      </c>
      <c r="CM18" s="148">
        <v>189.4</v>
      </c>
      <c r="CO18" s="149">
        <v>6</v>
      </c>
      <c r="CQ18" s="149" t="s">
        <v>429</v>
      </c>
      <c r="CS18" s="149" t="s">
        <v>435</v>
      </c>
      <c r="CT18" s="148" t="s">
        <v>440</v>
      </c>
      <c r="CU18" s="148"/>
      <c r="CV18" s="148" t="s">
        <v>442</v>
      </c>
      <c r="CW18" s="148"/>
      <c r="CX18" s="148"/>
      <c r="CY18" s="148"/>
    </row>
    <row r="19" spans="1:103">
      <c r="A19" s="149" t="s">
        <v>427</v>
      </c>
      <c r="B19" s="148">
        <f t="shared" si="4"/>
        <v>3</v>
      </c>
      <c r="C19" s="148" t="s">
        <v>428</v>
      </c>
      <c r="D19" s="149" t="s">
        <v>429</v>
      </c>
      <c r="E19" s="149" t="s">
        <v>430</v>
      </c>
      <c r="G19" s="148" t="s">
        <v>440</v>
      </c>
      <c r="H19" s="149" t="s">
        <v>432</v>
      </c>
      <c r="I19" s="148" t="s">
        <v>443</v>
      </c>
      <c r="J19" s="158">
        <v>12.5198</v>
      </c>
      <c r="K19" s="158">
        <v>-86.68065</v>
      </c>
      <c r="L19" s="151">
        <v>48.22</v>
      </c>
      <c r="M19" s="151">
        <v>0.74</v>
      </c>
      <c r="N19" s="151">
        <v>16.309999999999999</v>
      </c>
      <c r="O19" s="151">
        <v>12.6</v>
      </c>
      <c r="P19" s="151"/>
      <c r="Q19" s="151">
        <v>0.2</v>
      </c>
      <c r="R19" s="151">
        <v>8.4600000000000009</v>
      </c>
      <c r="S19" s="151">
        <v>10.9</v>
      </c>
      <c r="T19" s="151">
        <v>1.77</v>
      </c>
      <c r="U19" s="151">
        <v>0.49</v>
      </c>
      <c r="V19" s="151">
        <v>0.1</v>
      </c>
      <c r="W19" s="151"/>
      <c r="X19" s="151">
        <v>0.32</v>
      </c>
      <c r="Y19" s="151">
        <v>3.7897923784494094</v>
      </c>
      <c r="Z19" s="151"/>
      <c r="AA19" s="151"/>
      <c r="AB19" s="151">
        <v>34.711850436029152</v>
      </c>
      <c r="AC19" s="151">
        <v>317.07211802652012</v>
      </c>
      <c r="AD19" s="151">
        <v>63.139280850555494</v>
      </c>
      <c r="AE19" s="151">
        <v>47.850913869310716</v>
      </c>
      <c r="AF19" s="151">
        <v>38</v>
      </c>
      <c r="AG19" s="151">
        <v>129.57229960578186</v>
      </c>
      <c r="AH19" s="151">
        <v>81</v>
      </c>
      <c r="AI19" s="151">
        <v>15.980211444271893</v>
      </c>
      <c r="AJ19" s="151">
        <v>9</v>
      </c>
      <c r="AK19" s="151">
        <v>378</v>
      </c>
      <c r="AL19" s="151">
        <v>15.111079345358979</v>
      </c>
      <c r="AM19" s="151">
        <v>43</v>
      </c>
      <c r="AN19" s="151">
        <v>1.1038368438657271</v>
      </c>
      <c r="AO19" s="151">
        <v>0.42201515350615226</v>
      </c>
      <c r="AP19" s="151">
        <v>0.44836306295544143</v>
      </c>
      <c r="AQ19" s="151">
        <v>0.16753601839684629</v>
      </c>
      <c r="AR19" s="151">
        <v>0.32757938119698965</v>
      </c>
      <c r="AS19" s="151">
        <v>391.21112770278341</v>
      </c>
      <c r="AT19" s="151">
        <v>3.2036186835503524</v>
      </c>
      <c r="AU19" s="151">
        <v>7.4627886512961421</v>
      </c>
      <c r="AV19" s="151">
        <v>1.2475630450364354</v>
      </c>
      <c r="AW19" s="151">
        <v>6.2840212638872304</v>
      </c>
      <c r="AX19" s="151">
        <v>1.9139568032493133</v>
      </c>
      <c r="AY19" s="151">
        <v>0.71122668967664182</v>
      </c>
      <c r="AZ19" s="151">
        <v>2.2421109227156619</v>
      </c>
      <c r="BA19" s="151">
        <v>0.39490761079918774</v>
      </c>
      <c r="BB19" s="151">
        <v>2.564948548560507</v>
      </c>
      <c r="BC19" s="151">
        <v>0.53845437104288618</v>
      </c>
      <c r="BD19" s="151">
        <v>1.5342047731453829</v>
      </c>
      <c r="BE19" s="151">
        <v>0.2263069095687493</v>
      </c>
      <c r="BF19" s="151">
        <v>1.5260314382988891</v>
      </c>
      <c r="BG19" s="151">
        <v>0.2263069095687493</v>
      </c>
      <c r="BH19" s="151">
        <v>1.0725961784733007</v>
      </c>
      <c r="BI19" s="151">
        <v>6.296342874208577E-2</v>
      </c>
      <c r="BJ19" s="151">
        <v>0.11271880898339506</v>
      </c>
      <c r="BK19" s="151">
        <v>5.1276241787122215E-2</v>
      </c>
      <c r="BL19" s="151">
        <v>1.755213390275953</v>
      </c>
      <c r="BM19" s="151">
        <v>0.34731788316808032</v>
      </c>
      <c r="BN19" s="151">
        <v>0.32139863815553699</v>
      </c>
      <c r="BO19" s="149">
        <f t="shared" si="0"/>
        <v>4.251784251784251</v>
      </c>
      <c r="BP19" s="149">
        <f t="shared" si="1"/>
        <v>1.1602420266361495</v>
      </c>
      <c r="BQ19" s="149">
        <f t="shared" si="2"/>
        <v>1.9956634058214409</v>
      </c>
      <c r="BR19" s="149">
        <f t="shared" si="3"/>
        <v>1.6817623335110343E-2</v>
      </c>
      <c r="BS19" s="153">
        <v>18.559999999999999</v>
      </c>
      <c r="BT19" s="154">
        <v>2.2862849999999999E-3</v>
      </c>
      <c r="BU19" s="153">
        <v>15.532999999999999</v>
      </c>
      <c r="BV19" s="154">
        <v>1.9758457999999998E-3</v>
      </c>
      <c r="BW19" s="153">
        <v>38.198</v>
      </c>
      <c r="BX19" s="154">
        <v>4.7891225000000004E-3</v>
      </c>
      <c r="BY19" s="155">
        <v>0.51306722250000014</v>
      </c>
      <c r="BZ19" s="155">
        <v>2.87632E-6</v>
      </c>
      <c r="CA19" s="151">
        <v>8.3728186361553547</v>
      </c>
      <c r="CB19" s="155">
        <v>0.70400142500000007</v>
      </c>
      <c r="CC19" s="155">
        <v>2.208367E-6</v>
      </c>
      <c r="CD19" s="155">
        <v>0.70400142500000007</v>
      </c>
      <c r="CE19" s="155">
        <v>0.51306722250000014</v>
      </c>
      <c r="CF19" s="153">
        <v>18.559999999999999</v>
      </c>
      <c r="CG19" s="153">
        <v>15.532999999999999</v>
      </c>
      <c r="CH19" s="153">
        <v>38.198</v>
      </c>
      <c r="CK19" s="149"/>
      <c r="CL19" s="148">
        <v>664</v>
      </c>
      <c r="CM19" s="148">
        <v>189.5</v>
      </c>
      <c r="CO19" s="149">
        <v>6</v>
      </c>
      <c r="CQ19" s="149" t="s">
        <v>429</v>
      </c>
      <c r="CS19" s="149" t="s">
        <v>435</v>
      </c>
      <c r="CT19" s="148" t="s">
        <v>440</v>
      </c>
      <c r="CU19" s="148"/>
      <c r="CV19" s="148"/>
      <c r="CW19" s="148"/>
      <c r="CX19" s="148"/>
      <c r="CY19" s="148"/>
    </row>
    <row r="20" spans="1:103">
      <c r="A20" s="149" t="s">
        <v>427</v>
      </c>
      <c r="B20" s="148">
        <f t="shared" si="4"/>
        <v>3</v>
      </c>
      <c r="C20" s="148" t="s">
        <v>428</v>
      </c>
      <c r="D20" s="149" t="s">
        <v>429</v>
      </c>
      <c r="E20" s="149" t="s">
        <v>430</v>
      </c>
      <c r="G20" s="148" t="s">
        <v>444</v>
      </c>
      <c r="H20" s="149" t="s">
        <v>432</v>
      </c>
      <c r="I20" s="148" t="s">
        <v>445</v>
      </c>
      <c r="J20" s="158">
        <v>12.685700000000001</v>
      </c>
      <c r="K20" s="158">
        <v>-86.955299999999994</v>
      </c>
      <c r="L20" s="151">
        <v>50.36</v>
      </c>
      <c r="M20" s="151">
        <v>0.86</v>
      </c>
      <c r="N20" s="151">
        <v>18.41</v>
      </c>
      <c r="O20" s="151">
        <v>11.56</v>
      </c>
      <c r="P20" s="151"/>
      <c r="Q20" s="151">
        <v>0.19</v>
      </c>
      <c r="R20" s="151">
        <v>4.22</v>
      </c>
      <c r="S20" s="151">
        <v>9.15</v>
      </c>
      <c r="T20" s="151">
        <v>2.78</v>
      </c>
      <c r="U20" s="151">
        <v>1.02</v>
      </c>
      <c r="V20" s="151">
        <v>0.23</v>
      </c>
      <c r="W20" s="151"/>
      <c r="X20" s="151">
        <v>1.38</v>
      </c>
      <c r="Y20" s="151">
        <v>4.8524821153314095</v>
      </c>
      <c r="Z20" s="151"/>
      <c r="AA20" s="151"/>
      <c r="AB20" s="151">
        <v>22.966700920912213</v>
      </c>
      <c r="AC20" s="151">
        <v>271.17917275996996</v>
      </c>
      <c r="AD20" s="151">
        <v>4.2808862297932881</v>
      </c>
      <c r="AE20" s="151">
        <v>27.635212046954663</v>
      </c>
      <c r="AF20" s="151">
        <v>4</v>
      </c>
      <c r="AG20" s="151">
        <v>117.0470910240702</v>
      </c>
      <c r="AH20" s="151">
        <v>94</v>
      </c>
      <c r="AI20" s="151">
        <v>18.743280897988221</v>
      </c>
      <c r="AJ20" s="151">
        <v>18</v>
      </c>
      <c r="AK20" s="151">
        <v>494</v>
      </c>
      <c r="AL20" s="151">
        <v>24.856261017351095</v>
      </c>
      <c r="AM20" s="151">
        <v>83</v>
      </c>
      <c r="AN20" s="151">
        <v>1.4109862732698313</v>
      </c>
      <c r="AO20" s="151">
        <v>0.59088316667325402</v>
      </c>
      <c r="AP20" s="151">
        <v>0.68223564285996596</v>
      </c>
      <c r="AQ20" s="151">
        <v>0.10671108651831944</v>
      </c>
      <c r="AR20" s="151">
        <v>0.21008300067191019</v>
      </c>
      <c r="AS20" s="151">
        <v>703.96597960554914</v>
      </c>
      <c r="AT20" s="151">
        <v>7.856708588593337</v>
      </c>
      <c r="AU20" s="151">
        <v>18.37035389905537</v>
      </c>
      <c r="AV20" s="151">
        <v>2.9747911149756923</v>
      </c>
      <c r="AW20" s="151">
        <v>14.250471957630133</v>
      </c>
      <c r="AX20" s="151">
        <v>3.8672284494684002</v>
      </c>
      <c r="AY20" s="151">
        <v>1.1654205965388602</v>
      </c>
      <c r="AZ20" s="151">
        <v>4.0852880295051719</v>
      </c>
      <c r="BA20" s="151">
        <v>0.68359069799612671</v>
      </c>
      <c r="BB20" s="151">
        <v>4.2482462155646017</v>
      </c>
      <c r="BC20" s="151">
        <v>0.87634086202126404</v>
      </c>
      <c r="BD20" s="151">
        <v>2.5047333682463147</v>
      </c>
      <c r="BE20" s="151">
        <v>0.37042261965930201</v>
      </c>
      <c r="BF20" s="151">
        <v>2.4674466029010707</v>
      </c>
      <c r="BG20" s="151">
        <v>0.36757008023398285</v>
      </c>
      <c r="BH20" s="151">
        <v>2.0083915082407806</v>
      </c>
      <c r="BI20" s="151">
        <v>8.1480751156080777E-2</v>
      </c>
      <c r="BJ20" s="151">
        <v>0.17827382316904469</v>
      </c>
      <c r="BK20" s="151">
        <v>0.24284170586142845</v>
      </c>
      <c r="BL20" s="151">
        <v>3.1642812339433224</v>
      </c>
      <c r="BM20" s="151">
        <v>1.0796921070313426</v>
      </c>
      <c r="BN20" s="151">
        <v>0.91807458203233072</v>
      </c>
      <c r="BO20" s="149">
        <f t="shared" si="0"/>
        <v>5.8055376690276876</v>
      </c>
      <c r="BP20" s="149">
        <f t="shared" si="1"/>
        <v>1.5843457722273331</v>
      </c>
      <c r="BQ20" s="149">
        <f t="shared" si="2"/>
        <v>4.5431669692215007</v>
      </c>
      <c r="BR20" s="149">
        <f t="shared" si="3"/>
        <v>1.8112334530724021E-2</v>
      </c>
      <c r="BS20" s="153">
        <v>18.492999999999999</v>
      </c>
      <c r="BT20" s="154">
        <v>7.3575270000000002E-4</v>
      </c>
      <c r="BU20" s="153">
        <v>15.54</v>
      </c>
      <c r="BV20" s="154">
        <v>6.6471689999999996E-4</v>
      </c>
      <c r="BW20" s="153">
        <v>38.151000000000003</v>
      </c>
      <c r="BX20" s="154">
        <v>1.7879808000000001E-3</v>
      </c>
      <c r="BY20" s="155">
        <v>0.51305732250000013</v>
      </c>
      <c r="BZ20" s="155">
        <v>3.1699179000000001E-6</v>
      </c>
      <c r="CA20" s="151">
        <v>8.1796999051975128</v>
      </c>
      <c r="CB20" s="155">
        <v>0.70391687500000011</v>
      </c>
      <c r="CC20" s="155">
        <v>2.3627752999999998E-6</v>
      </c>
      <c r="CD20" s="155">
        <v>0.70391687500000011</v>
      </c>
      <c r="CE20" s="155">
        <v>0.51305732250000013</v>
      </c>
      <c r="CF20" s="153">
        <v>18.492999999999999</v>
      </c>
      <c r="CG20" s="153">
        <v>15.54</v>
      </c>
      <c r="CH20" s="153">
        <v>38.151000000000003</v>
      </c>
      <c r="CK20" s="149"/>
      <c r="CL20" s="148">
        <v>629.6</v>
      </c>
      <c r="CM20" s="148">
        <v>190.4</v>
      </c>
      <c r="CO20" s="149">
        <v>6</v>
      </c>
      <c r="CQ20" s="149" t="s">
        <v>429</v>
      </c>
      <c r="CS20" s="149" t="s">
        <v>435</v>
      </c>
      <c r="CT20" s="148" t="s">
        <v>444</v>
      </c>
      <c r="CU20" s="148"/>
      <c r="CV20" s="148"/>
      <c r="CW20" s="148"/>
      <c r="CX20" s="148"/>
      <c r="CY20" s="148"/>
    </row>
    <row r="21" spans="1:103">
      <c r="A21" s="149" t="s">
        <v>427</v>
      </c>
      <c r="B21" s="148">
        <f t="shared" si="4"/>
        <v>3</v>
      </c>
      <c r="C21" s="148" t="s">
        <v>428</v>
      </c>
      <c r="D21" s="149" t="s">
        <v>446</v>
      </c>
      <c r="E21" s="149" t="s">
        <v>430</v>
      </c>
      <c r="G21" s="149" t="s">
        <v>447</v>
      </c>
      <c r="H21" s="149" t="s">
        <v>432</v>
      </c>
      <c r="I21" s="149" t="s">
        <v>448</v>
      </c>
      <c r="J21" s="149">
        <v>12.4984</v>
      </c>
      <c r="K21" s="149">
        <v>-86.705799999999996</v>
      </c>
      <c r="L21" s="149">
        <v>48.44</v>
      </c>
      <c r="M21" s="149">
        <v>0.78</v>
      </c>
      <c r="N21" s="149">
        <v>19.32</v>
      </c>
      <c r="O21" s="149">
        <v>11</v>
      </c>
      <c r="Q21" s="149">
        <v>0.18</v>
      </c>
      <c r="R21" s="149">
        <v>4.6399999999999997</v>
      </c>
      <c r="S21" s="149">
        <v>11.59</v>
      </c>
      <c r="T21" s="149">
        <v>2.23</v>
      </c>
      <c r="U21" s="149">
        <v>0.46</v>
      </c>
      <c r="V21" s="149">
        <v>0.13</v>
      </c>
      <c r="AC21" s="149">
        <v>350</v>
      </c>
      <c r="AD21" s="149">
        <v>11.3</v>
      </c>
      <c r="AE21" s="149">
        <v>31.9</v>
      </c>
      <c r="AF21" s="149">
        <v>13</v>
      </c>
      <c r="AG21" s="149">
        <v>163</v>
      </c>
      <c r="AH21" s="149">
        <v>85.7</v>
      </c>
      <c r="AI21" s="149">
        <v>18.100000000000001</v>
      </c>
      <c r="AJ21" s="149">
        <v>7.28</v>
      </c>
      <c r="AK21" s="149">
        <v>481</v>
      </c>
      <c r="AL21" s="149">
        <v>15.1</v>
      </c>
      <c r="AM21" s="149">
        <v>32.5</v>
      </c>
      <c r="AN21" s="149">
        <v>1.1499999999999999</v>
      </c>
      <c r="AO21" s="149">
        <v>0.46</v>
      </c>
      <c r="AP21" s="149">
        <v>0.45</v>
      </c>
      <c r="AQ21" s="149">
        <v>0.19</v>
      </c>
      <c r="AR21" s="149">
        <v>0.37</v>
      </c>
      <c r="AS21" s="149">
        <v>395</v>
      </c>
      <c r="AT21" s="149">
        <v>3.35</v>
      </c>
      <c r="AU21" s="149">
        <v>7.77</v>
      </c>
      <c r="AV21" s="149">
        <v>1.28</v>
      </c>
      <c r="AW21" s="149">
        <v>6.5</v>
      </c>
      <c r="AX21" s="149">
        <v>1.98</v>
      </c>
      <c r="AY21" s="149">
        <v>0.78</v>
      </c>
      <c r="AZ21" s="149">
        <v>2.37</v>
      </c>
      <c r="BA21" s="149">
        <v>0.41</v>
      </c>
      <c r="BB21" s="149">
        <v>2.65</v>
      </c>
      <c r="BC21" s="149">
        <v>0.56000000000000005</v>
      </c>
      <c r="BD21" s="149">
        <v>1.56</v>
      </c>
      <c r="BE21" s="149">
        <v>0.23</v>
      </c>
      <c r="BF21" s="149">
        <v>1.55</v>
      </c>
      <c r="BG21" s="149">
        <v>0.24</v>
      </c>
      <c r="BH21" s="149">
        <v>1.02</v>
      </c>
      <c r="BI21" s="149">
        <v>7.0000000000000007E-2</v>
      </c>
      <c r="BJ21" s="149">
        <v>0.1</v>
      </c>
      <c r="BK21" s="149">
        <v>0.04</v>
      </c>
      <c r="BL21" s="149">
        <v>1.64</v>
      </c>
      <c r="BM21" s="149">
        <v>0.33</v>
      </c>
      <c r="BN21" s="149">
        <v>0.3</v>
      </c>
      <c r="BO21" s="149">
        <f t="shared" si="0"/>
        <v>4.7378048780487809</v>
      </c>
      <c r="BS21" s="149">
        <v>18.548999999999999</v>
      </c>
      <c r="BT21" s="163"/>
      <c r="BV21" s="163"/>
      <c r="BX21" s="163"/>
      <c r="BY21" s="149">
        <v>0.51307199999999997</v>
      </c>
      <c r="CB21" s="149">
        <v>0.703982</v>
      </c>
      <c r="CD21" s="163"/>
      <c r="CX21" s="149" t="s">
        <v>449</v>
      </c>
      <c r="CY21" s="149" t="s">
        <v>450</v>
      </c>
    </row>
    <row r="22" spans="1:103">
      <c r="A22" s="149" t="s">
        <v>427</v>
      </c>
      <c r="B22" s="148">
        <f t="shared" si="4"/>
        <v>3</v>
      </c>
      <c r="C22" s="148" t="s">
        <v>428</v>
      </c>
      <c r="D22" s="149" t="s">
        <v>446</v>
      </c>
      <c r="E22" s="149" t="s">
        <v>430</v>
      </c>
      <c r="G22" s="149" t="s">
        <v>447</v>
      </c>
      <c r="H22" s="149" t="s">
        <v>432</v>
      </c>
      <c r="I22" s="149" t="s">
        <v>451</v>
      </c>
      <c r="J22" s="149">
        <v>12.5105</v>
      </c>
      <c r="K22" s="149">
        <v>-86.707499999999996</v>
      </c>
      <c r="L22" s="149">
        <v>48.46</v>
      </c>
      <c r="M22" s="149">
        <v>0.72</v>
      </c>
      <c r="N22" s="149">
        <v>16.32</v>
      </c>
      <c r="O22" s="149">
        <v>11.5</v>
      </c>
      <c r="Q22" s="149">
        <v>0.2</v>
      </c>
      <c r="R22" s="149">
        <v>7.43</v>
      </c>
      <c r="S22" s="149">
        <v>11.29</v>
      </c>
      <c r="T22" s="149">
        <v>2.12</v>
      </c>
      <c r="U22" s="149">
        <v>0.46</v>
      </c>
      <c r="V22" s="149">
        <v>0.12</v>
      </c>
      <c r="AC22" s="149">
        <v>326</v>
      </c>
      <c r="AD22" s="149">
        <v>75.3</v>
      </c>
      <c r="AE22" s="149">
        <v>44.3</v>
      </c>
      <c r="AF22" s="149">
        <v>40.4</v>
      </c>
      <c r="AG22" s="149">
        <v>146</v>
      </c>
      <c r="AH22" s="149">
        <v>85.3</v>
      </c>
      <c r="AI22" s="149">
        <v>16</v>
      </c>
      <c r="AJ22" s="149">
        <v>7.31</v>
      </c>
      <c r="AK22" s="149">
        <v>402</v>
      </c>
      <c r="AL22" s="149">
        <v>14.6</v>
      </c>
      <c r="AM22" s="149">
        <v>32.1</v>
      </c>
      <c r="AN22" s="149">
        <v>1.1000000000000001</v>
      </c>
      <c r="AO22" s="149">
        <v>0.48</v>
      </c>
      <c r="AP22" s="149">
        <v>0.43</v>
      </c>
      <c r="AQ22" s="149">
        <v>0.19</v>
      </c>
      <c r="AR22" s="149">
        <v>0.37</v>
      </c>
      <c r="AS22" s="149">
        <v>376</v>
      </c>
      <c r="AT22" s="149">
        <v>3.2</v>
      </c>
      <c r="AU22" s="149">
        <v>7.45</v>
      </c>
      <c r="AV22" s="149">
        <v>1.24</v>
      </c>
      <c r="AW22" s="149">
        <v>6.22</v>
      </c>
      <c r="AX22" s="149">
        <v>1.92</v>
      </c>
      <c r="AY22" s="149">
        <v>0.75</v>
      </c>
      <c r="AZ22" s="149">
        <v>2.2999999999999998</v>
      </c>
      <c r="BA22" s="149">
        <v>0.4</v>
      </c>
      <c r="BB22" s="149">
        <v>2.58</v>
      </c>
      <c r="BC22" s="149">
        <v>0.54</v>
      </c>
      <c r="BD22" s="149">
        <v>1.53</v>
      </c>
      <c r="BE22" s="149">
        <v>0.23</v>
      </c>
      <c r="BF22" s="149">
        <v>1.52</v>
      </c>
      <c r="BG22" s="149">
        <v>0.23</v>
      </c>
      <c r="BH22" s="149">
        <v>1.02</v>
      </c>
      <c r="BI22" s="149">
        <v>7.0000000000000007E-2</v>
      </c>
      <c r="BJ22" s="149">
        <v>0.1</v>
      </c>
      <c r="BK22" s="149">
        <v>0.03</v>
      </c>
      <c r="BL22" s="149">
        <v>1.75</v>
      </c>
      <c r="BM22" s="149">
        <v>0.33</v>
      </c>
      <c r="BN22" s="149">
        <v>0.28999999999999998</v>
      </c>
      <c r="BO22" s="149">
        <f t="shared" si="0"/>
        <v>4.2571428571428571</v>
      </c>
      <c r="BS22" s="149">
        <v>18.555</v>
      </c>
      <c r="BT22" s="163"/>
      <c r="BV22" s="163"/>
      <c r="BX22" s="163"/>
      <c r="CD22" s="163"/>
      <c r="CX22" s="149" t="s">
        <v>449</v>
      </c>
      <c r="CY22" s="149" t="s">
        <v>450</v>
      </c>
    </row>
    <row r="23" spans="1:103">
      <c r="A23" s="149" t="s">
        <v>427</v>
      </c>
      <c r="B23" s="148">
        <f t="shared" si="4"/>
        <v>3</v>
      </c>
      <c r="C23" s="148" t="s">
        <v>428</v>
      </c>
      <c r="D23" s="149" t="s">
        <v>429</v>
      </c>
      <c r="E23" s="149" t="s">
        <v>430</v>
      </c>
      <c r="G23" s="149" t="s">
        <v>447</v>
      </c>
      <c r="H23" s="149" t="s">
        <v>432</v>
      </c>
      <c r="I23" s="148" t="s">
        <v>452</v>
      </c>
      <c r="J23" s="158">
        <v>12.498699999999999</v>
      </c>
      <c r="K23" s="158">
        <v>-86.703500000000005</v>
      </c>
      <c r="L23" s="151">
        <v>48.86</v>
      </c>
      <c r="M23" s="151">
        <v>0.68</v>
      </c>
      <c r="N23" s="151">
        <v>21.26</v>
      </c>
      <c r="O23" s="151">
        <v>9.84</v>
      </c>
      <c r="P23" s="151"/>
      <c r="Q23" s="151">
        <v>0.16</v>
      </c>
      <c r="R23" s="151">
        <v>4.0999999999999996</v>
      </c>
      <c r="S23" s="151">
        <v>12.45</v>
      </c>
      <c r="T23" s="151">
        <v>2.12</v>
      </c>
      <c r="U23" s="151">
        <v>0.4</v>
      </c>
      <c r="V23" s="151">
        <v>0.13</v>
      </c>
      <c r="W23" s="151"/>
      <c r="X23" s="151">
        <v>0.19</v>
      </c>
      <c r="Y23" s="151">
        <v>4.0019204091417615</v>
      </c>
      <c r="Z23" s="151"/>
      <c r="AA23" s="151"/>
      <c r="AB23" s="151">
        <v>26.491529486974589</v>
      </c>
      <c r="AC23" s="151">
        <v>278.73087741729262</v>
      </c>
      <c r="AD23" s="151">
        <v>10.974490970113473</v>
      </c>
      <c r="AE23" s="151">
        <v>26.111650950934951</v>
      </c>
      <c r="AF23" s="151">
        <v>6</v>
      </c>
      <c r="AG23" s="151">
        <v>126.10667812050505</v>
      </c>
      <c r="AH23" s="151">
        <v>72</v>
      </c>
      <c r="AI23" s="151">
        <v>17.804307175962922</v>
      </c>
      <c r="AJ23" s="151">
        <v>10</v>
      </c>
      <c r="AK23" s="151">
        <v>500</v>
      </c>
      <c r="AL23" s="151">
        <v>13.177786479143359</v>
      </c>
      <c r="AM23" s="151">
        <v>39</v>
      </c>
      <c r="AN23" s="151">
        <v>0.93290171008470524</v>
      </c>
      <c r="AO23" s="151">
        <v>0.37368051782004158</v>
      </c>
      <c r="AP23" s="151">
        <v>0.40267124820201372</v>
      </c>
      <c r="AQ23" s="151">
        <v>0.1487524372702573</v>
      </c>
      <c r="AR23" s="151">
        <v>0.32369649992008953</v>
      </c>
      <c r="AS23" s="151">
        <v>344.08997922326995</v>
      </c>
      <c r="AT23" s="151">
        <v>2.6671471951414416</v>
      </c>
      <c r="AU23" s="151">
        <v>6.5159165734377504</v>
      </c>
      <c r="AV23" s="151">
        <v>1.1258400191785201</v>
      </c>
      <c r="AW23" s="151">
        <v>5.6122055298066167</v>
      </c>
      <c r="AX23" s="151">
        <v>1.7036552661019659</v>
      </c>
      <c r="AY23" s="151">
        <v>0.519154003516062</v>
      </c>
      <c r="AZ23" s="151">
        <v>2.0610991294691625</v>
      </c>
      <c r="BA23" s="151">
        <v>0.35228735815886209</v>
      </c>
      <c r="BB23" s="151">
        <v>2.2972654626817963</v>
      </c>
      <c r="BC23" s="151">
        <v>0.48044638005433915</v>
      </c>
      <c r="BD23" s="151">
        <v>1.3519877097650632</v>
      </c>
      <c r="BE23" s="151">
        <v>0.20113568802940707</v>
      </c>
      <c r="BF23" s="151">
        <v>1.3749603643918811</v>
      </c>
      <c r="BG23" s="151">
        <v>0.20353492088860478</v>
      </c>
      <c r="BH23" s="151">
        <v>0.84978828512066484</v>
      </c>
      <c r="BI23" s="151">
        <v>5.949297746523894E-2</v>
      </c>
      <c r="BJ23" s="151">
        <v>0.10952498002237493</v>
      </c>
      <c r="BK23" s="151">
        <v>3.0670193383410583E-2</v>
      </c>
      <c r="BL23" s="151">
        <v>1.4891238612753717</v>
      </c>
      <c r="BM23" s="151">
        <v>0.29770481061211446</v>
      </c>
      <c r="BN23" s="151">
        <v>0.26951382451654149</v>
      </c>
      <c r="BO23" s="149">
        <f t="shared" si="0"/>
        <v>4.3756713211600431</v>
      </c>
      <c r="BP23" s="149">
        <f>(AN23/1.675+AO23/0.254)/2</f>
        <v>1.0140696929252377</v>
      </c>
      <c r="BQ23" s="149">
        <f>(BM23/0.15)/BP23</f>
        <v>1.9571620681108535</v>
      </c>
      <c r="BR23" s="149">
        <f>((BF23/0.658))/(((BO23/0.0203)+(AM23/0.648))/2)</f>
        <v>1.5156593496190833E-2</v>
      </c>
      <c r="BS23" s="153">
        <v>18.548999999999999</v>
      </c>
      <c r="BT23" s="154">
        <v>2.2000000000000001E-3</v>
      </c>
      <c r="BU23" s="153">
        <v>15.529</v>
      </c>
      <c r="BV23" s="154">
        <v>1.9E-3</v>
      </c>
      <c r="BW23" s="153">
        <v>38.182000000000002</v>
      </c>
      <c r="BX23" s="154">
        <v>4.7000000000000002E-3</v>
      </c>
      <c r="BY23" s="155">
        <v>0.51307217125000004</v>
      </c>
      <c r="BZ23" s="155">
        <v>2.464E-6</v>
      </c>
      <c r="CA23" s="151">
        <v>8.4693536179525353</v>
      </c>
      <c r="CB23" s="155">
        <v>0.70397796000000012</v>
      </c>
      <c r="CC23" s="155">
        <v>3.0299999999999998E-6</v>
      </c>
      <c r="CD23" s="155">
        <v>0.70397796000000012</v>
      </c>
      <c r="CE23" s="155">
        <v>0.51307217125000004</v>
      </c>
      <c r="CF23" s="153">
        <v>18.548999999999999</v>
      </c>
      <c r="CG23" s="153">
        <v>15.529</v>
      </c>
      <c r="CH23" s="153">
        <v>38.182000000000002</v>
      </c>
      <c r="CK23" s="149"/>
      <c r="CL23" s="148">
        <v>663.1</v>
      </c>
      <c r="CM23" s="148">
        <v>186.2</v>
      </c>
      <c r="CO23" s="149">
        <v>6</v>
      </c>
      <c r="CQ23" s="149" t="s">
        <v>429</v>
      </c>
      <c r="CS23" s="149" t="s">
        <v>435</v>
      </c>
      <c r="CT23" s="148" t="s">
        <v>453</v>
      </c>
      <c r="CU23" s="148"/>
      <c r="CV23" s="148"/>
      <c r="CW23" s="148"/>
      <c r="CX23" s="148"/>
      <c r="CY23" s="148"/>
    </row>
    <row r="24" spans="1:103">
      <c r="A24" s="149" t="s">
        <v>427</v>
      </c>
      <c r="B24" s="148">
        <f t="shared" si="4"/>
        <v>3</v>
      </c>
      <c r="C24" s="148" t="s">
        <v>428</v>
      </c>
      <c r="D24" s="149" t="s">
        <v>429</v>
      </c>
      <c r="E24" s="149" t="s">
        <v>430</v>
      </c>
      <c r="G24" s="149" t="s">
        <v>447</v>
      </c>
      <c r="H24" s="149" t="s">
        <v>432</v>
      </c>
      <c r="I24" s="148" t="s">
        <v>454</v>
      </c>
      <c r="J24" s="158">
        <v>12.498699999999999</v>
      </c>
      <c r="K24" s="158">
        <v>-86.703500000000005</v>
      </c>
      <c r="L24" s="151">
        <v>49.19</v>
      </c>
      <c r="M24" s="151">
        <v>0.75</v>
      </c>
      <c r="N24" s="151">
        <v>18.41</v>
      </c>
      <c r="O24" s="151">
        <v>11.25</v>
      </c>
      <c r="P24" s="151"/>
      <c r="Q24" s="151">
        <v>0.19</v>
      </c>
      <c r="R24" s="151">
        <v>5.98</v>
      </c>
      <c r="S24" s="151">
        <v>12.05</v>
      </c>
      <c r="T24" s="151">
        <v>2.1</v>
      </c>
      <c r="U24" s="151">
        <v>0.42</v>
      </c>
      <c r="V24" s="151">
        <v>0.12</v>
      </c>
      <c r="W24" s="151"/>
      <c r="X24" s="151">
        <v>0.16</v>
      </c>
      <c r="Y24" s="151">
        <v>4.1101426398783314</v>
      </c>
      <c r="Z24" s="151"/>
      <c r="AA24" s="151"/>
      <c r="AB24" s="151">
        <v>35.090482670295359</v>
      </c>
      <c r="AC24" s="151">
        <v>323.00829264388057</v>
      </c>
      <c r="AD24" s="151">
        <v>49.638245417433758</v>
      </c>
      <c r="AE24" s="151">
        <v>34.63086928680061</v>
      </c>
      <c r="AF24" s="151">
        <v>16</v>
      </c>
      <c r="AG24" s="151">
        <v>152.66757944448889</v>
      </c>
      <c r="AH24" s="151">
        <v>78</v>
      </c>
      <c r="AI24" s="151">
        <v>16.905779236372368</v>
      </c>
      <c r="AJ24" s="151">
        <v>9</v>
      </c>
      <c r="AK24" s="151">
        <v>426</v>
      </c>
      <c r="AL24" s="151">
        <v>14.639685423837349</v>
      </c>
      <c r="AM24" s="151">
        <v>40</v>
      </c>
      <c r="AN24" s="151">
        <v>0.94840222524613782</v>
      </c>
      <c r="AO24" s="151">
        <v>0.41005507083967019</v>
      </c>
      <c r="AP24" s="151">
        <v>0.3712876811014168</v>
      </c>
      <c r="AQ24" s="151">
        <v>0.16839834707436163</v>
      </c>
      <c r="AR24" s="151">
        <v>0.36329440486672537</v>
      </c>
      <c r="AS24" s="151">
        <v>362.29524533738891</v>
      </c>
      <c r="AT24" s="151">
        <v>2.7896534059073081</v>
      </c>
      <c r="AU24" s="151">
        <v>6.8502377331305526</v>
      </c>
      <c r="AV24" s="151">
        <v>1.1802072360521891</v>
      </c>
      <c r="AW24" s="151">
        <v>5.9629840710798039</v>
      </c>
      <c r="AX24" s="151">
        <v>1.8390530296966299</v>
      </c>
      <c r="AY24" s="151">
        <v>0.54662019530937322</v>
      </c>
      <c r="AZ24" s="151">
        <v>2.2611470536664133</v>
      </c>
      <c r="BA24" s="151">
        <v>0.3872742335707996</v>
      </c>
      <c r="BB24" s="151">
        <v>2.5398635235732008</v>
      </c>
      <c r="BC24" s="151">
        <v>0.53495001200672376</v>
      </c>
      <c r="BD24" s="151">
        <v>1.5118882334107098</v>
      </c>
      <c r="BE24" s="151">
        <v>0.22321223885375807</v>
      </c>
      <c r="BF24" s="151">
        <v>1.5125276955094851</v>
      </c>
      <c r="BG24" s="151">
        <v>0.23020635555911306</v>
      </c>
      <c r="BH24" s="151">
        <v>0.93420416833426712</v>
      </c>
      <c r="BI24" s="151">
        <v>5.9597867605859278E-2</v>
      </c>
      <c r="BJ24" s="151">
        <v>0.1255743696470023</v>
      </c>
      <c r="BK24" s="151">
        <v>3.5350264147922833E-2</v>
      </c>
      <c r="BL24" s="151">
        <v>1.562086008164572</v>
      </c>
      <c r="BM24" s="151">
        <v>0.33551776995117266</v>
      </c>
      <c r="BN24" s="151">
        <v>0.30394432882414146</v>
      </c>
      <c r="BO24" s="149">
        <f t="shared" si="0"/>
        <v>4.3853140591019573</v>
      </c>
      <c r="BP24" s="149">
        <f>(AN24/1.675+AO24/0.254)/2</f>
        <v>1.090300163202452</v>
      </c>
      <c r="BQ24" s="149">
        <f>(BM24/0.15)/BP24</f>
        <v>2.0515315034328587</v>
      </c>
      <c r="BR24" s="149">
        <f>((BF24/0.658))/(((BO24/0.0203)+(AM24/0.648))/2)</f>
        <v>1.6551888661856706E-2</v>
      </c>
      <c r="BS24" s="153">
        <v>18.544</v>
      </c>
      <c r="BT24" s="154">
        <v>2.3E-3</v>
      </c>
      <c r="BU24" s="153">
        <v>15.534000000000001</v>
      </c>
      <c r="BV24" s="154">
        <v>1.9E-3</v>
      </c>
      <c r="BW24" s="153">
        <v>38.183</v>
      </c>
      <c r="BX24" s="154">
        <v>4.8799999999999998E-3</v>
      </c>
      <c r="BY24" s="155">
        <v>0.51307365125000004</v>
      </c>
      <c r="BZ24" s="155">
        <v>2.5299999999999999E-6</v>
      </c>
      <c r="CA24" s="151">
        <v>8.4982238928832388</v>
      </c>
      <c r="CB24" s="155">
        <v>0.70399416000000015</v>
      </c>
      <c r="CC24" s="155">
        <v>2.9304700000000002E-6</v>
      </c>
      <c r="CD24" s="155">
        <v>0.70399416000000015</v>
      </c>
      <c r="CE24" s="155">
        <v>0.51307365125000004</v>
      </c>
      <c r="CF24" s="153">
        <v>18.544</v>
      </c>
      <c r="CG24" s="153">
        <v>15.534000000000001</v>
      </c>
      <c r="CH24" s="153">
        <v>38.183</v>
      </c>
      <c r="CK24" s="149"/>
      <c r="CL24" s="148">
        <v>663.1</v>
      </c>
      <c r="CM24" s="148">
        <v>186.2</v>
      </c>
      <c r="CO24" s="149">
        <v>6</v>
      </c>
      <c r="CQ24" s="149" t="s">
        <v>429</v>
      </c>
      <c r="CS24" s="149" t="s">
        <v>435</v>
      </c>
      <c r="CT24" s="148" t="s">
        <v>453</v>
      </c>
      <c r="CU24" s="148"/>
      <c r="CV24" s="148"/>
      <c r="CW24" s="148"/>
      <c r="CX24" s="148"/>
      <c r="CY24" s="148"/>
    </row>
    <row r="25" spans="1:103">
      <c r="A25" s="149" t="s">
        <v>427</v>
      </c>
      <c r="B25" s="148">
        <f t="shared" si="4"/>
        <v>3</v>
      </c>
      <c r="C25" s="148" t="s">
        <v>428</v>
      </c>
      <c r="D25" s="149" t="s">
        <v>446</v>
      </c>
      <c r="E25" s="149" t="s">
        <v>430</v>
      </c>
      <c r="G25" s="149" t="s">
        <v>447</v>
      </c>
      <c r="H25" s="149" t="s">
        <v>432</v>
      </c>
      <c r="I25" s="149" t="s">
        <v>455</v>
      </c>
      <c r="J25" s="149">
        <v>12.5076</v>
      </c>
      <c r="K25" s="149">
        <v>-86.700900000000004</v>
      </c>
      <c r="L25" s="149">
        <v>49.69</v>
      </c>
      <c r="M25" s="149">
        <v>0.76</v>
      </c>
      <c r="N25" s="149">
        <v>18.66</v>
      </c>
      <c r="O25" s="149">
        <v>11.26</v>
      </c>
      <c r="Q25" s="149">
        <v>0.19</v>
      </c>
      <c r="R25" s="149">
        <v>5.68</v>
      </c>
      <c r="S25" s="149">
        <v>11.72</v>
      </c>
      <c r="T25" s="149">
        <v>2.04</v>
      </c>
      <c r="U25" s="149">
        <v>0.45</v>
      </c>
      <c r="V25" s="149">
        <v>0.11</v>
      </c>
      <c r="X25" s="151">
        <v>0.17</v>
      </c>
      <c r="AG25" s="149">
        <v>141</v>
      </c>
      <c r="AJ25" s="149">
        <v>7.19</v>
      </c>
      <c r="AK25" s="149">
        <v>429</v>
      </c>
      <c r="AL25" s="149">
        <v>14.2</v>
      </c>
      <c r="AM25" s="149">
        <v>32.799999999999997</v>
      </c>
      <c r="AN25" s="149">
        <v>0.98</v>
      </c>
      <c r="AO25" s="149">
        <v>0.45</v>
      </c>
      <c r="AP25" s="149">
        <v>0.41</v>
      </c>
      <c r="AQ25" s="149">
        <v>0.17</v>
      </c>
      <c r="AR25" s="149">
        <v>0.37</v>
      </c>
      <c r="AS25" s="149">
        <v>365</v>
      </c>
      <c r="AT25" s="149">
        <v>3.23</v>
      </c>
      <c r="AU25" s="149">
        <v>7.43</v>
      </c>
      <c r="AV25" s="149">
        <v>1.22</v>
      </c>
      <c r="AW25" s="149">
        <v>6.28</v>
      </c>
      <c r="AX25" s="149">
        <v>1.96</v>
      </c>
      <c r="AY25" s="149">
        <v>0.81</v>
      </c>
      <c r="AZ25" s="149">
        <v>2.4300000000000002</v>
      </c>
      <c r="BA25" s="149">
        <v>0.42</v>
      </c>
      <c r="BB25" s="149">
        <v>2.77</v>
      </c>
      <c r="BC25" s="149">
        <v>0.57999999999999996</v>
      </c>
      <c r="BD25" s="149">
        <v>1.57</v>
      </c>
      <c r="BE25" s="149">
        <v>0.24</v>
      </c>
      <c r="BF25" s="149">
        <v>1.64</v>
      </c>
      <c r="BG25" s="149">
        <v>0.25</v>
      </c>
      <c r="BH25" s="149">
        <v>1.1299999999999999</v>
      </c>
      <c r="BI25" s="149">
        <v>7.0000000000000007E-2</v>
      </c>
      <c r="BJ25" s="149">
        <v>0.15</v>
      </c>
      <c r="BK25" s="149">
        <v>0.04</v>
      </c>
      <c r="BL25" s="149">
        <v>1.3</v>
      </c>
      <c r="BM25" s="149">
        <v>0.31</v>
      </c>
      <c r="BN25" s="149">
        <v>0.31</v>
      </c>
      <c r="BO25" s="149">
        <f t="shared" si="0"/>
        <v>5.7153846153846146</v>
      </c>
      <c r="BP25" s="149">
        <f>(AN25/1.675+AO25/0.254)/2</f>
        <v>1.178364085086379</v>
      </c>
      <c r="BQ25" s="149">
        <f>(BM25/0.15)/BP25</f>
        <v>1.7538439034444702</v>
      </c>
      <c r="BR25" s="149">
        <f>((BF25/0.658))/(((BO25/0.0203)+(AM25/0.648))/2)</f>
        <v>1.5007082569567206E-2</v>
      </c>
      <c r="BS25" s="149">
        <v>18.556999999999999</v>
      </c>
      <c r="BT25" s="154">
        <v>1.5969999999999999E-3</v>
      </c>
      <c r="BV25" s="154">
        <v>1.3550000000000001E-3</v>
      </c>
      <c r="BX25" s="154">
        <v>3.3149999999999998E-3</v>
      </c>
      <c r="BZ25" s="155">
        <v>6.0000000000000002E-6</v>
      </c>
      <c r="CA25" s="151">
        <v>8.5733012379085594</v>
      </c>
      <c r="CC25" s="155">
        <v>5.9604999999999999E-6</v>
      </c>
      <c r="CD25" s="155">
        <v>0.70399056199999999</v>
      </c>
      <c r="CE25" s="155">
        <v>0.51307749999999996</v>
      </c>
      <c r="CF25" s="153">
        <v>18.568000000000001</v>
      </c>
      <c r="CG25" s="153">
        <v>15.536</v>
      </c>
      <c r="CH25" s="153">
        <v>38.216000000000001</v>
      </c>
      <c r="CK25" s="149"/>
      <c r="CL25" s="148">
        <v>662.8</v>
      </c>
      <c r="CM25" s="148">
        <v>187.2</v>
      </c>
      <c r="CO25" s="149">
        <v>6</v>
      </c>
      <c r="CQ25" s="149" t="s">
        <v>429</v>
      </c>
      <c r="CS25" s="149" t="s">
        <v>435</v>
      </c>
      <c r="CT25" s="148" t="s">
        <v>453</v>
      </c>
      <c r="CU25" s="148"/>
      <c r="CV25" s="148"/>
      <c r="CW25" s="148"/>
      <c r="CX25" s="149" t="s">
        <v>449</v>
      </c>
      <c r="CY25" s="149" t="s">
        <v>456</v>
      </c>
    </row>
    <row r="26" spans="1:103">
      <c r="A26" s="149" t="s">
        <v>427</v>
      </c>
      <c r="B26" s="148">
        <f t="shared" si="4"/>
        <v>3</v>
      </c>
      <c r="C26" s="148" t="s">
        <v>428</v>
      </c>
      <c r="D26" s="149" t="s">
        <v>446</v>
      </c>
      <c r="E26" s="149" t="s">
        <v>430</v>
      </c>
      <c r="G26" s="149" t="s">
        <v>447</v>
      </c>
      <c r="H26" s="149" t="s">
        <v>432</v>
      </c>
      <c r="I26" s="149" t="s">
        <v>457</v>
      </c>
      <c r="J26" s="149">
        <v>12.5023</v>
      </c>
      <c r="K26" s="149">
        <v>-86.700500000000005</v>
      </c>
      <c r="L26" s="149">
        <v>49.91</v>
      </c>
      <c r="M26" s="149">
        <v>0.79</v>
      </c>
      <c r="N26" s="149">
        <v>19.59</v>
      </c>
      <c r="O26" s="149">
        <v>10.93</v>
      </c>
      <c r="Q26" s="149">
        <v>0.18</v>
      </c>
      <c r="R26" s="149">
        <v>4.58</v>
      </c>
      <c r="S26" s="149">
        <v>11.37</v>
      </c>
      <c r="T26" s="149">
        <v>2.2599999999999998</v>
      </c>
      <c r="U26" s="149">
        <v>0.5</v>
      </c>
      <c r="V26" s="149">
        <v>0.12</v>
      </c>
      <c r="X26" s="151">
        <v>0.22</v>
      </c>
      <c r="AC26" s="149">
        <v>334</v>
      </c>
      <c r="AD26" s="149">
        <v>18.7</v>
      </c>
      <c r="AE26" s="149">
        <v>31.1</v>
      </c>
      <c r="AF26" s="149">
        <v>15.3</v>
      </c>
      <c r="AG26" s="149">
        <v>174</v>
      </c>
      <c r="AH26" s="149">
        <v>81</v>
      </c>
      <c r="AI26" s="149">
        <v>19.5</v>
      </c>
      <c r="AJ26" s="149">
        <v>7.37</v>
      </c>
      <c r="AK26" s="149">
        <v>478</v>
      </c>
      <c r="AL26" s="149">
        <v>16.600000000000001</v>
      </c>
      <c r="AM26" s="149">
        <v>39.799999999999997</v>
      </c>
      <c r="AN26" s="149">
        <v>1.3</v>
      </c>
      <c r="AO26" s="149">
        <v>0.54</v>
      </c>
      <c r="AP26" s="149">
        <v>0.5</v>
      </c>
      <c r="AQ26" s="149">
        <v>0.19</v>
      </c>
      <c r="AR26" s="149">
        <v>0.35</v>
      </c>
      <c r="AS26" s="149">
        <v>436</v>
      </c>
      <c r="AT26" s="149">
        <v>3.61</v>
      </c>
      <c r="AU26" s="149">
        <v>8.6</v>
      </c>
      <c r="AV26" s="149">
        <v>1.4</v>
      </c>
      <c r="AW26" s="149">
        <v>7.12</v>
      </c>
      <c r="AX26" s="149">
        <v>2.17</v>
      </c>
      <c r="AY26" s="149">
        <v>0.83</v>
      </c>
      <c r="AZ26" s="149">
        <v>2.52</v>
      </c>
      <c r="BA26" s="149">
        <v>0.44</v>
      </c>
      <c r="BB26" s="149">
        <v>2.87</v>
      </c>
      <c r="BC26" s="149">
        <v>0.6</v>
      </c>
      <c r="BD26" s="149">
        <v>1.7</v>
      </c>
      <c r="BE26" s="149">
        <v>0.25</v>
      </c>
      <c r="BF26" s="149">
        <v>1.69</v>
      </c>
      <c r="BG26" s="149">
        <v>0.25</v>
      </c>
      <c r="BH26" s="149">
        <v>1.22</v>
      </c>
      <c r="BI26" s="149">
        <v>0.11</v>
      </c>
      <c r="BJ26" s="149">
        <v>0.13</v>
      </c>
      <c r="BK26" s="149">
        <v>0.04</v>
      </c>
      <c r="BL26" s="149">
        <v>2.02</v>
      </c>
      <c r="BM26" s="149">
        <v>0.4</v>
      </c>
      <c r="BN26" s="149">
        <v>0.36</v>
      </c>
      <c r="BO26" s="149">
        <f t="shared" si="0"/>
        <v>4.2574257425742577</v>
      </c>
      <c r="BP26" s="149">
        <f>(AN26/1.675+AO26/0.254)/2</f>
        <v>1.4510518274767894</v>
      </c>
      <c r="BQ26" s="149">
        <f>(BM26/0.15)/BP26</f>
        <v>1.8377473610323696</v>
      </c>
      <c r="BR26" s="149">
        <f>((BF26/0.658))/(((BO26/0.0203)+(AM26/0.648))/2)</f>
        <v>1.8944753179759886E-2</v>
      </c>
      <c r="BS26" s="149">
        <v>18.545999999999999</v>
      </c>
      <c r="BT26" s="154">
        <v>2.8338028000000001E-3</v>
      </c>
      <c r="BV26" s="154">
        <v>2.3438659E-3</v>
      </c>
      <c r="BX26" s="154">
        <v>5.7821957000000002E-3</v>
      </c>
      <c r="BZ26" s="155">
        <v>2.5789222000000001E-6</v>
      </c>
      <c r="CA26" s="151">
        <v>8.3423878058197509</v>
      </c>
      <c r="CC26" s="155">
        <v>2.3676258999999999E-6</v>
      </c>
      <c r="CD26" s="155">
        <v>0.70398340500000012</v>
      </c>
      <c r="CE26" s="155">
        <v>0.51306566250000007</v>
      </c>
      <c r="CF26" s="153">
        <v>18.556999999999999</v>
      </c>
      <c r="CG26" s="153">
        <v>15.536</v>
      </c>
      <c r="CH26" s="153">
        <v>38.206000000000003</v>
      </c>
      <c r="CK26" s="149"/>
      <c r="CL26" s="148">
        <v>663.1</v>
      </c>
      <c r="CM26" s="148">
        <v>186.8</v>
      </c>
      <c r="CO26" s="149">
        <v>6</v>
      </c>
      <c r="CQ26" s="149" t="s">
        <v>429</v>
      </c>
      <c r="CS26" s="149" t="s">
        <v>435</v>
      </c>
      <c r="CT26" s="148" t="s">
        <v>453</v>
      </c>
      <c r="CU26" s="148"/>
      <c r="CV26" s="148"/>
      <c r="CW26" s="148"/>
      <c r="CX26" s="149" t="s">
        <v>449</v>
      </c>
      <c r="CY26" s="149" t="s">
        <v>450</v>
      </c>
    </row>
    <row r="27" spans="1:103">
      <c r="A27" s="149" t="s">
        <v>427</v>
      </c>
      <c r="B27" s="148">
        <f t="shared" si="4"/>
        <v>3</v>
      </c>
      <c r="C27" s="148" t="s">
        <v>428</v>
      </c>
      <c r="D27" s="149" t="s">
        <v>458</v>
      </c>
      <c r="E27" s="149" t="s">
        <v>430</v>
      </c>
      <c r="G27" s="149" t="s">
        <v>447</v>
      </c>
      <c r="H27" s="149" t="s">
        <v>432</v>
      </c>
      <c r="I27" s="149" t="s">
        <v>459</v>
      </c>
      <c r="J27" s="149">
        <v>12.5</v>
      </c>
      <c r="K27" s="149">
        <v>-86.7</v>
      </c>
      <c r="L27" s="149">
        <v>50.8</v>
      </c>
      <c r="M27" s="149">
        <v>0.77</v>
      </c>
      <c r="N27" s="149">
        <v>19.5</v>
      </c>
      <c r="P27" s="149">
        <v>9.6999999999999993</v>
      </c>
      <c r="Q27" s="149">
        <v>0.18</v>
      </c>
      <c r="R27" s="149">
        <v>4.7300000000000004</v>
      </c>
      <c r="S27" s="149">
        <v>11.5</v>
      </c>
      <c r="T27" s="149">
        <v>2.2000000000000002</v>
      </c>
      <c r="U27" s="149">
        <v>0.46</v>
      </c>
      <c r="V27" s="149">
        <v>0.12</v>
      </c>
      <c r="Z27" s="149">
        <v>13.3</v>
      </c>
      <c r="AA27" s="149">
        <v>0.33</v>
      </c>
      <c r="AB27" s="149">
        <v>31.69</v>
      </c>
      <c r="AC27" s="149">
        <v>332.3</v>
      </c>
      <c r="AD27" s="149">
        <v>21.18</v>
      </c>
      <c r="AF27" s="149">
        <v>17.809999999999999</v>
      </c>
      <c r="AG27" s="149">
        <v>162.9</v>
      </c>
      <c r="AJ27" s="149">
        <v>7.9</v>
      </c>
      <c r="AK27" s="149">
        <v>480.8</v>
      </c>
      <c r="AL27" s="149">
        <v>16.63</v>
      </c>
      <c r="AM27" s="149">
        <v>47.85</v>
      </c>
      <c r="AN27" s="149">
        <v>2.4</v>
      </c>
      <c r="AR27" s="149">
        <v>0.49</v>
      </c>
      <c r="AS27" s="149">
        <v>406.6</v>
      </c>
      <c r="AT27" s="149">
        <v>3.6</v>
      </c>
      <c r="AU27" s="149">
        <v>9.15</v>
      </c>
      <c r="AW27" s="149">
        <v>7.1</v>
      </c>
      <c r="AX27" s="149">
        <v>1.95</v>
      </c>
      <c r="AY27" s="149">
        <v>0.77</v>
      </c>
      <c r="AZ27" s="149">
        <v>2.5299999999999998</v>
      </c>
      <c r="BB27" s="149">
        <v>2.95</v>
      </c>
      <c r="BD27" s="149">
        <v>1.73</v>
      </c>
      <c r="BF27" s="149">
        <v>1.62</v>
      </c>
      <c r="BL27" s="149">
        <v>2.9</v>
      </c>
      <c r="BM27" s="149">
        <v>0.41</v>
      </c>
      <c r="BN27" s="149">
        <v>0.38</v>
      </c>
      <c r="BO27" s="149">
        <f t="shared" si="0"/>
        <v>3.1551724137931036</v>
      </c>
      <c r="BS27" s="149">
        <v>18.548999999999999</v>
      </c>
      <c r="BT27" s="163"/>
      <c r="BU27" s="149">
        <v>15.537000000000001</v>
      </c>
      <c r="BV27" s="163"/>
      <c r="BW27" s="149">
        <v>38.182000000000002</v>
      </c>
      <c r="BX27" s="163"/>
      <c r="BY27" s="149">
        <v>0.51310999999999996</v>
      </c>
      <c r="CB27" s="149">
        <v>0.70396999999999998</v>
      </c>
      <c r="CD27" s="163"/>
      <c r="CX27" s="149" t="s">
        <v>460</v>
      </c>
      <c r="CY27" s="149" t="s">
        <v>461</v>
      </c>
    </row>
    <row r="28" spans="1:103">
      <c r="A28" s="149" t="s">
        <v>427</v>
      </c>
      <c r="B28" s="148">
        <f t="shared" si="4"/>
        <v>3</v>
      </c>
      <c r="C28" s="148" t="s">
        <v>428</v>
      </c>
      <c r="D28" s="149" t="s">
        <v>462</v>
      </c>
      <c r="E28" s="149" t="s">
        <v>430</v>
      </c>
      <c r="G28" s="149" t="s">
        <v>447</v>
      </c>
      <c r="H28" s="149" t="s">
        <v>432</v>
      </c>
      <c r="I28" s="149" t="s">
        <v>463</v>
      </c>
      <c r="J28" s="149">
        <v>12.5</v>
      </c>
      <c r="K28" s="149">
        <v>-86.7</v>
      </c>
      <c r="AA28" s="149">
        <v>0.7</v>
      </c>
      <c r="AB28" s="149">
        <v>36</v>
      </c>
      <c r="AC28" s="149">
        <v>342</v>
      </c>
      <c r="AD28" s="149">
        <v>40</v>
      </c>
      <c r="AF28" s="149">
        <v>28</v>
      </c>
      <c r="AJ28" s="149">
        <v>7.2</v>
      </c>
      <c r="AK28" s="149">
        <v>455</v>
      </c>
      <c r="AL28" s="149">
        <v>14.8</v>
      </c>
      <c r="AM28" s="149">
        <v>47</v>
      </c>
      <c r="AN28" s="149">
        <v>2.5</v>
      </c>
      <c r="AR28" s="149">
        <v>0.41</v>
      </c>
      <c r="AS28" s="149">
        <v>340</v>
      </c>
      <c r="AT28" s="149">
        <v>3.18</v>
      </c>
      <c r="AU28" s="149">
        <v>7.78</v>
      </c>
      <c r="AW28" s="149">
        <v>6</v>
      </c>
      <c r="AX28" s="149">
        <v>1.69</v>
      </c>
      <c r="AY28" s="149">
        <v>0.69</v>
      </c>
      <c r="AZ28" s="149">
        <v>2.34</v>
      </c>
      <c r="BB28" s="149">
        <v>2.39</v>
      </c>
      <c r="BD28" s="149">
        <v>1.44</v>
      </c>
      <c r="BF28" s="149">
        <v>1.42</v>
      </c>
      <c r="BL28" s="149">
        <v>2.68</v>
      </c>
      <c r="BM28" s="149">
        <v>0.28999999999999998</v>
      </c>
      <c r="BN28" s="149">
        <v>0.26</v>
      </c>
      <c r="BO28" s="149">
        <f t="shared" si="0"/>
        <v>2.9029850746268657</v>
      </c>
      <c r="BS28" s="149">
        <v>18.558</v>
      </c>
      <c r="BT28" s="163"/>
      <c r="BU28" s="149">
        <v>15.525</v>
      </c>
      <c r="BV28" s="163"/>
      <c r="BW28" s="149">
        <v>38.186999999999998</v>
      </c>
      <c r="BX28" s="163"/>
      <c r="BY28" s="149">
        <v>0.51309000000000005</v>
      </c>
      <c r="CB28" s="149">
        <v>0.70391999999999999</v>
      </c>
      <c r="CD28" s="163"/>
      <c r="CX28" s="149" t="s">
        <v>464</v>
      </c>
      <c r="CY28" s="149" t="s">
        <v>465</v>
      </c>
    </row>
    <row r="29" spans="1:103">
      <c r="A29" s="149" t="s">
        <v>427</v>
      </c>
      <c r="B29" s="148">
        <f t="shared" si="4"/>
        <v>3</v>
      </c>
      <c r="C29" s="148" t="s">
        <v>428</v>
      </c>
      <c r="D29" s="149" t="s">
        <v>429</v>
      </c>
      <c r="E29" s="149" t="s">
        <v>430</v>
      </c>
      <c r="G29" s="148" t="s">
        <v>466</v>
      </c>
      <c r="H29" s="149" t="s">
        <v>432</v>
      </c>
      <c r="I29" s="148" t="s">
        <v>467</v>
      </c>
      <c r="J29" s="158">
        <v>11.555199999999999</v>
      </c>
      <c r="K29" s="158">
        <v>-85.674300000000002</v>
      </c>
      <c r="L29" s="151">
        <v>53.04</v>
      </c>
      <c r="M29" s="151">
        <v>1.07</v>
      </c>
      <c r="N29" s="151">
        <v>17.940000000000001</v>
      </c>
      <c r="O29" s="151">
        <v>9.56</v>
      </c>
      <c r="P29" s="151"/>
      <c r="Q29" s="151">
        <v>0.18</v>
      </c>
      <c r="R29" s="151">
        <v>3.81</v>
      </c>
      <c r="S29" s="151">
        <v>8.33</v>
      </c>
      <c r="T29" s="151">
        <v>3.42</v>
      </c>
      <c r="U29" s="151">
        <v>1.4</v>
      </c>
      <c r="V29" s="151">
        <v>0.45</v>
      </c>
      <c r="W29" s="151"/>
      <c r="X29" s="151">
        <v>0.61</v>
      </c>
      <c r="Y29" s="151">
        <v>6.6062471026988003</v>
      </c>
      <c r="Z29" s="151"/>
      <c r="AA29" s="151"/>
      <c r="AB29" s="151">
        <v>24.349175923326783</v>
      </c>
      <c r="AC29" s="151">
        <v>216.97106307895899</v>
      </c>
      <c r="AD29" s="151">
        <v>11.494982556041224</v>
      </c>
      <c r="AE29" s="151">
        <v>22.620002406063282</v>
      </c>
      <c r="AF29" s="151" t="s">
        <v>434</v>
      </c>
      <c r="AG29" s="151">
        <v>62.681534667361753</v>
      </c>
      <c r="AH29" s="151">
        <v>89</v>
      </c>
      <c r="AI29" s="151">
        <v>19.119431367044953</v>
      </c>
      <c r="AJ29" s="151">
        <v>30</v>
      </c>
      <c r="AK29" s="151">
        <v>548</v>
      </c>
      <c r="AL29" s="151">
        <v>29.43616313109035</v>
      </c>
      <c r="AM29" s="151">
        <v>152</v>
      </c>
      <c r="AN29" s="151">
        <v>12.548572001443638</v>
      </c>
      <c r="AO29" s="151">
        <v>1.1883041263985243</v>
      </c>
      <c r="AP29" s="151">
        <v>1.1575409231262781</v>
      </c>
      <c r="AQ29" s="151">
        <v>6.1466086538075962E-2</v>
      </c>
      <c r="AR29" s="151">
        <v>0.67377447166860494</v>
      </c>
      <c r="AS29" s="151">
        <v>889.51902795043509</v>
      </c>
      <c r="AT29" s="151">
        <v>23.384055820668085</v>
      </c>
      <c r="AU29" s="151">
        <v>48.979845209929024</v>
      </c>
      <c r="AV29" s="151">
        <v>6.92875807033725</v>
      </c>
      <c r="AW29" s="151">
        <v>28.591683041263984</v>
      </c>
      <c r="AX29" s="151">
        <v>6.2310566627902313</v>
      </c>
      <c r="AY29" s="151">
        <v>1.3733659060833303</v>
      </c>
      <c r="AZ29" s="151">
        <v>6.0898159921761339</v>
      </c>
      <c r="BA29" s="151">
        <v>0.91626089746160333</v>
      </c>
      <c r="BB29" s="151">
        <v>5.3101712315033884</v>
      </c>
      <c r="BC29" s="151">
        <v>1.0503723783935519</v>
      </c>
      <c r="BD29" s="151">
        <v>2.9129536431808156</v>
      </c>
      <c r="BE29" s="151">
        <v>0.42927737899506757</v>
      </c>
      <c r="BF29" s="151">
        <v>2.8993816417371776</v>
      </c>
      <c r="BG29" s="151">
        <v>0.43430404619641499</v>
      </c>
      <c r="BH29" s="151">
        <v>3.5356571760837312</v>
      </c>
      <c r="BI29" s="151">
        <v>0.66665671091149703</v>
      </c>
      <c r="BJ29" s="151">
        <v>0.33035256847255084</v>
      </c>
      <c r="BK29" s="151">
        <v>0.13845452139391268</v>
      </c>
      <c r="BL29" s="151">
        <v>3.6192003849701249</v>
      </c>
      <c r="BM29" s="151">
        <v>2.5716429402093275</v>
      </c>
      <c r="BN29" s="151">
        <v>1.6169783053294302</v>
      </c>
      <c r="BO29" s="149">
        <f t="shared" si="0"/>
        <v>13.533333333333333</v>
      </c>
      <c r="BP29" s="149">
        <f t="shared" ref="BP29:BP37" si="5">(AN29/1.675+AO29/0.254)/2</f>
        <v>6.085023739668836</v>
      </c>
      <c r="BQ29" s="149">
        <f t="shared" ref="BQ29:BQ37" si="6">(BM29/0.15)/BP29</f>
        <v>2.8174559379771993</v>
      </c>
      <c r="BR29" s="149">
        <f t="shared" ref="BR29:BR37" si="7">((BF29/0.658))/(((BO29/0.0203)+(AM29/0.648))/2)</f>
        <v>9.7784866128455411E-3</v>
      </c>
      <c r="BS29" s="153">
        <v>18.661999999999999</v>
      </c>
      <c r="BT29" s="154">
        <v>2.4005758000000001E-3</v>
      </c>
      <c r="BU29" s="153">
        <v>15.536</v>
      </c>
      <c r="BV29" s="154">
        <v>1.9630356999999999E-3</v>
      </c>
      <c r="BW29" s="153">
        <v>38.305999999999997</v>
      </c>
      <c r="BX29" s="154">
        <v>4.9147723000000001E-3</v>
      </c>
      <c r="BY29" s="155">
        <v>0.51300440500000011</v>
      </c>
      <c r="BZ29" s="155">
        <v>2.2713749999999999E-6</v>
      </c>
      <c r="CA29" s="151">
        <v>7.147441274351074</v>
      </c>
      <c r="CB29" s="155">
        <v>0.70394949428571429</v>
      </c>
      <c r="CC29" s="155">
        <v>2.2780716000000002E-6</v>
      </c>
      <c r="CD29" s="155">
        <v>0.70394949428571429</v>
      </c>
      <c r="CE29" s="155">
        <v>0.51300440500000011</v>
      </c>
      <c r="CF29" s="153">
        <v>18.661999999999999</v>
      </c>
      <c r="CG29" s="153">
        <v>15.536</v>
      </c>
      <c r="CH29" s="153">
        <v>38.305999999999997</v>
      </c>
      <c r="CK29" s="149"/>
      <c r="CL29" s="148">
        <v>810.4</v>
      </c>
      <c r="CM29" s="148">
        <v>152.69999999999999</v>
      </c>
      <c r="CO29" s="149">
        <v>5</v>
      </c>
      <c r="CQ29" s="149" t="s">
        <v>429</v>
      </c>
      <c r="CS29" s="149" t="s">
        <v>468</v>
      </c>
      <c r="CT29" s="148" t="s">
        <v>466</v>
      </c>
      <c r="CU29" s="148"/>
      <c r="CV29" s="148"/>
      <c r="CW29" s="148"/>
      <c r="CX29" s="148"/>
      <c r="CY29" s="148"/>
    </row>
    <row r="30" spans="1:103">
      <c r="A30" s="149" t="s">
        <v>427</v>
      </c>
      <c r="B30" s="148">
        <f t="shared" si="4"/>
        <v>3</v>
      </c>
      <c r="C30" s="148" t="s">
        <v>428</v>
      </c>
      <c r="D30" s="149" t="s">
        <v>429</v>
      </c>
      <c r="E30" s="149" t="s">
        <v>430</v>
      </c>
      <c r="G30" s="148" t="s">
        <v>469</v>
      </c>
      <c r="H30" s="149" t="s">
        <v>432</v>
      </c>
      <c r="I30" s="148" t="s">
        <v>470</v>
      </c>
      <c r="J30" s="158">
        <v>12.4696</v>
      </c>
      <c r="K30" s="158">
        <v>-86.723200000000006</v>
      </c>
      <c r="L30" s="151">
        <v>49.98</v>
      </c>
      <c r="M30" s="151">
        <v>0.72</v>
      </c>
      <c r="N30" s="151">
        <v>17.18</v>
      </c>
      <c r="O30" s="151">
        <v>10.6</v>
      </c>
      <c r="P30" s="151"/>
      <c r="Q30" s="151">
        <v>0.18</v>
      </c>
      <c r="R30" s="151">
        <v>6.53</v>
      </c>
      <c r="S30" s="151">
        <v>12.71</v>
      </c>
      <c r="T30" s="151">
        <v>1.92</v>
      </c>
      <c r="U30" s="151">
        <v>0.59</v>
      </c>
      <c r="V30" s="151">
        <v>0.16</v>
      </c>
      <c r="W30" s="151"/>
      <c r="X30" s="151">
        <v>0.34</v>
      </c>
      <c r="Y30" s="151">
        <v>4.8669061072838451</v>
      </c>
      <c r="Z30" s="151"/>
      <c r="AA30" s="151"/>
      <c r="AB30" s="151"/>
      <c r="AC30" s="151"/>
      <c r="AD30" s="151"/>
      <c r="AE30" s="151"/>
      <c r="AF30" s="151">
        <v>24</v>
      </c>
      <c r="AG30" s="151">
        <v>122.47895231829091</v>
      </c>
      <c r="AH30" s="151">
        <v>70</v>
      </c>
      <c r="AI30" s="151"/>
      <c r="AJ30" s="151">
        <v>13</v>
      </c>
      <c r="AK30" s="151">
        <v>475</v>
      </c>
      <c r="AL30" s="151">
        <v>16.347506811672734</v>
      </c>
      <c r="AM30" s="151">
        <v>57</v>
      </c>
      <c r="AN30" s="151">
        <v>1.4947689140026321</v>
      </c>
      <c r="AO30" s="151">
        <v>0.52814081585262029</v>
      </c>
      <c r="AP30" s="151">
        <v>0.59986364269680326</v>
      </c>
      <c r="AQ30" s="151">
        <v>0.138244972521093</v>
      </c>
      <c r="AR30" s="151">
        <v>0.42459292514900537</v>
      </c>
      <c r="AS30" s="151">
        <v>361.719018499904</v>
      </c>
      <c r="AT30" s="151">
        <v>5.5538617540057285</v>
      </c>
      <c r="AU30" s="151">
        <v>12.827053177490518</v>
      </c>
      <c r="AV30" s="151">
        <v>2.0492236241195143</v>
      </c>
      <c r="AW30" s="151">
        <v>9.9511541140955195</v>
      </c>
      <c r="AX30" s="151">
        <v>2.7517036922362412</v>
      </c>
      <c r="AY30" s="151">
        <v>0.94699719906815305</v>
      </c>
      <c r="AZ30" s="151">
        <v>3.1468976141755465</v>
      </c>
      <c r="BA30" s="151">
        <v>0.51482862450654077</v>
      </c>
      <c r="BB30" s="151">
        <v>3.2446040715225637</v>
      </c>
      <c r="BC30" s="151">
        <v>0.67240150166421553</v>
      </c>
      <c r="BD30" s="151">
        <v>1.7863757643780478</v>
      </c>
      <c r="BE30" s="151">
        <v>0.27555847975849523</v>
      </c>
      <c r="BF30" s="151">
        <v>1.8398379905565447</v>
      </c>
      <c r="BG30" s="151">
        <v>0.27790714296772201</v>
      </c>
      <c r="BH30" s="151">
        <v>1.6911916557009059</v>
      </c>
      <c r="BI30" s="151">
        <v>0.1041087104265036</v>
      </c>
      <c r="BJ30" s="151">
        <v>0.15497253657403823</v>
      </c>
      <c r="BK30" s="151">
        <v>7.4819948912454512E-2</v>
      </c>
      <c r="BL30" s="151">
        <v>1.5606700828237481</v>
      </c>
      <c r="BM30" s="151">
        <v>0.52202807492840009</v>
      </c>
      <c r="BN30" s="151">
        <v>0.47989867636813993</v>
      </c>
      <c r="BO30" s="149">
        <f t="shared" si="0"/>
        <v>8.2189396200139253</v>
      </c>
      <c r="BP30" s="149">
        <f t="shared" si="5"/>
        <v>1.4858469511221148</v>
      </c>
      <c r="BQ30" s="149">
        <f t="shared" si="6"/>
        <v>2.3422245228965806</v>
      </c>
      <c r="BR30" s="149">
        <f t="shared" si="7"/>
        <v>1.1346986122458677E-2</v>
      </c>
      <c r="BS30" s="153">
        <v>18.492000000000001</v>
      </c>
      <c r="BT30" s="154">
        <v>9.5301000000000001E-4</v>
      </c>
      <c r="BU30" s="153">
        <v>15.526999999999999</v>
      </c>
      <c r="BV30" s="154">
        <v>8.5999999999999998E-4</v>
      </c>
      <c r="BW30" s="153">
        <v>38.125</v>
      </c>
      <c r="BX30" s="154">
        <v>2.297E-3</v>
      </c>
      <c r="BY30" s="155">
        <v>0.51306649999999998</v>
      </c>
      <c r="BZ30" s="155">
        <v>6.0000000000000002E-6</v>
      </c>
      <c r="CA30" s="151">
        <v>8.3587248701810779</v>
      </c>
      <c r="CB30" s="155">
        <v>0.70396509200000001</v>
      </c>
      <c r="CC30" s="155">
        <v>6.1099999999999999E-6</v>
      </c>
      <c r="CD30" s="155">
        <v>0.70396509200000001</v>
      </c>
      <c r="CE30" s="155">
        <v>0.51306649999999998</v>
      </c>
      <c r="CF30" s="153">
        <v>18.492000000000001</v>
      </c>
      <c r="CG30" s="153">
        <v>15.526999999999999</v>
      </c>
      <c r="CH30" s="153">
        <v>38.125</v>
      </c>
      <c r="CK30" s="149"/>
      <c r="CL30" s="148">
        <v>662.9</v>
      </c>
      <c r="CM30" s="148">
        <v>182.4</v>
      </c>
      <c r="CO30" s="149">
        <v>6</v>
      </c>
      <c r="CQ30" s="149" t="s">
        <v>429</v>
      </c>
      <c r="CS30" s="149" t="s">
        <v>435</v>
      </c>
      <c r="CT30" s="148" t="s">
        <v>469</v>
      </c>
      <c r="CU30" s="148"/>
      <c r="CV30" s="148"/>
      <c r="CW30" s="148"/>
      <c r="CX30" s="148"/>
      <c r="CY30" s="148"/>
    </row>
    <row r="31" spans="1:103">
      <c r="A31" s="149" t="s">
        <v>427</v>
      </c>
      <c r="B31" s="148">
        <f t="shared" si="4"/>
        <v>3</v>
      </c>
      <c r="C31" s="148" t="s">
        <v>428</v>
      </c>
      <c r="D31" s="149" t="s">
        <v>429</v>
      </c>
      <c r="E31" s="149" t="s">
        <v>430</v>
      </c>
      <c r="G31" s="148" t="s">
        <v>471</v>
      </c>
      <c r="H31" s="149" t="s">
        <v>432</v>
      </c>
      <c r="I31" s="148" t="s">
        <v>472</v>
      </c>
      <c r="J31" s="158">
        <v>12.5334</v>
      </c>
      <c r="K31" s="158">
        <v>-86.677400000000006</v>
      </c>
      <c r="L31" s="151">
        <v>53.07</v>
      </c>
      <c r="M31" s="151">
        <v>1.34</v>
      </c>
      <c r="N31" s="151">
        <v>15.96</v>
      </c>
      <c r="O31" s="151">
        <v>12.45</v>
      </c>
      <c r="P31" s="151"/>
      <c r="Q31" s="151">
        <v>0.2</v>
      </c>
      <c r="R31" s="151">
        <v>4.1100000000000003</v>
      </c>
      <c r="S31" s="151">
        <v>8.4499999999999993</v>
      </c>
      <c r="T31" s="151">
        <v>3.15</v>
      </c>
      <c r="U31" s="151">
        <v>1.1599999999999999</v>
      </c>
      <c r="V31" s="151">
        <v>0.23</v>
      </c>
      <c r="W31" s="151"/>
      <c r="X31" s="151">
        <v>0.31</v>
      </c>
      <c r="Y31" s="151">
        <v>8.6391771319220165</v>
      </c>
      <c r="Z31" s="151"/>
      <c r="AA31" s="151"/>
      <c r="AB31" s="151"/>
      <c r="AC31" s="151"/>
      <c r="AD31" s="151"/>
      <c r="AE31" s="151"/>
      <c r="AF31" s="151">
        <v>15</v>
      </c>
      <c r="AG31" s="151">
        <v>185.27359466570979</v>
      </c>
      <c r="AH31" s="151">
        <v>101</v>
      </c>
      <c r="AI31" s="151"/>
      <c r="AJ31" s="151">
        <v>23</v>
      </c>
      <c r="AK31" s="151">
        <v>399</v>
      </c>
      <c r="AL31" s="151">
        <v>26.419767372323882</v>
      </c>
      <c r="AM31" s="151">
        <v>116</v>
      </c>
      <c r="AN31" s="151">
        <v>6.4490536060279897</v>
      </c>
      <c r="AO31" s="151">
        <v>1.1852230295419206</v>
      </c>
      <c r="AP31" s="151">
        <v>1.0695710740342064</v>
      </c>
      <c r="AQ31" s="151">
        <v>0.39508432005740934</v>
      </c>
      <c r="AR31" s="151">
        <v>0.99409600127576436</v>
      </c>
      <c r="AS31" s="151">
        <v>680.42299565442727</v>
      </c>
      <c r="AT31" s="151">
        <v>8.2987660965594223</v>
      </c>
      <c r="AU31" s="151">
        <v>19.393053063828088</v>
      </c>
      <c r="AV31" s="151">
        <v>2.9711139018458712</v>
      </c>
      <c r="AW31" s="151">
        <v>14.504383446956103</v>
      </c>
      <c r="AX31" s="151">
        <v>4.1483853606027976</v>
      </c>
      <c r="AY31" s="151">
        <v>1.4232619050028321</v>
      </c>
      <c r="AZ31" s="151">
        <v>4.8537219313362963</v>
      </c>
      <c r="BA31" s="151">
        <v>0.81650759478531254</v>
      </c>
      <c r="BB31" s="151">
        <v>5.1600406649922252</v>
      </c>
      <c r="BC31" s="151">
        <v>1.0783008412071919</v>
      </c>
      <c r="BD31" s="151">
        <v>2.8723178796395961</v>
      </c>
      <c r="BE31" s="151">
        <v>0.4481613044691623</v>
      </c>
      <c r="BF31" s="151">
        <v>2.9890722800302987</v>
      </c>
      <c r="BG31" s="151">
        <v>0.45035621735837017</v>
      </c>
      <c r="BH31" s="151">
        <v>3.2863832077502684</v>
      </c>
      <c r="BI31" s="151">
        <v>0.40298600645855753</v>
      </c>
      <c r="BJ31" s="151">
        <v>0.36152210660606782</v>
      </c>
      <c r="BK31" s="151">
        <v>0.10794182514053342</v>
      </c>
      <c r="BL31" s="151">
        <v>2.7045317545748118</v>
      </c>
      <c r="BM31" s="151">
        <v>1.0532590805166799</v>
      </c>
      <c r="BN31" s="151">
        <v>0.93263844037794508</v>
      </c>
      <c r="BO31" s="149">
        <f t="shared" si="0"/>
        <v>7.1705769514534436</v>
      </c>
      <c r="BP31" s="149">
        <f t="shared" si="5"/>
        <v>4.2582068285507422</v>
      </c>
      <c r="BQ31" s="149">
        <f t="shared" si="6"/>
        <v>1.6489868825451912</v>
      </c>
      <c r="BR31" s="149">
        <f t="shared" si="7"/>
        <v>1.7069892064487311E-2</v>
      </c>
      <c r="BS31" s="153">
        <v>18.564</v>
      </c>
      <c r="BT31" s="154">
        <v>1.2654999999999999E-3</v>
      </c>
      <c r="BU31" s="153">
        <v>15.528</v>
      </c>
      <c r="BV31" s="154">
        <v>1.0499999999999999E-3</v>
      </c>
      <c r="BW31" s="153">
        <v>38.191000000000003</v>
      </c>
      <c r="BX31" s="154">
        <v>2.5899999999999999E-3</v>
      </c>
      <c r="BY31" s="155">
        <v>0.51305074000000006</v>
      </c>
      <c r="BZ31" s="155">
        <v>2.1533403999999998E-6</v>
      </c>
      <c r="CA31" s="151">
        <v>8.051295456052987</v>
      </c>
      <c r="CB31" s="155">
        <v>0.70384872499999995</v>
      </c>
      <c r="CC31" s="155">
        <v>2.1593675199999999E-6</v>
      </c>
      <c r="CD31" s="155">
        <v>0.70384872499999995</v>
      </c>
      <c r="CE31" s="155">
        <v>0.51305074000000006</v>
      </c>
      <c r="CF31" s="153">
        <v>18.564</v>
      </c>
      <c r="CG31" s="153">
        <v>15.528</v>
      </c>
      <c r="CH31" s="153">
        <v>38.191000000000003</v>
      </c>
      <c r="CK31" s="149"/>
      <c r="CL31" s="148">
        <v>663.5</v>
      </c>
      <c r="CM31" s="148">
        <v>190.9</v>
      </c>
      <c r="CO31" s="149">
        <v>6</v>
      </c>
      <c r="CQ31" s="149" t="s">
        <v>429</v>
      </c>
      <c r="CS31" s="149" t="s">
        <v>435</v>
      </c>
      <c r="CT31" s="148" t="s">
        <v>471</v>
      </c>
      <c r="CU31" s="148"/>
      <c r="CV31" s="148"/>
      <c r="CW31" s="148"/>
      <c r="CX31" s="148"/>
      <c r="CY31" s="148"/>
    </row>
    <row r="32" spans="1:103">
      <c r="A32" s="149" t="s">
        <v>427</v>
      </c>
      <c r="B32" s="148">
        <f t="shared" si="4"/>
        <v>3</v>
      </c>
      <c r="C32" s="148" t="s">
        <v>428</v>
      </c>
      <c r="D32" s="149" t="s">
        <v>429</v>
      </c>
      <c r="E32" s="149" t="s">
        <v>430</v>
      </c>
      <c r="G32" s="148" t="s">
        <v>473</v>
      </c>
      <c r="H32" s="149" t="s">
        <v>432</v>
      </c>
      <c r="I32" s="148" t="s">
        <v>474</v>
      </c>
      <c r="J32" s="158">
        <v>12.3727</v>
      </c>
      <c r="K32" s="158">
        <v>-86.65</v>
      </c>
      <c r="L32" s="151">
        <v>54.38</v>
      </c>
      <c r="M32" s="151">
        <v>1</v>
      </c>
      <c r="N32" s="151">
        <v>16.2</v>
      </c>
      <c r="O32" s="151">
        <v>11.49</v>
      </c>
      <c r="P32" s="151"/>
      <c r="Q32" s="151">
        <v>0.2</v>
      </c>
      <c r="R32" s="151">
        <v>3.86</v>
      </c>
      <c r="S32" s="151">
        <v>8.07</v>
      </c>
      <c r="T32" s="151">
        <v>2.9</v>
      </c>
      <c r="U32" s="151">
        <v>1.31</v>
      </c>
      <c r="V32" s="151">
        <v>0.2</v>
      </c>
      <c r="W32" s="151"/>
      <c r="X32" s="151">
        <v>0.69</v>
      </c>
      <c r="Y32" s="151">
        <v>8.5514462230146115</v>
      </c>
      <c r="Z32" s="151"/>
      <c r="AA32" s="151"/>
      <c r="AB32" s="151"/>
      <c r="AC32" s="151"/>
      <c r="AD32" s="151"/>
      <c r="AE32" s="151"/>
      <c r="AF32" s="151">
        <v>3</v>
      </c>
      <c r="AG32" s="151">
        <v>173.0865726134646</v>
      </c>
      <c r="AH32" s="151">
        <v>93</v>
      </c>
      <c r="AI32" s="151"/>
      <c r="AJ32" s="151">
        <v>27</v>
      </c>
      <c r="AK32" s="151">
        <v>401</v>
      </c>
      <c r="AL32" s="151">
        <v>24.473806635401729</v>
      </c>
      <c r="AM32" s="151">
        <v>106</v>
      </c>
      <c r="AN32" s="151">
        <v>3.5581619123289796</v>
      </c>
      <c r="AO32" s="151">
        <v>1.2995733731250725</v>
      </c>
      <c r="AP32" s="151">
        <v>0.92544760086818356</v>
      </c>
      <c r="AQ32" s="151">
        <v>0.55781252664625403</v>
      </c>
      <c r="AR32" s="151">
        <v>1.2857394674625016</v>
      </c>
      <c r="AS32" s="151">
        <v>830.03433975427311</v>
      </c>
      <c r="AT32" s="151">
        <v>7.9050909500406998</v>
      </c>
      <c r="AU32" s="151">
        <v>17.970514708732217</v>
      </c>
      <c r="AV32" s="151">
        <v>2.7958439595364522</v>
      </c>
      <c r="AW32" s="151">
        <v>13.394090213635099</v>
      </c>
      <c r="AX32" s="151">
        <v>3.7956052091004224</v>
      </c>
      <c r="AY32" s="151">
        <v>1.2532145384257145</v>
      </c>
      <c r="AZ32" s="151">
        <v>4.3797857711283061</v>
      </c>
      <c r="BA32" s="151">
        <v>0.73664579092291005</v>
      </c>
      <c r="BB32" s="151">
        <v>4.7217406302081315</v>
      </c>
      <c r="BC32" s="151">
        <v>0.98503608387271813</v>
      </c>
      <c r="BD32" s="151">
        <v>2.6911160623619241</v>
      </c>
      <c r="BE32" s="151">
        <v>0.41947347002054186</v>
      </c>
      <c r="BF32" s="151">
        <v>2.8210317429556993</v>
      </c>
      <c r="BG32" s="151">
        <v>0.42741730940661216</v>
      </c>
      <c r="BH32" s="151">
        <v>3.1387853183985115</v>
      </c>
      <c r="BI32" s="151">
        <v>0.23000321305375759</v>
      </c>
      <c r="BJ32" s="151">
        <v>0.40997961319328707</v>
      </c>
      <c r="BK32" s="151">
        <v>0.15776077516375334</v>
      </c>
      <c r="BL32" s="151">
        <v>3.4526638502383631</v>
      </c>
      <c r="BM32" s="151">
        <v>1.2087811015076937</v>
      </c>
      <c r="BN32" s="151">
        <v>1.1195000968954691</v>
      </c>
      <c r="BO32" s="149">
        <f t="shared" si="0"/>
        <v>5.2048260381593705</v>
      </c>
      <c r="BP32" s="149">
        <f t="shared" si="5"/>
        <v>3.6203531857046154</v>
      </c>
      <c r="BQ32" s="149">
        <f t="shared" si="6"/>
        <v>2.2258990389495814</v>
      </c>
      <c r="BR32" s="149">
        <f t="shared" si="7"/>
        <v>2.0416815156921748E-2</v>
      </c>
      <c r="BS32" s="153">
        <v>18.562999999999999</v>
      </c>
      <c r="BT32" s="154">
        <v>8.8000000000000003E-4</v>
      </c>
      <c r="BU32" s="153">
        <v>15.532</v>
      </c>
      <c r="BV32" s="154">
        <v>7.2199999999999999E-4</v>
      </c>
      <c r="BW32" s="153">
        <v>38.198999999999998</v>
      </c>
      <c r="BX32" s="154">
        <v>1.8799999999999999E-3</v>
      </c>
      <c r="BY32" s="155">
        <v>0.51306479000000005</v>
      </c>
      <c r="BZ32" s="155">
        <v>2.1475584999999998E-6</v>
      </c>
      <c r="CA32" s="151">
        <v>8.3253679984718332</v>
      </c>
      <c r="CB32" s="155">
        <v>0.70395369499999993</v>
      </c>
      <c r="CC32" s="155">
        <v>3.1113147000000001E-6</v>
      </c>
      <c r="CD32" s="155">
        <v>0.70395369499999993</v>
      </c>
      <c r="CE32" s="155">
        <v>0.51306479000000005</v>
      </c>
      <c r="CF32" s="153">
        <v>18.562999999999999</v>
      </c>
      <c r="CG32" s="153">
        <v>15.532</v>
      </c>
      <c r="CH32" s="153">
        <v>38.198999999999998</v>
      </c>
      <c r="CK32" s="149"/>
      <c r="CL32" s="148">
        <v>675</v>
      </c>
      <c r="CM32" s="148">
        <v>177.2</v>
      </c>
      <c r="CO32" s="149">
        <v>6</v>
      </c>
      <c r="CQ32" s="149" t="s">
        <v>429</v>
      </c>
      <c r="CS32" s="149" t="s">
        <v>435</v>
      </c>
      <c r="CT32" s="148" t="s">
        <v>473</v>
      </c>
      <c r="CU32" s="148"/>
      <c r="CV32" s="148"/>
      <c r="CW32" s="148"/>
      <c r="CX32" s="148"/>
      <c r="CY32" s="148"/>
    </row>
    <row r="33" spans="1:103">
      <c r="A33" s="149" t="s">
        <v>427</v>
      </c>
      <c r="B33" s="148">
        <f t="shared" si="4"/>
        <v>3</v>
      </c>
      <c r="C33" s="148" t="s">
        <v>428</v>
      </c>
      <c r="D33" s="149" t="s">
        <v>429</v>
      </c>
      <c r="E33" s="149" t="s">
        <v>430</v>
      </c>
      <c r="G33" s="148" t="s">
        <v>475</v>
      </c>
      <c r="H33" s="149" t="s">
        <v>432</v>
      </c>
      <c r="I33" s="148" t="s">
        <v>476</v>
      </c>
      <c r="J33" s="158">
        <v>13.0336</v>
      </c>
      <c r="K33" s="158">
        <v>-87.591800000000006</v>
      </c>
      <c r="L33" s="151">
        <v>59.2</v>
      </c>
      <c r="M33" s="151">
        <v>0.79</v>
      </c>
      <c r="N33" s="151">
        <v>17.27</v>
      </c>
      <c r="O33" s="151">
        <v>8.27</v>
      </c>
      <c r="P33" s="151"/>
      <c r="Q33" s="151">
        <v>0.18</v>
      </c>
      <c r="R33" s="151">
        <v>2.2000000000000002</v>
      </c>
      <c r="S33" s="151">
        <v>6.7</v>
      </c>
      <c r="T33" s="151">
        <v>4.0599999999999996</v>
      </c>
      <c r="U33" s="151">
        <v>1.41</v>
      </c>
      <c r="V33" s="151">
        <v>0.22</v>
      </c>
      <c r="W33" s="151"/>
      <c r="X33" s="151">
        <v>0.41</v>
      </c>
      <c r="Y33" s="151">
        <v>14.122034492383765</v>
      </c>
      <c r="Z33" s="151"/>
      <c r="AA33" s="151"/>
      <c r="AB33" s="151">
        <v>23.572258553313663</v>
      </c>
      <c r="AC33" s="151">
        <v>139.73786306723025</v>
      </c>
      <c r="AD33" s="151">
        <v>1.2202579153042508</v>
      </c>
      <c r="AE33" s="151">
        <v>15.918746710263976</v>
      </c>
      <c r="AF33" s="151" t="s">
        <v>434</v>
      </c>
      <c r="AG33" s="151">
        <v>86.617589121939545</v>
      </c>
      <c r="AH33" s="151">
        <v>92</v>
      </c>
      <c r="AI33" s="151">
        <v>19.205632155674298</v>
      </c>
      <c r="AJ33" s="151">
        <v>28</v>
      </c>
      <c r="AK33" s="151">
        <v>403</v>
      </c>
      <c r="AL33" s="151">
        <v>31.88531541590239</v>
      </c>
      <c r="AM33" s="151">
        <v>111</v>
      </c>
      <c r="AN33" s="151">
        <v>1.6787512959566155</v>
      </c>
      <c r="AO33" s="151">
        <v>1.1140532339102003</v>
      </c>
      <c r="AP33" s="151">
        <v>1.0032656112927667</v>
      </c>
      <c r="AQ33" s="151">
        <v>0.80599988037323556</v>
      </c>
      <c r="AR33" s="151">
        <v>1.4818840816652046</v>
      </c>
      <c r="AS33" s="151">
        <v>897.26018821277614</v>
      </c>
      <c r="AT33" s="151">
        <v>9.340293249062924</v>
      </c>
      <c r="AU33" s="151">
        <v>21.796069941781646</v>
      </c>
      <c r="AV33" s="151">
        <v>3.5156937674455699</v>
      </c>
      <c r="AW33" s="151">
        <v>17.044855072174812</v>
      </c>
      <c r="AX33" s="151">
        <v>4.6465444772310391</v>
      </c>
      <c r="AY33" s="151">
        <v>1.3269454933243798</v>
      </c>
      <c r="AZ33" s="151">
        <v>5.1710688981183788</v>
      </c>
      <c r="BA33" s="151">
        <v>0.86014434205279533</v>
      </c>
      <c r="BB33" s="151">
        <v>5.4880123375069783</v>
      </c>
      <c r="BC33" s="151">
        <v>1.1468591227370606</v>
      </c>
      <c r="BD33" s="151">
        <v>3.2073265820639603</v>
      </c>
      <c r="BE33" s="151">
        <v>0.49051419172182797</v>
      </c>
      <c r="BF33" s="151">
        <v>3.2878817369806206</v>
      </c>
      <c r="BG33" s="151">
        <v>0.50077599489592473</v>
      </c>
      <c r="BH33" s="151">
        <v>3.1124148656192676</v>
      </c>
      <c r="BI33" s="151">
        <v>0.10851607783714809</v>
      </c>
      <c r="BJ33" s="151">
        <v>0.39064592471488951</v>
      </c>
      <c r="BK33" s="151"/>
      <c r="BL33" s="151">
        <v>4.2521724220432251</v>
      </c>
      <c r="BM33" s="151">
        <v>1.48985441422761</v>
      </c>
      <c r="BN33" s="151">
        <v>1.2160734907089878</v>
      </c>
      <c r="BO33" s="149">
        <f t="shared" si="0"/>
        <v>5.1258669165885671</v>
      </c>
      <c r="BP33" s="149">
        <f t="shared" si="5"/>
        <v>2.694137966826379</v>
      </c>
      <c r="BQ33" s="149">
        <f t="shared" si="6"/>
        <v>3.6866570620425398</v>
      </c>
      <c r="BR33" s="149">
        <f t="shared" si="7"/>
        <v>2.3580729199785128E-2</v>
      </c>
      <c r="BS33" s="153">
        <v>18.474</v>
      </c>
      <c r="BT33" s="154">
        <v>8.3940000000000002E-4</v>
      </c>
      <c r="BU33" s="153">
        <v>15.525</v>
      </c>
      <c r="BV33" s="154">
        <v>7.3800000000000005E-4</v>
      </c>
      <c r="BW33" s="153">
        <v>38.103000000000002</v>
      </c>
      <c r="BX33" s="154">
        <v>1.72E-3</v>
      </c>
      <c r="BY33" s="155">
        <v>0.5130678139999999</v>
      </c>
      <c r="BZ33" s="155">
        <v>2.6359999999999998E-6</v>
      </c>
      <c r="CA33" s="151">
        <v>8.384356992650055</v>
      </c>
      <c r="CB33" s="155">
        <v>0.70387233999999999</v>
      </c>
      <c r="CC33" s="155">
        <v>2.3E-6</v>
      </c>
      <c r="CD33" s="155">
        <v>0.70387233999999999</v>
      </c>
      <c r="CE33" s="155">
        <v>0.5130678139999999</v>
      </c>
      <c r="CF33" s="153">
        <v>18.474</v>
      </c>
      <c r="CG33" s="153">
        <v>15.525</v>
      </c>
      <c r="CH33" s="153">
        <v>38.103000000000002</v>
      </c>
      <c r="CK33" s="149"/>
      <c r="CL33" s="148">
        <v>551.79999999999995</v>
      </c>
      <c r="CM33" s="151">
        <v>189.4</v>
      </c>
      <c r="CO33" s="149">
        <v>6</v>
      </c>
      <c r="CQ33" s="149" t="s">
        <v>429</v>
      </c>
      <c r="CS33" s="149" t="s">
        <v>435</v>
      </c>
      <c r="CT33" s="148" t="s">
        <v>475</v>
      </c>
      <c r="CU33" s="148"/>
      <c r="CV33" s="148"/>
      <c r="CW33" s="148"/>
      <c r="CX33" s="148"/>
      <c r="CY33" s="148"/>
    </row>
    <row r="34" spans="1:103">
      <c r="A34" s="149" t="s">
        <v>427</v>
      </c>
      <c r="B34" s="148">
        <f t="shared" si="4"/>
        <v>3</v>
      </c>
      <c r="C34" s="148" t="s">
        <v>428</v>
      </c>
      <c r="D34" s="149" t="s">
        <v>429</v>
      </c>
      <c r="E34" s="149" t="s">
        <v>430</v>
      </c>
      <c r="G34" s="148" t="s">
        <v>475</v>
      </c>
      <c r="H34" s="149" t="s">
        <v>432</v>
      </c>
      <c r="I34" s="148" t="s">
        <v>477</v>
      </c>
      <c r="J34" s="158">
        <v>12.867100000000001</v>
      </c>
      <c r="K34" s="158">
        <v>-87.555099999999996</v>
      </c>
      <c r="L34" s="151">
        <v>56.63</v>
      </c>
      <c r="M34" s="151">
        <v>0.68</v>
      </c>
      <c r="N34" s="151">
        <v>19.43</v>
      </c>
      <c r="O34" s="151">
        <v>7.42</v>
      </c>
      <c r="P34" s="151"/>
      <c r="Q34" s="151">
        <v>0.12</v>
      </c>
      <c r="R34" s="151">
        <v>1.82</v>
      </c>
      <c r="S34" s="151">
        <v>8.0500000000000007</v>
      </c>
      <c r="T34" s="151">
        <v>3.26</v>
      </c>
      <c r="U34" s="151">
        <v>1.39</v>
      </c>
      <c r="V34" s="151">
        <v>0.17</v>
      </c>
      <c r="W34" s="151"/>
      <c r="X34" s="151">
        <v>1.1100000000000001</v>
      </c>
      <c r="Y34" s="151">
        <v>7.537862273789254</v>
      </c>
      <c r="Z34" s="151"/>
      <c r="AA34" s="151"/>
      <c r="AB34" s="151">
        <v>18.503216647527026</v>
      </c>
      <c r="AC34" s="151">
        <v>164.78602265077413</v>
      </c>
      <c r="AD34" s="151">
        <v>1.3202971132142716</v>
      </c>
      <c r="AE34" s="151">
        <v>15.04316873242783</v>
      </c>
      <c r="AF34" s="151" t="s">
        <v>434</v>
      </c>
      <c r="AG34" s="151">
        <v>144.37709975052468</v>
      </c>
      <c r="AH34" s="151">
        <v>66</v>
      </c>
      <c r="AI34" s="151">
        <v>18.948814441848491</v>
      </c>
      <c r="AJ34" s="151">
        <v>29</v>
      </c>
      <c r="AK34" s="151">
        <v>420</v>
      </c>
      <c r="AL34" s="151">
        <v>32.307676315685264</v>
      </c>
      <c r="AM34" s="151">
        <v>101</v>
      </c>
      <c r="AN34" s="151">
        <v>1.1587091038688473</v>
      </c>
      <c r="AO34" s="151">
        <v>1.0092302696709301</v>
      </c>
      <c r="AP34" s="151">
        <v>0.64992523660555179</v>
      </c>
      <c r="AQ34" s="151">
        <v>0.76843634419672913</v>
      </c>
      <c r="AR34" s="151">
        <v>1.0969721617233597</v>
      </c>
      <c r="AS34" s="151">
        <v>984.41638617193996</v>
      </c>
      <c r="AT34" s="151">
        <v>11.04731959371164</v>
      </c>
      <c r="AU34" s="151">
        <v>19.072625794955059</v>
      </c>
      <c r="AV34" s="151">
        <v>3.5413580485486875</v>
      </c>
      <c r="AW34" s="151">
        <v>16.723306858591062</v>
      </c>
      <c r="AX34" s="151">
        <v>4.2529011206589322</v>
      </c>
      <c r="AY34" s="151">
        <v>1.2363981140288758</v>
      </c>
      <c r="AZ34" s="151">
        <v>4.8902904362730517</v>
      </c>
      <c r="BA34" s="151">
        <v>0.78085718172098373</v>
      </c>
      <c r="BB34" s="151">
        <v>4.894925616758405</v>
      </c>
      <c r="BC34" s="151">
        <v>1.0374625137607414</v>
      </c>
      <c r="BD34" s="151">
        <v>2.898106754049024</v>
      </c>
      <c r="BE34" s="151">
        <v>0.43081070486674855</v>
      </c>
      <c r="BF34" s="151">
        <v>2.854350944442245</v>
      </c>
      <c r="BG34" s="151">
        <v>0.43510449926741379</v>
      </c>
      <c r="BH34" s="151">
        <v>2.6977654140102167</v>
      </c>
      <c r="BI34" s="151">
        <v>8.1171175701896803E-2</v>
      </c>
      <c r="BJ34" s="151">
        <v>0.44714618065180373</v>
      </c>
      <c r="BK34" s="151"/>
      <c r="BL34" s="151">
        <v>3.8388070328277828</v>
      </c>
      <c r="BM34" s="151">
        <v>1.389974498079436</v>
      </c>
      <c r="BN34" s="151">
        <v>1.068188056864531</v>
      </c>
      <c r="BO34" s="149">
        <f t="shared" si="0"/>
        <v>4.968373151308306</v>
      </c>
      <c r="BP34" s="149">
        <f t="shared" si="5"/>
        <v>2.3325570737824597</v>
      </c>
      <c r="BQ34" s="149">
        <f t="shared" si="6"/>
        <v>3.972677349684917</v>
      </c>
      <c r="BR34" s="149">
        <f t="shared" si="7"/>
        <v>2.1656481731530855E-2</v>
      </c>
      <c r="BS34" s="153">
        <v>18.436</v>
      </c>
      <c r="BT34" s="154">
        <v>8.9329999999999998E-4</v>
      </c>
      <c r="BU34" s="153">
        <v>15.513999999999999</v>
      </c>
      <c r="BV34" s="154">
        <v>7.1500000000000003E-4</v>
      </c>
      <c r="BW34" s="153">
        <v>38.033999999999999</v>
      </c>
      <c r="BX34" s="154">
        <v>1.737E-3</v>
      </c>
      <c r="BY34" s="155">
        <v>0.51308372399999991</v>
      </c>
      <c r="BZ34" s="155">
        <v>2.5189999999999999E-6</v>
      </c>
      <c r="CA34" s="151">
        <v>8.6947124481584481</v>
      </c>
      <c r="CB34" s="155">
        <v>0.70383900999999993</v>
      </c>
      <c r="CC34" s="155">
        <v>2.0779999999999998E-6</v>
      </c>
      <c r="CD34" s="155">
        <v>0.70383900999999993</v>
      </c>
      <c r="CE34" s="155">
        <v>0.51308372399999991</v>
      </c>
      <c r="CF34" s="153">
        <v>18.436</v>
      </c>
      <c r="CG34" s="153">
        <v>15.513999999999999</v>
      </c>
      <c r="CH34" s="153">
        <v>38.033999999999999</v>
      </c>
      <c r="CK34" s="149"/>
      <c r="CL34" s="148">
        <v>564.4</v>
      </c>
      <c r="CM34" s="151">
        <v>175.5</v>
      </c>
      <c r="CO34" s="149">
        <v>6</v>
      </c>
      <c r="CQ34" s="149" t="s">
        <v>429</v>
      </c>
      <c r="CS34" s="149" t="s">
        <v>435</v>
      </c>
      <c r="CT34" s="148" t="s">
        <v>475</v>
      </c>
      <c r="CU34" s="148"/>
      <c r="CV34" s="148"/>
      <c r="CW34" s="148"/>
      <c r="CX34" s="148"/>
      <c r="CY34" s="148"/>
    </row>
    <row r="35" spans="1:103">
      <c r="A35" s="149" t="s">
        <v>427</v>
      </c>
      <c r="B35" s="148">
        <f t="shared" si="4"/>
        <v>3</v>
      </c>
      <c r="C35" s="148" t="s">
        <v>428</v>
      </c>
      <c r="D35" s="149" t="s">
        <v>429</v>
      </c>
      <c r="E35" s="149" t="s">
        <v>430</v>
      </c>
      <c r="G35" s="148" t="s">
        <v>478</v>
      </c>
      <c r="H35" s="149" t="s">
        <v>432</v>
      </c>
      <c r="I35" s="148" t="s">
        <v>479</v>
      </c>
      <c r="J35" s="158">
        <v>12.440200000000001</v>
      </c>
      <c r="K35" s="158">
        <v>-86.671599999999998</v>
      </c>
      <c r="L35" s="151">
        <v>56.93</v>
      </c>
      <c r="M35" s="151">
        <v>1.05</v>
      </c>
      <c r="N35" s="151">
        <v>15.82</v>
      </c>
      <c r="O35" s="151">
        <v>10.6</v>
      </c>
      <c r="P35" s="151"/>
      <c r="Q35" s="151">
        <v>0.2</v>
      </c>
      <c r="R35" s="151">
        <v>2.99</v>
      </c>
      <c r="S35" s="151">
        <v>6.7</v>
      </c>
      <c r="T35" s="151">
        <v>3.35</v>
      </c>
      <c r="U35" s="151">
        <v>1.64</v>
      </c>
      <c r="V35" s="151">
        <v>0.25</v>
      </c>
      <c r="W35" s="151"/>
      <c r="X35" s="151">
        <v>0.71</v>
      </c>
      <c r="Y35" s="151">
        <v>10.545009520787053</v>
      </c>
      <c r="Z35" s="151"/>
      <c r="AA35" s="151"/>
      <c r="AB35" s="151"/>
      <c r="AC35" s="151"/>
      <c r="AD35" s="151"/>
      <c r="AE35" s="151"/>
      <c r="AF35" s="151" t="s">
        <v>434</v>
      </c>
      <c r="AG35" s="151">
        <v>60.741042129482715</v>
      </c>
      <c r="AH35" s="151">
        <v>101</v>
      </c>
      <c r="AI35" s="151"/>
      <c r="AJ35" s="151">
        <v>32</v>
      </c>
      <c r="AK35" s="151">
        <v>399</v>
      </c>
      <c r="AL35" s="151">
        <v>29.234102665820373</v>
      </c>
      <c r="AM35" s="151">
        <v>132</v>
      </c>
      <c r="AN35" s="151">
        <v>4.9939854411298006</v>
      </c>
      <c r="AO35" s="151">
        <v>1.5326009600126944</v>
      </c>
      <c r="AP35" s="151">
        <v>1.1710322437321485</v>
      </c>
      <c r="AQ35" s="151">
        <v>0.6708294192319898</v>
      </c>
      <c r="AR35" s="151">
        <v>1.6264336718502064</v>
      </c>
      <c r="AS35" s="151">
        <v>1005.0526023484608</v>
      </c>
      <c r="AT35" s="151">
        <v>9.8300936210726757</v>
      </c>
      <c r="AU35" s="151">
        <v>22.480133291018728</v>
      </c>
      <c r="AV35" s="151">
        <v>3.4713138686131386</v>
      </c>
      <c r="AW35" s="151">
        <v>16.361644715963187</v>
      </c>
      <c r="AX35" s="151">
        <v>4.5992922901624897</v>
      </c>
      <c r="AY35" s="151">
        <v>1.4729066535924367</v>
      </c>
      <c r="AZ35" s="151">
        <v>5.283230348737769</v>
      </c>
      <c r="BA35" s="151">
        <v>0.87775785464931766</v>
      </c>
      <c r="BB35" s="151">
        <v>5.5902451602665826</v>
      </c>
      <c r="BC35" s="151">
        <v>1.1631284512853062</v>
      </c>
      <c r="BD35" s="151">
        <v>3.1740826186131388</v>
      </c>
      <c r="BE35" s="151">
        <v>0.49924960330053947</v>
      </c>
      <c r="BF35" s="151">
        <v>3.3442177086639164</v>
      </c>
      <c r="BG35" s="151">
        <v>0.50977475404633454</v>
      </c>
      <c r="BH35" s="151">
        <v>3.9657973659155825</v>
      </c>
      <c r="BI35" s="151">
        <v>0.32278452872104096</v>
      </c>
      <c r="BJ35" s="151">
        <v>0.50600158679784202</v>
      </c>
      <c r="BK35" s="151">
        <v>0.10295186131386863</v>
      </c>
      <c r="BL35" s="151">
        <v>3.8676950174547766</v>
      </c>
      <c r="BM35" s="151">
        <v>1.5449332592827676</v>
      </c>
      <c r="BN35" s="151">
        <v>1.4316190891780387</v>
      </c>
      <c r="BO35" s="149">
        <f t="shared" si="0"/>
        <v>5.812281782706922</v>
      </c>
      <c r="BP35" s="149">
        <f t="shared" si="5"/>
        <v>4.5076729463723497</v>
      </c>
      <c r="BQ35" s="149">
        <f t="shared" si="6"/>
        <v>2.2848940427618896</v>
      </c>
      <c r="BR35" s="149">
        <f t="shared" si="7"/>
        <v>2.074350672863965E-2</v>
      </c>
      <c r="BS35" s="153">
        <v>18.561</v>
      </c>
      <c r="BT35" s="154">
        <v>9.5399999999999999E-4</v>
      </c>
      <c r="BU35" s="153">
        <v>15.53</v>
      </c>
      <c r="BV35" s="154">
        <v>8.2299999999999995E-4</v>
      </c>
      <c r="BW35" s="153">
        <v>38.191000000000003</v>
      </c>
      <c r="BX35" s="154">
        <v>2.1800000000000001E-3</v>
      </c>
      <c r="BY35" s="155">
        <v>0.51306457000000005</v>
      </c>
      <c r="BZ35" s="155">
        <v>2.1446806999999999E-6</v>
      </c>
      <c r="CA35" s="151">
        <v>8.3210764711161289</v>
      </c>
      <c r="CB35" s="155">
        <v>0.70393552500000001</v>
      </c>
      <c r="CC35" s="155">
        <v>2.9932852999999998E-6</v>
      </c>
      <c r="CD35" s="155">
        <v>0.70393552500000001</v>
      </c>
      <c r="CE35" s="155">
        <v>0.51306457000000005</v>
      </c>
      <c r="CF35" s="153">
        <v>18.561</v>
      </c>
      <c r="CG35" s="153">
        <v>15.53</v>
      </c>
      <c r="CH35" s="153">
        <v>38.191000000000003</v>
      </c>
      <c r="CK35" s="149"/>
      <c r="CL35" s="148">
        <v>669.2</v>
      </c>
      <c r="CM35" s="148">
        <v>182.4</v>
      </c>
      <c r="CO35" s="149">
        <v>6</v>
      </c>
      <c r="CQ35" s="149" t="s">
        <v>429</v>
      </c>
      <c r="CS35" s="149" t="s">
        <v>435</v>
      </c>
      <c r="CT35" s="148" t="s">
        <v>478</v>
      </c>
      <c r="CU35" s="148"/>
      <c r="CV35" s="148"/>
      <c r="CW35" s="148"/>
      <c r="CX35" s="148"/>
      <c r="CY35" s="148"/>
    </row>
    <row r="36" spans="1:103">
      <c r="A36" s="149" t="s">
        <v>427</v>
      </c>
      <c r="B36" s="148">
        <f t="shared" si="4"/>
        <v>3</v>
      </c>
      <c r="C36" s="148" t="s">
        <v>428</v>
      </c>
      <c r="D36" s="149" t="s">
        <v>446</v>
      </c>
      <c r="E36" s="149" t="s">
        <v>430</v>
      </c>
      <c r="G36" s="149" t="s">
        <v>480</v>
      </c>
      <c r="H36" s="149" t="s">
        <v>432</v>
      </c>
      <c r="I36" s="149" t="s">
        <v>481</v>
      </c>
      <c r="J36" s="149">
        <v>12.4933</v>
      </c>
      <c r="K36" s="149">
        <v>-86.686099999999996</v>
      </c>
      <c r="L36" s="149">
        <v>51.28</v>
      </c>
      <c r="M36" s="149">
        <v>0.84</v>
      </c>
      <c r="N36" s="149">
        <v>16.05</v>
      </c>
      <c r="O36" s="149">
        <v>10.54</v>
      </c>
      <c r="Q36" s="149">
        <v>0.18</v>
      </c>
      <c r="R36" s="149">
        <v>6.06</v>
      </c>
      <c r="S36" s="149">
        <v>10.86</v>
      </c>
      <c r="T36" s="149">
        <v>2.38</v>
      </c>
      <c r="U36" s="149">
        <v>0.81</v>
      </c>
      <c r="V36" s="149">
        <v>0.18</v>
      </c>
      <c r="X36" s="151">
        <v>0.24</v>
      </c>
      <c r="AG36" s="149">
        <v>113</v>
      </c>
      <c r="AJ36" s="149">
        <v>16.3</v>
      </c>
      <c r="AK36" s="149">
        <v>442</v>
      </c>
      <c r="AL36" s="149">
        <v>20.399999999999999</v>
      </c>
      <c r="AM36" s="149">
        <v>73.900000000000006</v>
      </c>
      <c r="AN36" s="149">
        <v>2.52</v>
      </c>
      <c r="AO36" s="149">
        <v>0.66</v>
      </c>
      <c r="AP36" s="149">
        <v>0.75</v>
      </c>
      <c r="AQ36" s="149">
        <v>0.23</v>
      </c>
      <c r="AR36" s="149">
        <v>0.68</v>
      </c>
      <c r="AS36" s="149">
        <v>493</v>
      </c>
      <c r="AT36" s="149">
        <v>6.67</v>
      </c>
      <c r="AU36" s="149">
        <v>15.5</v>
      </c>
      <c r="AV36" s="149">
        <v>2.44</v>
      </c>
      <c r="AW36" s="149">
        <v>11.8</v>
      </c>
      <c r="AX36" s="149">
        <v>3.26</v>
      </c>
      <c r="AY36" s="149">
        <v>1.1000000000000001</v>
      </c>
      <c r="AZ36" s="149">
        <v>3.8</v>
      </c>
      <c r="BA36" s="149">
        <v>0.64</v>
      </c>
      <c r="BB36" s="149">
        <v>3.98</v>
      </c>
      <c r="BC36" s="149">
        <v>0.82</v>
      </c>
      <c r="BD36" s="149">
        <v>2.2000000000000002</v>
      </c>
      <c r="BE36" s="149">
        <v>0.34</v>
      </c>
      <c r="BF36" s="149">
        <v>2.2999999999999998</v>
      </c>
      <c r="BG36" s="149">
        <v>0.34</v>
      </c>
      <c r="BH36" s="149">
        <v>2.33</v>
      </c>
      <c r="BI36" s="149">
        <v>0.16</v>
      </c>
      <c r="BJ36" s="149">
        <v>0.24</v>
      </c>
      <c r="BK36" s="149">
        <v>0.05</v>
      </c>
      <c r="BL36" s="149">
        <v>1.92</v>
      </c>
      <c r="BM36" s="149">
        <v>0.77</v>
      </c>
      <c r="BN36" s="149">
        <v>0.65</v>
      </c>
      <c r="BO36" s="149">
        <f t="shared" si="0"/>
        <v>8.0729166666666679</v>
      </c>
      <c r="BP36" s="149">
        <f t="shared" si="5"/>
        <v>2.0514514043953462</v>
      </c>
      <c r="BQ36" s="149">
        <f t="shared" si="6"/>
        <v>2.5022934115499336</v>
      </c>
      <c r="BR36" s="149">
        <f t="shared" si="7"/>
        <v>1.3661434149678636E-2</v>
      </c>
      <c r="BS36" s="149">
        <v>18.513999999999999</v>
      </c>
      <c r="BT36" s="154">
        <v>2.81E-3</v>
      </c>
      <c r="BV36" s="154">
        <v>2.3209350000000001E-3</v>
      </c>
      <c r="BX36" s="154">
        <v>5.77E-3</v>
      </c>
      <c r="BZ36" s="155">
        <v>2.0183225000000001E-6</v>
      </c>
      <c r="CA36" s="151">
        <v>8.1322492675139912</v>
      </c>
      <c r="CC36" s="155">
        <v>2.7386906999999999E-6</v>
      </c>
      <c r="CD36" s="155">
        <v>0.70386377500000008</v>
      </c>
      <c r="CE36" s="155">
        <v>0.51305489000000004</v>
      </c>
      <c r="CF36" s="153">
        <v>18.524999999999999</v>
      </c>
      <c r="CG36" s="153">
        <v>15.525</v>
      </c>
      <c r="CH36" s="153">
        <v>38.143999999999998</v>
      </c>
      <c r="CK36" s="149"/>
      <c r="CL36" s="148">
        <v>665</v>
      </c>
      <c r="CM36" s="148">
        <v>186.7</v>
      </c>
      <c r="CO36" s="149">
        <v>6</v>
      </c>
      <c r="CQ36" s="149" t="s">
        <v>429</v>
      </c>
      <c r="CS36" s="149" t="s">
        <v>435</v>
      </c>
      <c r="CT36" s="148" t="s">
        <v>480</v>
      </c>
      <c r="CU36" s="148"/>
      <c r="CV36" s="148" t="s">
        <v>482</v>
      </c>
      <c r="CW36" s="148"/>
      <c r="CX36" s="149" t="s">
        <v>449</v>
      </c>
      <c r="CY36" s="149" t="s">
        <v>456</v>
      </c>
    </row>
    <row r="37" spans="1:103">
      <c r="A37" s="149" t="s">
        <v>427</v>
      </c>
      <c r="B37" s="148">
        <f t="shared" si="4"/>
        <v>3</v>
      </c>
      <c r="C37" s="148" t="s">
        <v>428</v>
      </c>
      <c r="D37" s="149" t="s">
        <v>429</v>
      </c>
      <c r="E37" s="149" t="s">
        <v>430</v>
      </c>
      <c r="G37" s="148" t="s">
        <v>483</v>
      </c>
      <c r="H37" s="149" t="s">
        <v>432</v>
      </c>
      <c r="I37" s="148" t="s">
        <v>484</v>
      </c>
      <c r="J37" s="158">
        <v>11.49625</v>
      </c>
      <c r="K37" s="158">
        <v>-85.624499999999998</v>
      </c>
      <c r="L37" s="151">
        <v>47.78</v>
      </c>
      <c r="M37" s="151">
        <v>0.89</v>
      </c>
      <c r="N37" s="151">
        <v>19.82</v>
      </c>
      <c r="O37" s="151">
        <v>10.09</v>
      </c>
      <c r="P37" s="151"/>
      <c r="Q37" s="151">
        <v>0.17</v>
      </c>
      <c r="R37" s="151">
        <v>5.13</v>
      </c>
      <c r="S37" s="151">
        <v>12.06</v>
      </c>
      <c r="T37" s="151">
        <v>2.54</v>
      </c>
      <c r="U37" s="151">
        <v>0.64</v>
      </c>
      <c r="V37" s="151">
        <v>0.25</v>
      </c>
      <c r="W37" s="151"/>
      <c r="X37" s="151">
        <v>0.32</v>
      </c>
      <c r="Y37" s="151">
        <v>4.2954404095344749</v>
      </c>
      <c r="Z37" s="151"/>
      <c r="AA37" s="151"/>
      <c r="AB37" s="151">
        <v>25.559546472564389</v>
      </c>
      <c r="AC37" s="151">
        <v>265.95097184450492</v>
      </c>
      <c r="AD37" s="151">
        <v>26.257894736842104</v>
      </c>
      <c r="AE37" s="151">
        <v>31.026615741481365</v>
      </c>
      <c r="AF37" s="151">
        <v>18</v>
      </c>
      <c r="AG37" s="151">
        <v>120.36032334826427</v>
      </c>
      <c r="AH37" s="151">
        <v>70</v>
      </c>
      <c r="AI37" s="151">
        <v>17.885696688529837</v>
      </c>
      <c r="AJ37" s="151">
        <v>16</v>
      </c>
      <c r="AK37" s="151">
        <v>601</v>
      </c>
      <c r="AL37" s="151">
        <v>17.466687729963208</v>
      </c>
      <c r="AM37" s="151">
        <v>71</v>
      </c>
      <c r="AN37" s="151">
        <v>5.3593241081426974</v>
      </c>
      <c r="AO37" s="151">
        <v>0.49323340265557508</v>
      </c>
      <c r="AP37" s="151">
        <v>0.8426070628699408</v>
      </c>
      <c r="AQ37" s="151">
        <v>2.9889305711086223E-2</v>
      </c>
      <c r="AR37" s="151">
        <v>0.2713581826907695</v>
      </c>
      <c r="AS37" s="151">
        <v>510.59234522476402</v>
      </c>
      <c r="AT37" s="151">
        <v>11.526736922092466</v>
      </c>
      <c r="AU37" s="151">
        <v>24.342425211966084</v>
      </c>
      <c r="AV37" s="151">
        <v>3.5156846904495285</v>
      </c>
      <c r="AW37" s="151">
        <v>15.218006318988961</v>
      </c>
      <c r="AX37" s="151">
        <v>3.5037130059190527</v>
      </c>
      <c r="AY37" s="151">
        <v>0.96200466325387946</v>
      </c>
      <c r="AZ37" s="151">
        <v>3.5360701899827074</v>
      </c>
      <c r="BA37" s="151">
        <v>0.54112014077747561</v>
      </c>
      <c r="BB37" s="151">
        <v>3.1904539273716206</v>
      </c>
      <c r="BC37" s="151">
        <v>0.63888889777635582</v>
      </c>
      <c r="BD37" s="151">
        <v>1.7465291033434651</v>
      </c>
      <c r="BE37" s="151">
        <v>0.2545978243481043</v>
      </c>
      <c r="BF37" s="151">
        <v>1.6967867541193409</v>
      </c>
      <c r="BG37" s="151">
        <v>0.25080679091345381</v>
      </c>
      <c r="BH37" s="151">
        <v>1.6267324468085107</v>
      </c>
      <c r="BI37" s="151">
        <v>0.28069609662454009</v>
      </c>
      <c r="BJ37" s="151">
        <v>0.14910733082706767</v>
      </c>
      <c r="BK37" s="151">
        <v>3.1146332586786112E-2</v>
      </c>
      <c r="BL37" s="151">
        <v>1.8617964725643896</v>
      </c>
      <c r="BM37" s="151">
        <v>1.1478850183970566</v>
      </c>
      <c r="BN37" s="151">
        <v>0.69974496080627102</v>
      </c>
      <c r="BO37" s="149">
        <f t="shared" si="0"/>
        <v>13.074697245740007</v>
      </c>
      <c r="BP37" s="149">
        <f t="shared" si="5"/>
        <v>2.5707301362279154</v>
      </c>
      <c r="BQ37" s="149">
        <f t="shared" si="6"/>
        <v>2.9768067373040088</v>
      </c>
      <c r="BR37" s="149">
        <f t="shared" si="7"/>
        <v>6.843314058245206E-3</v>
      </c>
      <c r="BS37" s="153">
        <v>18.673999999999999</v>
      </c>
      <c r="BT37" s="154">
        <v>3.2100007E-3</v>
      </c>
      <c r="BU37" s="153">
        <v>15.545</v>
      </c>
      <c r="BV37" s="154">
        <v>2.7072173000000001E-3</v>
      </c>
      <c r="BW37" s="153">
        <v>38.334000000000003</v>
      </c>
      <c r="BX37" s="154">
        <v>6.5971733000000001E-3</v>
      </c>
      <c r="BY37" s="155">
        <v>0.51301792666666668</v>
      </c>
      <c r="BZ37" s="155">
        <v>2.3621241999999999E-6</v>
      </c>
      <c r="CA37" s="151">
        <v>7.4112076488019873</v>
      </c>
      <c r="CB37" s="155">
        <v>0.70396314428571438</v>
      </c>
      <c r="CC37" s="155">
        <v>2.4295621000000002E-6</v>
      </c>
      <c r="CD37" s="155">
        <v>0.70396314428571438</v>
      </c>
      <c r="CE37" s="155">
        <v>0.51301792666666668</v>
      </c>
      <c r="CF37" s="153">
        <v>18.673999999999999</v>
      </c>
      <c r="CG37" s="153">
        <v>15.545</v>
      </c>
      <c r="CH37" s="153">
        <v>38.334000000000003</v>
      </c>
      <c r="CK37" s="149"/>
      <c r="CL37" s="148">
        <v>818.2</v>
      </c>
      <c r="CM37" s="148">
        <v>149.9</v>
      </c>
      <c r="CO37" s="149">
        <v>5</v>
      </c>
      <c r="CQ37" s="149" t="s">
        <v>429</v>
      </c>
      <c r="CS37" s="149" t="s">
        <v>468</v>
      </c>
      <c r="CT37" s="148" t="s">
        <v>483</v>
      </c>
      <c r="CU37" s="148"/>
      <c r="CV37" s="148"/>
      <c r="CW37" s="148"/>
      <c r="CX37" s="148"/>
      <c r="CY37" s="148"/>
    </row>
    <row r="38" spans="1:103">
      <c r="A38" s="149" t="s">
        <v>427</v>
      </c>
      <c r="B38" s="148">
        <f t="shared" si="4"/>
        <v>3</v>
      </c>
      <c r="C38" s="148" t="s">
        <v>428</v>
      </c>
      <c r="D38" s="149" t="s">
        <v>458</v>
      </c>
      <c r="E38" s="149" t="s">
        <v>430</v>
      </c>
      <c r="G38" s="149" t="s">
        <v>485</v>
      </c>
      <c r="H38" s="149" t="s">
        <v>432</v>
      </c>
      <c r="I38" s="149" t="s">
        <v>486</v>
      </c>
      <c r="J38" s="149">
        <v>11.98</v>
      </c>
      <c r="K38" s="149">
        <v>-86.15</v>
      </c>
      <c r="L38" s="149">
        <v>50.9</v>
      </c>
      <c r="M38" s="149">
        <v>1.1399999999999999</v>
      </c>
      <c r="N38" s="149">
        <v>14.8</v>
      </c>
      <c r="P38" s="149">
        <v>11.9</v>
      </c>
      <c r="Q38" s="149">
        <v>0.23</v>
      </c>
      <c r="R38" s="149">
        <v>5.26</v>
      </c>
      <c r="S38" s="149">
        <v>9.9</v>
      </c>
      <c r="T38" s="149">
        <v>2.82</v>
      </c>
      <c r="U38" s="149">
        <v>1.1599999999999999</v>
      </c>
      <c r="V38" s="149">
        <v>0.27</v>
      </c>
      <c r="Z38" s="149">
        <v>24.5</v>
      </c>
      <c r="AA38" s="149">
        <v>0.74</v>
      </c>
      <c r="AB38" s="149">
        <v>38.42</v>
      </c>
      <c r="AC38" s="149">
        <v>439.9</v>
      </c>
      <c r="AD38" s="149">
        <v>46.94</v>
      </c>
      <c r="AF38" s="149">
        <v>31.18</v>
      </c>
      <c r="AG38" s="149">
        <v>258.60000000000002</v>
      </c>
      <c r="AJ38" s="149">
        <v>22.1</v>
      </c>
      <c r="AK38" s="149">
        <v>433.2</v>
      </c>
      <c r="AL38" s="149">
        <v>25.86</v>
      </c>
      <c r="AM38" s="149">
        <v>105.1</v>
      </c>
      <c r="AN38" s="149">
        <v>2.9</v>
      </c>
      <c r="AR38" s="149">
        <v>0.87</v>
      </c>
      <c r="AS38" s="149">
        <v>893.2</v>
      </c>
      <c r="AT38" s="149">
        <v>10.32</v>
      </c>
      <c r="AU38" s="149">
        <v>23.67</v>
      </c>
      <c r="AW38" s="149">
        <v>16.87</v>
      </c>
      <c r="AX38" s="149">
        <v>4.24</v>
      </c>
      <c r="AY38" s="149">
        <v>1.29</v>
      </c>
      <c r="AZ38" s="149">
        <v>4.71</v>
      </c>
      <c r="BB38" s="149">
        <v>4.93</v>
      </c>
      <c r="BD38" s="149">
        <v>2.57</v>
      </c>
      <c r="BF38" s="149">
        <v>2.14</v>
      </c>
      <c r="BL38" s="149">
        <v>4.82</v>
      </c>
      <c r="BM38" s="149">
        <v>1.81</v>
      </c>
      <c r="BN38" s="149">
        <v>1.49</v>
      </c>
      <c r="BO38" s="149">
        <f t="shared" si="0"/>
        <v>4.9107883817427389</v>
      </c>
      <c r="BS38" s="149">
        <v>18.605</v>
      </c>
      <c r="BU38" s="149">
        <v>15.566000000000001</v>
      </c>
      <c r="BW38" s="149">
        <v>38.314999999999998</v>
      </c>
      <c r="CB38" s="149">
        <v>0.70414900000000002</v>
      </c>
      <c r="CX38" s="149" t="s">
        <v>460</v>
      </c>
      <c r="CY38" s="149" t="s">
        <v>461</v>
      </c>
    </row>
    <row r="39" spans="1:103">
      <c r="A39" s="149" t="s">
        <v>427</v>
      </c>
      <c r="B39" s="148">
        <f t="shared" si="4"/>
        <v>3</v>
      </c>
      <c r="C39" s="148" t="s">
        <v>428</v>
      </c>
      <c r="D39" s="149" t="s">
        <v>429</v>
      </c>
      <c r="E39" s="149" t="s">
        <v>430</v>
      </c>
      <c r="G39" s="148" t="s">
        <v>485</v>
      </c>
      <c r="H39" s="149" t="s">
        <v>432</v>
      </c>
      <c r="I39" s="148" t="s">
        <v>487</v>
      </c>
      <c r="J39" s="158">
        <v>12.087</v>
      </c>
      <c r="K39" s="158">
        <v>-86.262</v>
      </c>
      <c r="L39" s="151">
        <v>51.69</v>
      </c>
      <c r="M39" s="151">
        <v>1.22</v>
      </c>
      <c r="N39" s="151">
        <v>15.17</v>
      </c>
      <c r="O39" s="151">
        <v>13.05</v>
      </c>
      <c r="P39" s="151"/>
      <c r="Q39" s="151">
        <v>0.22</v>
      </c>
      <c r="R39" s="151">
        <v>3.86</v>
      </c>
      <c r="S39" s="151">
        <v>8.3000000000000007</v>
      </c>
      <c r="T39" s="151">
        <v>3.01</v>
      </c>
      <c r="U39" s="151">
        <v>1.49</v>
      </c>
      <c r="V39" s="151">
        <v>0.33</v>
      </c>
      <c r="W39" s="151"/>
      <c r="X39" s="151">
        <v>0.38</v>
      </c>
      <c r="Y39" s="151">
        <v>14.664674183514775</v>
      </c>
      <c r="Z39" s="151"/>
      <c r="AA39" s="151"/>
      <c r="AB39" s="151">
        <v>30.956083057931572</v>
      </c>
      <c r="AC39" s="151">
        <v>395.46058874416804</v>
      </c>
      <c r="AD39" s="151">
        <v>11.016005248833594</v>
      </c>
      <c r="AE39" s="151">
        <v>32.218728615863142</v>
      </c>
      <c r="AF39" s="151">
        <v>7</v>
      </c>
      <c r="AG39" s="151">
        <v>346.41209515940909</v>
      </c>
      <c r="AH39" s="151">
        <v>118</v>
      </c>
      <c r="AI39" s="151">
        <v>18.476672822706064</v>
      </c>
      <c r="AJ39" s="151">
        <v>29</v>
      </c>
      <c r="AK39" s="151">
        <v>394</v>
      </c>
      <c r="AL39" s="151">
        <v>28.1549300155521</v>
      </c>
      <c r="AM39" s="151">
        <v>119</v>
      </c>
      <c r="AN39" s="151">
        <v>3.4477053440902026</v>
      </c>
      <c r="AO39" s="151">
        <v>1.4573287325038882</v>
      </c>
      <c r="AP39" s="151">
        <v>1.0872848707231726</v>
      </c>
      <c r="AQ39" s="151">
        <v>0.32244005832037326</v>
      </c>
      <c r="AR39" s="151">
        <v>1.1671268468118197</v>
      </c>
      <c r="AS39" s="151">
        <v>1073.3094867807154</v>
      </c>
      <c r="AT39" s="151">
        <v>11.906346578538104</v>
      </c>
      <c r="AU39" s="151">
        <v>27.615358670295493</v>
      </c>
      <c r="AV39" s="151">
        <v>4.1892124805598758</v>
      </c>
      <c r="AW39" s="151">
        <v>18.79749902799378</v>
      </c>
      <c r="AX39" s="151">
        <v>4.7457973367029549</v>
      </c>
      <c r="AY39" s="151">
        <v>1.3719695178849143</v>
      </c>
      <c r="AZ39" s="151">
        <v>5.0260681930404356</v>
      </c>
      <c r="BA39" s="151">
        <v>0.79428790824261275</v>
      </c>
      <c r="BB39" s="151">
        <v>4.9533621695178853</v>
      </c>
      <c r="BC39" s="151">
        <v>1.0174079510108864</v>
      </c>
      <c r="BD39" s="151">
        <v>2.8755993050155522</v>
      </c>
      <c r="BE39" s="151">
        <v>0.43394174766718513</v>
      </c>
      <c r="BF39" s="151">
        <v>2.9302126749611199</v>
      </c>
      <c r="BG39" s="151">
        <v>0.45046915824261274</v>
      </c>
      <c r="BH39" s="151">
        <v>3.2272199650077762</v>
      </c>
      <c r="BI39" s="151">
        <v>0.18987078149300157</v>
      </c>
      <c r="BJ39" s="151">
        <v>0.45921896384136862</v>
      </c>
      <c r="BK39" s="151">
        <v>9.2932657465007784E-2</v>
      </c>
      <c r="BL39" s="151">
        <v>4.6252444595645414</v>
      </c>
      <c r="BM39" s="151">
        <v>2.219388190124417</v>
      </c>
      <c r="BN39" s="151">
        <v>1.8351745042768275</v>
      </c>
      <c r="BO39" s="149">
        <f t="shared" si="0"/>
        <v>5.9705727798213353</v>
      </c>
      <c r="BP39" s="149">
        <f>(AN39/1.675+AO39/0.254)/2</f>
        <v>3.897923121803883</v>
      </c>
      <c r="BQ39" s="149">
        <f>(BM39/0.15)/BP39</f>
        <v>3.7958473795267795</v>
      </c>
      <c r="BR39" s="149">
        <f>((BF39/0.658))/(((BO39/0.0203)+(AM39/0.648))/2)</f>
        <v>1.8642085435183055E-2</v>
      </c>
      <c r="BS39" s="153">
        <v>18.608000000000001</v>
      </c>
      <c r="BT39" s="154">
        <v>3.6999999999999999E-4</v>
      </c>
      <c r="BU39" s="153">
        <v>15.535</v>
      </c>
      <c r="BV39" s="154">
        <v>3.4000000000000002E-4</v>
      </c>
      <c r="BW39" s="153">
        <v>38.255000000000003</v>
      </c>
      <c r="BX39" s="154">
        <v>9.3999999999999997E-4</v>
      </c>
      <c r="BY39" s="155">
        <v>0.51305500000000004</v>
      </c>
      <c r="BZ39" s="155">
        <v>1.7E-6</v>
      </c>
      <c r="CA39" s="151">
        <v>8.1343950311918434</v>
      </c>
      <c r="CB39" s="155">
        <v>0.70418700000000001</v>
      </c>
      <c r="CC39" s="155">
        <v>2.65E-6</v>
      </c>
      <c r="CD39" s="155">
        <v>0.70418700000000001</v>
      </c>
      <c r="CE39" s="155">
        <v>0.51305500000000004</v>
      </c>
      <c r="CF39" s="153">
        <v>18.608000000000001</v>
      </c>
      <c r="CG39" s="153">
        <v>15.535</v>
      </c>
      <c r="CH39" s="153">
        <v>38.255000000000003</v>
      </c>
      <c r="CK39" s="149"/>
      <c r="CL39" s="148">
        <v>726.6</v>
      </c>
      <c r="CM39" s="148">
        <v>171.1</v>
      </c>
      <c r="CO39" s="149">
        <v>5</v>
      </c>
      <c r="CQ39" s="149" t="s">
        <v>429</v>
      </c>
      <c r="CS39" s="149" t="s">
        <v>468</v>
      </c>
      <c r="CT39" s="148" t="s">
        <v>485</v>
      </c>
      <c r="CU39" s="148"/>
      <c r="CV39" s="148"/>
      <c r="CW39" s="148"/>
      <c r="CX39" s="148"/>
      <c r="CY39" s="148"/>
    </row>
    <row r="40" spans="1:103">
      <c r="A40" s="149" t="s">
        <v>427</v>
      </c>
      <c r="B40" s="148">
        <f t="shared" si="4"/>
        <v>3</v>
      </c>
      <c r="C40" s="148" t="s">
        <v>428</v>
      </c>
      <c r="D40" s="149" t="s">
        <v>429</v>
      </c>
      <c r="E40" s="149" t="s">
        <v>430</v>
      </c>
      <c r="G40" s="148" t="s">
        <v>485</v>
      </c>
      <c r="H40" s="149" t="s">
        <v>432</v>
      </c>
      <c r="I40" s="148" t="s">
        <v>488</v>
      </c>
      <c r="J40" s="158">
        <v>12.0123</v>
      </c>
      <c r="K40" s="158">
        <v>-86.1447</v>
      </c>
      <c r="L40" s="151">
        <v>50.67</v>
      </c>
      <c r="M40" s="151">
        <v>1.1200000000000001</v>
      </c>
      <c r="N40" s="151">
        <v>15.08</v>
      </c>
      <c r="O40" s="151">
        <v>13.24</v>
      </c>
      <c r="P40" s="151"/>
      <c r="Q40" s="151">
        <v>0.22</v>
      </c>
      <c r="R40" s="151">
        <v>5.42</v>
      </c>
      <c r="S40" s="151">
        <v>10.029999999999999</v>
      </c>
      <c r="T40" s="151">
        <v>2.73</v>
      </c>
      <c r="U40" s="151">
        <v>1.17</v>
      </c>
      <c r="V40" s="151">
        <v>0.27</v>
      </c>
      <c r="W40" s="151"/>
      <c r="X40" s="151">
        <v>0.34</v>
      </c>
      <c r="Y40" s="151">
        <v>10.202493618723745</v>
      </c>
      <c r="Z40" s="151"/>
      <c r="AA40" s="151"/>
      <c r="AB40" s="151">
        <v>33.211242248449693</v>
      </c>
      <c r="AC40" s="151">
        <v>387.21289257851572</v>
      </c>
      <c r="AD40" s="151">
        <v>35.991928985797166</v>
      </c>
      <c r="AE40" s="151">
        <v>34.11700340068014</v>
      </c>
      <c r="AF40" s="151">
        <v>24</v>
      </c>
      <c r="AG40" s="151">
        <v>249.52713342668534</v>
      </c>
      <c r="AH40" s="151">
        <v>112</v>
      </c>
      <c r="AI40" s="151">
        <v>17.793174634926988</v>
      </c>
      <c r="AJ40" s="151">
        <v>23</v>
      </c>
      <c r="AK40" s="151">
        <v>400</v>
      </c>
      <c r="AL40" s="151">
        <v>25.313608841768353</v>
      </c>
      <c r="AM40" s="151">
        <v>98</v>
      </c>
      <c r="AN40" s="151">
        <v>2.4856098819763957</v>
      </c>
      <c r="AO40" s="151">
        <v>1.0776424140828167</v>
      </c>
      <c r="AP40" s="151">
        <v>0.87122146029205838</v>
      </c>
      <c r="AQ40" s="151">
        <v>0.22136400000000003</v>
      </c>
      <c r="AR40" s="151">
        <v>0.87556911382276448</v>
      </c>
      <c r="AS40" s="151">
        <v>843.37232406481303</v>
      </c>
      <c r="AT40" s="151">
        <v>10.067394310862174</v>
      </c>
      <c r="AU40" s="151">
        <v>21.809923424684939</v>
      </c>
      <c r="AV40" s="151">
        <v>3.3751478455691144</v>
      </c>
      <c r="AW40" s="151">
        <v>15.77902349669934</v>
      </c>
      <c r="AX40" s="151">
        <v>4.1318609681936387</v>
      </c>
      <c r="AY40" s="151">
        <v>1.2609580924073924</v>
      </c>
      <c r="AZ40" s="151">
        <v>4.2196567252718333</v>
      </c>
      <c r="BA40" s="151">
        <v>0.69907853410682141</v>
      </c>
      <c r="BB40" s="151">
        <v>4.3039354590918188</v>
      </c>
      <c r="BC40" s="151">
        <v>0.89437271534306872</v>
      </c>
      <c r="BD40" s="151">
        <v>2.5091777871574314</v>
      </c>
      <c r="BE40" s="151">
        <v>0.37172236407281456</v>
      </c>
      <c r="BF40" s="151">
        <v>2.5002630846169236</v>
      </c>
      <c r="BG40" s="151">
        <v>0.37047845209041808</v>
      </c>
      <c r="BH40" s="151">
        <v>2.5977028565713143</v>
      </c>
      <c r="BI40" s="151">
        <v>0.13809496191238249</v>
      </c>
      <c r="BJ40" s="151">
        <v>0.22782912182436488</v>
      </c>
      <c r="BK40" s="151">
        <v>3.9477096619323866E-2</v>
      </c>
      <c r="BL40" s="151">
        <v>3.7731996799359875</v>
      </c>
      <c r="BM40" s="151">
        <v>1.7420806161232245</v>
      </c>
      <c r="BN40" s="151">
        <v>1.4411666333266655</v>
      </c>
      <c r="BO40" s="149">
        <f t="shared" si="0"/>
        <v>5.7802197802197801</v>
      </c>
      <c r="BP40" s="149">
        <f>(AN40/1.675+AO40/0.254)/2</f>
        <v>2.8633164339061254</v>
      </c>
      <c r="BQ40" s="149">
        <f>(BM40/0.15)/BP40</f>
        <v>4.0560905656910693</v>
      </c>
      <c r="BR40" s="149">
        <f>((BF40/0.658))/(((BO40/0.0203)+(AM40/0.648))/2)</f>
        <v>1.7431259319761444E-2</v>
      </c>
      <c r="BS40" s="153">
        <v>18.613</v>
      </c>
      <c r="BT40" s="154">
        <v>2.8315807E-3</v>
      </c>
      <c r="BU40" s="153">
        <v>15.537000000000001</v>
      </c>
      <c r="BV40" s="154">
        <v>2.3384742000000002E-3</v>
      </c>
      <c r="BW40" s="153">
        <v>38.262999999999998</v>
      </c>
      <c r="BX40" s="154">
        <v>5.6592750000000001E-3</v>
      </c>
      <c r="BY40" s="155">
        <v>0.51306082250000007</v>
      </c>
      <c r="BZ40" s="155">
        <v>2.7857188999999998E-6</v>
      </c>
      <c r="CA40" s="151">
        <v>8.2479742040209025</v>
      </c>
      <c r="CB40" s="155">
        <v>0.70416674000000001</v>
      </c>
      <c r="CC40" s="155">
        <v>2.2066992E-6</v>
      </c>
      <c r="CD40" s="155">
        <v>0.70416674000000001</v>
      </c>
      <c r="CE40" s="155">
        <v>0.51306082250000007</v>
      </c>
      <c r="CF40" s="153">
        <v>18.613</v>
      </c>
      <c r="CG40" s="153">
        <v>15.537000000000001</v>
      </c>
      <c r="CH40" s="153">
        <v>38.262999999999998</v>
      </c>
      <c r="CK40" s="149"/>
      <c r="CL40" s="148">
        <v>741.5</v>
      </c>
      <c r="CM40" s="148">
        <v>170.4</v>
      </c>
      <c r="CO40" s="149">
        <v>5</v>
      </c>
      <c r="CQ40" s="149" t="s">
        <v>429</v>
      </c>
      <c r="CS40" s="149" t="s">
        <v>468</v>
      </c>
      <c r="CT40" s="148" t="s">
        <v>485</v>
      </c>
      <c r="CU40" s="148"/>
      <c r="CV40" s="148"/>
      <c r="CW40" s="148"/>
      <c r="CX40" s="148"/>
      <c r="CY40" s="148"/>
    </row>
    <row r="41" spans="1:103">
      <c r="A41" s="149" t="s">
        <v>427</v>
      </c>
      <c r="B41" s="148">
        <f t="shared" si="4"/>
        <v>3</v>
      </c>
      <c r="C41" s="148" t="s">
        <v>428</v>
      </c>
      <c r="D41" s="149" t="s">
        <v>429</v>
      </c>
      <c r="E41" s="149" t="s">
        <v>430</v>
      </c>
      <c r="G41" s="148" t="s">
        <v>489</v>
      </c>
      <c r="H41" s="149" t="s">
        <v>432</v>
      </c>
      <c r="I41" s="148" t="s">
        <v>490</v>
      </c>
      <c r="J41" s="158">
        <v>11.891999999999999</v>
      </c>
      <c r="K41" s="158">
        <v>-85.992599999999996</v>
      </c>
      <c r="L41" s="151">
        <v>47.9</v>
      </c>
      <c r="M41" s="151">
        <v>1.05</v>
      </c>
      <c r="N41" s="151">
        <v>16.489999999999998</v>
      </c>
      <c r="O41" s="151">
        <v>11.34</v>
      </c>
      <c r="P41" s="151"/>
      <c r="Q41" s="151">
        <v>0.18</v>
      </c>
      <c r="R41" s="151">
        <v>7.2</v>
      </c>
      <c r="S41" s="151">
        <v>12.04</v>
      </c>
      <c r="T41" s="151">
        <v>2.14</v>
      </c>
      <c r="U41" s="151">
        <v>0.33</v>
      </c>
      <c r="V41" s="151">
        <v>0.14000000000000001</v>
      </c>
      <c r="W41" s="151"/>
      <c r="X41" s="151">
        <v>0.44</v>
      </c>
      <c r="Y41" s="151">
        <v>4.0208336336336323</v>
      </c>
      <c r="Z41" s="151"/>
      <c r="AA41" s="151"/>
      <c r="AB41" s="151">
        <v>34.128188188188183</v>
      </c>
      <c r="AC41" s="151">
        <v>264.76900900900898</v>
      </c>
      <c r="AD41" s="151">
        <v>138.67707707707706</v>
      </c>
      <c r="AE41" s="151">
        <v>39.31855855855855</v>
      </c>
      <c r="AF41" s="151">
        <v>59</v>
      </c>
      <c r="AG41" s="151">
        <v>129.26126426426424</v>
      </c>
      <c r="AH41" s="151">
        <v>81</v>
      </c>
      <c r="AI41" s="151">
        <v>16.621209209209205</v>
      </c>
      <c r="AJ41" s="151">
        <v>8</v>
      </c>
      <c r="AK41" s="151">
        <v>377</v>
      </c>
      <c r="AL41" s="151">
        <v>19.98593193193193</v>
      </c>
      <c r="AM41" s="151">
        <v>68</v>
      </c>
      <c r="AN41" s="151">
        <v>4.1402722722722718</v>
      </c>
      <c r="AO41" s="151">
        <v>0.41603123123123115</v>
      </c>
      <c r="AP41" s="151">
        <v>0.69057977977977969</v>
      </c>
      <c r="AQ41" s="151">
        <v>2.6673293293293286E-2</v>
      </c>
      <c r="AR41" s="151">
        <v>0.19655271271271268</v>
      </c>
      <c r="AS41" s="151">
        <v>206.61281281281276</v>
      </c>
      <c r="AT41" s="151">
        <v>5.1803503503503494</v>
      </c>
      <c r="AU41" s="151">
        <v>12.673321321321319</v>
      </c>
      <c r="AV41" s="151">
        <v>2.0801561561561557</v>
      </c>
      <c r="AW41" s="151">
        <v>9.8777357357357332</v>
      </c>
      <c r="AX41" s="151">
        <v>2.777549549549549</v>
      </c>
      <c r="AY41" s="151">
        <v>0.93784982582582566</v>
      </c>
      <c r="AZ41" s="151">
        <v>3.3012219805808436</v>
      </c>
      <c r="BA41" s="151">
        <v>0.56272432432432418</v>
      </c>
      <c r="BB41" s="151">
        <v>3.5711351351351346</v>
      </c>
      <c r="BC41" s="151">
        <v>0.72965785785785775</v>
      </c>
      <c r="BD41" s="151">
        <v>2.0142244244244236</v>
      </c>
      <c r="BE41" s="151">
        <v>0.29839619619619617</v>
      </c>
      <c r="BF41" s="151">
        <v>1.9877715715715711</v>
      </c>
      <c r="BG41" s="151">
        <v>0.29559059059059056</v>
      </c>
      <c r="BH41" s="151">
        <v>1.6940046246246243</v>
      </c>
      <c r="BI41" s="151">
        <v>0.25979907907907906</v>
      </c>
      <c r="BJ41" s="151">
        <v>0.10134248248248247</v>
      </c>
      <c r="BK41" s="151">
        <v>2.0340640640640638E-2</v>
      </c>
      <c r="BL41" s="151">
        <v>1.0048076076076073</v>
      </c>
      <c r="BM41" s="151">
        <v>0.53306506506506501</v>
      </c>
      <c r="BN41" s="151">
        <v>0.33707347347347338</v>
      </c>
      <c r="BO41" s="149">
        <f t="shared" si="0"/>
        <v>12.612684483446351</v>
      </c>
      <c r="BP41" s="149">
        <f>(AN41/1.675+AO41/0.254)/2</f>
        <v>2.0548612874244556</v>
      </c>
      <c r="BQ41" s="149">
        <f>(BM41/0.15)/BP41</f>
        <v>1.7294437936917999</v>
      </c>
      <c r="BR41" s="149">
        <f>((BF41/0.658))/(((BO41/0.0203)+(AM41/0.648))/2)</f>
        <v>8.3192230882874786E-3</v>
      </c>
      <c r="BS41" s="153">
        <v>18.577000000000002</v>
      </c>
      <c r="BT41" s="154">
        <v>9.7000000000000005E-4</v>
      </c>
      <c r="BU41" s="153">
        <v>15.532999999999999</v>
      </c>
      <c r="BV41" s="154">
        <v>9.3999999999999997E-4</v>
      </c>
      <c r="BW41" s="153">
        <v>38.222000000000001</v>
      </c>
      <c r="BX41" s="154">
        <v>2.7000000000000001E-3</v>
      </c>
      <c r="BY41" s="155">
        <v>0.51301491124999998</v>
      </c>
      <c r="BZ41" s="155">
        <v>2.4499999999999998E-6</v>
      </c>
      <c r="CA41" s="151">
        <v>7.3523860892077408</v>
      </c>
      <c r="CB41" s="155">
        <v>0.7039528300000002</v>
      </c>
      <c r="CC41" s="155">
        <v>2.5900000000000002E-6</v>
      </c>
      <c r="CD41" s="155">
        <v>0.7039528300000002</v>
      </c>
      <c r="CE41" s="155">
        <v>0.51301491124999998</v>
      </c>
      <c r="CF41" s="153">
        <v>18.577000000000002</v>
      </c>
      <c r="CG41" s="153">
        <v>15.532999999999999</v>
      </c>
      <c r="CH41" s="153">
        <v>38.222000000000001</v>
      </c>
      <c r="CK41" s="149"/>
      <c r="CL41" s="148">
        <v>762.2</v>
      </c>
      <c r="CM41" s="148">
        <v>167.3</v>
      </c>
      <c r="CO41" s="149">
        <v>5</v>
      </c>
      <c r="CQ41" s="149" t="s">
        <v>429</v>
      </c>
      <c r="CS41" s="149" t="s">
        <v>468</v>
      </c>
      <c r="CT41" s="148" t="s">
        <v>489</v>
      </c>
      <c r="CU41" s="148"/>
      <c r="CV41" s="148"/>
      <c r="CW41" s="148"/>
      <c r="CX41" s="148"/>
      <c r="CY41" s="148"/>
    </row>
    <row r="42" spans="1:103">
      <c r="A42" s="149" t="s">
        <v>427</v>
      </c>
      <c r="B42" s="148">
        <f t="shared" si="4"/>
        <v>3</v>
      </c>
      <c r="C42" s="148" t="s">
        <v>428</v>
      </c>
      <c r="D42" s="149" t="s">
        <v>446</v>
      </c>
      <c r="E42" s="149" t="s">
        <v>430</v>
      </c>
      <c r="G42" s="149" t="s">
        <v>491</v>
      </c>
      <c r="H42" s="149" t="s">
        <v>432</v>
      </c>
      <c r="I42" s="149" t="s">
        <v>492</v>
      </c>
      <c r="J42" s="149">
        <v>12.4278</v>
      </c>
      <c r="K42" s="149">
        <v>-86.580799999999996</v>
      </c>
      <c r="L42" s="149">
        <v>52.57</v>
      </c>
      <c r="M42" s="149">
        <v>0.76</v>
      </c>
      <c r="N42" s="149">
        <v>17.690000000000001</v>
      </c>
      <c r="O42" s="149">
        <v>10.64</v>
      </c>
      <c r="Q42" s="149">
        <v>0.18</v>
      </c>
      <c r="R42" s="149">
        <v>5.04</v>
      </c>
      <c r="S42" s="149">
        <v>9.85</v>
      </c>
      <c r="T42" s="149">
        <v>2.52</v>
      </c>
      <c r="U42" s="149">
        <v>0.79</v>
      </c>
      <c r="V42" s="149">
        <v>0.15</v>
      </c>
      <c r="X42" s="151">
        <v>0.21</v>
      </c>
      <c r="AG42" s="149">
        <v>136</v>
      </c>
      <c r="AJ42" s="149">
        <v>13.6</v>
      </c>
      <c r="AK42" s="149">
        <v>464</v>
      </c>
      <c r="AL42" s="149">
        <v>17.600000000000001</v>
      </c>
      <c r="AM42" s="149">
        <v>52.6</v>
      </c>
      <c r="AN42" s="149">
        <v>1.34</v>
      </c>
      <c r="AO42" s="149">
        <v>0.67</v>
      </c>
      <c r="AP42" s="149">
        <v>0.56000000000000005</v>
      </c>
      <c r="AQ42" s="149">
        <v>0.25</v>
      </c>
      <c r="AR42" s="149">
        <v>0.62</v>
      </c>
      <c r="AS42" s="149">
        <v>599</v>
      </c>
      <c r="AT42" s="149">
        <v>5.57</v>
      </c>
      <c r="AU42" s="149">
        <v>12.5</v>
      </c>
      <c r="AV42" s="149">
        <v>2</v>
      </c>
      <c r="AW42" s="149">
        <v>9.6999999999999993</v>
      </c>
      <c r="AX42" s="149">
        <v>2.79</v>
      </c>
      <c r="AY42" s="149">
        <v>1.01</v>
      </c>
      <c r="AZ42" s="149">
        <v>3.21</v>
      </c>
      <c r="BA42" s="149">
        <v>0.53</v>
      </c>
      <c r="BB42" s="149">
        <v>3.41</v>
      </c>
      <c r="BC42" s="149">
        <v>0.72</v>
      </c>
      <c r="BD42" s="149">
        <v>1.92</v>
      </c>
      <c r="BE42" s="149">
        <v>0.3</v>
      </c>
      <c r="BF42" s="149">
        <v>2.04</v>
      </c>
      <c r="BG42" s="149">
        <v>0.31</v>
      </c>
      <c r="BH42" s="149">
        <v>1.77</v>
      </c>
      <c r="BI42" s="149">
        <v>0.09</v>
      </c>
      <c r="BJ42" s="149">
        <v>0.21</v>
      </c>
      <c r="BK42" s="149">
        <v>0.1</v>
      </c>
      <c r="BL42" s="149">
        <v>2.0299999999999998</v>
      </c>
      <c r="BM42" s="149">
        <v>0.6</v>
      </c>
      <c r="BN42" s="149">
        <v>0.62</v>
      </c>
      <c r="BO42" s="149">
        <f t="shared" si="0"/>
        <v>6.1576354679802963</v>
      </c>
      <c r="BP42" s="149">
        <f>(AN42/1.675+AO42/0.254)/2</f>
        <v>1.7188976377952758</v>
      </c>
      <c r="BQ42" s="149">
        <f>(BM42/0.15)/BP42</f>
        <v>2.3270728355474115</v>
      </c>
      <c r="BR42" s="149">
        <f>((BF42/0.658))/(((BO42/0.0203)+(AM42/0.648))/2)</f>
        <v>1.6126224037013553E-2</v>
      </c>
      <c r="BS42" s="149">
        <v>18.556999999999999</v>
      </c>
      <c r="BT42" s="154">
        <v>1.2210748E-3</v>
      </c>
      <c r="BV42" s="154">
        <v>1.0577119999999999E-3</v>
      </c>
      <c r="BX42" s="154">
        <v>2.6500013E-3</v>
      </c>
      <c r="BZ42" s="155">
        <v>2.5811134000000001E-6</v>
      </c>
      <c r="CA42" s="151">
        <v>8.4398737510671396</v>
      </c>
      <c r="CC42" s="155">
        <v>2.5087650000000001E-6</v>
      </c>
      <c r="CD42" s="155">
        <v>0.70404623500000008</v>
      </c>
      <c r="CE42" s="155">
        <v>0.51307066000000001</v>
      </c>
      <c r="CF42" s="153">
        <v>18.567</v>
      </c>
      <c r="CG42" s="153">
        <v>15.535</v>
      </c>
      <c r="CH42" s="153">
        <v>38.213000000000001</v>
      </c>
      <c r="CK42" s="149"/>
      <c r="CL42" s="148">
        <v>678.3</v>
      </c>
      <c r="CM42" s="148">
        <v>186.1</v>
      </c>
      <c r="CO42" s="149">
        <v>6</v>
      </c>
      <c r="CQ42" s="149" t="s">
        <v>429</v>
      </c>
      <c r="CS42" s="149" t="s">
        <v>435</v>
      </c>
      <c r="CT42" s="148" t="s">
        <v>491</v>
      </c>
      <c r="CU42" s="148"/>
      <c r="CV42" s="148"/>
      <c r="CW42" s="148"/>
      <c r="CX42" s="149" t="s">
        <v>493</v>
      </c>
      <c r="CY42" s="149" t="s">
        <v>450</v>
      </c>
    </row>
    <row r="43" spans="1:103">
      <c r="A43" s="149" t="s">
        <v>427</v>
      </c>
      <c r="B43" s="148">
        <f t="shared" si="4"/>
        <v>3</v>
      </c>
      <c r="C43" s="148" t="s">
        <v>428</v>
      </c>
      <c r="D43" s="149" t="s">
        <v>446</v>
      </c>
      <c r="E43" s="149" t="s">
        <v>430</v>
      </c>
      <c r="G43" s="149" t="s">
        <v>491</v>
      </c>
      <c r="H43" s="149" t="s">
        <v>432</v>
      </c>
      <c r="I43" s="149" t="s">
        <v>494</v>
      </c>
      <c r="J43" s="149">
        <v>12.4565</v>
      </c>
      <c r="K43" s="149">
        <v>-86.555999999999997</v>
      </c>
      <c r="L43" s="149">
        <v>54.78</v>
      </c>
      <c r="M43" s="149">
        <v>0.78</v>
      </c>
      <c r="N43" s="149">
        <v>17.21</v>
      </c>
      <c r="O43" s="149">
        <v>10.08</v>
      </c>
      <c r="Q43" s="149">
        <v>0.18</v>
      </c>
      <c r="R43" s="149">
        <v>4.1900000000000004</v>
      </c>
      <c r="S43" s="149">
        <v>8.61</v>
      </c>
      <c r="T43" s="149">
        <v>2.86</v>
      </c>
      <c r="U43" s="149">
        <v>1</v>
      </c>
      <c r="V43" s="149">
        <v>0.16</v>
      </c>
      <c r="X43" s="151">
        <v>0.21</v>
      </c>
      <c r="AC43" s="149">
        <v>259</v>
      </c>
      <c r="AD43" s="149">
        <v>10.4</v>
      </c>
      <c r="AE43" s="149">
        <v>26.3</v>
      </c>
      <c r="AF43" s="149">
        <v>8.6999999999999993</v>
      </c>
      <c r="AG43" s="149">
        <v>153</v>
      </c>
      <c r="AH43" s="149">
        <v>76.099999999999994</v>
      </c>
      <c r="AI43" s="149">
        <v>17.399999999999999</v>
      </c>
      <c r="AJ43" s="149">
        <v>17.899999999999999</v>
      </c>
      <c r="AK43" s="149">
        <v>464</v>
      </c>
      <c r="AL43" s="149">
        <v>22.8</v>
      </c>
      <c r="AM43" s="149">
        <v>71.599999999999994</v>
      </c>
      <c r="AN43" s="149">
        <v>1.76</v>
      </c>
      <c r="AO43" s="149">
        <v>0.84</v>
      </c>
      <c r="AP43" s="149">
        <v>0.65</v>
      </c>
      <c r="AQ43" s="149">
        <v>0.34</v>
      </c>
      <c r="AR43" s="149">
        <v>0.83</v>
      </c>
      <c r="AS43" s="149">
        <v>781</v>
      </c>
      <c r="AT43" s="149">
        <v>6.7</v>
      </c>
      <c r="AU43" s="149">
        <v>15.2</v>
      </c>
      <c r="AV43" s="149">
        <v>2.41</v>
      </c>
      <c r="AW43" s="149">
        <v>11.5</v>
      </c>
      <c r="AX43" s="149">
        <v>3.24</v>
      </c>
      <c r="AY43" s="149">
        <v>1.01</v>
      </c>
      <c r="AZ43" s="149">
        <v>3.52</v>
      </c>
      <c r="BA43" s="149">
        <v>0.6</v>
      </c>
      <c r="BB43" s="149">
        <v>3.8</v>
      </c>
      <c r="BC43" s="149">
        <v>0.79</v>
      </c>
      <c r="BD43" s="149">
        <v>2.2799999999999998</v>
      </c>
      <c r="BE43" s="149">
        <v>0.33</v>
      </c>
      <c r="BF43" s="149">
        <v>2.2599999999999998</v>
      </c>
      <c r="BG43" s="149">
        <v>0.34</v>
      </c>
      <c r="BH43" s="149">
        <v>2.09</v>
      </c>
      <c r="BI43" s="149">
        <v>0.11</v>
      </c>
      <c r="BJ43" s="149">
        <v>0.23</v>
      </c>
      <c r="BK43" s="149">
        <v>0.1</v>
      </c>
      <c r="BL43" s="149">
        <v>3.02</v>
      </c>
      <c r="BM43" s="149">
        <v>0.87</v>
      </c>
      <c r="BN43" s="149">
        <v>0.79</v>
      </c>
      <c r="BO43" s="149">
        <f t="shared" si="0"/>
        <v>5.0331125827814569</v>
      </c>
      <c r="BP43" s="149">
        <f>(AN43/1.675+AO43/0.254)/2</f>
        <v>2.1789164414149722</v>
      </c>
      <c r="BQ43" s="149">
        <f>(BM43/0.15)/BP43</f>
        <v>2.6618735302366723</v>
      </c>
      <c r="BR43" s="149">
        <f>((BF43/0.658))/(((BO43/0.0203)+(AM43/0.648))/2)</f>
        <v>1.9164950200466095E-2</v>
      </c>
      <c r="BS43" s="149">
        <v>18.564</v>
      </c>
      <c r="BT43" s="154">
        <v>9.1518410000000002E-4</v>
      </c>
      <c r="BV43" s="154">
        <v>7.5983300000000001E-4</v>
      </c>
      <c r="BX43" s="154">
        <v>1.8715223999999999E-3</v>
      </c>
      <c r="BZ43" s="155">
        <v>2.5007049E-6</v>
      </c>
      <c r="CA43" s="151">
        <v>8.4920060549564802</v>
      </c>
      <c r="CC43" s="155">
        <v>2.3305013E-6</v>
      </c>
      <c r="CD43" s="155">
        <v>0.70401656500000009</v>
      </c>
      <c r="CE43" s="155">
        <v>0.51307333250000009</v>
      </c>
      <c r="CF43" s="153">
        <v>18.574000000000002</v>
      </c>
      <c r="CG43" s="153">
        <v>15.54</v>
      </c>
      <c r="CH43" s="153">
        <v>38.228000000000002</v>
      </c>
      <c r="CK43" s="149"/>
      <c r="CL43" s="148">
        <v>679</v>
      </c>
      <c r="CM43" s="148">
        <v>190.2</v>
      </c>
      <c r="CO43" s="149">
        <v>6</v>
      </c>
      <c r="CQ43" s="149" t="s">
        <v>429</v>
      </c>
      <c r="CS43" s="149" t="s">
        <v>435</v>
      </c>
      <c r="CT43" s="148" t="s">
        <v>491</v>
      </c>
      <c r="CU43" s="148"/>
      <c r="CV43" s="148"/>
      <c r="CW43" s="148"/>
      <c r="CX43" s="149" t="s">
        <v>493</v>
      </c>
      <c r="CY43" s="149" t="s">
        <v>450</v>
      </c>
    </row>
    <row r="44" spans="1:103">
      <c r="A44" s="149" t="s">
        <v>427</v>
      </c>
      <c r="B44" s="148">
        <f t="shared" si="4"/>
        <v>3</v>
      </c>
      <c r="C44" s="148" t="s">
        <v>428</v>
      </c>
      <c r="D44" s="149" t="s">
        <v>458</v>
      </c>
      <c r="E44" s="149" t="s">
        <v>430</v>
      </c>
      <c r="G44" s="149" t="s">
        <v>495</v>
      </c>
      <c r="H44" s="149" t="s">
        <v>432</v>
      </c>
      <c r="I44" s="149" t="s">
        <v>496</v>
      </c>
      <c r="J44" s="149">
        <v>12.417</v>
      </c>
      <c r="K44" s="149">
        <v>-86.533000000000001</v>
      </c>
      <c r="L44" s="149">
        <v>54.4</v>
      </c>
      <c r="M44" s="149">
        <v>0.73</v>
      </c>
      <c r="N44" s="149">
        <v>16.899999999999999</v>
      </c>
      <c r="P44" s="149">
        <v>9.1</v>
      </c>
      <c r="Q44" s="149">
        <v>0.18</v>
      </c>
      <c r="R44" s="149">
        <v>4.47</v>
      </c>
      <c r="S44" s="149">
        <v>9.1999999999999993</v>
      </c>
      <c r="T44" s="149">
        <v>2.89</v>
      </c>
      <c r="U44" s="149">
        <v>0.91</v>
      </c>
      <c r="V44" s="149">
        <v>0.15</v>
      </c>
      <c r="Z44" s="149">
        <v>25</v>
      </c>
      <c r="AA44" s="149">
        <v>0.39</v>
      </c>
      <c r="AB44" s="149">
        <v>29.69</v>
      </c>
      <c r="AC44" s="149">
        <v>304.8</v>
      </c>
      <c r="AD44" s="149">
        <v>14.69</v>
      </c>
      <c r="AF44" s="149">
        <v>13.58</v>
      </c>
      <c r="AG44" s="149">
        <v>127.8</v>
      </c>
      <c r="AJ44" s="149">
        <v>15.9</v>
      </c>
      <c r="AK44" s="149">
        <v>480.1</v>
      </c>
      <c r="AL44" s="149">
        <v>22.64</v>
      </c>
      <c r="AM44" s="149">
        <v>77.58</v>
      </c>
      <c r="AN44" s="149">
        <v>3.3</v>
      </c>
      <c r="AR44" s="149">
        <v>0.69</v>
      </c>
      <c r="AS44" s="149">
        <v>693.3</v>
      </c>
      <c r="AT44" s="149">
        <v>6.03</v>
      </c>
      <c r="AU44" s="149">
        <v>14.77</v>
      </c>
      <c r="AW44" s="149">
        <v>10.08</v>
      </c>
      <c r="AX44" s="149">
        <v>3.13</v>
      </c>
      <c r="AY44" s="149">
        <v>0.94</v>
      </c>
      <c r="AZ44" s="149">
        <v>3.61</v>
      </c>
      <c r="BB44" s="149">
        <v>3.86</v>
      </c>
      <c r="BD44" s="149">
        <v>2.2200000000000002</v>
      </c>
      <c r="BF44" s="149">
        <v>1.84</v>
      </c>
      <c r="BL44" s="149">
        <v>4.5</v>
      </c>
      <c r="BM44" s="149">
        <v>0.81</v>
      </c>
      <c r="BN44" s="149">
        <v>0.73</v>
      </c>
      <c r="BO44" s="149">
        <f t="shared" si="0"/>
        <v>3.2822222222222219</v>
      </c>
      <c r="BS44" s="149">
        <v>18.600000000000001</v>
      </c>
      <c r="BU44" s="149">
        <v>15.55</v>
      </c>
      <c r="BW44" s="149">
        <v>38.31</v>
      </c>
      <c r="BY44" s="149">
        <v>0.51302700000000001</v>
      </c>
      <c r="CB44" s="149">
        <v>0.70428999999999997</v>
      </c>
      <c r="CX44" s="149" t="s">
        <v>460</v>
      </c>
      <c r="CY44" s="149" t="s">
        <v>461</v>
      </c>
    </row>
    <row r="45" spans="1:103">
      <c r="A45" s="149" t="s">
        <v>427</v>
      </c>
      <c r="B45" s="148">
        <f t="shared" si="4"/>
        <v>3</v>
      </c>
      <c r="C45" s="148" t="s">
        <v>428</v>
      </c>
      <c r="D45" s="149" t="s">
        <v>429</v>
      </c>
      <c r="E45" s="149" t="s">
        <v>430</v>
      </c>
      <c r="G45" s="148" t="s">
        <v>497</v>
      </c>
      <c r="H45" s="149" t="s">
        <v>432</v>
      </c>
      <c r="I45" s="148" t="s">
        <v>498</v>
      </c>
      <c r="J45" s="158">
        <v>12.083</v>
      </c>
      <c r="K45" s="158">
        <v>-86.3245</v>
      </c>
      <c r="L45" s="151">
        <v>52.32</v>
      </c>
      <c r="M45" s="151">
        <v>2.0099999999999998</v>
      </c>
      <c r="N45" s="151">
        <v>14.79</v>
      </c>
      <c r="O45" s="151">
        <v>11.68</v>
      </c>
      <c r="P45" s="151"/>
      <c r="Q45" s="151">
        <v>0.15</v>
      </c>
      <c r="R45" s="151">
        <v>6.6</v>
      </c>
      <c r="S45" s="151">
        <v>8.5</v>
      </c>
      <c r="T45" s="151">
        <v>2.82</v>
      </c>
      <c r="U45" s="151">
        <v>0.32</v>
      </c>
      <c r="V45" s="151">
        <v>0.21</v>
      </c>
      <c r="W45" s="151"/>
      <c r="X45" s="151">
        <v>0.47</v>
      </c>
      <c r="Y45" s="151">
        <v>4.2459635666347069</v>
      </c>
      <c r="Z45" s="151"/>
      <c r="AA45" s="151"/>
      <c r="AB45" s="151">
        <v>21.92948226270374</v>
      </c>
      <c r="AC45" s="151">
        <v>200.06404602109299</v>
      </c>
      <c r="AD45" s="151">
        <v>398.209012464046</v>
      </c>
      <c r="AE45" s="151">
        <v>37.701917545541704</v>
      </c>
      <c r="AF45" s="151">
        <v>149</v>
      </c>
      <c r="AG45" s="151">
        <v>138.44959731543625</v>
      </c>
      <c r="AH45" s="151">
        <v>110</v>
      </c>
      <c r="AI45" s="151">
        <v>17.791466922339406</v>
      </c>
      <c r="AJ45" s="151">
        <v>8</v>
      </c>
      <c r="AK45" s="151">
        <v>320</v>
      </c>
      <c r="AL45" s="151">
        <v>22.569175455417067</v>
      </c>
      <c r="AM45" s="151">
        <v>124</v>
      </c>
      <c r="AN45" s="151">
        <v>7.5683700862895487</v>
      </c>
      <c r="AO45" s="151">
        <v>0.46677612655800571</v>
      </c>
      <c r="AP45" s="151">
        <v>1.2406049856184085</v>
      </c>
      <c r="AQ45" s="151">
        <v>4.1180249280920421E-2</v>
      </c>
      <c r="AR45" s="151">
        <v>0.18035349952061361</v>
      </c>
      <c r="AS45" s="151">
        <v>215.89645254074784</v>
      </c>
      <c r="AT45" s="151">
        <v>4.2159779482262705</v>
      </c>
      <c r="AU45" s="151">
        <v>13.021754554170661</v>
      </c>
      <c r="AV45" s="151">
        <v>2.5747651006711409</v>
      </c>
      <c r="AW45" s="151">
        <v>14.133221476510068</v>
      </c>
      <c r="AX45" s="151">
        <v>4.5078379674017262</v>
      </c>
      <c r="AY45" s="151">
        <v>1.5551341323106422</v>
      </c>
      <c r="AZ45" s="151">
        <v>4.86124889379367</v>
      </c>
      <c r="BA45" s="151">
        <v>0.76963087248322148</v>
      </c>
      <c r="BB45" s="151">
        <v>4.491845637583892</v>
      </c>
      <c r="BC45" s="151">
        <v>0.83819798657718114</v>
      </c>
      <c r="BD45" s="151">
        <v>2.1459707574304887</v>
      </c>
      <c r="BE45" s="151">
        <v>0.29825695110258865</v>
      </c>
      <c r="BF45" s="151">
        <v>1.8768998082454456</v>
      </c>
      <c r="BG45" s="151">
        <v>0.27126989453499517</v>
      </c>
      <c r="BH45" s="151">
        <v>3.2398461169702775</v>
      </c>
      <c r="BI45" s="151">
        <v>0.63329626078619361</v>
      </c>
      <c r="BJ45" s="151">
        <v>0.11436514860977949</v>
      </c>
      <c r="BK45" s="151">
        <v>3.1245014381591562E-2</v>
      </c>
      <c r="BL45" s="151">
        <v>0.88777420901246396</v>
      </c>
      <c r="BM45" s="151">
        <v>0.4102032598274209</v>
      </c>
      <c r="BN45" s="151">
        <v>0.33024161073825503</v>
      </c>
      <c r="BO45" s="149">
        <f t="shared" si="0"/>
        <v>14.667867597387977</v>
      </c>
      <c r="BP45" s="149">
        <f>(AN45/1.675+AO45/0.254)/2</f>
        <v>3.1780655939619287</v>
      </c>
      <c r="BQ45" s="149">
        <f>(BM45/0.15)/BP45</f>
        <v>0.86048834361542526</v>
      </c>
      <c r="BR45" s="149">
        <f>((BF45/0.658))/(((BO45/0.0203)+(AM45/0.648))/2)</f>
        <v>6.2422376609901006E-3</v>
      </c>
      <c r="BS45" s="153">
        <v>18.609000000000002</v>
      </c>
      <c r="BT45" s="154">
        <v>4.3855111000000004E-3</v>
      </c>
      <c r="BU45" s="153">
        <v>15.526999999999999</v>
      </c>
      <c r="BV45" s="154">
        <v>3.6601025999999999E-3</v>
      </c>
      <c r="BW45" s="153">
        <v>38.225999999999999</v>
      </c>
      <c r="BX45" s="154">
        <v>8.9743319000000002E-3</v>
      </c>
      <c r="BY45" s="155"/>
      <c r="BZ45" s="155"/>
      <c r="CA45" s="151"/>
      <c r="CB45" s="155">
        <v>0.70368914428571439</v>
      </c>
      <c r="CC45" s="155">
        <v>2.675399E-6</v>
      </c>
      <c r="CD45" s="155">
        <v>0.70368914428571439</v>
      </c>
      <c r="CE45" s="155"/>
      <c r="CF45" s="153">
        <v>18.609000000000002</v>
      </c>
      <c r="CG45" s="153">
        <v>15.526999999999999</v>
      </c>
      <c r="CH45" s="153">
        <v>38.225999999999999</v>
      </c>
      <c r="CK45" s="149"/>
      <c r="CL45" s="148">
        <v>721</v>
      </c>
      <c r="CM45" s="148">
        <v>167.3</v>
      </c>
      <c r="CO45" s="149">
        <v>5</v>
      </c>
      <c r="CQ45" s="149" t="s">
        <v>429</v>
      </c>
      <c r="CS45" s="149" t="s">
        <v>468</v>
      </c>
      <c r="CT45" s="148" t="s">
        <v>497</v>
      </c>
      <c r="CU45" s="148"/>
      <c r="CV45" s="148"/>
      <c r="CW45" s="148"/>
      <c r="CX45" s="148"/>
      <c r="CY45" s="148"/>
    </row>
    <row r="46" spans="1:103">
      <c r="A46" s="149" t="s">
        <v>427</v>
      </c>
      <c r="B46" s="148">
        <f t="shared" si="4"/>
        <v>3</v>
      </c>
      <c r="C46" s="148" t="s">
        <v>428</v>
      </c>
      <c r="D46" s="149" t="s">
        <v>429</v>
      </c>
      <c r="E46" s="149" t="s">
        <v>430</v>
      </c>
      <c r="G46" s="148" t="s">
        <v>499</v>
      </c>
      <c r="H46" s="149" t="s">
        <v>432</v>
      </c>
      <c r="I46" s="148" t="s">
        <v>500</v>
      </c>
      <c r="J46" s="158">
        <v>12.2308</v>
      </c>
      <c r="K46" s="158">
        <v>-86.317300000000003</v>
      </c>
      <c r="L46" s="151">
        <v>47.75</v>
      </c>
      <c r="M46" s="151">
        <v>1.1399999999999999</v>
      </c>
      <c r="N46" s="151">
        <v>16.04</v>
      </c>
      <c r="O46" s="151">
        <v>12.77</v>
      </c>
      <c r="P46" s="151"/>
      <c r="Q46" s="151">
        <v>0.19</v>
      </c>
      <c r="R46" s="151">
        <v>9.19</v>
      </c>
      <c r="S46" s="151">
        <v>10.78</v>
      </c>
      <c r="T46" s="151">
        <v>2.17</v>
      </c>
      <c r="U46" s="151">
        <v>0.23</v>
      </c>
      <c r="V46" s="151">
        <v>0.12</v>
      </c>
      <c r="W46" s="151"/>
      <c r="X46" s="151">
        <v>0.33</v>
      </c>
      <c r="Y46" s="151">
        <v>4.4245467108679151</v>
      </c>
      <c r="Z46" s="151"/>
      <c r="AA46" s="151"/>
      <c r="AB46" s="151">
        <v>31.195630466908973</v>
      </c>
      <c r="AC46" s="151">
        <v>267.53775212685224</v>
      </c>
      <c r="AD46" s="151">
        <v>326.44717817629908</v>
      </c>
      <c r="AE46" s="151">
        <v>49.248843711307259</v>
      </c>
      <c r="AF46" s="151">
        <v>141</v>
      </c>
      <c r="AG46" s="151">
        <v>137.53046531133921</v>
      </c>
      <c r="AH46" s="151">
        <v>88</v>
      </c>
      <c r="AI46" s="151">
        <v>16.229778328074449</v>
      </c>
      <c r="AJ46" s="151">
        <v>7</v>
      </c>
      <c r="AK46" s="151">
        <v>298</v>
      </c>
      <c r="AL46" s="151">
        <v>19.564691856053038</v>
      </c>
      <c r="AM46" s="151">
        <v>58</v>
      </c>
      <c r="AN46" s="151">
        <v>2.8216950912649277</v>
      </c>
      <c r="AO46" s="151">
        <v>0.31819543076247153</v>
      </c>
      <c r="AP46" s="151">
        <v>0.73380173343451682</v>
      </c>
      <c r="AQ46" s="151">
        <v>1.6608151136318246E-2</v>
      </c>
      <c r="AR46" s="151">
        <v>0.10065119223549146</v>
      </c>
      <c r="AS46" s="151">
        <v>133.09464792107678</v>
      </c>
      <c r="AT46" s="151">
        <v>3.206105763470064</v>
      </c>
      <c r="AU46" s="151">
        <v>8.7408143946958496</v>
      </c>
      <c r="AV46" s="151">
        <v>1.5559575428366017</v>
      </c>
      <c r="AW46" s="151">
        <v>8.1108639213963318</v>
      </c>
      <c r="AX46" s="151">
        <v>2.5842057754523302</v>
      </c>
      <c r="AY46" s="151">
        <v>0.9682399153253185</v>
      </c>
      <c r="AZ46" s="151">
        <v>3.1944140524325442</v>
      </c>
      <c r="BA46" s="151">
        <v>0.54843930982146427</v>
      </c>
      <c r="BB46" s="151">
        <v>3.516049446818708</v>
      </c>
      <c r="BC46" s="151">
        <v>0.72454367536046649</v>
      </c>
      <c r="BD46" s="151">
        <v>2.0037657866357788</v>
      </c>
      <c r="BE46" s="151">
        <v>0.29303766425689975</v>
      </c>
      <c r="BF46" s="151">
        <v>1.9560666613412148</v>
      </c>
      <c r="BG46" s="151">
        <v>0.29062251867236488</v>
      </c>
      <c r="BH46" s="151">
        <v>1.4919259955266204</v>
      </c>
      <c r="BI46" s="151">
        <v>0.18612721971482205</v>
      </c>
      <c r="BJ46" s="151">
        <v>8.0444474178216235E-2</v>
      </c>
      <c r="BK46" s="151">
        <v>1.9957153013539959E-2</v>
      </c>
      <c r="BL46" s="151">
        <v>0.75131153892239488</v>
      </c>
      <c r="BM46" s="151">
        <v>0.28237077125853738</v>
      </c>
      <c r="BN46" s="151">
        <v>0.20267096696888601</v>
      </c>
      <c r="BO46" s="149">
        <f t="shared" si="0"/>
        <v>11.634074470934904</v>
      </c>
      <c r="BP46" s="149">
        <f>(AN46/1.675+AO46/0.254)/2</f>
        <v>1.4686660003624767</v>
      </c>
      <c r="BQ46" s="149">
        <f>(BM46/0.15)/BP46</f>
        <v>1.2817562386040409</v>
      </c>
      <c r="BR46" s="149">
        <f>((BF46/0.658))/(((BO46/0.0203)+(AM46/0.648))/2)</f>
        <v>8.9727922226535556E-3</v>
      </c>
      <c r="BS46" s="153">
        <v>18.481999999999999</v>
      </c>
      <c r="BT46" s="154">
        <v>1.1000000000000001E-3</v>
      </c>
      <c r="BU46" s="153">
        <v>15.532</v>
      </c>
      <c r="BV46" s="154">
        <v>1.08E-3</v>
      </c>
      <c r="BW46" s="153">
        <v>38.122</v>
      </c>
      <c r="BX46" s="154">
        <v>2.96E-3</v>
      </c>
      <c r="BY46" s="155">
        <v>0.51302417124999999</v>
      </c>
      <c r="BZ46" s="155">
        <v>2.9670000000000001E-6</v>
      </c>
      <c r="CA46" s="151">
        <v>7.5330203769508053</v>
      </c>
      <c r="CB46" s="155">
        <v>0.70371020000000017</v>
      </c>
      <c r="CC46" s="155">
        <v>2.4600000000000002E-6</v>
      </c>
      <c r="CD46" s="155">
        <v>0.70371020000000017</v>
      </c>
      <c r="CE46" s="155">
        <v>0.51302417124999999</v>
      </c>
      <c r="CF46" s="153">
        <v>18.481999999999999</v>
      </c>
      <c r="CG46" s="153">
        <v>15.532</v>
      </c>
      <c r="CH46" s="153">
        <v>38.122</v>
      </c>
      <c r="CK46" s="149"/>
      <c r="CL46" s="148">
        <v>713.5</v>
      </c>
      <c r="CM46" s="148">
        <v>181.7</v>
      </c>
      <c r="CO46" s="149">
        <v>5</v>
      </c>
      <c r="CQ46" s="149" t="s">
        <v>429</v>
      </c>
      <c r="CS46" s="149" t="s">
        <v>468</v>
      </c>
      <c r="CT46" s="148" t="s">
        <v>499</v>
      </c>
      <c r="CU46" s="148"/>
      <c r="CV46" s="148"/>
      <c r="CW46" s="148"/>
      <c r="CX46" s="148"/>
      <c r="CY46" s="148"/>
    </row>
    <row r="47" spans="1:103">
      <c r="A47" s="149" t="s">
        <v>427</v>
      </c>
      <c r="B47" s="148">
        <f t="shared" si="4"/>
        <v>3</v>
      </c>
      <c r="C47" s="148" t="s">
        <v>428</v>
      </c>
      <c r="D47" s="149" t="s">
        <v>429</v>
      </c>
      <c r="E47" s="149" t="s">
        <v>430</v>
      </c>
      <c r="G47" s="148" t="s">
        <v>501</v>
      </c>
      <c r="H47" s="149" t="s">
        <v>432</v>
      </c>
      <c r="I47" s="148" t="s">
        <v>502</v>
      </c>
      <c r="J47" s="158">
        <v>12.51445</v>
      </c>
      <c r="K47" s="158">
        <v>-86.680549999999997</v>
      </c>
      <c r="L47" s="151">
        <v>54.95</v>
      </c>
      <c r="M47" s="151">
        <v>0.94</v>
      </c>
      <c r="N47" s="151">
        <v>16.54</v>
      </c>
      <c r="O47" s="151">
        <v>10.26</v>
      </c>
      <c r="P47" s="151"/>
      <c r="Q47" s="151">
        <v>0.2</v>
      </c>
      <c r="R47" s="151">
        <v>3.78</v>
      </c>
      <c r="S47" s="151">
        <v>8.06</v>
      </c>
      <c r="T47" s="151">
        <v>3.2</v>
      </c>
      <c r="U47" s="151">
        <v>1.32</v>
      </c>
      <c r="V47" s="151">
        <v>0.25</v>
      </c>
      <c r="W47" s="151"/>
      <c r="X47" s="151">
        <v>0.27</v>
      </c>
      <c r="Y47" s="151">
        <v>8.5731654045436407</v>
      </c>
      <c r="Z47" s="151"/>
      <c r="AA47" s="151"/>
      <c r="AB47" s="151"/>
      <c r="AC47" s="151"/>
      <c r="AD47" s="151"/>
      <c r="AE47" s="151"/>
      <c r="AF47" s="151">
        <v>7</v>
      </c>
      <c r="AG47" s="151">
        <v>90.290638302112384</v>
      </c>
      <c r="AH47" s="151">
        <v>92</v>
      </c>
      <c r="AI47" s="151"/>
      <c r="AJ47" s="151">
        <v>29</v>
      </c>
      <c r="AK47" s="151">
        <v>418</v>
      </c>
      <c r="AL47" s="151">
        <v>25.605746113989635</v>
      </c>
      <c r="AM47" s="151">
        <v>117</v>
      </c>
      <c r="AN47" s="151">
        <v>4.4590039059386211</v>
      </c>
      <c r="AO47" s="151">
        <v>1.1514204165005977</v>
      </c>
      <c r="AP47" s="151">
        <v>0.98169329414109197</v>
      </c>
      <c r="AQ47" s="151">
        <v>0.36919091990840203</v>
      </c>
      <c r="AR47" s="151">
        <v>1.0474987245914706</v>
      </c>
      <c r="AS47" s="151">
        <v>777.89103228377826</v>
      </c>
      <c r="AT47" s="151">
        <v>9.193801913112793</v>
      </c>
      <c r="AU47" s="151">
        <v>20.934009565563972</v>
      </c>
      <c r="AV47" s="151">
        <v>3.26901865284974</v>
      </c>
      <c r="AW47" s="151">
        <v>15.362250298923874</v>
      </c>
      <c r="AX47" s="151">
        <v>4.1848062973296125</v>
      </c>
      <c r="AY47" s="151">
        <v>1.3269379149583915</v>
      </c>
      <c r="AZ47" s="151">
        <v>4.7424708627622971</v>
      </c>
      <c r="BA47" s="151">
        <v>0.78048533280191301</v>
      </c>
      <c r="BB47" s="151">
        <v>4.8792805898764442</v>
      </c>
      <c r="BC47" s="151">
        <v>1.015967995217218</v>
      </c>
      <c r="BD47" s="151">
        <v>2.7375857313670782</v>
      </c>
      <c r="BE47" s="151">
        <v>0.42346966919091267</v>
      </c>
      <c r="BF47" s="151">
        <v>2.8417568752491027</v>
      </c>
      <c r="BG47" s="151">
        <v>0.43803766440813063</v>
      </c>
      <c r="BH47" s="151">
        <v>3.2109457951375049</v>
      </c>
      <c r="BI47" s="151">
        <v>0.28216011558389792</v>
      </c>
      <c r="BJ47" s="151">
        <v>0.351390027102431</v>
      </c>
      <c r="BK47" s="151">
        <v>0.13837998963730566</v>
      </c>
      <c r="BL47" s="151">
        <v>3.0012065763252287</v>
      </c>
      <c r="BM47" s="151">
        <v>1.1334898086907199</v>
      </c>
      <c r="BN47" s="151">
        <v>0.97964778796333185</v>
      </c>
      <c r="BO47" s="149">
        <f t="shared" si="0"/>
        <v>6.9751978190039248</v>
      </c>
      <c r="BP47" s="149">
        <f>(AN47/1.675+AO47/0.254)/2</f>
        <v>3.5976215651039025</v>
      </c>
      <c r="BQ47" s="149">
        <f>(BM47/0.15)/BP47</f>
        <v>2.1004429142581476</v>
      </c>
      <c r="BR47" s="149">
        <f>((BF47/0.658))/(((BO47/0.0203)+(AM47/0.648))/2)</f>
        <v>1.6478816562215254E-2</v>
      </c>
      <c r="BS47" s="153">
        <v>18.547999999999998</v>
      </c>
      <c r="BT47" s="154">
        <v>1.6028082999999999E-3</v>
      </c>
      <c r="BU47" s="153">
        <v>15.526999999999999</v>
      </c>
      <c r="BV47" s="154">
        <v>1.3622497999999999E-3</v>
      </c>
      <c r="BW47" s="153">
        <v>38.167999999999999</v>
      </c>
      <c r="BX47" s="154">
        <v>3.3186578999999999E-3</v>
      </c>
      <c r="BY47" s="155">
        <v>0.51306333000000004</v>
      </c>
      <c r="BZ47" s="155">
        <v>2.8926294E-6</v>
      </c>
      <c r="CA47" s="151">
        <v>8.2968878623912445</v>
      </c>
      <c r="CB47" s="155">
        <v>0.70394340499999997</v>
      </c>
      <c r="CC47" s="155">
        <v>3.9918227000000002E-6</v>
      </c>
      <c r="CD47" s="155">
        <v>0.70394340499999997</v>
      </c>
      <c r="CE47" s="155">
        <v>0.51306333000000004</v>
      </c>
      <c r="CF47" s="153">
        <v>18.547999999999998</v>
      </c>
      <c r="CG47" s="153">
        <v>15.526999999999999</v>
      </c>
      <c r="CH47" s="153">
        <v>38.167999999999999</v>
      </c>
      <c r="CK47" s="149"/>
      <c r="CL47" s="148">
        <v>664.3</v>
      </c>
      <c r="CM47" s="148">
        <v>189</v>
      </c>
      <c r="CO47" s="149">
        <v>6</v>
      </c>
      <c r="CQ47" s="149" t="s">
        <v>429</v>
      </c>
      <c r="CS47" s="149" t="s">
        <v>435</v>
      </c>
      <c r="CT47" s="148" t="s">
        <v>501</v>
      </c>
      <c r="CU47" s="148"/>
      <c r="CV47" s="148"/>
      <c r="CW47" s="148"/>
      <c r="CX47" s="148"/>
      <c r="CY47" s="148"/>
    </row>
    <row r="48" spans="1:103">
      <c r="A48" s="149" t="s">
        <v>427</v>
      </c>
      <c r="B48" s="148">
        <f t="shared" si="4"/>
        <v>3</v>
      </c>
      <c r="C48" s="148" t="s">
        <v>428</v>
      </c>
      <c r="D48" s="149" t="s">
        <v>446</v>
      </c>
      <c r="E48" s="149" t="s">
        <v>430</v>
      </c>
      <c r="G48" s="149" t="s">
        <v>503</v>
      </c>
      <c r="H48" s="149" t="s">
        <v>432</v>
      </c>
      <c r="I48" s="149" t="s">
        <v>504</v>
      </c>
      <c r="J48" s="149">
        <v>12.681100000000001</v>
      </c>
      <c r="K48" s="149">
        <v>-87.027799999999999</v>
      </c>
      <c r="L48" s="149">
        <v>49.82</v>
      </c>
      <c r="M48" s="149">
        <v>0.97</v>
      </c>
      <c r="N48" s="149">
        <v>18.2</v>
      </c>
      <c r="O48" s="149">
        <v>12.1</v>
      </c>
      <c r="Q48" s="149">
        <v>0.21</v>
      </c>
      <c r="R48" s="149">
        <v>4.55</v>
      </c>
      <c r="S48" s="149">
        <v>10.45</v>
      </c>
      <c r="T48" s="149">
        <v>2.83</v>
      </c>
      <c r="U48" s="149">
        <v>0.71</v>
      </c>
      <c r="V48" s="149">
        <v>0.2</v>
      </c>
      <c r="AG48" s="149">
        <v>214</v>
      </c>
      <c r="AJ48" s="149">
        <v>12.8</v>
      </c>
      <c r="AK48" s="149">
        <v>531</v>
      </c>
      <c r="AL48" s="149">
        <v>21.5</v>
      </c>
      <c r="AM48" s="149">
        <v>52.1</v>
      </c>
      <c r="AN48" s="149">
        <v>0.99</v>
      </c>
      <c r="AO48" s="149">
        <v>0.5</v>
      </c>
      <c r="AP48" s="149">
        <v>0.69</v>
      </c>
      <c r="AQ48" s="149">
        <v>7.0000000000000007E-2</v>
      </c>
      <c r="AR48" s="149">
        <v>0.45</v>
      </c>
      <c r="AS48" s="149">
        <v>536</v>
      </c>
      <c r="AT48" s="149">
        <v>6.17</v>
      </c>
      <c r="AU48" s="149">
        <v>14.4</v>
      </c>
      <c r="AV48" s="149">
        <v>2.4</v>
      </c>
      <c r="AW48" s="149">
        <v>12.1</v>
      </c>
      <c r="AX48" s="149">
        <v>3.46</v>
      </c>
      <c r="AY48" s="149">
        <v>1.21</v>
      </c>
      <c r="AZ48" s="149">
        <v>3.96</v>
      </c>
      <c r="BA48" s="149">
        <v>0.66</v>
      </c>
      <c r="BB48" s="149">
        <v>4.1900000000000004</v>
      </c>
      <c r="BC48" s="149">
        <v>0.88</v>
      </c>
      <c r="BD48" s="149">
        <v>2.35</v>
      </c>
      <c r="BE48" s="149">
        <v>0.37</v>
      </c>
      <c r="BF48" s="149">
        <v>2.4500000000000002</v>
      </c>
      <c r="BG48" s="149">
        <v>0.37</v>
      </c>
      <c r="BH48" s="149">
        <v>1.81</v>
      </c>
      <c r="BI48" s="149">
        <v>0.06</v>
      </c>
      <c r="BJ48" s="149">
        <v>0.16</v>
      </c>
      <c r="BK48" s="149">
        <v>0.03</v>
      </c>
      <c r="BL48" s="149">
        <v>2.0499999999999998</v>
      </c>
      <c r="BM48" s="149">
        <v>0.62</v>
      </c>
      <c r="BN48" s="149">
        <v>0.61</v>
      </c>
      <c r="BO48" s="149">
        <f t="shared" si="0"/>
        <v>7.0243902439024399</v>
      </c>
      <c r="BS48" s="149">
        <v>18.475000000000001</v>
      </c>
      <c r="BT48" s="163"/>
      <c r="BV48" s="163"/>
      <c r="BX48" s="163"/>
      <c r="CD48" s="163"/>
      <c r="CX48" s="149" t="s">
        <v>449</v>
      </c>
      <c r="CY48" s="149" t="s">
        <v>505</v>
      </c>
    </row>
    <row r="49" spans="1:103">
      <c r="A49" s="149" t="s">
        <v>427</v>
      </c>
      <c r="B49" s="148">
        <f t="shared" si="4"/>
        <v>3</v>
      </c>
      <c r="C49" s="148" t="s">
        <v>428</v>
      </c>
      <c r="D49" s="149" t="s">
        <v>446</v>
      </c>
      <c r="E49" s="149" t="s">
        <v>430</v>
      </c>
      <c r="G49" s="149" t="s">
        <v>506</v>
      </c>
      <c r="H49" s="149" t="s">
        <v>432</v>
      </c>
      <c r="I49" s="149" t="s">
        <v>507</v>
      </c>
      <c r="J49" s="149">
        <v>12.6073</v>
      </c>
      <c r="K49" s="149">
        <v>-86.833200000000005</v>
      </c>
      <c r="L49" s="149">
        <v>51.52</v>
      </c>
      <c r="M49" s="149">
        <v>0.84</v>
      </c>
      <c r="N49" s="149">
        <v>17.93</v>
      </c>
      <c r="O49" s="149">
        <v>10.9</v>
      </c>
      <c r="Q49" s="149">
        <v>0.18</v>
      </c>
      <c r="R49" s="149">
        <v>4.4800000000000004</v>
      </c>
      <c r="S49" s="149">
        <v>10.039999999999999</v>
      </c>
      <c r="T49" s="149">
        <v>2.67</v>
      </c>
      <c r="U49" s="149">
        <v>1.2</v>
      </c>
      <c r="V49" s="149">
        <v>0.16</v>
      </c>
      <c r="X49" s="151">
        <v>0.31</v>
      </c>
      <c r="AG49" s="149">
        <v>183</v>
      </c>
      <c r="AJ49" s="149">
        <v>25.8</v>
      </c>
      <c r="AK49" s="149">
        <v>489</v>
      </c>
      <c r="AL49" s="149">
        <v>20.399999999999999</v>
      </c>
      <c r="AM49" s="149">
        <v>77</v>
      </c>
      <c r="AN49" s="149">
        <v>1.86</v>
      </c>
      <c r="AO49" s="149">
        <v>0.92</v>
      </c>
      <c r="AP49" s="149">
        <v>0.77</v>
      </c>
      <c r="AQ49" s="149">
        <v>0.49</v>
      </c>
      <c r="AR49" s="149">
        <v>1.1200000000000001</v>
      </c>
      <c r="AS49" s="149">
        <v>743</v>
      </c>
      <c r="AT49" s="149">
        <v>6.45</v>
      </c>
      <c r="AU49" s="149">
        <v>14.8</v>
      </c>
      <c r="AV49" s="149">
        <v>2.38</v>
      </c>
      <c r="AW49" s="149">
        <v>11.5</v>
      </c>
      <c r="AX49" s="149">
        <v>3.27</v>
      </c>
      <c r="AY49" s="149">
        <v>1.0900000000000001</v>
      </c>
      <c r="AZ49" s="149">
        <v>3.74</v>
      </c>
      <c r="BA49" s="149">
        <v>0.62</v>
      </c>
      <c r="BB49" s="149">
        <v>3.9</v>
      </c>
      <c r="BC49" s="149">
        <v>0.81</v>
      </c>
      <c r="BD49" s="149">
        <v>2.19</v>
      </c>
      <c r="BE49" s="149">
        <v>0.34</v>
      </c>
      <c r="BF49" s="149">
        <v>2.31</v>
      </c>
      <c r="BG49" s="149">
        <v>0.34</v>
      </c>
      <c r="BH49" s="149">
        <v>2.52</v>
      </c>
      <c r="BI49" s="149">
        <v>0.13</v>
      </c>
      <c r="BJ49" s="149">
        <v>0.37</v>
      </c>
      <c r="BK49" s="149">
        <v>0.12</v>
      </c>
      <c r="BL49" s="149">
        <v>2.74</v>
      </c>
      <c r="BM49" s="149">
        <v>1.1499999999999999</v>
      </c>
      <c r="BN49" s="149">
        <v>1.1200000000000001</v>
      </c>
      <c r="BO49" s="149">
        <f t="shared" si="0"/>
        <v>5.4014598540145986</v>
      </c>
      <c r="BP49" s="149">
        <f>(AN49/1.675+AO49/0.254)/2</f>
        <v>2.3662475026442591</v>
      </c>
      <c r="BQ49" s="149">
        <f>(BM49/0.15)/BP49</f>
        <v>3.2400104630218265</v>
      </c>
      <c r="BR49" s="149">
        <f>((BF49/0.658))/(((BO49/0.0203)+(AM49/0.648))/2)</f>
        <v>1.8241397142734442E-2</v>
      </c>
      <c r="BS49" s="149">
        <v>18.513000000000002</v>
      </c>
      <c r="BT49" s="154">
        <v>1.3584999000000001E-3</v>
      </c>
      <c r="BV49" s="154">
        <v>1.1704835999999999E-3</v>
      </c>
      <c r="BX49" s="154">
        <v>2.9029663E-3</v>
      </c>
      <c r="BZ49" s="155">
        <v>2.089905E-6</v>
      </c>
      <c r="CA49" s="151">
        <v>8.233100160346396</v>
      </c>
      <c r="CC49" s="155">
        <v>2.2510227999999998E-6</v>
      </c>
      <c r="CD49" s="155">
        <v>0.70400523500000012</v>
      </c>
      <c r="CE49" s="155">
        <v>0.51306006000000004</v>
      </c>
      <c r="CF49" s="153">
        <v>18.524000000000001</v>
      </c>
      <c r="CG49" s="153">
        <v>15.526999999999999</v>
      </c>
      <c r="CH49" s="153">
        <v>38.15</v>
      </c>
      <c r="CK49" s="149"/>
      <c r="CL49" s="148">
        <v>645.1</v>
      </c>
      <c r="CM49" s="148">
        <v>189.6</v>
      </c>
      <c r="CO49" s="149">
        <v>6</v>
      </c>
      <c r="CQ49" s="149" t="s">
        <v>429</v>
      </c>
      <c r="CS49" s="149" t="s">
        <v>435</v>
      </c>
      <c r="CT49" s="148" t="s">
        <v>506</v>
      </c>
      <c r="CU49" s="148"/>
      <c r="CV49" s="148"/>
      <c r="CW49" s="148"/>
      <c r="CX49" s="149" t="s">
        <v>449</v>
      </c>
      <c r="CY49" s="149" t="s">
        <v>456</v>
      </c>
    </row>
    <row r="50" spans="1:103">
      <c r="A50" s="149" t="s">
        <v>427</v>
      </c>
      <c r="B50" s="148">
        <f t="shared" si="4"/>
        <v>3</v>
      </c>
      <c r="C50" s="148" t="s">
        <v>428</v>
      </c>
      <c r="D50" s="149" t="s">
        <v>446</v>
      </c>
      <c r="E50" s="149" t="s">
        <v>430</v>
      </c>
      <c r="G50" s="149" t="s">
        <v>506</v>
      </c>
      <c r="H50" s="149" t="s">
        <v>432</v>
      </c>
      <c r="I50" s="149" t="s">
        <v>508</v>
      </c>
      <c r="J50" s="149">
        <v>12.6051</v>
      </c>
      <c r="K50" s="149">
        <v>-86.836100000000002</v>
      </c>
      <c r="L50" s="149">
        <v>49.78</v>
      </c>
      <c r="M50" s="149">
        <v>1.01</v>
      </c>
      <c r="N50" s="149">
        <v>18.09</v>
      </c>
      <c r="O50" s="149">
        <v>11.23</v>
      </c>
      <c r="Q50" s="149">
        <v>0.17</v>
      </c>
      <c r="R50" s="149">
        <v>5.51</v>
      </c>
      <c r="S50" s="149">
        <v>11.03</v>
      </c>
      <c r="T50" s="149">
        <v>2.44</v>
      </c>
      <c r="U50" s="149">
        <v>0.93</v>
      </c>
      <c r="V50" s="149">
        <v>0.17</v>
      </c>
      <c r="X50" s="151">
        <v>0.28999999999999998</v>
      </c>
      <c r="AC50" s="149">
        <v>318</v>
      </c>
      <c r="AD50" s="149">
        <v>31.4</v>
      </c>
      <c r="AE50" s="149">
        <v>34.5</v>
      </c>
      <c r="AF50" s="149">
        <v>25.6</v>
      </c>
      <c r="AG50" s="149">
        <v>151</v>
      </c>
      <c r="AH50" s="149">
        <v>78.2</v>
      </c>
      <c r="AI50" s="149">
        <v>18.2</v>
      </c>
      <c r="AJ50" s="149">
        <v>19.5</v>
      </c>
      <c r="AK50" s="149">
        <v>490</v>
      </c>
      <c r="AL50" s="149">
        <v>20.5</v>
      </c>
      <c r="AM50" s="149">
        <v>78.5</v>
      </c>
      <c r="AN50" s="149">
        <v>5.01</v>
      </c>
      <c r="AO50" s="149">
        <v>0.84</v>
      </c>
      <c r="AP50" s="149">
        <v>0.79</v>
      </c>
      <c r="AQ50" s="149">
        <v>0.32</v>
      </c>
      <c r="AR50" s="149">
        <v>0.78</v>
      </c>
      <c r="AS50" s="149">
        <v>555</v>
      </c>
      <c r="AT50" s="149">
        <v>6.34</v>
      </c>
      <c r="AU50" s="149">
        <v>14.6</v>
      </c>
      <c r="AV50" s="149">
        <v>2.3199999999999998</v>
      </c>
      <c r="AW50" s="149">
        <v>11.3</v>
      </c>
      <c r="AX50" s="149">
        <v>3.23</v>
      </c>
      <c r="AY50" s="149">
        <v>1.06</v>
      </c>
      <c r="AZ50" s="149">
        <v>3.48</v>
      </c>
      <c r="BA50" s="149">
        <v>0.57999999999999996</v>
      </c>
      <c r="BB50" s="149">
        <v>3.57</v>
      </c>
      <c r="BC50" s="149">
        <v>0.73</v>
      </c>
      <c r="BD50" s="149">
        <v>2</v>
      </c>
      <c r="BE50" s="149">
        <v>0.28999999999999998</v>
      </c>
      <c r="BF50" s="149">
        <v>1.92</v>
      </c>
      <c r="BG50" s="149">
        <v>0.28999999999999998</v>
      </c>
      <c r="BH50" s="149">
        <v>2.19</v>
      </c>
      <c r="BI50" s="149">
        <v>0.31</v>
      </c>
      <c r="BJ50" s="149">
        <v>0.23</v>
      </c>
      <c r="BK50" s="149">
        <v>0.06</v>
      </c>
      <c r="BL50" s="149">
        <v>2.42</v>
      </c>
      <c r="BM50" s="149">
        <v>0.95</v>
      </c>
      <c r="BN50" s="149">
        <v>0.79</v>
      </c>
      <c r="BO50" s="149">
        <f t="shared" si="0"/>
        <v>6.0330578512396693</v>
      </c>
      <c r="BP50" s="149">
        <f>(AN50/1.675+AO50/0.254)/2</f>
        <v>3.1490656951463154</v>
      </c>
      <c r="BQ50" s="149">
        <f>(BM50/0.15)/BP50</f>
        <v>2.0111785356192979</v>
      </c>
      <c r="BR50" s="149">
        <f>((BF50/0.658))/(((BO50/0.0203)+(AM50/0.648))/2)</f>
        <v>1.3950157532502576E-2</v>
      </c>
      <c r="BS50" s="149">
        <v>18.532</v>
      </c>
      <c r="BT50" s="154">
        <v>1.1954797E-3</v>
      </c>
      <c r="BV50" s="154">
        <v>1.0042686E-3</v>
      </c>
      <c r="BX50" s="154">
        <v>2.4656607E-3</v>
      </c>
      <c r="BZ50" s="155">
        <v>2.9506953999999998E-6</v>
      </c>
      <c r="CA50" s="151">
        <v>7.8826091706041268</v>
      </c>
      <c r="CC50" s="155">
        <v>2.374743E-6</v>
      </c>
      <c r="CD50" s="155">
        <v>0.70397064500000006</v>
      </c>
      <c r="CE50" s="155">
        <v>0.5130420925000001</v>
      </c>
      <c r="CF50" s="153">
        <v>18.542999999999999</v>
      </c>
      <c r="CG50" s="153">
        <v>15.541</v>
      </c>
      <c r="CH50" s="153">
        <v>38.198999999999998</v>
      </c>
      <c r="CK50" s="149"/>
      <c r="CL50" s="148">
        <v>645</v>
      </c>
      <c r="CM50" s="148">
        <v>189.2</v>
      </c>
      <c r="CO50" s="149">
        <v>6</v>
      </c>
      <c r="CQ50" s="149" t="s">
        <v>429</v>
      </c>
      <c r="CS50" s="149" t="s">
        <v>435</v>
      </c>
      <c r="CT50" s="148" t="s">
        <v>506</v>
      </c>
      <c r="CU50" s="148"/>
      <c r="CV50" s="148"/>
      <c r="CW50" s="148"/>
      <c r="CX50" s="149" t="s">
        <v>449</v>
      </c>
      <c r="CY50" s="149" t="s">
        <v>450</v>
      </c>
    </row>
    <row r="51" spans="1:103">
      <c r="A51" s="149" t="s">
        <v>427</v>
      </c>
      <c r="B51" s="148">
        <f t="shared" si="4"/>
        <v>3</v>
      </c>
      <c r="C51" s="148" t="s">
        <v>428</v>
      </c>
      <c r="D51" s="149" t="s">
        <v>509</v>
      </c>
      <c r="E51" s="149" t="s">
        <v>430</v>
      </c>
      <c r="G51" s="149" t="s">
        <v>506</v>
      </c>
      <c r="H51" s="149" t="s">
        <v>432</v>
      </c>
      <c r="I51" s="149" t="s">
        <v>510</v>
      </c>
      <c r="J51" s="149">
        <v>12.6</v>
      </c>
      <c r="K51" s="149">
        <v>-86.85</v>
      </c>
      <c r="L51" s="149">
        <v>52.6</v>
      </c>
      <c r="M51" s="149">
        <v>0.8</v>
      </c>
      <c r="N51" s="149">
        <v>17.7</v>
      </c>
      <c r="P51" s="149">
        <v>9.8000000000000007</v>
      </c>
      <c r="Q51" s="149">
        <v>0.18</v>
      </c>
      <c r="R51" s="149">
        <v>4.47</v>
      </c>
      <c r="S51" s="149">
        <v>9.9</v>
      </c>
      <c r="T51" s="149">
        <v>2.77</v>
      </c>
      <c r="U51" s="149">
        <v>1.34</v>
      </c>
      <c r="V51" s="149">
        <v>0.18</v>
      </c>
      <c r="Y51" s="149">
        <v>10.19</v>
      </c>
      <c r="AB51" s="149">
        <v>31.28</v>
      </c>
      <c r="AC51" s="149">
        <v>247</v>
      </c>
      <c r="AD51" s="149">
        <v>13.26</v>
      </c>
      <c r="AE51" s="149">
        <v>30.78</v>
      </c>
      <c r="AF51" s="149">
        <v>11.63</v>
      </c>
      <c r="AG51" s="149">
        <v>185.63</v>
      </c>
      <c r="AH51" s="149">
        <v>81.7</v>
      </c>
      <c r="AJ51" s="149">
        <v>28.56</v>
      </c>
      <c r="AK51" s="149">
        <v>468.16</v>
      </c>
      <c r="AL51" s="149">
        <v>21.66</v>
      </c>
      <c r="AM51" s="149">
        <v>80.739999999999995</v>
      </c>
      <c r="AN51" s="149">
        <v>1.99</v>
      </c>
      <c r="AO51" s="149">
        <v>0.94</v>
      </c>
      <c r="AR51" s="149">
        <v>1.19</v>
      </c>
      <c r="AS51" s="149">
        <v>790.05</v>
      </c>
      <c r="AT51" s="149">
        <v>6.46</v>
      </c>
      <c r="AU51" s="149">
        <v>15.61</v>
      </c>
      <c r="AV51" s="149">
        <v>2.61</v>
      </c>
      <c r="AW51" s="149">
        <v>11.42</v>
      </c>
      <c r="AX51" s="149">
        <v>3.21</v>
      </c>
      <c r="AY51" s="149">
        <v>1.04</v>
      </c>
      <c r="AZ51" s="149">
        <v>3.53</v>
      </c>
      <c r="BA51" s="149">
        <v>0.55000000000000004</v>
      </c>
      <c r="BB51" s="149">
        <v>3.51</v>
      </c>
      <c r="BC51" s="149">
        <v>0.74</v>
      </c>
      <c r="BD51" s="149">
        <v>2.12</v>
      </c>
      <c r="BE51" s="149">
        <v>0.33</v>
      </c>
      <c r="BF51" s="149">
        <v>2.09</v>
      </c>
      <c r="BG51" s="149">
        <v>0.32</v>
      </c>
      <c r="BH51" s="149">
        <v>2.2999999999999998</v>
      </c>
      <c r="BI51" s="149">
        <v>0.12</v>
      </c>
      <c r="BJ51" s="149">
        <v>0.31</v>
      </c>
      <c r="BK51" s="149">
        <v>0.1</v>
      </c>
      <c r="BL51" s="149">
        <v>3.21</v>
      </c>
      <c r="BM51" s="149">
        <v>1.33</v>
      </c>
      <c r="BN51" s="149">
        <v>1.1299999999999999</v>
      </c>
      <c r="BO51" s="149">
        <f t="shared" si="0"/>
        <v>4.8629283489096569</v>
      </c>
      <c r="BS51" s="149">
        <v>18.526</v>
      </c>
      <c r="BU51" s="149">
        <v>15.542</v>
      </c>
      <c r="BW51" s="149">
        <v>38.177999999999997</v>
      </c>
      <c r="BY51" s="149">
        <v>0.51309000000000005</v>
      </c>
      <c r="CB51" s="149">
        <v>0.70401999999999998</v>
      </c>
      <c r="CX51" s="149" t="s">
        <v>460</v>
      </c>
    </row>
    <row r="52" spans="1:103">
      <c r="A52" s="149" t="s">
        <v>427</v>
      </c>
      <c r="B52" s="148">
        <f t="shared" si="4"/>
        <v>3</v>
      </c>
      <c r="C52" s="148" t="s">
        <v>428</v>
      </c>
      <c r="D52" s="149" t="s">
        <v>429</v>
      </c>
      <c r="E52" s="149" t="s">
        <v>430</v>
      </c>
      <c r="G52" s="148" t="s">
        <v>511</v>
      </c>
      <c r="H52" s="149" t="s">
        <v>432</v>
      </c>
      <c r="I52" s="148" t="s">
        <v>512</v>
      </c>
      <c r="J52" s="158">
        <v>12.596500000000001</v>
      </c>
      <c r="K52" s="158">
        <v>-86.932199999999995</v>
      </c>
      <c r="L52" s="151">
        <v>48.57</v>
      </c>
      <c r="M52" s="151">
        <v>0.72</v>
      </c>
      <c r="N52" s="151">
        <v>18.21</v>
      </c>
      <c r="O52" s="151">
        <v>10.27</v>
      </c>
      <c r="P52" s="151"/>
      <c r="Q52" s="151">
        <v>0.17</v>
      </c>
      <c r="R52" s="151">
        <v>5.71</v>
      </c>
      <c r="S52" s="151">
        <v>12.21</v>
      </c>
      <c r="T52" s="151">
        <v>1.83</v>
      </c>
      <c r="U52" s="151">
        <v>0.73</v>
      </c>
      <c r="V52" s="151">
        <v>0.13</v>
      </c>
      <c r="W52" s="151"/>
      <c r="X52" s="151">
        <v>0.56999999999999995</v>
      </c>
      <c r="Y52" s="151">
        <v>5.9899722425127839</v>
      </c>
      <c r="Z52" s="151"/>
      <c r="AA52" s="151"/>
      <c r="AB52" s="151">
        <v>40.773962016070129</v>
      </c>
      <c r="AC52" s="151">
        <v>309.94623813002192</v>
      </c>
      <c r="AD52" s="151">
        <v>24.018731921110302</v>
      </c>
      <c r="AE52" s="151">
        <v>34.829422936449966</v>
      </c>
      <c r="AF52" s="151">
        <v>24</v>
      </c>
      <c r="AG52" s="151">
        <v>133.99380569758949</v>
      </c>
      <c r="AH52" s="151">
        <v>69</v>
      </c>
      <c r="AI52" s="151">
        <v>16.191818845872902</v>
      </c>
      <c r="AJ52" s="151">
        <v>16</v>
      </c>
      <c r="AK52" s="151">
        <v>475</v>
      </c>
      <c r="AL52" s="151">
        <v>16.724207450693939</v>
      </c>
      <c r="AM52" s="151">
        <v>55</v>
      </c>
      <c r="AN52" s="151">
        <v>1.5807618407596788</v>
      </c>
      <c r="AO52" s="151">
        <v>0.56361139517896275</v>
      </c>
      <c r="AP52" s="151">
        <v>0.52386238130021912</v>
      </c>
      <c r="AQ52" s="151">
        <v>0.31523810080350617</v>
      </c>
      <c r="AR52" s="151">
        <v>0.65527830533235942</v>
      </c>
      <c r="AS52" s="151">
        <v>461.93718042366697</v>
      </c>
      <c r="AT52" s="151">
        <v>4.3659067932797662</v>
      </c>
      <c r="AU52" s="151">
        <v>10.996026296566837</v>
      </c>
      <c r="AV52" s="151">
        <v>1.8081197954711472</v>
      </c>
      <c r="AW52" s="151">
        <v>8.6823374726077436</v>
      </c>
      <c r="AX52" s="151">
        <v>2.4998246895544196</v>
      </c>
      <c r="AY52" s="151">
        <v>0.81587552958363774</v>
      </c>
      <c r="AZ52" s="151">
        <v>2.9335772972972975</v>
      </c>
      <c r="BA52" s="151">
        <v>0.47554711468224986</v>
      </c>
      <c r="BB52" s="151">
        <v>3.0362162162162165</v>
      </c>
      <c r="BC52" s="151">
        <v>0.61725054784514255</v>
      </c>
      <c r="BD52" s="151">
        <v>1.7127701972242511</v>
      </c>
      <c r="BE52" s="151">
        <v>0.25470591672753834</v>
      </c>
      <c r="BF52" s="151">
        <v>1.69363623082542</v>
      </c>
      <c r="BG52" s="151">
        <v>0.25438568298027758</v>
      </c>
      <c r="BH52" s="151">
        <v>1.5791526661796933</v>
      </c>
      <c r="BI52" s="151">
        <v>9.9360525931336749E-2</v>
      </c>
      <c r="BJ52" s="151">
        <v>0.27251891891891894</v>
      </c>
      <c r="BK52" s="151">
        <v>7.2697063550036536E-2</v>
      </c>
      <c r="BL52" s="151">
        <v>2.0466939371804238</v>
      </c>
      <c r="BM52" s="151">
        <v>0.7502876552227904</v>
      </c>
      <c r="BN52" s="151">
        <v>0.6377254930606282</v>
      </c>
      <c r="BO52" s="149">
        <f t="shared" si="0"/>
        <v>5.3725796988069625</v>
      </c>
      <c r="BP52" s="149">
        <f>(AN52/1.675+AO52/0.254)/2</f>
        <v>1.5813404565492077</v>
      </c>
      <c r="BQ52" s="149">
        <f>(BM52/0.15)/BP52</f>
        <v>3.1630871649236285</v>
      </c>
      <c r="BR52" s="149">
        <f>((BF52/0.658))/(((BO52/0.0203)+(AM52/0.648))/2)</f>
        <v>1.4727626814214747E-2</v>
      </c>
      <c r="BS52" s="153">
        <v>18.516999999999999</v>
      </c>
      <c r="BT52" s="154">
        <v>9.2000000000000003E-4</v>
      </c>
      <c r="BU52" s="153">
        <v>15.522</v>
      </c>
      <c r="BV52" s="154">
        <v>8.0000000000000004E-4</v>
      </c>
      <c r="BW52" s="153">
        <v>38.128999999999998</v>
      </c>
      <c r="BX52" s="154">
        <v>1.9E-3</v>
      </c>
      <c r="BY52" s="155">
        <v>0.51305000000000001</v>
      </c>
      <c r="BZ52" s="155">
        <v>2.2699999999999999E-6</v>
      </c>
      <c r="CA52" s="151">
        <v>8.0368603185876353</v>
      </c>
      <c r="CB52" s="155">
        <v>0.70401899999999995</v>
      </c>
      <c r="CC52" s="155">
        <v>3.27E-6</v>
      </c>
      <c r="CD52" s="155">
        <v>0.70401899999999995</v>
      </c>
      <c r="CE52" s="155">
        <v>0.51305000000000001</v>
      </c>
      <c r="CF52" s="153">
        <v>18.516999999999999</v>
      </c>
      <c r="CG52" s="153">
        <v>15.522</v>
      </c>
      <c r="CH52" s="153">
        <v>38.128999999999998</v>
      </c>
      <c r="CK52" s="149"/>
      <c r="CL52" s="148">
        <v>636.6</v>
      </c>
      <c r="CM52" s="148">
        <v>183.2</v>
      </c>
      <c r="CO52" s="149">
        <v>6</v>
      </c>
      <c r="CQ52" s="149" t="s">
        <v>429</v>
      </c>
      <c r="CS52" s="149" t="s">
        <v>435</v>
      </c>
      <c r="CT52" s="148" t="s">
        <v>511</v>
      </c>
      <c r="CU52" s="148"/>
      <c r="CV52" s="148"/>
      <c r="CW52" s="148"/>
      <c r="CX52" s="148"/>
      <c r="CY52" s="148"/>
    </row>
    <row r="53" spans="1:103" ht="25.5">
      <c r="A53" s="149" t="s">
        <v>513</v>
      </c>
      <c r="B53" s="148">
        <f t="shared" si="4"/>
        <v>4</v>
      </c>
      <c r="C53" s="148" t="s">
        <v>514</v>
      </c>
      <c r="D53" s="149" t="s">
        <v>515</v>
      </c>
      <c r="E53" s="149" t="s">
        <v>430</v>
      </c>
      <c r="G53" s="149" t="s">
        <v>516</v>
      </c>
      <c r="H53" s="149" t="s">
        <v>517</v>
      </c>
      <c r="I53" s="149" t="s">
        <v>518</v>
      </c>
      <c r="J53" s="164">
        <v>12.25722</v>
      </c>
      <c r="K53" s="164">
        <v>-83.7607</v>
      </c>
      <c r="L53" s="162">
        <v>44.8</v>
      </c>
      <c r="M53" s="162">
        <v>2.16</v>
      </c>
      <c r="N53" s="162">
        <v>14.67</v>
      </c>
      <c r="O53" s="162">
        <v>11.64</v>
      </c>
      <c r="P53" s="162"/>
      <c r="Q53" s="162">
        <v>0.18</v>
      </c>
      <c r="R53" s="162">
        <v>9.4700000000000006</v>
      </c>
      <c r="S53" s="162">
        <v>10</v>
      </c>
      <c r="T53" s="162">
        <v>3.31</v>
      </c>
      <c r="U53" s="162">
        <v>1.18</v>
      </c>
      <c r="V53" s="162">
        <v>0.44</v>
      </c>
      <c r="W53" s="162"/>
      <c r="X53" s="162">
        <v>1.9</v>
      </c>
      <c r="Y53" s="165"/>
      <c r="Z53" s="162"/>
      <c r="AA53" s="162"/>
      <c r="AC53" s="165">
        <v>225.12</v>
      </c>
      <c r="AD53" s="165">
        <v>264.81</v>
      </c>
      <c r="AE53" s="165"/>
      <c r="AJ53" s="149">
        <v>16</v>
      </c>
      <c r="AK53" s="149">
        <v>890</v>
      </c>
      <c r="AL53" s="149">
        <v>23.7</v>
      </c>
      <c r="AM53" s="149">
        <v>164</v>
      </c>
      <c r="AN53" s="165">
        <v>35.35</v>
      </c>
      <c r="AO53" s="165"/>
      <c r="AP53" s="165"/>
      <c r="AQ53" s="165"/>
      <c r="AR53" s="165"/>
      <c r="AS53" s="165">
        <v>517.67999999999995</v>
      </c>
      <c r="AT53" s="149">
        <v>31.63</v>
      </c>
      <c r="AU53" s="149">
        <v>57.81</v>
      </c>
      <c r="AV53" s="149">
        <v>6.81</v>
      </c>
      <c r="AW53" s="149">
        <v>27.85</v>
      </c>
      <c r="AX53" s="149">
        <v>6.01</v>
      </c>
      <c r="AY53" s="149">
        <v>1.92</v>
      </c>
      <c r="AZ53" s="149">
        <v>6.1</v>
      </c>
      <c r="BA53" s="149">
        <v>0.84</v>
      </c>
      <c r="BB53" s="149">
        <v>4.58</v>
      </c>
      <c r="BC53" s="149">
        <v>0.81</v>
      </c>
      <c r="BD53" s="149">
        <v>2.13</v>
      </c>
      <c r="BF53" s="149">
        <v>1.78</v>
      </c>
      <c r="BG53" s="149">
        <v>0.25</v>
      </c>
      <c r="BH53" s="166">
        <v>4.09</v>
      </c>
      <c r="BI53" s="149">
        <v>2</v>
      </c>
      <c r="BL53" s="149">
        <v>1.31</v>
      </c>
      <c r="BM53" s="149">
        <v>2.65</v>
      </c>
      <c r="BN53" s="149">
        <v>0.83</v>
      </c>
      <c r="BO53" s="149">
        <f t="shared" si="0"/>
        <v>44.12977099236641</v>
      </c>
      <c r="BP53" s="149">
        <f>(AN53/1.675+AO53/0.254)/2</f>
        <v>10.55223880597015</v>
      </c>
      <c r="BQ53" s="149">
        <f>(BM53/0.15)/BP53</f>
        <v>1.6742102781706742</v>
      </c>
      <c r="BR53" s="149">
        <f>((BF53/0.658))/(((BO53/0.0203)+(AM53/0.648))/2)</f>
        <v>2.2292576998999966E-3</v>
      </c>
      <c r="BS53" s="167">
        <v>18.988217465578646</v>
      </c>
      <c r="BT53" s="167">
        <v>1.1839999999999999E-3</v>
      </c>
      <c r="BU53" s="167">
        <v>15.566947733938203</v>
      </c>
      <c r="BV53" s="167">
        <v>9.6100000000000005E-4</v>
      </c>
      <c r="BW53" s="167">
        <v>38.684358045019778</v>
      </c>
      <c r="BX53" s="167">
        <v>2.4480000000000001E-3</v>
      </c>
      <c r="BY53" s="168">
        <v>0.51301822250000007</v>
      </c>
      <c r="BZ53" s="168">
        <v>2.7E-6</v>
      </c>
      <c r="CB53" s="168">
        <v>0.70316260499999994</v>
      </c>
      <c r="CC53" s="168">
        <v>2.7800000000000001E-6</v>
      </c>
      <c r="CD53" s="168">
        <v>0.70316260499999994</v>
      </c>
      <c r="CE53" s="168">
        <v>0.51301822250000007</v>
      </c>
      <c r="CF53" s="167">
        <v>18.988217465578646</v>
      </c>
      <c r="CG53" s="167">
        <v>15.566947733938203</v>
      </c>
      <c r="CH53" s="167">
        <v>38.684358045019778</v>
      </c>
      <c r="CI53" s="149">
        <v>199650</v>
      </c>
      <c r="CJ53" s="149">
        <v>1356450</v>
      </c>
      <c r="CK53" s="163" t="s">
        <v>519</v>
      </c>
      <c r="CL53" s="166">
        <v>946.4</v>
      </c>
      <c r="CM53" s="166">
        <v>323.8</v>
      </c>
      <c r="CO53" s="149">
        <v>20</v>
      </c>
      <c r="CQ53" s="149" t="s">
        <v>515</v>
      </c>
      <c r="CR53" s="149" t="s">
        <v>520</v>
      </c>
      <c r="CS53" s="149" t="s">
        <v>316</v>
      </c>
      <c r="CT53" s="149" t="s">
        <v>516</v>
      </c>
      <c r="CU53" s="166">
        <v>0.74</v>
      </c>
      <c r="CY53" s="166"/>
    </row>
    <row r="54" spans="1:103">
      <c r="A54" s="149" t="s">
        <v>513</v>
      </c>
      <c r="B54" s="148">
        <f t="shared" si="4"/>
        <v>4</v>
      </c>
      <c r="C54" s="148" t="s">
        <v>514</v>
      </c>
      <c r="D54" s="149" t="s">
        <v>515</v>
      </c>
      <c r="E54" s="149" t="s">
        <v>430</v>
      </c>
      <c r="G54" s="149" t="s">
        <v>516</v>
      </c>
      <c r="H54" s="149" t="s">
        <v>517</v>
      </c>
      <c r="I54" s="149" t="s">
        <v>521</v>
      </c>
      <c r="J54" s="164">
        <v>12.308389999999999</v>
      </c>
      <c r="K54" s="164">
        <v>-83.718310000000002</v>
      </c>
      <c r="L54" s="162">
        <v>46.94</v>
      </c>
      <c r="M54" s="162">
        <v>2.36</v>
      </c>
      <c r="N54" s="162">
        <v>13.74</v>
      </c>
      <c r="O54" s="162">
        <v>12.02</v>
      </c>
      <c r="P54" s="162"/>
      <c r="Q54" s="162">
        <v>0.19</v>
      </c>
      <c r="R54" s="162">
        <v>10.130000000000001</v>
      </c>
      <c r="S54" s="162">
        <v>9.59</v>
      </c>
      <c r="T54" s="162">
        <v>2.76</v>
      </c>
      <c r="U54" s="162">
        <v>0.88</v>
      </c>
      <c r="V54" s="162">
        <v>0.36</v>
      </c>
      <c r="W54" s="162"/>
      <c r="X54" s="162">
        <v>0.82</v>
      </c>
      <c r="Y54" s="165"/>
      <c r="Z54" s="162"/>
      <c r="AA54" s="162"/>
      <c r="AC54" s="165">
        <v>218.38</v>
      </c>
      <c r="AD54" s="165">
        <v>328.44</v>
      </c>
      <c r="AE54" s="165"/>
      <c r="AJ54" s="149">
        <v>12</v>
      </c>
      <c r="AK54" s="149">
        <v>644</v>
      </c>
      <c r="AL54" s="149">
        <v>37.6</v>
      </c>
      <c r="AM54" s="149">
        <v>163</v>
      </c>
      <c r="AN54" s="165">
        <v>31.2</v>
      </c>
      <c r="AO54" s="165"/>
      <c r="AP54" s="165"/>
      <c r="AQ54" s="165"/>
      <c r="AR54" s="165"/>
      <c r="AS54" s="165">
        <v>395.42</v>
      </c>
      <c r="AT54" s="149">
        <v>24.08</v>
      </c>
      <c r="AU54" s="149">
        <v>41.52</v>
      </c>
      <c r="AV54" s="149">
        <v>5.48</v>
      </c>
      <c r="AW54" s="149">
        <v>24.3</v>
      </c>
      <c r="AX54" s="149">
        <v>5.81</v>
      </c>
      <c r="AY54" s="149">
        <v>1.92</v>
      </c>
      <c r="AZ54" s="149">
        <v>6.46</v>
      </c>
      <c r="BA54" s="149">
        <v>0.92</v>
      </c>
      <c r="BB54" s="149">
        <v>5.47</v>
      </c>
      <c r="BC54" s="149">
        <v>1.04</v>
      </c>
      <c r="BD54" s="149">
        <v>2.79</v>
      </c>
      <c r="BF54" s="149">
        <v>2.25</v>
      </c>
      <c r="BG54" s="149">
        <v>0.33</v>
      </c>
      <c r="BH54" s="166">
        <v>4.1399999999999997</v>
      </c>
      <c r="BI54" s="149">
        <v>1.94</v>
      </c>
      <c r="BL54" s="149">
        <v>1.1200000000000001</v>
      </c>
      <c r="BM54" s="149">
        <v>1.65</v>
      </c>
      <c r="BN54" s="149">
        <v>0.48</v>
      </c>
      <c r="BO54" s="149">
        <f t="shared" si="0"/>
        <v>37.071428571428569</v>
      </c>
      <c r="BP54" s="149">
        <f>(AN54/1.675+AO54/0.254)/2</f>
        <v>9.3134328358208958</v>
      </c>
      <c r="BQ54" s="149">
        <f>(BM54/0.15)/BP54</f>
        <v>1.1810897435897436</v>
      </c>
      <c r="BR54" s="149">
        <f>((BF54/0.658))/(((BO54/0.0203)+(AM54/0.648))/2)</f>
        <v>3.2915404061901921E-3</v>
      </c>
      <c r="BS54" s="167">
        <v>18.956226825876751</v>
      </c>
      <c r="BT54" s="167">
        <v>1.6050000000000001E-3</v>
      </c>
      <c r="BU54" s="167">
        <v>15.566916614622638</v>
      </c>
      <c r="BV54" s="167">
        <v>1.3450000000000001E-3</v>
      </c>
      <c r="BW54" s="167">
        <v>38.643046101163712</v>
      </c>
      <c r="BX54" s="167">
        <v>3.4399999999999999E-3</v>
      </c>
      <c r="BY54" s="168">
        <v>0.51302951250000006</v>
      </c>
      <c r="BZ54" s="168">
        <v>2.5299999999999999E-6</v>
      </c>
      <c r="CB54" s="168">
        <v>0.70322273499999999</v>
      </c>
      <c r="CC54" s="168">
        <v>3.58E-6</v>
      </c>
      <c r="CD54" s="168">
        <v>0.70322273499999999</v>
      </c>
      <c r="CE54" s="168">
        <v>0.51302951250000006</v>
      </c>
      <c r="CF54" s="167">
        <v>18.956226825876751</v>
      </c>
      <c r="CG54" s="167">
        <v>15.566916614622638</v>
      </c>
      <c r="CH54" s="167">
        <v>38.643046101163712</v>
      </c>
      <c r="CI54" s="149">
        <v>204323</v>
      </c>
      <c r="CJ54" s="149">
        <v>1362067</v>
      </c>
      <c r="CK54" s="163" t="s">
        <v>522</v>
      </c>
      <c r="CL54" s="166">
        <v>947.4</v>
      </c>
      <c r="CM54" s="166">
        <v>330.9</v>
      </c>
      <c r="CO54" s="149">
        <v>20</v>
      </c>
      <c r="CQ54" s="149" t="s">
        <v>515</v>
      </c>
      <c r="CR54" s="149" t="s">
        <v>520</v>
      </c>
      <c r="CS54" s="149" t="s">
        <v>316</v>
      </c>
      <c r="CT54" s="149" t="s">
        <v>516</v>
      </c>
      <c r="CU54" s="166">
        <v>0.74</v>
      </c>
      <c r="CY54" s="166"/>
    </row>
    <row r="55" spans="1:103">
      <c r="A55" s="149" t="s">
        <v>513</v>
      </c>
      <c r="B55" s="148">
        <f t="shared" si="4"/>
        <v>4</v>
      </c>
      <c r="C55" s="148" t="s">
        <v>514</v>
      </c>
      <c r="D55" s="149" t="s">
        <v>429</v>
      </c>
      <c r="E55" s="149" t="s">
        <v>430</v>
      </c>
      <c r="G55" s="148" t="s">
        <v>523</v>
      </c>
      <c r="H55" s="149" t="s">
        <v>517</v>
      </c>
      <c r="I55" s="148" t="s">
        <v>524</v>
      </c>
      <c r="J55" s="158">
        <v>12.55</v>
      </c>
      <c r="K55" s="158">
        <v>-83.961699999999993</v>
      </c>
      <c r="L55" s="151">
        <v>46.39</v>
      </c>
      <c r="M55" s="151">
        <v>2.85</v>
      </c>
      <c r="N55" s="151">
        <v>16.55</v>
      </c>
      <c r="O55" s="151">
        <v>11.79</v>
      </c>
      <c r="P55" s="151"/>
      <c r="Q55" s="151">
        <v>0.17</v>
      </c>
      <c r="R55" s="151">
        <v>5.54</v>
      </c>
      <c r="S55" s="151">
        <v>8.8800000000000008</v>
      </c>
      <c r="T55" s="151">
        <v>3.3</v>
      </c>
      <c r="U55" s="151">
        <v>2.33</v>
      </c>
      <c r="V55" s="151">
        <v>0.97</v>
      </c>
      <c r="W55" s="151"/>
      <c r="X55" s="151">
        <v>1.05</v>
      </c>
      <c r="Y55" s="151">
        <v>5.2802196730484834</v>
      </c>
      <c r="Z55" s="151"/>
      <c r="AA55" s="151"/>
      <c r="AB55" s="151">
        <v>14.589542347815659</v>
      </c>
      <c r="AC55" s="151">
        <v>278.73962988129028</v>
      </c>
      <c r="AD55" s="151">
        <v>51.079763379831327</v>
      </c>
      <c r="AE55" s="151">
        <v>33.384931452096403</v>
      </c>
      <c r="AF55" s="151">
        <v>30</v>
      </c>
      <c r="AG55" s="151">
        <v>37.71760821775451</v>
      </c>
      <c r="AH55" s="151">
        <v>118</v>
      </c>
      <c r="AI55" s="151">
        <v>23.586290419281347</v>
      </c>
      <c r="AJ55" s="151">
        <v>38</v>
      </c>
      <c r="AK55" s="151">
        <v>908</v>
      </c>
      <c r="AL55" s="151">
        <v>25.550109916463491</v>
      </c>
      <c r="AM55" s="151">
        <v>252</v>
      </c>
      <c r="AN55" s="151">
        <v>53.145865142491708</v>
      </c>
      <c r="AO55" s="151">
        <v>2.1213341860186259</v>
      </c>
      <c r="AP55" s="151">
        <v>1.7717334026140132</v>
      </c>
      <c r="AQ55" s="151">
        <v>3.1850697469922862E-2</v>
      </c>
      <c r="AR55" s="151">
        <v>0.58239521963307883</v>
      </c>
      <c r="AS55" s="151">
        <v>1661.677684959431</v>
      </c>
      <c r="AT55" s="151">
        <v>37.06709300931292</v>
      </c>
      <c r="AU55" s="151">
        <v>79.780167073024501</v>
      </c>
      <c r="AV55" s="151">
        <v>10.78464207202526</v>
      </c>
      <c r="AW55" s="151">
        <v>43.38813701586794</v>
      </c>
      <c r="AX55" s="151">
        <v>8.6469427235301186</v>
      </c>
      <c r="AY55" s="151">
        <v>1.667691882169551</v>
      </c>
      <c r="AZ55" s="151">
        <v>7.7477067995318194</v>
      </c>
      <c r="BA55" s="151">
        <v>1.0741683520524403</v>
      </c>
      <c r="BB55" s="151">
        <v>5.4557360406091373</v>
      </c>
      <c r="BC55" s="151">
        <v>0.94426987489507974</v>
      </c>
      <c r="BD55" s="151">
        <v>2.3184321115951874</v>
      </c>
      <c r="BE55" s="151">
        <v>0.30030073144410246</v>
      </c>
      <c r="BF55" s="151">
        <v>1.8412853431392142</v>
      </c>
      <c r="BG55" s="151">
        <v>0.25345545385507018</v>
      </c>
      <c r="BH55" s="151">
        <v>5.4802837843239134</v>
      </c>
      <c r="BI55" s="151">
        <v>2.9948247332027664</v>
      </c>
      <c r="BJ55" s="151">
        <v>0.54025492625604543</v>
      </c>
      <c r="BK55" s="151">
        <v>0.44758719373276318</v>
      </c>
      <c r="BL55" s="151">
        <v>1.6289473600063953</v>
      </c>
      <c r="BM55" s="151">
        <v>2.655247611815021</v>
      </c>
      <c r="BN55" s="151">
        <v>0.81682617210919706</v>
      </c>
      <c r="BO55" s="149">
        <f t="shared" si="0"/>
        <v>48.976516388295863</v>
      </c>
      <c r="BP55" s="149">
        <f>(AN55/1.675+AO55/0.254)/2</f>
        <v>20.040292052854731</v>
      </c>
      <c r="BQ55" s="149">
        <f>(BM55/0.15)/BP55</f>
        <v>0.88330303264776433</v>
      </c>
      <c r="BR55" s="149">
        <f>((BF55/0.658))/(((BO55/0.0203)+(AM55/0.648))/2)</f>
        <v>1.9977018435509497E-3</v>
      </c>
      <c r="BS55" s="154">
        <v>18.947997088573423</v>
      </c>
      <c r="BT55" s="154">
        <v>5.3366352999999998E-3</v>
      </c>
      <c r="BU55" s="154">
        <v>15.55964397451576</v>
      </c>
      <c r="BV55" s="154">
        <v>4.4056227999999999E-3</v>
      </c>
      <c r="BW55" s="154">
        <v>38.60110402108041</v>
      </c>
      <c r="BX55" s="154">
        <v>1.1144126799999999E-2</v>
      </c>
      <c r="BY55" s="155">
        <v>0.51300448900000006</v>
      </c>
      <c r="BZ55" s="155">
        <v>3.8527000000000004E-6</v>
      </c>
      <c r="CA55" s="151">
        <v>7.1490798575224446</v>
      </c>
      <c r="CB55" s="155">
        <v>0.70345653133333341</v>
      </c>
      <c r="CC55" s="155">
        <v>4.9583999999999998E-6</v>
      </c>
      <c r="CD55" s="155">
        <v>0.70345653133333341</v>
      </c>
      <c r="CE55" s="155">
        <v>0.51300448900000006</v>
      </c>
      <c r="CF55" s="154">
        <v>18.947997088573423</v>
      </c>
      <c r="CG55" s="154">
        <v>15.55964397451576</v>
      </c>
      <c r="CH55" s="154">
        <v>38.60110402108041</v>
      </c>
      <c r="CK55" s="149"/>
      <c r="CL55" s="148">
        <v>911.5</v>
      </c>
      <c r="CM55" s="148">
        <v>340.2</v>
      </c>
      <c r="CO55" s="149">
        <v>19</v>
      </c>
      <c r="CQ55" s="149" t="s">
        <v>429</v>
      </c>
      <c r="CS55" s="149" t="s">
        <v>316</v>
      </c>
      <c r="CT55" s="148" t="s">
        <v>525</v>
      </c>
      <c r="CU55" s="148">
        <v>0.1</v>
      </c>
      <c r="CV55" s="148">
        <v>0.1</v>
      </c>
      <c r="CW55" s="148"/>
      <c r="CX55" s="148"/>
      <c r="CY55" s="148"/>
    </row>
    <row r="56" spans="1:103">
      <c r="A56" s="149" t="s">
        <v>526</v>
      </c>
      <c r="B56" s="148">
        <f t="shared" si="4"/>
        <v>5</v>
      </c>
      <c r="C56" s="148" t="s">
        <v>428</v>
      </c>
      <c r="D56" s="149" t="s">
        <v>446</v>
      </c>
      <c r="E56" s="149" t="s">
        <v>527</v>
      </c>
      <c r="G56" s="149" t="s">
        <v>528</v>
      </c>
      <c r="H56" s="149" t="s">
        <v>517</v>
      </c>
      <c r="I56" s="149" t="s">
        <v>529</v>
      </c>
      <c r="J56" s="149">
        <v>14.0168</v>
      </c>
      <c r="K56" s="149">
        <v>-87.333299999999994</v>
      </c>
      <c r="L56" s="149">
        <v>51.42</v>
      </c>
      <c r="M56" s="149">
        <v>1.04</v>
      </c>
      <c r="N56" s="149">
        <v>16.54</v>
      </c>
      <c r="O56" s="149">
        <v>10.039999999999999</v>
      </c>
      <c r="Q56" s="149">
        <v>0.16</v>
      </c>
      <c r="R56" s="149">
        <v>5.26</v>
      </c>
      <c r="S56" s="149">
        <v>8.5399999999999991</v>
      </c>
      <c r="T56" s="149">
        <v>2.89</v>
      </c>
      <c r="U56" s="149">
        <v>1.49</v>
      </c>
      <c r="V56" s="149">
        <v>0.34</v>
      </c>
      <c r="AC56" s="149">
        <v>231</v>
      </c>
      <c r="AD56" s="149">
        <v>174</v>
      </c>
      <c r="AE56" s="149">
        <v>33.799999999999997</v>
      </c>
      <c r="AF56" s="149">
        <v>61.7</v>
      </c>
      <c r="AG56" s="149">
        <v>71.099999999999994</v>
      </c>
      <c r="AH56" s="149">
        <v>93.4</v>
      </c>
      <c r="AI56" s="149">
        <v>18.2</v>
      </c>
      <c r="AJ56" s="149">
        <v>27.6</v>
      </c>
      <c r="AK56" s="149">
        <v>535</v>
      </c>
      <c r="AL56" s="149">
        <v>73.599999999999994</v>
      </c>
      <c r="AM56" s="149">
        <v>149</v>
      </c>
      <c r="AN56" s="149">
        <v>6.52</v>
      </c>
      <c r="AO56" s="149">
        <v>0.67</v>
      </c>
      <c r="AP56" s="149">
        <v>0.95</v>
      </c>
      <c r="AQ56" s="149">
        <v>0.08</v>
      </c>
      <c r="AR56" s="149">
        <v>0.38</v>
      </c>
      <c r="AS56" s="149">
        <v>721</v>
      </c>
      <c r="AT56" s="149">
        <v>38.1</v>
      </c>
      <c r="AU56" s="149">
        <v>59.9</v>
      </c>
      <c r="AV56" s="149">
        <v>11.5</v>
      </c>
      <c r="AW56" s="149">
        <v>50.1</v>
      </c>
      <c r="AX56" s="149">
        <v>11.9</v>
      </c>
      <c r="AY56" s="149">
        <v>3.7</v>
      </c>
      <c r="AZ56" s="149">
        <v>12.4</v>
      </c>
      <c r="BA56" s="149">
        <v>1.91</v>
      </c>
      <c r="BB56" s="149">
        <v>11.2</v>
      </c>
      <c r="BC56" s="149">
        <v>2.21</v>
      </c>
      <c r="BD56" s="149">
        <v>5.88</v>
      </c>
      <c r="BE56" s="149">
        <v>0.86</v>
      </c>
      <c r="BF56" s="149">
        <v>5.58</v>
      </c>
      <c r="BG56" s="149">
        <v>0.81</v>
      </c>
      <c r="BH56" s="149">
        <v>3.42</v>
      </c>
      <c r="BI56" s="149">
        <v>0.35</v>
      </c>
      <c r="BJ56" s="149">
        <v>0.35</v>
      </c>
      <c r="BK56" s="149">
        <v>0.08</v>
      </c>
      <c r="BL56" s="149">
        <v>5.45</v>
      </c>
      <c r="BM56" s="149">
        <v>1.62</v>
      </c>
      <c r="BN56" s="149">
        <v>0.56999999999999995</v>
      </c>
      <c r="BO56" s="149">
        <f t="shared" si="0"/>
        <v>10.990825688073393</v>
      </c>
      <c r="BS56" s="149">
        <v>18.667999999999999</v>
      </c>
      <c r="BU56" s="149">
        <v>15.577999999999999</v>
      </c>
      <c r="BW56" s="149">
        <v>38.405999999999999</v>
      </c>
      <c r="BY56" s="149">
        <v>0.51288900000000004</v>
      </c>
      <c r="CB56" s="149">
        <v>0.70407799999999998</v>
      </c>
      <c r="CX56" s="149" t="s">
        <v>449</v>
      </c>
      <c r="CY56" s="149" t="s">
        <v>450</v>
      </c>
    </row>
    <row r="57" spans="1:103">
      <c r="A57" s="149" t="s">
        <v>526</v>
      </c>
      <c r="B57" s="148">
        <f t="shared" si="4"/>
        <v>5</v>
      </c>
      <c r="C57" s="148" t="s">
        <v>428</v>
      </c>
      <c r="D57" s="149" t="s">
        <v>446</v>
      </c>
      <c r="E57" s="149" t="s">
        <v>527</v>
      </c>
      <c r="G57" s="149" t="s">
        <v>530</v>
      </c>
      <c r="H57" s="149" t="s">
        <v>517</v>
      </c>
      <c r="I57" s="149" t="s">
        <v>531</v>
      </c>
      <c r="J57" s="149">
        <v>13.2896</v>
      </c>
      <c r="K57" s="149">
        <v>-87.641800000000003</v>
      </c>
      <c r="L57" s="149">
        <v>49.64</v>
      </c>
      <c r="M57" s="149">
        <v>0.87</v>
      </c>
      <c r="N57" s="149">
        <v>18.22</v>
      </c>
      <c r="O57" s="149">
        <v>10.66</v>
      </c>
      <c r="Q57" s="149">
        <v>0.18</v>
      </c>
      <c r="R57" s="149">
        <v>5.21</v>
      </c>
      <c r="S57" s="149">
        <v>9.51</v>
      </c>
      <c r="T57" s="149">
        <v>3.05</v>
      </c>
      <c r="U57" s="149">
        <v>0.85</v>
      </c>
      <c r="V57" s="149">
        <v>0.26</v>
      </c>
      <c r="AC57" s="149">
        <v>257</v>
      </c>
      <c r="AD57" s="149">
        <v>45.8</v>
      </c>
      <c r="AE57" s="149">
        <v>30.6</v>
      </c>
      <c r="AF57" s="149">
        <v>22.1</v>
      </c>
      <c r="AG57" s="149">
        <v>95.6</v>
      </c>
      <c r="AH57" s="149">
        <v>82.7</v>
      </c>
      <c r="AI57" s="149">
        <v>18</v>
      </c>
      <c r="AJ57" s="149">
        <v>19.600000000000001</v>
      </c>
      <c r="AK57" s="149">
        <v>584</v>
      </c>
      <c r="AL57" s="149">
        <v>18.5</v>
      </c>
      <c r="AM57" s="149">
        <v>69.599999999999994</v>
      </c>
      <c r="AN57" s="149">
        <v>14.8</v>
      </c>
      <c r="AO57" s="149">
        <v>1.1599999999999999</v>
      </c>
      <c r="AP57" s="149">
        <v>0.78</v>
      </c>
      <c r="AQ57" s="149">
        <v>0.15</v>
      </c>
      <c r="AR57" s="149">
        <v>0.52</v>
      </c>
      <c r="AS57" s="149">
        <v>481</v>
      </c>
      <c r="AT57" s="149">
        <v>13.2</v>
      </c>
      <c r="AU57" s="149">
        <v>24.2</v>
      </c>
      <c r="AV57" s="149">
        <v>3.15</v>
      </c>
      <c r="AW57" s="149">
        <v>13.6</v>
      </c>
      <c r="AX57" s="149">
        <v>3.21</v>
      </c>
      <c r="AY57" s="149">
        <v>1.1100000000000001</v>
      </c>
      <c r="AZ57" s="149">
        <v>3.33</v>
      </c>
      <c r="BA57" s="149">
        <v>0.53</v>
      </c>
      <c r="BB57" s="149">
        <v>3.23</v>
      </c>
      <c r="BC57" s="149">
        <v>0.66</v>
      </c>
      <c r="BD57" s="149">
        <v>1.83</v>
      </c>
      <c r="BE57" s="149">
        <v>0.27</v>
      </c>
      <c r="BF57" s="149">
        <v>1.82</v>
      </c>
      <c r="BG57" s="149">
        <v>0.27</v>
      </c>
      <c r="BH57" s="149">
        <v>1.87</v>
      </c>
      <c r="BI57" s="149">
        <v>0.75</v>
      </c>
      <c r="BJ57" s="149">
        <v>1.19</v>
      </c>
      <c r="BK57" s="149">
        <v>0.03</v>
      </c>
      <c r="BL57" s="149">
        <v>2.6</v>
      </c>
      <c r="BM57" s="149">
        <v>2.75</v>
      </c>
      <c r="BN57" s="149">
        <v>0.75</v>
      </c>
      <c r="BO57" s="149">
        <f t="shared" si="0"/>
        <v>9.3076923076923066</v>
      </c>
      <c r="BS57" s="149">
        <v>18.593</v>
      </c>
      <c r="BU57" s="149">
        <v>15.539</v>
      </c>
      <c r="BW57" s="149">
        <v>38.220999999999997</v>
      </c>
      <c r="BY57" s="149">
        <v>0.51298200000000005</v>
      </c>
      <c r="CB57" s="149">
        <v>0.70374300000000001</v>
      </c>
      <c r="CX57" s="149" t="s">
        <v>449</v>
      </c>
      <c r="CY57" s="149" t="s">
        <v>456</v>
      </c>
    </row>
    <row r="58" spans="1:103">
      <c r="A58" s="149" t="s">
        <v>526</v>
      </c>
      <c r="B58" s="148">
        <f t="shared" si="4"/>
        <v>5</v>
      </c>
      <c r="C58" s="148" t="s">
        <v>428</v>
      </c>
      <c r="D58" s="149" t="s">
        <v>446</v>
      </c>
      <c r="E58" s="149" t="s">
        <v>527</v>
      </c>
      <c r="G58" s="149" t="s">
        <v>530</v>
      </c>
      <c r="H58" s="149" t="s">
        <v>517</v>
      </c>
      <c r="I58" s="149" t="s">
        <v>532</v>
      </c>
      <c r="J58" s="149">
        <v>13.272399999999999</v>
      </c>
      <c r="K58" s="149">
        <v>-87.656099999999995</v>
      </c>
      <c r="L58" s="149">
        <v>52.43</v>
      </c>
      <c r="M58" s="149">
        <v>0.9</v>
      </c>
      <c r="N58" s="149">
        <v>19.149999999999999</v>
      </c>
      <c r="O58" s="149">
        <v>10.58</v>
      </c>
      <c r="Q58" s="149">
        <v>0.18</v>
      </c>
      <c r="R58" s="149">
        <v>3.33</v>
      </c>
      <c r="S58" s="149">
        <v>9.23</v>
      </c>
      <c r="T58" s="149">
        <v>3.24</v>
      </c>
      <c r="U58" s="149">
        <v>0.86</v>
      </c>
      <c r="V58" s="149">
        <v>0.19</v>
      </c>
      <c r="AC58" s="149">
        <v>312</v>
      </c>
      <c r="AD58" s="149">
        <v>3.05</v>
      </c>
      <c r="AE58" s="149">
        <v>26.2</v>
      </c>
      <c r="AF58" s="149">
        <v>4.6399999999999997</v>
      </c>
      <c r="AG58" s="149">
        <v>173</v>
      </c>
      <c r="AH58" s="149">
        <v>104.9</v>
      </c>
      <c r="AI58" s="149">
        <v>22</v>
      </c>
      <c r="AJ58" s="149">
        <v>13.2</v>
      </c>
      <c r="AK58" s="149">
        <v>544</v>
      </c>
      <c r="AL58" s="149">
        <v>22.6</v>
      </c>
      <c r="AM58" s="149">
        <v>77.8</v>
      </c>
      <c r="AN58" s="149">
        <v>2.77</v>
      </c>
      <c r="AO58" s="149">
        <v>0.67</v>
      </c>
      <c r="AP58" s="149">
        <v>0.71</v>
      </c>
      <c r="AQ58" s="149">
        <v>0.17</v>
      </c>
      <c r="AR58" s="149">
        <v>0.43</v>
      </c>
      <c r="AS58" s="149">
        <v>564</v>
      </c>
      <c r="AT58" s="149">
        <v>7.84</v>
      </c>
      <c r="AU58" s="149">
        <v>17.3</v>
      </c>
      <c r="AV58" s="149">
        <v>2.63</v>
      </c>
      <c r="AW58" s="149">
        <v>12.3</v>
      </c>
      <c r="AX58" s="149">
        <v>3.25</v>
      </c>
      <c r="AY58" s="149">
        <v>1.0900000000000001</v>
      </c>
      <c r="AZ58" s="149">
        <v>3.49</v>
      </c>
      <c r="BA58" s="149">
        <v>0.55000000000000004</v>
      </c>
      <c r="BB58" s="149">
        <v>3.43</v>
      </c>
      <c r="BC58" s="149">
        <v>0.71</v>
      </c>
      <c r="BD58" s="149">
        <v>1.98</v>
      </c>
      <c r="BE58" s="149">
        <v>0.3</v>
      </c>
      <c r="BF58" s="149">
        <v>1.99</v>
      </c>
      <c r="BG58" s="149">
        <v>0.3</v>
      </c>
      <c r="BH58" s="149">
        <v>1.94</v>
      </c>
      <c r="BI58" s="149">
        <v>0.13</v>
      </c>
      <c r="BJ58" s="149">
        <v>0.19</v>
      </c>
      <c r="BK58" s="149">
        <v>0.05</v>
      </c>
      <c r="BL58" s="149">
        <v>3.17</v>
      </c>
      <c r="BM58" s="149">
        <v>0.84</v>
      </c>
      <c r="BN58" s="149">
        <v>0.51</v>
      </c>
      <c r="BO58" s="149">
        <f t="shared" si="0"/>
        <v>5.4574132492113572</v>
      </c>
      <c r="BS58" s="149">
        <v>18.524999999999999</v>
      </c>
      <c r="BU58" s="149">
        <v>15.528</v>
      </c>
      <c r="BW58" s="149">
        <v>38.155999999999999</v>
      </c>
      <c r="BY58" s="149">
        <v>0.51300199999999996</v>
      </c>
      <c r="CB58" s="149">
        <v>0.70384400000000003</v>
      </c>
      <c r="CX58" s="149" t="s">
        <v>493</v>
      </c>
      <c r="CY58" s="149" t="s">
        <v>456</v>
      </c>
    </row>
    <row r="59" spans="1:103">
      <c r="A59" s="149" t="s">
        <v>526</v>
      </c>
      <c r="B59" s="148">
        <f t="shared" si="4"/>
        <v>5</v>
      </c>
      <c r="C59" s="148" t="s">
        <v>428</v>
      </c>
      <c r="D59" s="149" t="s">
        <v>446</v>
      </c>
      <c r="E59" s="149" t="s">
        <v>527</v>
      </c>
      <c r="G59" s="149" t="s">
        <v>533</v>
      </c>
      <c r="H59" s="149" t="s">
        <v>517</v>
      </c>
      <c r="I59" s="149" t="s">
        <v>534</v>
      </c>
      <c r="J59" s="149">
        <v>14.9297</v>
      </c>
      <c r="K59" s="149">
        <v>-87.980099999999993</v>
      </c>
      <c r="L59" s="149">
        <v>48.92</v>
      </c>
      <c r="M59" s="149">
        <v>2.5</v>
      </c>
      <c r="N59" s="149">
        <v>16.34</v>
      </c>
      <c r="O59" s="149">
        <v>11.77</v>
      </c>
      <c r="Q59" s="149">
        <v>0.21</v>
      </c>
      <c r="R59" s="149">
        <v>3.96</v>
      </c>
      <c r="S59" s="149">
        <v>7.12</v>
      </c>
      <c r="T59" s="149">
        <v>4.55</v>
      </c>
      <c r="U59" s="149">
        <v>2.41</v>
      </c>
      <c r="V59" s="149">
        <v>0.93</v>
      </c>
      <c r="AC59" s="149">
        <v>164</v>
      </c>
      <c r="AD59" s="149">
        <v>15.1</v>
      </c>
      <c r="AE59" s="149">
        <v>23.3</v>
      </c>
      <c r="AF59" s="149">
        <v>11.2</v>
      </c>
      <c r="AG59" s="149">
        <v>18.7</v>
      </c>
      <c r="AH59" s="149">
        <v>109</v>
      </c>
      <c r="AI59" s="149">
        <v>21.6</v>
      </c>
      <c r="AJ59" s="149">
        <v>22.7</v>
      </c>
      <c r="AK59" s="149">
        <v>505</v>
      </c>
      <c r="AL59" s="149">
        <v>41.7</v>
      </c>
      <c r="AM59" s="149">
        <v>275</v>
      </c>
      <c r="AN59" s="149">
        <v>47.1</v>
      </c>
      <c r="AO59" s="149">
        <v>3.41</v>
      </c>
      <c r="AP59" s="149">
        <v>1.82</v>
      </c>
      <c r="AQ59" s="149">
        <v>7.0000000000000007E-2</v>
      </c>
      <c r="AR59" s="149">
        <v>0.3</v>
      </c>
      <c r="AS59" s="149">
        <v>408</v>
      </c>
      <c r="AT59" s="149">
        <v>31.2</v>
      </c>
      <c r="AU59" s="149">
        <v>66.3</v>
      </c>
      <c r="AV59" s="149">
        <v>8.75</v>
      </c>
      <c r="AW59" s="149">
        <v>37</v>
      </c>
      <c r="AX59" s="149">
        <v>8.33</v>
      </c>
      <c r="AY59" s="149">
        <v>3.08</v>
      </c>
      <c r="AZ59" s="149">
        <v>8.3800000000000008</v>
      </c>
      <c r="BA59" s="149">
        <v>1.3</v>
      </c>
      <c r="BB59" s="149">
        <v>7.62</v>
      </c>
      <c r="BC59" s="149">
        <v>1.49</v>
      </c>
      <c r="BD59" s="149">
        <v>3.97</v>
      </c>
      <c r="BE59" s="149">
        <v>0.56000000000000005</v>
      </c>
      <c r="BF59" s="149">
        <v>3.69</v>
      </c>
      <c r="BG59" s="149">
        <v>0.54</v>
      </c>
      <c r="BH59" s="149">
        <v>5.62</v>
      </c>
      <c r="BI59" s="149">
        <v>2.73</v>
      </c>
      <c r="BJ59" s="149">
        <v>0.57999999999999996</v>
      </c>
      <c r="BK59" s="149">
        <v>0.06</v>
      </c>
      <c r="BL59" s="149">
        <v>3.03</v>
      </c>
      <c r="BM59" s="149">
        <v>2.98</v>
      </c>
      <c r="BN59" s="149">
        <v>1.05</v>
      </c>
      <c r="BO59" s="149">
        <f t="shared" si="0"/>
        <v>21.881188118811881</v>
      </c>
      <c r="BS59" s="149">
        <v>18.63</v>
      </c>
      <c r="BU59" s="149">
        <v>15.55</v>
      </c>
      <c r="BW59" s="149">
        <v>38.226999999999997</v>
      </c>
      <c r="BY59" s="149">
        <v>0.51302099999999995</v>
      </c>
      <c r="CB59" s="149">
        <v>0.70308899999999996</v>
      </c>
      <c r="CX59" s="149" t="s">
        <v>535</v>
      </c>
      <c r="CY59" s="149" t="s">
        <v>450</v>
      </c>
    </row>
    <row r="60" spans="1:103">
      <c r="A60" s="149" t="s">
        <v>526</v>
      </c>
      <c r="B60" s="148">
        <f t="shared" si="4"/>
        <v>5</v>
      </c>
      <c r="C60" s="148" t="s">
        <v>428</v>
      </c>
      <c r="D60" s="149" t="s">
        <v>446</v>
      </c>
      <c r="E60" s="149" t="s">
        <v>527</v>
      </c>
      <c r="G60" s="149" t="s">
        <v>536</v>
      </c>
      <c r="H60" s="149" t="s">
        <v>517</v>
      </c>
      <c r="I60" s="149" t="s">
        <v>537</v>
      </c>
      <c r="J60" s="149">
        <v>14.2658</v>
      </c>
      <c r="K60" s="149">
        <v>-87.396000000000001</v>
      </c>
      <c r="L60" s="149">
        <v>51.21</v>
      </c>
      <c r="M60" s="149">
        <v>1.1299999999999999</v>
      </c>
      <c r="N60" s="149">
        <v>17.91</v>
      </c>
      <c r="O60" s="149">
        <v>10.17</v>
      </c>
      <c r="Q60" s="149">
        <v>0.16</v>
      </c>
      <c r="R60" s="149">
        <v>5.41</v>
      </c>
      <c r="S60" s="149">
        <v>8.9600000000000009</v>
      </c>
      <c r="T60" s="149">
        <v>3.03</v>
      </c>
      <c r="U60" s="149">
        <v>1.1399999999999999</v>
      </c>
      <c r="V60" s="149">
        <v>0.42</v>
      </c>
      <c r="AC60" s="149">
        <v>227</v>
      </c>
      <c r="AD60" s="149">
        <v>108</v>
      </c>
      <c r="AE60" s="149">
        <v>31.7</v>
      </c>
      <c r="AF60" s="149">
        <v>45.1</v>
      </c>
      <c r="AG60" s="149">
        <v>66.7</v>
      </c>
      <c r="AH60" s="149">
        <v>99.4</v>
      </c>
      <c r="AI60" s="149">
        <v>19.399999999999999</v>
      </c>
      <c r="AJ60" s="149">
        <v>16.399999999999999</v>
      </c>
      <c r="AK60" s="149">
        <v>605</v>
      </c>
      <c r="AL60" s="149">
        <v>26.4</v>
      </c>
      <c r="AM60" s="149">
        <v>147</v>
      </c>
      <c r="AN60" s="149">
        <v>6.97</v>
      </c>
      <c r="AO60" s="149">
        <v>0.91</v>
      </c>
      <c r="AP60" s="149">
        <v>1</v>
      </c>
      <c r="AQ60" s="149">
        <v>0.09</v>
      </c>
      <c r="AR60" s="149">
        <v>0.4</v>
      </c>
      <c r="AS60" s="149">
        <v>554</v>
      </c>
      <c r="AT60" s="149">
        <v>16.5</v>
      </c>
      <c r="AU60" s="149">
        <v>34.200000000000003</v>
      </c>
      <c r="AV60" s="149">
        <v>5.05</v>
      </c>
      <c r="AW60" s="149">
        <v>22.1</v>
      </c>
      <c r="AX60" s="149">
        <v>4.8899999999999997</v>
      </c>
      <c r="AY60" s="149">
        <v>1.52</v>
      </c>
      <c r="AZ60" s="149">
        <v>4.84</v>
      </c>
      <c r="BA60" s="149">
        <v>0.71</v>
      </c>
      <c r="BB60" s="149">
        <v>4.1100000000000003</v>
      </c>
      <c r="BC60" s="149">
        <v>0.83</v>
      </c>
      <c r="BD60" s="149">
        <v>2.2200000000000002</v>
      </c>
      <c r="BE60" s="149">
        <v>0.33</v>
      </c>
      <c r="BF60" s="149">
        <v>2.11</v>
      </c>
      <c r="BG60" s="149">
        <v>0.32</v>
      </c>
      <c r="BH60" s="149">
        <v>3.29</v>
      </c>
      <c r="BI60" s="149">
        <v>0.28999999999999998</v>
      </c>
      <c r="BJ60" s="149">
        <v>0.25</v>
      </c>
      <c r="BK60" s="149">
        <v>7.0000000000000007E-2</v>
      </c>
      <c r="BL60" s="149">
        <v>5.0199999999999996</v>
      </c>
      <c r="BM60" s="149">
        <v>1.07</v>
      </c>
      <c r="BN60" s="149">
        <v>0.38</v>
      </c>
      <c r="BO60" s="149">
        <f t="shared" si="0"/>
        <v>6.8127490039840648</v>
      </c>
      <c r="BS60" s="149">
        <v>18.658999999999999</v>
      </c>
      <c r="BU60" s="149">
        <v>15.567</v>
      </c>
      <c r="BW60" s="149">
        <v>38.366999999999997</v>
      </c>
      <c r="BY60" s="149">
        <v>0.51282700000000003</v>
      </c>
      <c r="CB60" s="149">
        <v>0.70400600000000002</v>
      </c>
      <c r="CX60" s="149" t="s">
        <v>449</v>
      </c>
      <c r="CY60" s="149" t="s">
        <v>450</v>
      </c>
    </row>
    <row r="61" spans="1:103">
      <c r="A61" s="149" t="s">
        <v>526</v>
      </c>
      <c r="B61" s="148">
        <f t="shared" si="4"/>
        <v>5</v>
      </c>
      <c r="C61" s="148" t="s">
        <v>428</v>
      </c>
      <c r="D61" s="149" t="s">
        <v>446</v>
      </c>
      <c r="E61" s="149" t="s">
        <v>527</v>
      </c>
      <c r="G61" s="149" t="s">
        <v>538</v>
      </c>
      <c r="H61" s="149" t="s">
        <v>517</v>
      </c>
      <c r="I61" s="149" t="s">
        <v>539</v>
      </c>
      <c r="J61" s="149">
        <v>15.2066</v>
      </c>
      <c r="K61" s="149">
        <v>-87.961200000000005</v>
      </c>
      <c r="L61" s="149">
        <v>48.95</v>
      </c>
      <c r="M61" s="149">
        <v>1.96</v>
      </c>
      <c r="N61" s="149">
        <v>17.809999999999999</v>
      </c>
      <c r="O61" s="149">
        <v>10.66</v>
      </c>
      <c r="Q61" s="149">
        <v>0.16</v>
      </c>
      <c r="R61" s="149">
        <v>5.29</v>
      </c>
      <c r="S61" s="149">
        <v>8.9499999999999993</v>
      </c>
      <c r="T61" s="149">
        <v>3.99</v>
      </c>
      <c r="U61" s="149">
        <v>1.62</v>
      </c>
      <c r="V61" s="149">
        <v>0.63</v>
      </c>
      <c r="AC61" s="149">
        <v>201</v>
      </c>
      <c r="AD61" s="149">
        <v>93.3</v>
      </c>
      <c r="AE61" s="149">
        <v>30.9</v>
      </c>
      <c r="AF61" s="149">
        <v>44.8</v>
      </c>
      <c r="AG61" s="149">
        <v>29</v>
      </c>
      <c r="AH61" s="149">
        <v>86.5</v>
      </c>
      <c r="AI61" s="149">
        <v>19.3</v>
      </c>
      <c r="AJ61" s="149">
        <v>18.399999999999999</v>
      </c>
      <c r="AK61" s="149">
        <v>586</v>
      </c>
      <c r="AL61" s="149">
        <v>35.1</v>
      </c>
      <c r="AM61" s="149">
        <v>278</v>
      </c>
      <c r="AN61" s="149">
        <v>29.5</v>
      </c>
      <c r="AO61" s="149">
        <v>2.29</v>
      </c>
      <c r="AP61" s="149">
        <v>1.7</v>
      </c>
      <c r="AQ61" s="149">
        <v>0.05</v>
      </c>
      <c r="AR61" s="149">
        <v>0.24</v>
      </c>
      <c r="AS61" s="149">
        <v>336</v>
      </c>
      <c r="AT61" s="149">
        <v>24.3</v>
      </c>
      <c r="AU61" s="149">
        <v>50.5</v>
      </c>
      <c r="AV61" s="149">
        <v>6.67</v>
      </c>
      <c r="AW61" s="149">
        <v>27.4</v>
      </c>
      <c r="AX61" s="149">
        <v>6.15</v>
      </c>
      <c r="AY61" s="149">
        <v>1.94</v>
      </c>
      <c r="AZ61" s="149">
        <v>6.25</v>
      </c>
      <c r="BA61" s="149">
        <v>0.96</v>
      </c>
      <c r="BB61" s="149">
        <v>5.62</v>
      </c>
      <c r="BC61" s="149">
        <v>1.1299999999999999</v>
      </c>
      <c r="BD61" s="149">
        <v>3.06</v>
      </c>
      <c r="BE61" s="149">
        <v>0.45</v>
      </c>
      <c r="BF61" s="149">
        <v>2.94</v>
      </c>
      <c r="BG61" s="149">
        <v>0.44</v>
      </c>
      <c r="BH61" s="149">
        <v>5.3</v>
      </c>
      <c r="BI61" s="149">
        <v>1.42</v>
      </c>
      <c r="BJ61" s="149">
        <v>0.27</v>
      </c>
      <c r="BK61" s="149">
        <v>7.0000000000000007E-2</v>
      </c>
      <c r="BL61" s="149">
        <v>3.35</v>
      </c>
      <c r="BM61" s="149">
        <v>1.91</v>
      </c>
      <c r="BN61" s="149">
        <v>0.81</v>
      </c>
      <c r="BO61" s="149">
        <f t="shared" si="0"/>
        <v>15.074626865671641</v>
      </c>
      <c r="BS61" s="149">
        <v>18.664999999999999</v>
      </c>
      <c r="BU61" s="149">
        <v>15.555</v>
      </c>
      <c r="BW61" s="149">
        <v>38.277999999999999</v>
      </c>
      <c r="BY61" s="149">
        <v>0.512965</v>
      </c>
      <c r="CB61" s="149">
        <v>0.703206</v>
      </c>
      <c r="CX61" s="149" t="s">
        <v>449</v>
      </c>
      <c r="CY61" s="149" t="s">
        <v>450</v>
      </c>
    </row>
    <row r="62" spans="1:103">
      <c r="A62" s="149" t="s">
        <v>526</v>
      </c>
      <c r="B62" s="148">
        <f t="shared" si="4"/>
        <v>5</v>
      </c>
      <c r="C62" s="148" t="s">
        <v>428</v>
      </c>
      <c r="D62" s="149" t="s">
        <v>446</v>
      </c>
      <c r="E62" s="149" t="s">
        <v>527</v>
      </c>
      <c r="G62" s="149" t="s">
        <v>540</v>
      </c>
      <c r="H62" s="149" t="s">
        <v>517</v>
      </c>
      <c r="I62" s="149" t="s">
        <v>541</v>
      </c>
      <c r="J62" s="149">
        <v>13.3202</v>
      </c>
      <c r="K62" s="149">
        <v>-87.617099999999994</v>
      </c>
      <c r="L62" s="149">
        <v>51.46</v>
      </c>
      <c r="M62" s="149">
        <v>0.94</v>
      </c>
      <c r="N62" s="149">
        <v>18.329999999999998</v>
      </c>
      <c r="O62" s="149">
        <v>11.33</v>
      </c>
      <c r="Q62" s="149">
        <v>0.19</v>
      </c>
      <c r="R62" s="149">
        <v>3.79</v>
      </c>
      <c r="S62" s="149">
        <v>9.23</v>
      </c>
      <c r="T62" s="149">
        <v>3.31</v>
      </c>
      <c r="U62" s="149">
        <v>0.64</v>
      </c>
      <c r="V62" s="149">
        <v>0.18</v>
      </c>
      <c r="AC62" s="149">
        <v>325</v>
      </c>
      <c r="AD62" s="149">
        <v>4.4400000000000004</v>
      </c>
      <c r="AE62" s="149">
        <v>27.7</v>
      </c>
      <c r="AF62" s="149">
        <v>5.64</v>
      </c>
      <c r="AG62" s="149">
        <v>148</v>
      </c>
      <c r="AH62" s="149">
        <v>93.7</v>
      </c>
      <c r="AI62" s="149">
        <v>20.2</v>
      </c>
      <c r="AJ62" s="149">
        <v>7.81</v>
      </c>
      <c r="AK62" s="149">
        <v>527</v>
      </c>
      <c r="AL62" s="149">
        <v>39.4</v>
      </c>
      <c r="AM62" s="149">
        <v>58.9</v>
      </c>
      <c r="AN62" s="149">
        <v>2.19</v>
      </c>
      <c r="AO62" s="149">
        <v>0.5</v>
      </c>
      <c r="AP62" s="149">
        <v>0.62</v>
      </c>
      <c r="AQ62" s="149">
        <v>0.11</v>
      </c>
      <c r="AR62" s="149">
        <v>0.2</v>
      </c>
      <c r="AS62" s="149">
        <v>462</v>
      </c>
      <c r="AT62" s="149">
        <v>9.6999999999999993</v>
      </c>
      <c r="AU62" s="149">
        <v>15.2</v>
      </c>
      <c r="AV62" s="149">
        <v>3.05</v>
      </c>
      <c r="AW62" s="149">
        <v>14.6</v>
      </c>
      <c r="AX62" s="149">
        <v>3.87</v>
      </c>
      <c r="AY62" s="149">
        <v>1.42</v>
      </c>
      <c r="AZ62" s="149">
        <v>4.7300000000000004</v>
      </c>
      <c r="BA62" s="149">
        <v>0.73</v>
      </c>
      <c r="BB62" s="149">
        <v>4.51</v>
      </c>
      <c r="BC62" s="149">
        <v>0.98</v>
      </c>
      <c r="BD62" s="149">
        <v>2.69</v>
      </c>
      <c r="BE62" s="149">
        <v>0.38</v>
      </c>
      <c r="BF62" s="149">
        <v>2.44</v>
      </c>
      <c r="BG62" s="149">
        <v>0.37</v>
      </c>
      <c r="BH62" s="149">
        <v>1.48</v>
      </c>
      <c r="BI62" s="149">
        <v>0.1</v>
      </c>
      <c r="BJ62" s="149">
        <v>0.18</v>
      </c>
      <c r="BK62" s="149">
        <v>0.03</v>
      </c>
      <c r="BL62" s="149">
        <v>2.2400000000000002</v>
      </c>
      <c r="BM62" s="149">
        <v>0.51</v>
      </c>
      <c r="BN62" s="149">
        <v>0.37</v>
      </c>
      <c r="BO62" s="149">
        <f t="shared" si="0"/>
        <v>6.7857142857142847</v>
      </c>
      <c r="BS62" s="149">
        <v>18.524999999999999</v>
      </c>
      <c r="BU62" s="149">
        <v>15.532999999999999</v>
      </c>
      <c r="BW62" s="149">
        <v>38.167999999999999</v>
      </c>
      <c r="BY62" s="149">
        <v>0.51299399999999995</v>
      </c>
      <c r="CB62" s="149">
        <v>0.70381099999999996</v>
      </c>
      <c r="CX62" s="149" t="s">
        <v>449</v>
      </c>
      <c r="CY62" s="149" t="s">
        <v>450</v>
      </c>
    </row>
    <row r="63" spans="1:103">
      <c r="A63" s="149" t="s">
        <v>526</v>
      </c>
      <c r="B63" s="148">
        <f t="shared" si="4"/>
        <v>5</v>
      </c>
      <c r="C63" s="148" t="s">
        <v>428</v>
      </c>
      <c r="D63" s="149" t="s">
        <v>446</v>
      </c>
      <c r="E63" s="149" t="s">
        <v>527</v>
      </c>
      <c r="G63" s="149" t="s">
        <v>542</v>
      </c>
      <c r="H63" s="149" t="s">
        <v>517</v>
      </c>
      <c r="I63" s="149" t="s">
        <v>543</v>
      </c>
      <c r="J63" s="149">
        <v>13.9551</v>
      </c>
      <c r="K63" s="149">
        <v>-87.209100000000007</v>
      </c>
      <c r="L63" s="149">
        <v>52.49</v>
      </c>
      <c r="M63" s="149">
        <v>1.04</v>
      </c>
      <c r="N63" s="149">
        <v>17.55</v>
      </c>
      <c r="O63" s="149">
        <v>9.7799999999999994</v>
      </c>
      <c r="Q63" s="149">
        <v>0.15</v>
      </c>
      <c r="R63" s="149">
        <v>4.51</v>
      </c>
      <c r="S63" s="149">
        <v>8.8000000000000007</v>
      </c>
      <c r="T63" s="149">
        <v>3.07</v>
      </c>
      <c r="U63" s="149">
        <v>1.54</v>
      </c>
      <c r="V63" s="149">
        <v>0.43</v>
      </c>
      <c r="AC63" s="149">
        <v>238</v>
      </c>
      <c r="AD63" s="149">
        <v>64.5</v>
      </c>
      <c r="AE63" s="149">
        <v>26.6</v>
      </c>
      <c r="AF63" s="149">
        <v>28.5</v>
      </c>
      <c r="AG63" s="149">
        <v>74.8</v>
      </c>
      <c r="AH63" s="149">
        <v>94.5</v>
      </c>
      <c r="AI63" s="149">
        <v>18.600000000000001</v>
      </c>
      <c r="AJ63" s="149">
        <v>27.2</v>
      </c>
      <c r="AK63" s="149">
        <v>652</v>
      </c>
      <c r="AL63" s="149">
        <v>22.3</v>
      </c>
      <c r="AM63" s="149">
        <v>167</v>
      </c>
      <c r="AN63" s="149">
        <v>7.61</v>
      </c>
      <c r="AO63" s="149">
        <v>1.06</v>
      </c>
      <c r="AP63" s="149">
        <v>1.17</v>
      </c>
      <c r="AQ63" s="149">
        <v>0.06</v>
      </c>
      <c r="AR63" s="149">
        <v>0.57999999999999996</v>
      </c>
      <c r="AS63" s="149">
        <v>685</v>
      </c>
      <c r="AT63" s="149">
        <v>20.9</v>
      </c>
      <c r="AU63" s="149">
        <v>44.7</v>
      </c>
      <c r="AV63" s="149">
        <v>6.14</v>
      </c>
      <c r="AW63" s="149">
        <v>26.1</v>
      </c>
      <c r="AX63" s="149">
        <v>5.55</v>
      </c>
      <c r="AY63" s="149">
        <v>1.54</v>
      </c>
      <c r="AZ63" s="149">
        <v>5.09</v>
      </c>
      <c r="BA63" s="149">
        <v>0.74</v>
      </c>
      <c r="BB63" s="149">
        <v>4.29</v>
      </c>
      <c r="BC63" s="149">
        <v>0.84</v>
      </c>
      <c r="BD63" s="149">
        <v>2.2599999999999998</v>
      </c>
      <c r="BE63" s="149">
        <v>0.33</v>
      </c>
      <c r="BF63" s="149">
        <v>2.14</v>
      </c>
      <c r="BG63" s="149">
        <v>0.33</v>
      </c>
      <c r="BH63" s="149">
        <v>3.94</v>
      </c>
      <c r="BI63" s="149">
        <v>0.42</v>
      </c>
      <c r="BJ63" s="149">
        <v>0.25</v>
      </c>
      <c r="BK63" s="149">
        <v>0.12</v>
      </c>
      <c r="BL63" s="149">
        <v>6.38</v>
      </c>
      <c r="BM63" s="149">
        <v>1.46</v>
      </c>
      <c r="BN63" s="149">
        <v>0.52</v>
      </c>
      <c r="BO63" s="149">
        <f t="shared" si="0"/>
        <v>7.0062695924764897</v>
      </c>
      <c r="BS63" s="149">
        <v>18.681000000000001</v>
      </c>
      <c r="BU63" s="149">
        <v>15.58</v>
      </c>
      <c r="BW63" s="149">
        <v>38.420999999999999</v>
      </c>
      <c r="BY63" s="149">
        <v>0.51285899999999995</v>
      </c>
      <c r="CB63" s="149">
        <v>0.70398499999999997</v>
      </c>
      <c r="CX63" s="149" t="s">
        <v>493</v>
      </c>
      <c r="CY63" s="149" t="s">
        <v>450</v>
      </c>
    </row>
    <row r="64" spans="1:103">
      <c r="A64" s="149" t="s">
        <v>526</v>
      </c>
      <c r="B64" s="148">
        <f t="shared" si="4"/>
        <v>5</v>
      </c>
      <c r="C64" s="148" t="s">
        <v>428</v>
      </c>
      <c r="D64" s="149" t="s">
        <v>446</v>
      </c>
      <c r="E64" s="149" t="s">
        <v>527</v>
      </c>
      <c r="G64" s="149" t="s">
        <v>544</v>
      </c>
      <c r="H64" s="149" t="s">
        <v>517</v>
      </c>
      <c r="I64" s="149" t="s">
        <v>545</v>
      </c>
      <c r="J64" s="149">
        <v>16.120699999999999</v>
      </c>
      <c r="K64" s="149">
        <v>-86.883200000000002</v>
      </c>
      <c r="L64" s="149">
        <v>46.93</v>
      </c>
      <c r="M64" s="149">
        <v>1.63</v>
      </c>
      <c r="N64" s="149">
        <v>16.64</v>
      </c>
      <c r="O64" s="149">
        <v>10.31</v>
      </c>
      <c r="Q64" s="149">
        <v>0.18</v>
      </c>
      <c r="R64" s="149">
        <v>6.69</v>
      </c>
      <c r="S64" s="149">
        <v>9.49</v>
      </c>
      <c r="T64" s="149">
        <v>3.01</v>
      </c>
      <c r="U64" s="149">
        <v>1.99</v>
      </c>
      <c r="V64" s="149">
        <v>0.57999999999999996</v>
      </c>
      <c r="AC64" s="149">
        <v>213</v>
      </c>
      <c r="AD64" s="149">
        <v>242</v>
      </c>
      <c r="AE64" s="149">
        <v>34.5</v>
      </c>
      <c r="AF64" s="149">
        <v>90.3</v>
      </c>
      <c r="AG64" s="149">
        <v>56.4</v>
      </c>
      <c r="AH64" s="149">
        <v>72.900000000000006</v>
      </c>
      <c r="AI64" s="149">
        <v>17</v>
      </c>
      <c r="AJ64" s="149">
        <v>30.4</v>
      </c>
      <c r="AK64" s="149">
        <v>603</v>
      </c>
      <c r="AL64" s="149">
        <v>27.5</v>
      </c>
      <c r="AM64" s="149">
        <v>185</v>
      </c>
      <c r="AN64" s="149">
        <v>61.3</v>
      </c>
      <c r="AO64" s="149">
        <v>2.33</v>
      </c>
      <c r="AP64" s="149">
        <v>1.36</v>
      </c>
      <c r="AQ64" s="149">
        <v>0.05</v>
      </c>
      <c r="AR64" s="149">
        <v>0.28999999999999998</v>
      </c>
      <c r="AS64" s="149">
        <v>545</v>
      </c>
      <c r="AT64" s="149">
        <v>33.200000000000003</v>
      </c>
      <c r="AU64" s="149">
        <v>60.8</v>
      </c>
      <c r="AV64" s="149">
        <v>7.06</v>
      </c>
      <c r="AW64" s="149">
        <v>26.4</v>
      </c>
      <c r="AX64" s="149">
        <v>5.25</v>
      </c>
      <c r="AY64" s="149">
        <v>1.8</v>
      </c>
      <c r="AZ64" s="149">
        <v>5.15</v>
      </c>
      <c r="BA64" s="149">
        <v>0.81</v>
      </c>
      <c r="BB64" s="149">
        <v>4.79</v>
      </c>
      <c r="BC64" s="149">
        <v>0.95</v>
      </c>
      <c r="BD64" s="149">
        <v>2.56</v>
      </c>
      <c r="BE64" s="149">
        <v>0.37</v>
      </c>
      <c r="BF64" s="149">
        <v>2.48</v>
      </c>
      <c r="BG64" s="149">
        <v>0.37</v>
      </c>
      <c r="BH64" s="149">
        <v>3.54</v>
      </c>
      <c r="BI64" s="149">
        <v>3.15</v>
      </c>
      <c r="BJ64" s="149">
        <v>0.87</v>
      </c>
      <c r="BK64" s="149">
        <v>0.1</v>
      </c>
      <c r="BL64" s="149">
        <v>1.98</v>
      </c>
      <c r="BM64" s="149">
        <v>4.45</v>
      </c>
      <c r="BN64" s="149">
        <v>1.0900000000000001</v>
      </c>
      <c r="BO64" s="149">
        <f t="shared" si="0"/>
        <v>30.707070707070706</v>
      </c>
      <c r="BS64" s="149">
        <v>18.713999999999999</v>
      </c>
      <c r="BU64" s="149">
        <v>15.529</v>
      </c>
      <c r="BW64" s="149">
        <v>38.125999999999998</v>
      </c>
      <c r="BY64" s="149">
        <v>0.51306200000000002</v>
      </c>
      <c r="CB64" s="149">
        <v>0.70286999999999999</v>
      </c>
      <c r="CX64" s="149" t="s">
        <v>535</v>
      </c>
      <c r="CY64" s="149" t="s">
        <v>546</v>
      </c>
    </row>
    <row r="65" spans="1:103">
      <c r="A65" s="149" t="s">
        <v>526</v>
      </c>
      <c r="B65" s="148">
        <f t="shared" si="4"/>
        <v>5</v>
      </c>
      <c r="C65" s="148" t="s">
        <v>428</v>
      </c>
      <c r="D65" s="149" t="s">
        <v>446</v>
      </c>
      <c r="E65" s="149" t="s">
        <v>527</v>
      </c>
      <c r="G65" s="149" t="s">
        <v>544</v>
      </c>
      <c r="H65" s="149" t="s">
        <v>517</v>
      </c>
      <c r="I65" s="149" t="s">
        <v>547</v>
      </c>
      <c r="J65" s="149">
        <v>16.122599999999998</v>
      </c>
      <c r="K65" s="149">
        <v>-86.881500000000003</v>
      </c>
      <c r="L65" s="149">
        <v>48.2</v>
      </c>
      <c r="M65" s="149">
        <v>1.65</v>
      </c>
      <c r="N65" s="149">
        <v>17.25</v>
      </c>
      <c r="O65" s="149">
        <v>10.14</v>
      </c>
      <c r="Q65" s="149">
        <v>0.16</v>
      </c>
      <c r="R65" s="149">
        <v>6.14</v>
      </c>
      <c r="S65" s="149">
        <v>8.44</v>
      </c>
      <c r="T65" s="149">
        <v>3.79</v>
      </c>
      <c r="U65" s="149">
        <v>2.31</v>
      </c>
      <c r="V65" s="149">
        <v>0.59</v>
      </c>
      <c r="AC65" s="149">
        <v>163</v>
      </c>
      <c r="AD65" s="149">
        <v>175</v>
      </c>
      <c r="AE65" s="149">
        <v>28.7</v>
      </c>
      <c r="AF65" s="149">
        <v>58.5</v>
      </c>
      <c r="AG65" s="149">
        <v>47.8</v>
      </c>
      <c r="AH65" s="149">
        <v>70.8</v>
      </c>
      <c r="AI65" s="149">
        <v>17.399999999999999</v>
      </c>
      <c r="AJ65" s="149">
        <v>39.299999999999997</v>
      </c>
      <c r="AK65" s="149">
        <v>528</v>
      </c>
      <c r="AL65" s="149">
        <v>25.8</v>
      </c>
      <c r="AM65" s="149">
        <v>196</v>
      </c>
      <c r="AN65" s="149">
        <v>64.5</v>
      </c>
      <c r="AO65" s="149">
        <v>3.42</v>
      </c>
      <c r="AP65" s="149">
        <v>1.43</v>
      </c>
      <c r="AQ65" s="149">
        <v>0.06</v>
      </c>
      <c r="AR65" s="149">
        <v>0.31</v>
      </c>
      <c r="AS65" s="149">
        <v>482</v>
      </c>
      <c r="AT65" s="149">
        <v>35.299999999999997</v>
      </c>
      <c r="AU65" s="149">
        <v>64.099999999999994</v>
      </c>
      <c r="AV65" s="149">
        <v>7.12</v>
      </c>
      <c r="AW65" s="149">
        <v>27.3</v>
      </c>
      <c r="AX65" s="149">
        <v>5.43</v>
      </c>
      <c r="AY65" s="149">
        <v>1.76</v>
      </c>
      <c r="AZ65" s="149">
        <v>5.36</v>
      </c>
      <c r="BA65" s="149">
        <v>0.83</v>
      </c>
      <c r="BB65" s="149">
        <v>4.93</v>
      </c>
      <c r="BC65" s="149">
        <v>0.98</v>
      </c>
      <c r="BD65" s="149">
        <v>2.67</v>
      </c>
      <c r="BE65" s="149">
        <v>0.39</v>
      </c>
      <c r="BF65" s="149">
        <v>2.56</v>
      </c>
      <c r="BG65" s="149">
        <v>0.38</v>
      </c>
      <c r="BH65" s="149">
        <v>3.83</v>
      </c>
      <c r="BI65" s="149">
        <v>3.37</v>
      </c>
      <c r="BJ65" s="149">
        <v>0.44</v>
      </c>
      <c r="BK65" s="149">
        <v>7.0000000000000007E-2</v>
      </c>
      <c r="BL65" s="149">
        <v>2.16</v>
      </c>
      <c r="BM65" s="149">
        <v>4.93</v>
      </c>
      <c r="BN65" s="149">
        <v>1.2</v>
      </c>
      <c r="BO65" s="149">
        <f t="shared" si="0"/>
        <v>29.67592592592592</v>
      </c>
      <c r="BS65" s="149">
        <v>18.731000000000002</v>
      </c>
      <c r="BU65" s="149">
        <v>15.526999999999999</v>
      </c>
      <c r="BW65" s="149">
        <v>38.119</v>
      </c>
      <c r="BY65" s="149">
        <v>0.51305000000000001</v>
      </c>
      <c r="CB65" s="149">
        <v>0.70272999999999997</v>
      </c>
      <c r="CX65" s="149" t="s">
        <v>535</v>
      </c>
      <c r="CY65" s="149" t="s">
        <v>548</v>
      </c>
    </row>
    <row r="66" spans="1:103">
      <c r="A66" s="149" t="s">
        <v>526</v>
      </c>
      <c r="B66" s="148">
        <f t="shared" si="4"/>
        <v>5</v>
      </c>
      <c r="C66" s="148" t="s">
        <v>428</v>
      </c>
      <c r="D66" s="149" t="s">
        <v>549</v>
      </c>
      <c r="E66" s="149" t="s">
        <v>527</v>
      </c>
      <c r="G66" s="149" t="s">
        <v>550</v>
      </c>
      <c r="H66" s="149" t="s">
        <v>517</v>
      </c>
      <c r="I66" s="149" t="s">
        <v>551</v>
      </c>
      <c r="J66" s="149">
        <v>15</v>
      </c>
      <c r="K66" s="149">
        <v>-88</v>
      </c>
      <c r="L66" s="149">
        <v>47.99</v>
      </c>
      <c r="M66" s="149">
        <v>1.93</v>
      </c>
      <c r="N66" s="149">
        <v>17.260000000000002</v>
      </c>
      <c r="P66" s="149">
        <v>8.74</v>
      </c>
      <c r="Q66" s="149">
        <v>0.15</v>
      </c>
      <c r="R66" s="149">
        <v>6.86</v>
      </c>
      <c r="S66" s="149">
        <v>8.48</v>
      </c>
      <c r="T66" s="149">
        <v>3.86</v>
      </c>
      <c r="U66" s="149">
        <v>1.66</v>
      </c>
      <c r="V66" s="149">
        <v>0.51</v>
      </c>
      <c r="AB66" s="149">
        <v>24.99</v>
      </c>
      <c r="AC66" s="149">
        <v>197.7</v>
      </c>
      <c r="AD66" s="149">
        <v>173.4</v>
      </c>
      <c r="AF66" s="149">
        <v>89.42</v>
      </c>
      <c r="AG66" s="149">
        <v>42.13</v>
      </c>
      <c r="AJ66" s="149">
        <v>14.9</v>
      </c>
      <c r="AK66" s="149">
        <v>611.70000000000005</v>
      </c>
      <c r="AL66" s="149">
        <v>55.9</v>
      </c>
      <c r="AM66" s="149">
        <v>225.5</v>
      </c>
      <c r="AN66" s="149">
        <v>39.299999999999997</v>
      </c>
      <c r="AR66" s="149">
        <v>0.14299999999999999</v>
      </c>
      <c r="AS66" s="149">
        <v>246.3</v>
      </c>
      <c r="AT66" s="149">
        <v>29.1</v>
      </c>
      <c r="AU66" s="149">
        <v>47.5</v>
      </c>
      <c r="AW66" s="149">
        <v>27.5</v>
      </c>
      <c r="AX66" s="149">
        <v>5.14</v>
      </c>
      <c r="AY66" s="149">
        <v>2.0099999999999998</v>
      </c>
      <c r="AZ66" s="149">
        <v>6.37</v>
      </c>
      <c r="BB66" s="149">
        <v>7.54</v>
      </c>
      <c r="BD66" s="149">
        <v>5.04</v>
      </c>
      <c r="BF66" s="149">
        <v>3.36</v>
      </c>
      <c r="BL66" s="149">
        <v>2.9359999999999999</v>
      </c>
      <c r="BM66" s="149">
        <v>1.8640000000000001</v>
      </c>
      <c r="BN66" s="149">
        <v>0.79600000000000004</v>
      </c>
      <c r="BO66" s="149">
        <f t="shared" ref="BO66:BO129" si="8">AU66/BL66</f>
        <v>16.178474114441418</v>
      </c>
      <c r="BR66" s="149">
        <f t="shared" ref="BR66:BR71" si="9">((BF66/0.658))/(((BO66/0.0203)+(AM66/0.648))/2)</f>
        <v>8.9197345231576339E-3</v>
      </c>
      <c r="BS66" s="149">
        <v>18.646000000000001</v>
      </c>
      <c r="BT66" s="153"/>
      <c r="BU66" s="149">
        <v>15.58</v>
      </c>
      <c r="BV66" s="153"/>
      <c r="BW66" s="149">
        <v>38.305999999999997</v>
      </c>
      <c r="BX66" s="153"/>
      <c r="BY66" s="149">
        <v>0.51304000000000005</v>
      </c>
      <c r="BZ66" s="169"/>
      <c r="CA66" s="169"/>
      <c r="CB66" s="149">
        <v>0.70287999999999995</v>
      </c>
      <c r="CC66" s="169" t="e">
        <f t="shared" ref="CC66:CC71" si="10">AR66/BQ66</f>
        <v>#DIV/0!</v>
      </c>
      <c r="CD66" s="169">
        <v>0.70287999999999995</v>
      </c>
      <c r="CE66" s="169">
        <v>0.51304000000000005</v>
      </c>
      <c r="CF66" s="153">
        <v>18.646000000000001</v>
      </c>
      <c r="CG66" s="153">
        <v>15.58</v>
      </c>
      <c r="CH66" s="153">
        <v>38.305999999999997</v>
      </c>
      <c r="CK66" s="163" t="s">
        <v>552</v>
      </c>
      <c r="CL66" s="149">
        <v>409.5</v>
      </c>
      <c r="CM66" s="149">
        <v>366.7</v>
      </c>
      <c r="CO66" s="149">
        <v>1</v>
      </c>
      <c r="CQ66" s="149" t="s">
        <v>553</v>
      </c>
      <c r="CR66" s="149" t="s">
        <v>554</v>
      </c>
      <c r="CS66" s="149" t="s">
        <v>555</v>
      </c>
      <c r="CT66" s="149" t="s">
        <v>556</v>
      </c>
      <c r="CU66" s="149">
        <v>1</v>
      </c>
      <c r="CX66" s="149" t="s">
        <v>557</v>
      </c>
      <c r="CY66" s="149" t="s">
        <v>558</v>
      </c>
    </row>
    <row r="67" spans="1:103">
      <c r="A67" s="149" t="s">
        <v>526</v>
      </c>
      <c r="B67" s="148">
        <f t="shared" si="4"/>
        <v>5</v>
      </c>
      <c r="C67" s="148" t="s">
        <v>428</v>
      </c>
      <c r="D67" s="149" t="s">
        <v>549</v>
      </c>
      <c r="E67" s="149" t="s">
        <v>527</v>
      </c>
      <c r="G67" s="149" t="s">
        <v>550</v>
      </c>
      <c r="H67" s="149" t="s">
        <v>517</v>
      </c>
      <c r="I67" s="149" t="s">
        <v>559</v>
      </c>
      <c r="J67" s="149">
        <v>15</v>
      </c>
      <c r="K67" s="149">
        <v>-88</v>
      </c>
      <c r="L67" s="149">
        <v>48.41</v>
      </c>
      <c r="M67" s="149">
        <v>1.94</v>
      </c>
      <c r="N67" s="149">
        <v>17.32</v>
      </c>
      <c r="P67" s="149">
        <v>8.8699999999999992</v>
      </c>
      <c r="Q67" s="149">
        <v>0.15</v>
      </c>
      <c r="R67" s="149">
        <v>7</v>
      </c>
      <c r="S67" s="149">
        <v>8.6999999999999993</v>
      </c>
      <c r="T67" s="149">
        <v>3.64</v>
      </c>
      <c r="U67" s="149">
        <v>1.65</v>
      </c>
      <c r="V67" s="149">
        <v>0.52</v>
      </c>
      <c r="Y67" s="149">
        <v>7.55</v>
      </c>
      <c r="AB67" s="149">
        <v>25.08</v>
      </c>
      <c r="AC67" s="149">
        <v>205.1</v>
      </c>
      <c r="AD67" s="149">
        <v>187.8</v>
      </c>
      <c r="AF67" s="149">
        <v>120.8</v>
      </c>
      <c r="AG67" s="149">
        <v>42.79</v>
      </c>
      <c r="AJ67" s="149">
        <v>12.801</v>
      </c>
      <c r="AK67" s="149">
        <v>824.94100000000003</v>
      </c>
      <c r="AL67" s="149">
        <v>30.661999999999999</v>
      </c>
      <c r="AM67" s="149">
        <v>231.774</v>
      </c>
      <c r="AN67" s="149">
        <v>39.527999999999999</v>
      </c>
      <c r="AO67" s="149">
        <v>1.4530000000000001</v>
      </c>
      <c r="AR67" s="149">
        <v>0.104</v>
      </c>
      <c r="AS67" s="149">
        <v>279.78399999999999</v>
      </c>
      <c r="AT67" s="149">
        <v>24.436</v>
      </c>
      <c r="AU67" s="149">
        <v>48.441000000000003</v>
      </c>
      <c r="AV67" s="149">
        <v>6.0460000000000003</v>
      </c>
      <c r="AW67" s="149">
        <v>22.626999999999999</v>
      </c>
      <c r="AX67" s="149">
        <v>5.0759999999999996</v>
      </c>
      <c r="AY67" s="149">
        <v>1.405</v>
      </c>
      <c r="AZ67" s="149">
        <v>5.258</v>
      </c>
      <c r="BA67" s="149">
        <v>0.80900000000000005</v>
      </c>
      <c r="BB67" s="149">
        <v>4.8959999999999999</v>
      </c>
      <c r="BC67" s="149">
        <v>1.014</v>
      </c>
      <c r="BD67" s="149">
        <v>2.835</v>
      </c>
      <c r="BE67" s="149">
        <v>0.39300000000000002</v>
      </c>
      <c r="BF67" s="149">
        <v>2.496</v>
      </c>
      <c r="BG67" s="149">
        <v>0.38</v>
      </c>
      <c r="BH67" s="149">
        <v>4.1020000000000003</v>
      </c>
      <c r="BI67" s="149">
        <v>1.96</v>
      </c>
      <c r="BJ67" s="149">
        <v>0.161</v>
      </c>
      <c r="BK67" s="149">
        <v>4.5999999999999999E-2</v>
      </c>
      <c r="BL67" s="149">
        <v>1.9410000000000001</v>
      </c>
      <c r="BM67" s="149">
        <v>1.903</v>
      </c>
      <c r="BN67" s="149">
        <v>0.66100000000000003</v>
      </c>
      <c r="BO67" s="149">
        <f t="shared" si="8"/>
        <v>24.956723338485318</v>
      </c>
      <c r="BP67" s="149">
        <f>(AN67/1.675+AO67/0.254)/2</f>
        <v>14.659639205547068</v>
      </c>
      <c r="BQ67" s="149">
        <f>(BM67/0.15)/BP67</f>
        <v>0.86541465917293203</v>
      </c>
      <c r="BR67" s="149">
        <f t="shared" si="9"/>
        <v>4.7802684029506215E-3</v>
      </c>
      <c r="BS67" s="149">
        <v>18.658999999999999</v>
      </c>
      <c r="BT67" s="153"/>
      <c r="BU67" s="149">
        <v>15.582000000000001</v>
      </c>
      <c r="BV67" s="153"/>
      <c r="BW67" s="149">
        <v>38.325000000000003</v>
      </c>
      <c r="BX67" s="153"/>
      <c r="BZ67" s="169"/>
      <c r="CA67" s="169"/>
      <c r="CB67" s="149">
        <v>0.70302699999999996</v>
      </c>
      <c r="CC67" s="169">
        <f t="shared" si="10"/>
        <v>0.12017360567868325</v>
      </c>
      <c r="CD67" s="169">
        <v>0.70299999999999996</v>
      </c>
      <c r="CE67" s="169">
        <v>0</v>
      </c>
      <c r="CF67" s="153">
        <v>18.658999999999999</v>
      </c>
      <c r="CG67" s="153">
        <v>15.582000000000001</v>
      </c>
      <c r="CH67" s="153">
        <v>38.325000000000003</v>
      </c>
      <c r="CK67" s="163" t="s">
        <v>552</v>
      </c>
      <c r="CL67" s="149">
        <v>406.4</v>
      </c>
      <c r="CM67" s="149">
        <v>375.4</v>
      </c>
      <c r="CO67" s="149">
        <v>2</v>
      </c>
      <c r="CQ67" s="149" t="s">
        <v>553</v>
      </c>
      <c r="CR67" s="149" t="s">
        <v>560</v>
      </c>
      <c r="CS67" s="149" t="s">
        <v>555</v>
      </c>
      <c r="CT67" s="149" t="s">
        <v>556</v>
      </c>
      <c r="CU67" s="149">
        <v>1</v>
      </c>
      <c r="CX67" s="149" t="s">
        <v>557</v>
      </c>
      <c r="CY67" s="149" t="s">
        <v>558</v>
      </c>
    </row>
    <row r="68" spans="1:103">
      <c r="A68" s="149" t="s">
        <v>526</v>
      </c>
      <c r="B68" s="148">
        <f t="shared" ref="B68:B131" si="11">IF(A68=A67,B67,B67+1)</f>
        <v>5</v>
      </c>
      <c r="C68" s="148" t="s">
        <v>428</v>
      </c>
      <c r="D68" s="149" t="s">
        <v>549</v>
      </c>
      <c r="E68" s="149" t="s">
        <v>527</v>
      </c>
      <c r="G68" s="149" t="s">
        <v>550</v>
      </c>
      <c r="H68" s="149" t="s">
        <v>517</v>
      </c>
      <c r="I68" s="149" t="s">
        <v>561</v>
      </c>
      <c r="J68" s="149">
        <v>15</v>
      </c>
      <c r="K68" s="149">
        <v>-88</v>
      </c>
      <c r="L68" s="149">
        <v>49.13</v>
      </c>
      <c r="M68" s="149">
        <v>1.77</v>
      </c>
      <c r="N68" s="149">
        <v>16.88</v>
      </c>
      <c r="P68" s="149">
        <v>8.84</v>
      </c>
      <c r="Q68" s="149">
        <v>0.16</v>
      </c>
      <c r="R68" s="149">
        <v>6.84</v>
      </c>
      <c r="S68" s="149">
        <v>8.5299999999999994</v>
      </c>
      <c r="T68" s="149">
        <v>3.91</v>
      </c>
      <c r="U68" s="149">
        <v>1.53</v>
      </c>
      <c r="V68" s="149">
        <v>0.52</v>
      </c>
      <c r="Y68" s="149">
        <v>7.7919999999999998</v>
      </c>
      <c r="AB68" s="149">
        <v>25.68</v>
      </c>
      <c r="AC68" s="149">
        <v>204.5</v>
      </c>
      <c r="AD68" s="149">
        <v>197.2</v>
      </c>
      <c r="AF68" s="149">
        <v>120.6</v>
      </c>
      <c r="AG68" s="149">
        <v>50.71</v>
      </c>
      <c r="AJ68" s="149">
        <v>13.113</v>
      </c>
      <c r="AK68" s="149">
        <v>610.32600000000002</v>
      </c>
      <c r="AL68" s="149">
        <v>37.143999999999998</v>
      </c>
      <c r="AM68" s="149">
        <v>233.86699999999999</v>
      </c>
      <c r="AN68" s="149">
        <v>30.51</v>
      </c>
      <c r="AO68" s="149">
        <v>1.2769999999999999</v>
      </c>
      <c r="AR68" s="149">
        <v>0.11700000000000001</v>
      </c>
      <c r="AS68" s="149">
        <v>360.13499999999999</v>
      </c>
      <c r="AT68" s="149">
        <v>24.687999999999999</v>
      </c>
      <c r="AU68" s="149">
        <v>50.213999999999999</v>
      </c>
      <c r="AV68" s="149">
        <v>5.8890000000000002</v>
      </c>
      <c r="AW68" s="149">
        <v>22.489000000000001</v>
      </c>
      <c r="AX68" s="149">
        <v>5.0229999999999997</v>
      </c>
      <c r="AY68" s="149">
        <v>1.43</v>
      </c>
      <c r="AZ68" s="149">
        <v>5.5810000000000004</v>
      </c>
      <c r="BA68" s="149">
        <v>0.83499999999999996</v>
      </c>
      <c r="BB68" s="149">
        <v>5.1849999999999996</v>
      </c>
      <c r="BC68" s="149">
        <v>1.1080000000000001</v>
      </c>
      <c r="BD68" s="149">
        <v>3.1629999999999998</v>
      </c>
      <c r="BE68" s="149">
        <v>0.44600000000000001</v>
      </c>
      <c r="BF68" s="149">
        <v>2.7709999999999999</v>
      </c>
      <c r="BG68" s="149">
        <v>0.41899999999999998</v>
      </c>
      <c r="BH68" s="149">
        <v>3.9969999999999999</v>
      </c>
      <c r="BI68" s="149">
        <v>1.4710000000000001</v>
      </c>
      <c r="BJ68" s="149">
        <v>0.158</v>
      </c>
      <c r="BK68" s="149">
        <v>4.4999999999999998E-2</v>
      </c>
      <c r="BL68" s="149">
        <v>2.5680000000000001</v>
      </c>
      <c r="BM68" s="149">
        <v>1.573</v>
      </c>
      <c r="BN68" s="149">
        <v>0.45300000000000001</v>
      </c>
      <c r="BO68" s="149">
        <f t="shared" si="8"/>
        <v>19.553738317757009</v>
      </c>
      <c r="BP68" s="149">
        <f>(AN68/1.675+AO68/0.254)/2</f>
        <v>11.621242214126219</v>
      </c>
      <c r="BQ68" s="149">
        <f>(BM68/0.15)/BP68</f>
        <v>0.90237054468407707</v>
      </c>
      <c r="BR68" s="149">
        <f t="shared" si="9"/>
        <v>6.3607063109737717E-3</v>
      </c>
      <c r="BS68" s="149">
        <v>18.646000000000001</v>
      </c>
      <c r="BT68" s="153"/>
      <c r="BU68" s="149">
        <v>15.542</v>
      </c>
      <c r="BV68" s="153"/>
      <c r="BW68" s="149">
        <v>38.219000000000001</v>
      </c>
      <c r="BX68" s="153"/>
      <c r="BY68" s="149">
        <v>0.51298999999999995</v>
      </c>
      <c r="BZ68" s="169"/>
      <c r="CA68" s="169"/>
      <c r="CB68" s="149">
        <v>0.70321</v>
      </c>
      <c r="CC68" s="169">
        <f t="shared" si="10"/>
        <v>0.12965848751297848</v>
      </c>
      <c r="CD68" s="169">
        <v>0.70299999999999996</v>
      </c>
      <c r="CE68" s="169">
        <v>0.51300000000000001</v>
      </c>
      <c r="CF68" s="153">
        <v>18.646000000000001</v>
      </c>
      <c r="CG68" s="153">
        <v>15.542</v>
      </c>
      <c r="CH68" s="153">
        <v>38.219000000000001</v>
      </c>
      <c r="CK68" s="163" t="s">
        <v>552</v>
      </c>
      <c r="CL68" s="149">
        <v>406.4</v>
      </c>
      <c r="CM68" s="149">
        <v>375.4</v>
      </c>
      <c r="CO68" s="149">
        <v>2</v>
      </c>
      <c r="CQ68" s="149" t="s">
        <v>553</v>
      </c>
      <c r="CR68" s="149" t="s">
        <v>560</v>
      </c>
      <c r="CS68" s="149" t="s">
        <v>555</v>
      </c>
      <c r="CT68" s="149" t="s">
        <v>556</v>
      </c>
      <c r="CU68" s="149">
        <v>1</v>
      </c>
      <c r="CX68" s="149" t="s">
        <v>557</v>
      </c>
      <c r="CY68" s="149" t="s">
        <v>558</v>
      </c>
    </row>
    <row r="69" spans="1:103" ht="25.5">
      <c r="A69" s="149" t="s">
        <v>526</v>
      </c>
      <c r="B69" s="148">
        <f t="shared" si="11"/>
        <v>5</v>
      </c>
      <c r="C69" s="148" t="s">
        <v>428</v>
      </c>
      <c r="D69" s="149" t="s">
        <v>549</v>
      </c>
      <c r="E69" s="149" t="s">
        <v>527</v>
      </c>
      <c r="G69" s="149" t="s">
        <v>550</v>
      </c>
      <c r="H69" s="149" t="s">
        <v>517</v>
      </c>
      <c r="I69" s="149" t="s">
        <v>562</v>
      </c>
      <c r="J69" s="149">
        <v>14.98038</v>
      </c>
      <c r="K69" s="149">
        <v>-87.898880000000005</v>
      </c>
      <c r="L69" s="149">
        <v>48.68</v>
      </c>
      <c r="M69" s="149">
        <v>2.54</v>
      </c>
      <c r="N69" s="149">
        <v>17.57</v>
      </c>
      <c r="P69" s="149">
        <v>10.67</v>
      </c>
      <c r="Q69" s="149">
        <v>0.18</v>
      </c>
      <c r="R69" s="149">
        <v>4.75</v>
      </c>
      <c r="S69" s="149">
        <v>8.44</v>
      </c>
      <c r="T69" s="149">
        <v>3.54</v>
      </c>
      <c r="U69" s="149">
        <v>1.8</v>
      </c>
      <c r="V69" s="149">
        <v>0.54</v>
      </c>
      <c r="AB69" s="149">
        <v>26.91</v>
      </c>
      <c r="AC69" s="149">
        <v>279.3</v>
      </c>
      <c r="AD69" s="149">
        <v>43.89</v>
      </c>
      <c r="AF69" s="149">
        <v>22.25</v>
      </c>
      <c r="AG69" s="149">
        <v>28.28</v>
      </c>
      <c r="AJ69" s="149">
        <v>15</v>
      </c>
      <c r="AK69" s="149">
        <v>555.70000000000005</v>
      </c>
      <c r="AL69" s="149">
        <v>45.1</v>
      </c>
      <c r="AM69" s="149">
        <v>271.5</v>
      </c>
      <c r="AN69" s="149">
        <v>38.4</v>
      </c>
      <c r="AR69" s="149">
        <v>0.156</v>
      </c>
      <c r="AS69" s="149">
        <v>244.1</v>
      </c>
      <c r="AT69" s="149">
        <v>25.7</v>
      </c>
      <c r="AU69" s="149">
        <v>53.8</v>
      </c>
      <c r="AW69" s="149">
        <v>29.4</v>
      </c>
      <c r="AX69" s="149">
        <v>6.83</v>
      </c>
      <c r="AY69" s="149">
        <v>2.33</v>
      </c>
      <c r="AZ69" s="149">
        <v>6.88</v>
      </c>
      <c r="BB69" s="149">
        <v>7.04</v>
      </c>
      <c r="BD69" s="149">
        <v>4.41</v>
      </c>
      <c r="BF69" s="149">
        <v>3.83</v>
      </c>
      <c r="BL69" s="149">
        <v>2.5099999999999998</v>
      </c>
      <c r="BM69" s="149">
        <v>2</v>
      </c>
      <c r="BN69" s="149">
        <v>0.79</v>
      </c>
      <c r="BO69" s="149">
        <f t="shared" si="8"/>
        <v>21.434262948207174</v>
      </c>
      <c r="BR69" s="149">
        <f t="shared" si="9"/>
        <v>7.8932000217738409E-3</v>
      </c>
      <c r="BS69" s="149">
        <v>18.5837</v>
      </c>
      <c r="BT69" s="153"/>
      <c r="BU69" s="149">
        <v>15.5015</v>
      </c>
      <c r="BV69" s="153"/>
      <c r="BW69" s="149">
        <v>38.055100000000003</v>
      </c>
      <c r="BX69" s="153"/>
      <c r="BY69" s="149">
        <v>0.51302999999999999</v>
      </c>
      <c r="BZ69" s="169"/>
      <c r="CA69" s="169"/>
      <c r="CB69" s="149">
        <v>0.70294999999999996</v>
      </c>
      <c r="CC69" s="169" t="e">
        <f t="shared" si="10"/>
        <v>#DIV/0!</v>
      </c>
      <c r="CD69" s="169">
        <v>0.70294999999999996</v>
      </c>
      <c r="CE69" s="169">
        <v>0.51302999999999999</v>
      </c>
      <c r="CF69" s="153">
        <v>18.5837</v>
      </c>
      <c r="CG69" s="153">
        <v>15.5015</v>
      </c>
      <c r="CH69" s="153">
        <v>38.055100000000003</v>
      </c>
      <c r="CI69" s="162">
        <v>403.35</v>
      </c>
      <c r="CJ69" s="162">
        <v>1656.25</v>
      </c>
      <c r="CK69" s="163" t="s">
        <v>563</v>
      </c>
      <c r="CL69" s="149">
        <v>416.7</v>
      </c>
      <c r="CM69" s="149">
        <v>357.8</v>
      </c>
      <c r="CO69" s="149">
        <v>1</v>
      </c>
      <c r="CQ69" s="149" t="s">
        <v>553</v>
      </c>
      <c r="CR69" s="149" t="s">
        <v>554</v>
      </c>
      <c r="CS69" s="149" t="s">
        <v>555</v>
      </c>
      <c r="CT69" s="149" t="s">
        <v>556</v>
      </c>
      <c r="CU69" s="149">
        <v>1</v>
      </c>
      <c r="CV69" s="149">
        <v>1.1100000000000001</v>
      </c>
      <c r="CW69" s="149">
        <v>0.02</v>
      </c>
      <c r="CX69" s="149" t="s">
        <v>557</v>
      </c>
      <c r="CY69" s="149" t="s">
        <v>558</v>
      </c>
    </row>
    <row r="70" spans="1:103" ht="25.5">
      <c r="A70" s="149" t="s">
        <v>526</v>
      </c>
      <c r="B70" s="148">
        <f t="shared" si="11"/>
        <v>5</v>
      </c>
      <c r="C70" s="148" t="s">
        <v>428</v>
      </c>
      <c r="D70" s="149" t="s">
        <v>549</v>
      </c>
      <c r="E70" s="149" t="s">
        <v>527</v>
      </c>
      <c r="G70" s="149" t="s">
        <v>550</v>
      </c>
      <c r="H70" s="149" t="s">
        <v>517</v>
      </c>
      <c r="I70" s="149" t="s">
        <v>564</v>
      </c>
      <c r="J70" s="149">
        <v>14.976100000000001</v>
      </c>
      <c r="K70" s="149">
        <v>-87.950479999999999</v>
      </c>
      <c r="L70" s="149">
        <v>48.81</v>
      </c>
      <c r="M70" s="149">
        <v>2.5299999999999998</v>
      </c>
      <c r="N70" s="149">
        <v>18.309999999999999</v>
      </c>
      <c r="P70" s="149">
        <v>9.92</v>
      </c>
      <c r="Q70" s="149">
        <v>0.18</v>
      </c>
      <c r="R70" s="149">
        <v>4.1500000000000004</v>
      </c>
      <c r="S70" s="149">
        <v>9.07</v>
      </c>
      <c r="T70" s="149">
        <v>4.1900000000000004</v>
      </c>
      <c r="U70" s="149">
        <v>1.7</v>
      </c>
      <c r="V70" s="149">
        <v>0.76</v>
      </c>
      <c r="Y70" s="149">
        <v>8.6739999999999995</v>
      </c>
      <c r="AB70" s="149">
        <v>24.91</v>
      </c>
      <c r="AC70" s="149">
        <v>224.7</v>
      </c>
      <c r="AD70" s="149">
        <v>29.04</v>
      </c>
      <c r="AF70" s="149">
        <v>16.86</v>
      </c>
      <c r="AG70" s="149">
        <v>26.58</v>
      </c>
      <c r="AJ70" s="149">
        <v>16.687999999999999</v>
      </c>
      <c r="AK70" s="149">
        <v>556.75599999999997</v>
      </c>
      <c r="AL70" s="149">
        <v>30.448</v>
      </c>
      <c r="AM70" s="149">
        <v>261.10700000000003</v>
      </c>
      <c r="AN70" s="149">
        <v>47.136000000000003</v>
      </c>
      <c r="AO70" s="149">
        <v>2.2789999999999999</v>
      </c>
      <c r="AR70" s="149">
        <v>0.19700000000000001</v>
      </c>
      <c r="AS70" s="149">
        <v>251.358</v>
      </c>
      <c r="AT70" s="149">
        <v>27.116</v>
      </c>
      <c r="AU70" s="149">
        <v>55.015000000000001</v>
      </c>
      <c r="AV70" s="149">
        <v>6.9569999999999999</v>
      </c>
      <c r="AW70" s="149">
        <v>26.65</v>
      </c>
      <c r="AX70" s="149">
        <v>6.1139999999999999</v>
      </c>
      <c r="AY70" s="149">
        <v>1.5920000000000001</v>
      </c>
      <c r="AZ70" s="149">
        <v>6.3259999999999996</v>
      </c>
      <c r="BA70" s="149">
        <v>0.95899999999999996</v>
      </c>
      <c r="BB70" s="149">
        <v>5.758</v>
      </c>
      <c r="BC70" s="149">
        <v>1.157</v>
      </c>
      <c r="BD70" s="149">
        <v>3.2229999999999999</v>
      </c>
      <c r="BE70" s="149">
        <v>0.45700000000000002</v>
      </c>
      <c r="BF70" s="149">
        <v>2.9119999999999999</v>
      </c>
      <c r="BG70" s="149">
        <v>0.43099999999999999</v>
      </c>
      <c r="BH70" s="149">
        <v>5.077</v>
      </c>
      <c r="BI70" s="149">
        <v>2.3919999999999999</v>
      </c>
      <c r="BJ70" s="149">
        <v>0.27400000000000002</v>
      </c>
      <c r="BK70" s="149">
        <v>5.8000000000000003E-2</v>
      </c>
      <c r="BL70" s="149">
        <v>2.581</v>
      </c>
      <c r="BM70" s="149">
        <v>2.6640000000000001</v>
      </c>
      <c r="BN70" s="149">
        <v>0.91100000000000003</v>
      </c>
      <c r="BO70" s="149">
        <f t="shared" si="8"/>
        <v>21.315381635025183</v>
      </c>
      <c r="BP70" s="149">
        <f>(AN70/1.675+AO70/0.254)/2</f>
        <v>18.556668233634973</v>
      </c>
      <c r="BQ70" s="149">
        <f>(BM70/0.15)/BP70</f>
        <v>0.95706835819853875</v>
      </c>
      <c r="BR70" s="149">
        <f t="shared" si="9"/>
        <v>6.0917392549022032E-3</v>
      </c>
      <c r="BS70" s="149">
        <v>18.632000000000001</v>
      </c>
      <c r="BT70" s="153"/>
      <c r="BU70" s="149">
        <v>15.526999999999999</v>
      </c>
      <c r="BV70" s="153"/>
      <c r="BW70" s="149">
        <v>38.195</v>
      </c>
      <c r="BX70" s="153"/>
      <c r="BY70" s="149">
        <v>0.51298999999999995</v>
      </c>
      <c r="BZ70" s="169"/>
      <c r="CA70" s="169"/>
      <c r="CB70" s="149">
        <v>0.70308000000000004</v>
      </c>
      <c r="CC70" s="169">
        <f t="shared" si="10"/>
        <v>0.20583691678074828</v>
      </c>
      <c r="CD70" s="169">
        <v>0.70299999999999996</v>
      </c>
      <c r="CE70" s="169">
        <v>0.51300000000000001</v>
      </c>
      <c r="CF70" s="153">
        <v>18.632000000000001</v>
      </c>
      <c r="CG70" s="153">
        <v>15.526999999999999</v>
      </c>
      <c r="CH70" s="153">
        <v>38.195</v>
      </c>
      <c r="CI70" s="162">
        <v>397.75</v>
      </c>
      <c r="CJ70" s="162">
        <v>1655.8</v>
      </c>
      <c r="CK70" s="163" t="s">
        <v>563</v>
      </c>
      <c r="CL70" s="149">
        <v>412.2</v>
      </c>
      <c r="CM70" s="149">
        <v>354.7</v>
      </c>
      <c r="CO70" s="149">
        <v>2</v>
      </c>
      <c r="CQ70" s="149" t="s">
        <v>553</v>
      </c>
      <c r="CR70" s="149" t="s">
        <v>560</v>
      </c>
      <c r="CS70" s="149" t="s">
        <v>555</v>
      </c>
      <c r="CT70" s="149" t="s">
        <v>556</v>
      </c>
      <c r="CU70" s="149">
        <v>1</v>
      </c>
      <c r="CX70" s="149" t="s">
        <v>557</v>
      </c>
      <c r="CY70" s="149" t="s">
        <v>558</v>
      </c>
    </row>
    <row r="71" spans="1:103" ht="25.5">
      <c r="A71" s="149" t="s">
        <v>526</v>
      </c>
      <c r="B71" s="148">
        <f t="shared" si="11"/>
        <v>5</v>
      </c>
      <c r="C71" s="148" t="s">
        <v>428</v>
      </c>
      <c r="D71" s="149" t="s">
        <v>549</v>
      </c>
      <c r="E71" s="149" t="s">
        <v>527</v>
      </c>
      <c r="G71" s="149" t="s">
        <v>550</v>
      </c>
      <c r="H71" s="149" t="s">
        <v>517</v>
      </c>
      <c r="I71" s="149" t="s">
        <v>565</v>
      </c>
      <c r="J71" s="149">
        <v>14.981490000000001</v>
      </c>
      <c r="K71" s="149">
        <v>-87.959800000000001</v>
      </c>
      <c r="L71" s="149">
        <v>47.96</v>
      </c>
      <c r="M71" s="149">
        <v>2.52</v>
      </c>
      <c r="N71" s="149">
        <v>17.29</v>
      </c>
      <c r="P71" s="149">
        <v>10.56</v>
      </c>
      <c r="Q71" s="149">
        <v>0.18</v>
      </c>
      <c r="R71" s="149">
        <v>4.62</v>
      </c>
      <c r="S71" s="149">
        <v>8.33</v>
      </c>
      <c r="T71" s="149">
        <v>3.66</v>
      </c>
      <c r="U71" s="149">
        <v>1.79</v>
      </c>
      <c r="V71" s="149">
        <v>0.55000000000000004</v>
      </c>
      <c r="AB71" s="149">
        <v>26.4</v>
      </c>
      <c r="AC71" s="149">
        <v>272.39999999999998</v>
      </c>
      <c r="AD71" s="149">
        <v>37.04</v>
      </c>
      <c r="AF71" s="149">
        <v>23.94</v>
      </c>
      <c r="AG71" s="149">
        <v>27.4</v>
      </c>
      <c r="AJ71" s="149">
        <v>17.600000000000001</v>
      </c>
      <c r="AK71" s="149">
        <v>527.9</v>
      </c>
      <c r="AL71" s="149">
        <v>37.799999999999997</v>
      </c>
      <c r="AM71" s="149">
        <v>260.7</v>
      </c>
      <c r="AN71" s="149">
        <v>47.7</v>
      </c>
      <c r="AR71" s="149">
        <v>0.115</v>
      </c>
      <c r="AS71" s="149">
        <v>244</v>
      </c>
      <c r="AT71" s="149">
        <v>25.4</v>
      </c>
      <c r="AU71" s="149">
        <v>50.1</v>
      </c>
      <c r="AW71" s="149">
        <v>28.1</v>
      </c>
      <c r="AX71" s="149">
        <v>7.7</v>
      </c>
      <c r="AY71" s="149">
        <v>1.62</v>
      </c>
      <c r="AZ71" s="149">
        <v>6.97</v>
      </c>
      <c r="BB71" s="149">
        <v>6.21</v>
      </c>
      <c r="BD71" s="149">
        <v>3.05</v>
      </c>
      <c r="BF71" s="149">
        <v>3.54</v>
      </c>
      <c r="BL71" s="149">
        <v>3.5049999999999999</v>
      </c>
      <c r="BM71" s="149">
        <v>3.28</v>
      </c>
      <c r="BN71" s="149">
        <v>1.2549999999999999</v>
      </c>
      <c r="BO71" s="149">
        <f t="shared" si="8"/>
        <v>14.293865905848788</v>
      </c>
      <c r="BR71" s="149">
        <f t="shared" si="9"/>
        <v>9.7247195577493464E-3</v>
      </c>
      <c r="BS71" s="149">
        <v>18.649999999999999</v>
      </c>
      <c r="BT71" s="153"/>
      <c r="BU71" s="149">
        <v>15.545999999999999</v>
      </c>
      <c r="BV71" s="153"/>
      <c r="BW71" s="149">
        <v>38.25</v>
      </c>
      <c r="BX71" s="153"/>
      <c r="BY71" s="149">
        <v>0.51300999999999997</v>
      </c>
      <c r="BZ71" s="169"/>
      <c r="CA71" s="169"/>
      <c r="CB71" s="149">
        <v>0.70311999999999997</v>
      </c>
      <c r="CC71" s="169" t="e">
        <f t="shared" si="10"/>
        <v>#DIV/0!</v>
      </c>
      <c r="CD71" s="169">
        <v>0.70311999999999997</v>
      </c>
      <c r="CE71" s="169">
        <v>0.51300999999999997</v>
      </c>
      <c r="CF71" s="153">
        <v>18.649999999999999</v>
      </c>
      <c r="CG71" s="153">
        <v>15.545999999999999</v>
      </c>
      <c r="CH71" s="153">
        <v>38.25</v>
      </c>
      <c r="CI71" s="162">
        <v>396.8</v>
      </c>
      <c r="CJ71" s="162">
        <v>1656.4</v>
      </c>
      <c r="CK71" s="163" t="s">
        <v>563</v>
      </c>
      <c r="CL71" s="149">
        <v>411.1</v>
      </c>
      <c r="CM71" s="149">
        <v>354.7</v>
      </c>
      <c r="CO71" s="149">
        <v>1</v>
      </c>
      <c r="CQ71" s="149" t="s">
        <v>553</v>
      </c>
      <c r="CR71" s="149" t="s">
        <v>554</v>
      </c>
      <c r="CS71" s="149" t="s">
        <v>555</v>
      </c>
      <c r="CT71" s="149" t="s">
        <v>556</v>
      </c>
      <c r="CU71" s="149">
        <v>1</v>
      </c>
      <c r="CX71" s="149" t="s">
        <v>557</v>
      </c>
      <c r="CY71" s="149" t="s">
        <v>558</v>
      </c>
    </row>
    <row r="72" spans="1:103">
      <c r="A72" s="149" t="s">
        <v>566</v>
      </c>
      <c r="B72" s="148">
        <f t="shared" si="11"/>
        <v>6</v>
      </c>
      <c r="C72" s="148" t="s">
        <v>428</v>
      </c>
      <c r="D72" s="149" t="s">
        <v>446</v>
      </c>
      <c r="E72" s="149" t="s">
        <v>527</v>
      </c>
      <c r="G72" s="149" t="s">
        <v>530</v>
      </c>
      <c r="H72" s="149" t="s">
        <v>432</v>
      </c>
      <c r="I72" s="149" t="s">
        <v>567</v>
      </c>
      <c r="J72" s="149">
        <v>13.252599999999999</v>
      </c>
      <c r="K72" s="149">
        <v>-87.630399999999995</v>
      </c>
      <c r="L72" s="149">
        <v>57.93</v>
      </c>
      <c r="M72" s="149">
        <v>0.83</v>
      </c>
      <c r="N72" s="149">
        <v>18.2</v>
      </c>
      <c r="O72" s="149">
        <v>7.88</v>
      </c>
      <c r="Q72" s="149">
        <v>0.21</v>
      </c>
      <c r="R72" s="149">
        <v>2.58</v>
      </c>
      <c r="S72" s="149">
        <v>6.55</v>
      </c>
      <c r="T72" s="149">
        <v>4.51</v>
      </c>
      <c r="U72" s="149">
        <v>0.92</v>
      </c>
      <c r="V72" s="149">
        <v>0.28000000000000003</v>
      </c>
      <c r="AC72" s="149">
        <v>87.72</v>
      </c>
      <c r="AD72" s="149">
        <v>0.86</v>
      </c>
      <c r="AE72" s="149">
        <v>12.2</v>
      </c>
      <c r="AF72" s="149">
        <v>2.12</v>
      </c>
      <c r="AG72" s="149">
        <v>23.8</v>
      </c>
      <c r="AH72" s="149">
        <v>98.5</v>
      </c>
      <c r="AI72" s="149">
        <v>19.3</v>
      </c>
      <c r="AJ72" s="149">
        <v>12.6</v>
      </c>
      <c r="AK72" s="149">
        <v>541</v>
      </c>
      <c r="AL72" s="149">
        <v>29.1</v>
      </c>
      <c r="AM72" s="149">
        <v>90</v>
      </c>
      <c r="AN72" s="149">
        <v>3.47</v>
      </c>
      <c r="AO72" s="149">
        <v>0.76</v>
      </c>
      <c r="AP72" s="149">
        <v>0.91</v>
      </c>
      <c r="AQ72" s="149">
        <v>0.26</v>
      </c>
      <c r="AR72" s="149">
        <v>0.45</v>
      </c>
      <c r="AS72" s="149">
        <v>636</v>
      </c>
      <c r="AT72" s="149">
        <v>9.7100000000000009</v>
      </c>
      <c r="AU72" s="149">
        <v>21.8</v>
      </c>
      <c r="AV72" s="149">
        <v>3.44</v>
      </c>
      <c r="AW72" s="149">
        <v>16.3</v>
      </c>
      <c r="AX72" s="149">
        <v>4.3</v>
      </c>
      <c r="AY72" s="149">
        <v>1.42</v>
      </c>
      <c r="AZ72" s="149">
        <v>4.62</v>
      </c>
      <c r="BA72" s="149">
        <v>0.73</v>
      </c>
      <c r="BB72" s="149">
        <v>4.4800000000000004</v>
      </c>
      <c r="BC72" s="149">
        <v>0.93</v>
      </c>
      <c r="BD72" s="149">
        <v>2.6</v>
      </c>
      <c r="BE72" s="149">
        <v>0.39</v>
      </c>
      <c r="BF72" s="149">
        <v>2.65</v>
      </c>
      <c r="BG72" s="149">
        <v>0.4</v>
      </c>
      <c r="BH72" s="149">
        <v>2.2799999999999998</v>
      </c>
      <c r="BI72" s="149">
        <v>0.15</v>
      </c>
      <c r="BJ72" s="149">
        <v>1.01</v>
      </c>
      <c r="BK72" s="149">
        <v>0.06</v>
      </c>
      <c r="BL72" s="149">
        <v>3.69</v>
      </c>
      <c r="BM72" s="149">
        <v>0.82</v>
      </c>
      <c r="BN72" s="149">
        <v>0.51</v>
      </c>
      <c r="BO72" s="149">
        <f t="shared" si="8"/>
        <v>5.9078590785907865</v>
      </c>
      <c r="BS72" s="149">
        <v>18.527000000000001</v>
      </c>
      <c r="BU72" s="149">
        <v>15.529</v>
      </c>
      <c r="BW72" s="149">
        <v>38.161999999999999</v>
      </c>
      <c r="BY72" s="149">
        <v>0.51299899999999998</v>
      </c>
      <c r="CB72" s="149">
        <v>0.70381499999999997</v>
      </c>
      <c r="CX72" s="149" t="s">
        <v>568</v>
      </c>
      <c r="CY72" s="149" t="s">
        <v>456</v>
      </c>
    </row>
    <row r="73" spans="1:103">
      <c r="A73" s="149" t="s">
        <v>569</v>
      </c>
      <c r="B73" s="148">
        <f t="shared" si="11"/>
        <v>7</v>
      </c>
      <c r="C73" s="148" t="s">
        <v>428</v>
      </c>
      <c r="D73" s="149" t="s">
        <v>446</v>
      </c>
      <c r="E73" s="149" t="s">
        <v>570</v>
      </c>
      <c r="G73" s="149" t="s">
        <v>571</v>
      </c>
      <c r="H73" s="149" t="s">
        <v>517</v>
      </c>
      <c r="I73" s="149" t="s">
        <v>572</v>
      </c>
      <c r="J73" s="149">
        <v>13.857200000000001</v>
      </c>
      <c r="K73" s="149">
        <v>-89.228700000000003</v>
      </c>
      <c r="L73" s="149">
        <v>53.85</v>
      </c>
      <c r="M73" s="149">
        <v>1.01</v>
      </c>
      <c r="N73" s="149">
        <v>17.61</v>
      </c>
      <c r="O73" s="149">
        <v>9.1300000000000008</v>
      </c>
      <c r="Q73" s="149">
        <v>0.16</v>
      </c>
      <c r="R73" s="149">
        <v>4.4800000000000004</v>
      </c>
      <c r="S73" s="149">
        <v>7.83</v>
      </c>
      <c r="T73" s="149">
        <v>3.51</v>
      </c>
      <c r="U73" s="149">
        <v>1.59</v>
      </c>
      <c r="V73" s="149">
        <v>0.39</v>
      </c>
      <c r="AC73" s="149">
        <v>206</v>
      </c>
      <c r="AD73" s="149">
        <v>68.599999999999994</v>
      </c>
      <c r="AE73" s="149">
        <v>28</v>
      </c>
      <c r="AF73" s="149">
        <v>32</v>
      </c>
      <c r="AG73" s="149">
        <v>69.7</v>
      </c>
      <c r="AH73" s="149">
        <v>93.7</v>
      </c>
      <c r="AI73" s="149">
        <v>19.600000000000001</v>
      </c>
      <c r="AJ73" s="149">
        <v>23.7</v>
      </c>
      <c r="AK73" s="149">
        <v>548</v>
      </c>
      <c r="AL73" s="149">
        <v>39.1</v>
      </c>
      <c r="AM73" s="149">
        <v>205</v>
      </c>
      <c r="AN73" s="149">
        <v>6.88</v>
      </c>
      <c r="AO73" s="149">
        <v>1.26</v>
      </c>
      <c r="AP73" s="149">
        <v>1.1100000000000001</v>
      </c>
      <c r="AQ73" s="149">
        <v>0.1</v>
      </c>
      <c r="AR73" s="149">
        <v>0.49</v>
      </c>
      <c r="AS73" s="149">
        <v>653</v>
      </c>
      <c r="AT73" s="149">
        <v>20.399999999999999</v>
      </c>
      <c r="AU73" s="149">
        <v>41</v>
      </c>
      <c r="AV73" s="149">
        <v>6.02</v>
      </c>
      <c r="AW73" s="149">
        <v>25.7</v>
      </c>
      <c r="AX73" s="149">
        <v>5.59</v>
      </c>
      <c r="AY73" s="149">
        <v>1.59</v>
      </c>
      <c r="AZ73" s="149">
        <v>5.73</v>
      </c>
      <c r="BA73" s="149">
        <v>0.86</v>
      </c>
      <c r="BB73" s="149">
        <v>5.13</v>
      </c>
      <c r="BC73" s="149">
        <v>1.07</v>
      </c>
      <c r="BD73" s="149">
        <v>2.99</v>
      </c>
      <c r="BE73" s="149">
        <v>0.44</v>
      </c>
      <c r="BF73" s="149">
        <v>2.91</v>
      </c>
      <c r="BG73" s="149">
        <v>0.46</v>
      </c>
      <c r="BH73" s="149">
        <v>4.42</v>
      </c>
      <c r="BI73" s="149">
        <v>0.28999999999999998</v>
      </c>
      <c r="BJ73" s="149">
        <v>0.31</v>
      </c>
      <c r="BK73" s="149">
        <v>0.13</v>
      </c>
      <c r="BL73" s="149">
        <v>6.53</v>
      </c>
      <c r="BM73" s="149">
        <v>1.23</v>
      </c>
      <c r="BN73" s="149">
        <v>0.54</v>
      </c>
      <c r="BO73" s="149">
        <f t="shared" si="8"/>
        <v>6.2787136294027563</v>
      </c>
      <c r="BS73" s="149">
        <v>18.648</v>
      </c>
      <c r="BU73" s="149">
        <v>15.557</v>
      </c>
      <c r="BW73" s="149">
        <v>38.317999999999998</v>
      </c>
      <c r="BY73" s="149">
        <v>0.51290000000000002</v>
      </c>
      <c r="CB73" s="149">
        <v>0.70384400000000003</v>
      </c>
      <c r="CX73" s="149" t="s">
        <v>493</v>
      </c>
      <c r="CY73" s="149" t="s">
        <v>450</v>
      </c>
    </row>
    <row r="74" spans="1:103">
      <c r="A74" s="149" t="s">
        <v>569</v>
      </c>
      <c r="B74" s="148">
        <f t="shared" si="11"/>
        <v>7</v>
      </c>
      <c r="C74" s="148" t="s">
        <v>428</v>
      </c>
      <c r="D74" s="149" t="s">
        <v>446</v>
      </c>
      <c r="E74" s="149" t="s">
        <v>570</v>
      </c>
      <c r="G74" s="149" t="s">
        <v>573</v>
      </c>
      <c r="H74" s="149" t="s">
        <v>517</v>
      </c>
      <c r="I74" s="149" t="s">
        <v>574</v>
      </c>
      <c r="J74" s="149">
        <v>14.2422</v>
      </c>
      <c r="K74" s="149">
        <v>-89.470600000000005</v>
      </c>
      <c r="L74" s="149">
        <v>53.1</v>
      </c>
      <c r="M74" s="149">
        <v>1.1499999999999999</v>
      </c>
      <c r="N74" s="149">
        <v>17.78</v>
      </c>
      <c r="O74" s="149">
        <v>9.41</v>
      </c>
      <c r="Q74" s="149">
        <v>0.16</v>
      </c>
      <c r="R74" s="149">
        <v>5.6</v>
      </c>
      <c r="S74" s="149">
        <v>8.19</v>
      </c>
      <c r="T74" s="149">
        <v>3.43</v>
      </c>
      <c r="U74" s="149">
        <v>1.25</v>
      </c>
      <c r="V74" s="149">
        <v>0.42</v>
      </c>
      <c r="AC74" s="149">
        <v>187</v>
      </c>
      <c r="AD74" s="149">
        <v>155</v>
      </c>
      <c r="AE74" s="149">
        <v>28</v>
      </c>
      <c r="AF74" s="149">
        <v>62.4</v>
      </c>
      <c r="AG74" s="149">
        <v>45.1</v>
      </c>
      <c r="AH74" s="149">
        <v>84.6</v>
      </c>
      <c r="AI74" s="149">
        <v>17.399999999999999</v>
      </c>
      <c r="AJ74" s="149">
        <v>17.5</v>
      </c>
      <c r="AK74" s="149">
        <v>564</v>
      </c>
      <c r="AL74" s="149">
        <v>26.9</v>
      </c>
      <c r="AM74" s="149">
        <v>183</v>
      </c>
      <c r="AN74" s="149">
        <v>7.29</v>
      </c>
      <c r="AO74" s="149">
        <v>1.01</v>
      </c>
      <c r="AP74" s="149">
        <v>1.3</v>
      </c>
      <c r="AQ74" s="149">
        <v>0.12</v>
      </c>
      <c r="AR74" s="149">
        <v>0.53</v>
      </c>
      <c r="AS74" s="149">
        <v>521</v>
      </c>
      <c r="AT74" s="149">
        <v>16.399999999999999</v>
      </c>
      <c r="AU74" s="149">
        <v>37.5</v>
      </c>
      <c r="AV74" s="149">
        <v>5.34</v>
      </c>
      <c r="AW74" s="149">
        <v>23.4</v>
      </c>
      <c r="AX74" s="149">
        <v>5.23</v>
      </c>
      <c r="AY74" s="149">
        <v>1.58</v>
      </c>
      <c r="AZ74" s="149">
        <v>5.22</v>
      </c>
      <c r="BA74" s="149">
        <v>0.81</v>
      </c>
      <c r="BB74" s="149">
        <v>4.7699999999999996</v>
      </c>
      <c r="BC74" s="149">
        <v>0.96</v>
      </c>
      <c r="BD74" s="149">
        <v>2.65</v>
      </c>
      <c r="BE74" s="149">
        <v>0.39</v>
      </c>
      <c r="BF74" s="149">
        <v>2.61</v>
      </c>
      <c r="BG74" s="149">
        <v>0.39</v>
      </c>
      <c r="BH74" s="149">
        <v>4.26</v>
      </c>
      <c r="BI74" s="149">
        <v>0.43</v>
      </c>
      <c r="BJ74" s="149">
        <v>0.32</v>
      </c>
      <c r="BK74" s="149">
        <v>0.1</v>
      </c>
      <c r="BL74" s="149">
        <v>5.91</v>
      </c>
      <c r="BM74" s="149">
        <v>1.22</v>
      </c>
      <c r="BN74" s="149">
        <v>0.51</v>
      </c>
      <c r="BO74" s="149">
        <f t="shared" si="8"/>
        <v>6.345177664974619</v>
      </c>
      <c r="BS74" s="149">
        <v>18.661999999999999</v>
      </c>
      <c r="BU74" s="149">
        <v>15.566000000000001</v>
      </c>
      <c r="BW74" s="149">
        <v>38.348999999999997</v>
      </c>
      <c r="BY74" s="149">
        <v>0.51287899999999997</v>
      </c>
      <c r="CB74" s="149">
        <v>0.70380100000000001</v>
      </c>
      <c r="CX74" s="149" t="s">
        <v>493</v>
      </c>
      <c r="CY74" s="149" t="s">
        <v>575</v>
      </c>
    </row>
    <row r="75" spans="1:103">
      <c r="A75" s="149" t="s">
        <v>569</v>
      </c>
      <c r="B75" s="148">
        <f t="shared" si="11"/>
        <v>7</v>
      </c>
      <c r="C75" s="148" t="s">
        <v>428</v>
      </c>
      <c r="D75" s="149" t="s">
        <v>446</v>
      </c>
      <c r="E75" s="149" t="s">
        <v>570</v>
      </c>
      <c r="G75" s="149" t="s">
        <v>573</v>
      </c>
      <c r="H75" s="149" t="s">
        <v>517</v>
      </c>
      <c r="I75" s="149" t="s">
        <v>576</v>
      </c>
      <c r="J75" s="149">
        <v>14.2422</v>
      </c>
      <c r="K75" s="149">
        <v>-89.470600000000005</v>
      </c>
      <c r="L75" s="149">
        <v>52.7</v>
      </c>
      <c r="M75" s="149">
        <v>1.18</v>
      </c>
      <c r="N75" s="149">
        <v>17.5</v>
      </c>
      <c r="O75" s="149">
        <v>9.36</v>
      </c>
      <c r="Q75" s="149">
        <v>0.16</v>
      </c>
      <c r="R75" s="149">
        <v>5.33</v>
      </c>
      <c r="S75" s="149">
        <v>8.1300000000000008</v>
      </c>
      <c r="T75" s="149">
        <v>3.71</v>
      </c>
      <c r="U75" s="149">
        <v>1.28</v>
      </c>
      <c r="V75" s="149">
        <v>0.42</v>
      </c>
      <c r="AC75" s="149">
        <v>198</v>
      </c>
      <c r="AD75" s="149">
        <v>143</v>
      </c>
      <c r="AE75" s="149">
        <v>27.8</v>
      </c>
      <c r="AF75" s="149">
        <v>53.5</v>
      </c>
      <c r="AG75" s="149">
        <v>48.2</v>
      </c>
      <c r="AH75" s="149">
        <v>84.7</v>
      </c>
      <c r="AI75" s="149">
        <v>18.399999999999999</v>
      </c>
      <c r="AJ75" s="149">
        <v>19.3</v>
      </c>
      <c r="AK75" s="149">
        <v>555</v>
      </c>
      <c r="AL75" s="149">
        <v>29.6</v>
      </c>
      <c r="AM75" s="149">
        <v>194</v>
      </c>
      <c r="AN75" s="149">
        <v>8.43</v>
      </c>
      <c r="AO75" s="149">
        <v>1.08</v>
      </c>
      <c r="AP75" s="149">
        <v>1.26</v>
      </c>
      <c r="AQ75" s="149">
        <v>0.13</v>
      </c>
      <c r="AR75" s="149">
        <v>0.53</v>
      </c>
      <c r="AS75" s="149">
        <v>494</v>
      </c>
      <c r="AT75" s="149">
        <v>16.8</v>
      </c>
      <c r="AU75" s="149">
        <v>38.1</v>
      </c>
      <c r="AV75" s="149">
        <v>5.38</v>
      </c>
      <c r="AW75" s="149">
        <v>23.1</v>
      </c>
      <c r="AX75" s="149">
        <v>5.23</v>
      </c>
      <c r="AY75" s="149">
        <v>1.56</v>
      </c>
      <c r="AZ75" s="149">
        <v>5.2</v>
      </c>
      <c r="BA75" s="149">
        <v>0.79</v>
      </c>
      <c r="BB75" s="149">
        <v>4.66</v>
      </c>
      <c r="BC75" s="149">
        <v>0.93</v>
      </c>
      <c r="BD75" s="149">
        <v>2.57</v>
      </c>
      <c r="BE75" s="149">
        <v>0.38</v>
      </c>
      <c r="BF75" s="149">
        <v>2.5499999999999998</v>
      </c>
      <c r="BG75" s="149">
        <v>0.38</v>
      </c>
      <c r="BH75" s="149">
        <v>4.21</v>
      </c>
      <c r="BI75" s="149">
        <v>0.38</v>
      </c>
      <c r="BJ75" s="149">
        <v>0.28000000000000003</v>
      </c>
      <c r="BK75" s="149">
        <v>0.09</v>
      </c>
      <c r="BL75" s="149">
        <v>5.6</v>
      </c>
      <c r="BM75" s="149">
        <v>1.37</v>
      </c>
      <c r="BN75" s="149">
        <v>0.56000000000000005</v>
      </c>
      <c r="BO75" s="149">
        <f t="shared" si="8"/>
        <v>6.8035714285714288</v>
      </c>
      <c r="BS75" s="149">
        <v>18.657</v>
      </c>
      <c r="BU75" s="149">
        <v>15.565</v>
      </c>
      <c r="BW75" s="149">
        <v>38.347000000000001</v>
      </c>
      <c r="BY75" s="149">
        <v>0.51287799999999995</v>
      </c>
      <c r="CB75" s="149">
        <v>0.70378499999999999</v>
      </c>
      <c r="CX75" s="149" t="s">
        <v>493</v>
      </c>
      <c r="CY75" s="149" t="s">
        <v>456</v>
      </c>
    </row>
    <row r="76" spans="1:103">
      <c r="A76" s="149" t="s">
        <v>569</v>
      </c>
      <c r="B76" s="148">
        <f t="shared" si="11"/>
        <v>7</v>
      </c>
      <c r="C76" s="148" t="s">
        <v>428</v>
      </c>
      <c r="D76" s="149" t="s">
        <v>446</v>
      </c>
      <c r="E76" s="149" t="s">
        <v>570</v>
      </c>
      <c r="G76" s="149" t="s">
        <v>577</v>
      </c>
      <c r="H76" s="149" t="s">
        <v>517</v>
      </c>
      <c r="I76" s="149" t="s">
        <v>578</v>
      </c>
      <c r="J76" s="149">
        <v>13.857200000000001</v>
      </c>
      <c r="K76" s="149">
        <v>-89.228700000000003</v>
      </c>
      <c r="L76" s="149">
        <v>50.78</v>
      </c>
      <c r="M76" s="149">
        <v>0.95</v>
      </c>
      <c r="N76" s="149">
        <v>17.239999999999998</v>
      </c>
      <c r="O76" s="149">
        <v>9.75</v>
      </c>
      <c r="Q76" s="149">
        <v>0.16</v>
      </c>
      <c r="R76" s="149">
        <v>6.86</v>
      </c>
      <c r="S76" s="149">
        <v>9.76</v>
      </c>
      <c r="T76" s="149">
        <v>2.78</v>
      </c>
      <c r="U76" s="149">
        <v>0.72</v>
      </c>
      <c r="V76" s="149">
        <v>0.25</v>
      </c>
      <c r="AC76" s="149">
        <v>252</v>
      </c>
      <c r="AD76" s="149">
        <v>221</v>
      </c>
      <c r="AE76" s="149">
        <v>35</v>
      </c>
      <c r="AF76" s="149">
        <v>76.099999999999994</v>
      </c>
      <c r="AG76" s="149">
        <v>65.2</v>
      </c>
      <c r="AH76" s="149">
        <v>81.7</v>
      </c>
      <c r="AI76" s="149">
        <v>17.3</v>
      </c>
      <c r="AJ76" s="149">
        <v>12.8</v>
      </c>
      <c r="AK76" s="149">
        <v>534</v>
      </c>
      <c r="AL76" s="149">
        <v>21.3</v>
      </c>
      <c r="AM76" s="149">
        <v>92.8</v>
      </c>
      <c r="AN76" s="149">
        <v>3.03</v>
      </c>
      <c r="AO76" s="149">
        <v>0.59</v>
      </c>
      <c r="AP76" s="149">
        <v>0.72</v>
      </c>
      <c r="AQ76" s="149">
        <v>0.11</v>
      </c>
      <c r="AR76" s="149">
        <v>0.41</v>
      </c>
      <c r="AS76" s="149">
        <v>436</v>
      </c>
      <c r="AT76" s="149">
        <v>9.89</v>
      </c>
      <c r="AU76" s="149">
        <v>22.3</v>
      </c>
      <c r="AV76" s="149">
        <v>3.34</v>
      </c>
      <c r="AW76" s="149">
        <v>15.3</v>
      </c>
      <c r="AX76" s="149">
        <v>3.73</v>
      </c>
      <c r="AY76" s="149">
        <v>1.19</v>
      </c>
      <c r="AZ76" s="149">
        <v>3.88</v>
      </c>
      <c r="BA76" s="149">
        <v>0.62</v>
      </c>
      <c r="BB76" s="149">
        <v>3.74</v>
      </c>
      <c r="BC76" s="149">
        <v>0.76</v>
      </c>
      <c r="BD76" s="149">
        <v>2.11</v>
      </c>
      <c r="BE76" s="149">
        <v>0.31</v>
      </c>
      <c r="BF76" s="149">
        <v>2.08</v>
      </c>
      <c r="BG76" s="149">
        <v>0.32</v>
      </c>
      <c r="BH76" s="149">
        <v>2.46</v>
      </c>
      <c r="BI76" s="149">
        <v>0.19</v>
      </c>
      <c r="BJ76" s="149">
        <v>0.25</v>
      </c>
      <c r="BK76" s="149">
        <v>7.0000000000000007E-2</v>
      </c>
      <c r="BL76" s="149">
        <v>3.29</v>
      </c>
      <c r="BM76" s="149">
        <v>0.9</v>
      </c>
      <c r="BN76" s="149">
        <v>0.41</v>
      </c>
      <c r="BO76" s="149">
        <f t="shared" si="8"/>
        <v>6.7781155015197569</v>
      </c>
      <c r="BS76" s="149">
        <v>18.562000000000001</v>
      </c>
      <c r="BU76" s="149">
        <v>15.538</v>
      </c>
      <c r="BW76" s="149">
        <v>38.189</v>
      </c>
      <c r="BY76" s="149">
        <v>0.51300199999999996</v>
      </c>
      <c r="CB76" s="149">
        <v>0.703708</v>
      </c>
      <c r="CX76" s="149" t="s">
        <v>449</v>
      </c>
      <c r="CY76" s="149" t="s">
        <v>456</v>
      </c>
    </row>
    <row r="77" spans="1:103">
      <c r="A77" s="149" t="s">
        <v>569</v>
      </c>
      <c r="B77" s="148">
        <f t="shared" si="11"/>
        <v>7</v>
      </c>
      <c r="C77" s="148" t="s">
        <v>428</v>
      </c>
      <c r="D77" s="149" t="s">
        <v>446</v>
      </c>
      <c r="E77" s="149" t="s">
        <v>570</v>
      </c>
      <c r="G77" s="149" t="s">
        <v>579</v>
      </c>
      <c r="H77" s="149" t="s">
        <v>517</v>
      </c>
      <c r="I77" s="149" t="s">
        <v>580</v>
      </c>
      <c r="J77" s="149">
        <v>13.712400000000001</v>
      </c>
      <c r="K77" s="149">
        <v>-88.936499999999995</v>
      </c>
      <c r="L77" s="149">
        <v>49.92</v>
      </c>
      <c r="M77" s="149">
        <v>1.2</v>
      </c>
      <c r="N77" s="149">
        <v>17.899999999999999</v>
      </c>
      <c r="O77" s="149">
        <v>9.9700000000000006</v>
      </c>
      <c r="Q77" s="149">
        <v>0.16</v>
      </c>
      <c r="R77" s="149">
        <v>5.52</v>
      </c>
      <c r="S77" s="149">
        <v>8.9600000000000009</v>
      </c>
      <c r="T77" s="149">
        <v>3.31</v>
      </c>
      <c r="U77" s="149">
        <v>1.01</v>
      </c>
      <c r="V77" s="149">
        <v>0.36</v>
      </c>
      <c r="AC77" s="149">
        <v>227</v>
      </c>
      <c r="AD77" s="149">
        <v>131</v>
      </c>
      <c r="AE77" s="149">
        <v>28.3</v>
      </c>
      <c r="AF77" s="149">
        <v>45.2</v>
      </c>
      <c r="AG77" s="149">
        <v>49.6</v>
      </c>
      <c r="AH77" s="149">
        <v>72.3</v>
      </c>
      <c r="AI77" s="149">
        <v>16.8</v>
      </c>
      <c r="AJ77" s="149">
        <v>17.600000000000001</v>
      </c>
      <c r="AK77" s="149">
        <v>634</v>
      </c>
      <c r="AL77" s="149">
        <v>24.7</v>
      </c>
      <c r="AM77" s="149">
        <v>126</v>
      </c>
      <c r="AN77" s="149">
        <v>6.42</v>
      </c>
      <c r="AO77" s="149">
        <v>0.87</v>
      </c>
      <c r="AP77" s="149">
        <v>1.05</v>
      </c>
      <c r="AQ77" s="149">
        <v>0.06</v>
      </c>
      <c r="AR77" s="149">
        <v>0.65</v>
      </c>
      <c r="AS77" s="149">
        <v>452</v>
      </c>
      <c r="AT77" s="149">
        <v>13.8</v>
      </c>
      <c r="AU77" s="149">
        <v>31.6</v>
      </c>
      <c r="AV77" s="149">
        <v>4.49</v>
      </c>
      <c r="AW77" s="149">
        <v>20.2</v>
      </c>
      <c r="AX77" s="149">
        <v>4.66</v>
      </c>
      <c r="AY77" s="149">
        <v>1.59</v>
      </c>
      <c r="AZ77" s="149">
        <v>4.76</v>
      </c>
      <c r="BA77" s="149">
        <v>0.76</v>
      </c>
      <c r="BB77" s="149">
        <v>4.51</v>
      </c>
      <c r="BC77" s="149">
        <v>0.92</v>
      </c>
      <c r="BD77" s="149">
        <v>2.5099999999999998</v>
      </c>
      <c r="BE77" s="149">
        <v>0.37</v>
      </c>
      <c r="BF77" s="149">
        <v>2.4700000000000002</v>
      </c>
      <c r="BG77" s="149">
        <v>0.37</v>
      </c>
      <c r="BH77" s="149">
        <v>3.2</v>
      </c>
      <c r="BI77" s="149">
        <v>0.41</v>
      </c>
      <c r="BJ77" s="149">
        <v>0.27</v>
      </c>
      <c r="BK77" s="149">
        <v>0.06</v>
      </c>
      <c r="BL77" s="149">
        <v>3.71</v>
      </c>
      <c r="BM77" s="149">
        <v>1.23</v>
      </c>
      <c r="BN77" s="149">
        <v>0.56000000000000005</v>
      </c>
      <c r="BO77" s="149">
        <f t="shared" si="8"/>
        <v>8.5175202156334233</v>
      </c>
      <c r="BS77" s="149">
        <v>18.600999999999999</v>
      </c>
      <c r="BU77" s="149">
        <v>15.555999999999999</v>
      </c>
      <c r="BW77" s="149">
        <v>38.274000000000001</v>
      </c>
      <c r="BY77" s="149">
        <v>0.51294399999999996</v>
      </c>
      <c r="CB77" s="149">
        <v>0.70387100000000002</v>
      </c>
      <c r="CX77" s="149" t="s">
        <v>449</v>
      </c>
      <c r="CY77" s="149" t="s">
        <v>456</v>
      </c>
    </row>
    <row r="78" spans="1:103">
      <c r="A78" s="149" t="s">
        <v>569</v>
      </c>
      <c r="B78" s="148">
        <f t="shared" si="11"/>
        <v>7</v>
      </c>
      <c r="C78" s="148" t="s">
        <v>428</v>
      </c>
      <c r="D78" s="149" t="s">
        <v>446</v>
      </c>
      <c r="E78" s="149" t="s">
        <v>570</v>
      </c>
      <c r="G78" s="149" t="s">
        <v>581</v>
      </c>
      <c r="H78" s="149" t="s">
        <v>517</v>
      </c>
      <c r="I78" s="149" t="s">
        <v>582</v>
      </c>
      <c r="J78" s="149">
        <v>14.318</v>
      </c>
      <c r="K78" s="149">
        <v>-89.583600000000004</v>
      </c>
      <c r="L78" s="149">
        <v>51.44</v>
      </c>
      <c r="M78" s="149">
        <v>1.33</v>
      </c>
      <c r="N78" s="149">
        <v>17.649999999999999</v>
      </c>
      <c r="O78" s="149">
        <v>10.02</v>
      </c>
      <c r="Q78" s="149">
        <v>0.16</v>
      </c>
      <c r="R78" s="149">
        <v>5.13</v>
      </c>
      <c r="S78" s="149">
        <v>8.17</v>
      </c>
      <c r="T78" s="149">
        <v>3.57</v>
      </c>
      <c r="U78" s="149">
        <v>1.54</v>
      </c>
      <c r="V78" s="149">
        <v>0.47</v>
      </c>
      <c r="AC78" s="149">
        <v>235</v>
      </c>
      <c r="AD78" s="149">
        <v>148</v>
      </c>
      <c r="AE78" s="149">
        <v>32.799999999999997</v>
      </c>
      <c r="AF78" s="149">
        <v>66.599999999999994</v>
      </c>
      <c r="AG78" s="149">
        <v>52.8</v>
      </c>
      <c r="AH78" s="149">
        <v>93.8</v>
      </c>
      <c r="AI78" s="149">
        <v>20</v>
      </c>
      <c r="AJ78" s="149">
        <v>19.899999999999999</v>
      </c>
      <c r="AK78" s="149">
        <v>581</v>
      </c>
      <c r="AL78" s="149">
        <v>31.4</v>
      </c>
      <c r="AM78" s="149">
        <v>201</v>
      </c>
      <c r="AN78" s="149">
        <v>13</v>
      </c>
      <c r="AO78" s="149">
        <v>1.59</v>
      </c>
      <c r="AP78" s="149">
        <v>1.26</v>
      </c>
      <c r="AQ78" s="149">
        <v>7.0000000000000007E-2</v>
      </c>
      <c r="AR78" s="149">
        <v>0.43</v>
      </c>
      <c r="AS78" s="149">
        <v>523</v>
      </c>
      <c r="AT78" s="149">
        <v>17.3</v>
      </c>
      <c r="AU78" s="149">
        <v>38</v>
      </c>
      <c r="AV78" s="149">
        <v>5.33</v>
      </c>
      <c r="AW78" s="149">
        <v>22.8</v>
      </c>
      <c r="AX78" s="149">
        <v>5.28</v>
      </c>
      <c r="AY78" s="149">
        <v>1.65</v>
      </c>
      <c r="AZ78" s="149">
        <v>5.31</v>
      </c>
      <c r="BA78" s="149">
        <v>0.81</v>
      </c>
      <c r="BB78" s="149">
        <v>4.79</v>
      </c>
      <c r="BC78" s="149">
        <v>0.96</v>
      </c>
      <c r="BD78" s="149">
        <v>2.62</v>
      </c>
      <c r="BE78" s="149">
        <v>0.39</v>
      </c>
      <c r="BF78" s="149">
        <v>2.56</v>
      </c>
      <c r="BG78" s="149">
        <v>0.39</v>
      </c>
      <c r="BH78" s="149">
        <v>4.04</v>
      </c>
      <c r="BI78" s="149">
        <v>0.57999999999999996</v>
      </c>
      <c r="BJ78" s="149">
        <v>0.26</v>
      </c>
      <c r="BK78" s="149">
        <v>0.1</v>
      </c>
      <c r="BL78" s="149">
        <v>5.08</v>
      </c>
      <c r="BM78" s="149">
        <v>1.48</v>
      </c>
      <c r="BN78" s="149">
        <v>0.64</v>
      </c>
      <c r="BO78" s="149">
        <f t="shared" si="8"/>
        <v>7.4803149606299213</v>
      </c>
      <c r="BS78" s="149">
        <v>18.657</v>
      </c>
      <c r="BU78" s="149">
        <v>15.565</v>
      </c>
      <c r="BW78" s="149">
        <v>38.338000000000001</v>
      </c>
      <c r="BY78" s="149">
        <v>0.51290500000000006</v>
      </c>
      <c r="CB78" s="149">
        <v>0.70371600000000001</v>
      </c>
      <c r="CX78" s="149" t="s">
        <v>449</v>
      </c>
      <c r="CY78" s="149" t="s">
        <v>450</v>
      </c>
    </row>
    <row r="79" spans="1:103">
      <c r="A79" s="149" t="s">
        <v>569</v>
      </c>
      <c r="B79" s="148">
        <f t="shared" si="11"/>
        <v>7</v>
      </c>
      <c r="C79" s="148" t="s">
        <v>428</v>
      </c>
      <c r="D79" s="149" t="s">
        <v>446</v>
      </c>
      <c r="E79" s="149" t="s">
        <v>570</v>
      </c>
      <c r="G79" s="149" t="s">
        <v>583</v>
      </c>
      <c r="H79" s="149" t="s">
        <v>517</v>
      </c>
      <c r="I79" s="149" t="s">
        <v>584</v>
      </c>
      <c r="J79" s="149">
        <v>14.275</v>
      </c>
      <c r="K79" s="149">
        <v>-89.477199999999996</v>
      </c>
      <c r="L79" s="149">
        <v>50.94</v>
      </c>
      <c r="M79" s="149">
        <v>1.3</v>
      </c>
      <c r="N79" s="149">
        <v>17.579999999999998</v>
      </c>
      <c r="O79" s="149">
        <v>9.65</v>
      </c>
      <c r="Q79" s="149">
        <v>0.16</v>
      </c>
      <c r="R79" s="149">
        <v>5.2</v>
      </c>
      <c r="S79" s="149">
        <v>9.0500000000000007</v>
      </c>
      <c r="T79" s="149">
        <v>3.59</v>
      </c>
      <c r="U79" s="149">
        <v>1.1599999999999999</v>
      </c>
      <c r="V79" s="149">
        <v>0.44</v>
      </c>
      <c r="AC79" s="149">
        <v>213</v>
      </c>
      <c r="AD79" s="149">
        <v>94.2</v>
      </c>
      <c r="AE79" s="149">
        <v>26.6</v>
      </c>
      <c r="AF79" s="149">
        <v>36</v>
      </c>
      <c r="AG79" s="149">
        <v>47.6</v>
      </c>
      <c r="AH79" s="149">
        <v>80.5</v>
      </c>
      <c r="AI79" s="149">
        <v>17.7</v>
      </c>
      <c r="AJ79" s="149">
        <v>15.6</v>
      </c>
      <c r="AK79" s="149">
        <v>580</v>
      </c>
      <c r="AL79" s="149">
        <v>27.9</v>
      </c>
      <c r="AM79" s="149">
        <v>189</v>
      </c>
      <c r="AN79" s="149">
        <v>7.95</v>
      </c>
      <c r="AO79" s="149">
        <v>0.99</v>
      </c>
      <c r="AP79" s="149">
        <v>1.24</v>
      </c>
      <c r="AQ79" s="149">
        <v>0.1</v>
      </c>
      <c r="AR79" s="149">
        <v>0.45</v>
      </c>
      <c r="AS79" s="149">
        <v>450</v>
      </c>
      <c r="AT79" s="149">
        <v>16.7</v>
      </c>
      <c r="AU79" s="149">
        <v>39.4</v>
      </c>
      <c r="AV79" s="149">
        <v>5.64</v>
      </c>
      <c r="AW79" s="149">
        <v>24.7</v>
      </c>
      <c r="AX79" s="149">
        <v>5.51</v>
      </c>
      <c r="AY79" s="149">
        <v>1.76</v>
      </c>
      <c r="AZ79" s="149">
        <v>5.49</v>
      </c>
      <c r="BA79" s="149">
        <v>0.87</v>
      </c>
      <c r="BB79" s="149">
        <v>5.19</v>
      </c>
      <c r="BC79" s="149">
        <v>1.05</v>
      </c>
      <c r="BD79" s="149">
        <v>2.86</v>
      </c>
      <c r="BE79" s="149">
        <v>0.42</v>
      </c>
      <c r="BF79" s="149">
        <v>2.8</v>
      </c>
      <c r="BG79" s="149">
        <v>0.42</v>
      </c>
      <c r="BH79" s="149">
        <v>4.54</v>
      </c>
      <c r="BI79" s="149">
        <v>0.48</v>
      </c>
      <c r="BJ79" s="149">
        <v>0.28000000000000003</v>
      </c>
      <c r="BK79" s="149">
        <v>7.0000000000000007E-2</v>
      </c>
      <c r="BL79" s="149">
        <v>4.96</v>
      </c>
      <c r="BM79" s="149">
        <v>1.08</v>
      </c>
      <c r="BN79" s="149">
        <v>0.45</v>
      </c>
      <c r="BO79" s="149">
        <f t="shared" si="8"/>
        <v>7.943548387096774</v>
      </c>
      <c r="BS79" s="149">
        <v>18.666</v>
      </c>
      <c r="BU79" s="149">
        <v>15.574999999999999</v>
      </c>
      <c r="BW79" s="149">
        <v>38.378</v>
      </c>
      <c r="BY79" s="149">
        <v>0.51287499999999997</v>
      </c>
      <c r="CB79" s="149">
        <v>0.70375299999999996</v>
      </c>
      <c r="CX79" s="149" t="s">
        <v>449</v>
      </c>
      <c r="CY79" s="149" t="s">
        <v>450</v>
      </c>
    </row>
    <row r="80" spans="1:103">
      <c r="A80" s="149" t="s">
        <v>569</v>
      </c>
      <c r="B80" s="148">
        <f t="shared" si="11"/>
        <v>7</v>
      </c>
      <c r="C80" s="148" t="s">
        <v>428</v>
      </c>
      <c r="D80" s="149" t="s">
        <v>446</v>
      </c>
      <c r="E80" s="149" t="s">
        <v>570</v>
      </c>
      <c r="G80" s="149" t="s">
        <v>585</v>
      </c>
      <c r="H80" s="149" t="s">
        <v>517</v>
      </c>
      <c r="I80" s="149" t="s">
        <v>586</v>
      </c>
      <c r="J80" s="149">
        <v>14.0488</v>
      </c>
      <c r="K80" s="149">
        <v>-89.631699999999995</v>
      </c>
      <c r="L80" s="149">
        <v>49.24</v>
      </c>
      <c r="M80" s="149">
        <v>1.0900000000000001</v>
      </c>
      <c r="N80" s="149">
        <v>17.11</v>
      </c>
      <c r="O80" s="149">
        <v>10.09</v>
      </c>
      <c r="Q80" s="149">
        <v>0.16</v>
      </c>
      <c r="R80" s="149">
        <v>7.6</v>
      </c>
      <c r="S80" s="149">
        <v>9.6</v>
      </c>
      <c r="T80" s="149">
        <v>3.01</v>
      </c>
      <c r="U80" s="149">
        <v>0.84</v>
      </c>
      <c r="V80" s="149">
        <v>0.25</v>
      </c>
      <c r="AC80" s="149">
        <v>243</v>
      </c>
      <c r="AD80" s="149">
        <v>232</v>
      </c>
      <c r="AE80" s="149">
        <v>36.799999999999997</v>
      </c>
      <c r="AF80" s="149">
        <v>98.4</v>
      </c>
      <c r="AG80" s="149">
        <v>55.7</v>
      </c>
      <c r="AH80" s="149">
        <v>73.8</v>
      </c>
      <c r="AI80" s="149">
        <v>16.5</v>
      </c>
      <c r="AJ80" s="149">
        <v>12</v>
      </c>
      <c r="AK80" s="149">
        <v>518</v>
      </c>
      <c r="AL80" s="149">
        <v>21.1</v>
      </c>
      <c r="AM80" s="149">
        <v>95.2</v>
      </c>
      <c r="AN80" s="149">
        <v>3.96</v>
      </c>
      <c r="AO80" s="149">
        <v>0.64</v>
      </c>
      <c r="AP80" s="149">
        <v>0.78</v>
      </c>
      <c r="AQ80" s="149">
        <v>7.0000000000000007E-2</v>
      </c>
      <c r="AR80" s="149">
        <v>0.45</v>
      </c>
      <c r="AS80" s="149">
        <v>390</v>
      </c>
      <c r="AT80" s="149">
        <v>9.64</v>
      </c>
      <c r="AU80" s="149">
        <v>22.1</v>
      </c>
      <c r="AV80" s="149">
        <v>3.25</v>
      </c>
      <c r="AW80" s="149">
        <v>14.9</v>
      </c>
      <c r="AX80" s="149">
        <v>3.65</v>
      </c>
      <c r="AY80" s="149">
        <v>1.26</v>
      </c>
      <c r="AZ80" s="149">
        <v>3.86</v>
      </c>
      <c r="BA80" s="149">
        <v>0.64</v>
      </c>
      <c r="BB80" s="149">
        <v>3.93</v>
      </c>
      <c r="BC80" s="149">
        <v>0.81</v>
      </c>
      <c r="BD80" s="149">
        <v>2.21</v>
      </c>
      <c r="BE80" s="149">
        <v>0.32</v>
      </c>
      <c r="BF80" s="149">
        <v>2.1800000000000002</v>
      </c>
      <c r="BG80" s="149">
        <v>0.33</v>
      </c>
      <c r="BH80" s="149">
        <v>2.63</v>
      </c>
      <c r="BI80" s="149">
        <v>0.27</v>
      </c>
      <c r="BJ80" s="149">
        <v>0.19</v>
      </c>
      <c r="BK80" s="149">
        <v>0.02</v>
      </c>
      <c r="BL80" s="149">
        <v>2.48</v>
      </c>
      <c r="BM80" s="149">
        <v>1.17</v>
      </c>
      <c r="BN80" s="149">
        <v>0.48</v>
      </c>
      <c r="BO80" s="149">
        <f t="shared" si="8"/>
        <v>8.9112903225806459</v>
      </c>
      <c r="BS80" s="149">
        <v>18.577000000000002</v>
      </c>
      <c r="BU80" s="149">
        <v>15.545999999999999</v>
      </c>
      <c r="BW80" s="149">
        <v>38.225000000000001</v>
      </c>
      <c r="BY80" s="149">
        <v>0.51297099999999995</v>
      </c>
      <c r="CB80" s="149">
        <v>0.70361499999999999</v>
      </c>
      <c r="CX80" s="149" t="s">
        <v>449</v>
      </c>
      <c r="CY80" s="149" t="s">
        <v>575</v>
      </c>
    </row>
    <row r="81" spans="1:103">
      <c r="A81" s="149" t="s">
        <v>587</v>
      </c>
      <c r="B81" s="148">
        <f t="shared" si="11"/>
        <v>8</v>
      </c>
      <c r="C81" s="148" t="s">
        <v>428</v>
      </c>
      <c r="D81" s="149" t="s">
        <v>446</v>
      </c>
      <c r="E81" s="149" t="s">
        <v>570</v>
      </c>
      <c r="G81" s="149" t="s">
        <v>588</v>
      </c>
      <c r="H81" s="149" t="s">
        <v>432</v>
      </c>
      <c r="I81" s="149" t="s">
        <v>589</v>
      </c>
      <c r="J81" s="149">
        <v>13.8184</v>
      </c>
      <c r="K81" s="149">
        <v>-89.631200000000007</v>
      </c>
      <c r="L81" s="149">
        <v>54.02</v>
      </c>
      <c r="M81" s="149">
        <v>0.85</v>
      </c>
      <c r="N81" s="149">
        <v>18.489999999999998</v>
      </c>
      <c r="O81" s="149">
        <v>9.5299999999999994</v>
      </c>
      <c r="Q81" s="149">
        <v>0.16</v>
      </c>
      <c r="R81" s="149">
        <v>4.22</v>
      </c>
      <c r="S81" s="149">
        <v>8.1999999999999993</v>
      </c>
      <c r="T81" s="149">
        <v>3.72</v>
      </c>
      <c r="U81" s="149">
        <v>1.19</v>
      </c>
      <c r="V81" s="149">
        <v>0.16</v>
      </c>
      <c r="AC81" s="149">
        <v>256</v>
      </c>
      <c r="AD81" s="149">
        <v>11.6</v>
      </c>
      <c r="AE81" s="149">
        <v>31.5</v>
      </c>
      <c r="AF81" s="149">
        <v>12.7</v>
      </c>
      <c r="AG81" s="149">
        <v>128</v>
      </c>
      <c r="AH81" s="149">
        <v>82.8</v>
      </c>
      <c r="AI81" s="149">
        <v>19.899999999999999</v>
      </c>
      <c r="AJ81" s="149">
        <v>29.4</v>
      </c>
      <c r="AK81" s="149">
        <v>462</v>
      </c>
      <c r="AL81" s="149">
        <v>21.1</v>
      </c>
      <c r="AM81" s="149">
        <v>75</v>
      </c>
      <c r="AN81" s="149">
        <v>1.6</v>
      </c>
      <c r="AO81" s="149">
        <v>0.96</v>
      </c>
      <c r="AP81" s="149">
        <v>0.64</v>
      </c>
      <c r="AQ81" s="149">
        <v>0.21</v>
      </c>
      <c r="AR81" s="149">
        <v>1.28</v>
      </c>
      <c r="AS81" s="149">
        <v>470</v>
      </c>
      <c r="AT81" s="149">
        <v>7.94</v>
      </c>
      <c r="AU81" s="149">
        <v>17.100000000000001</v>
      </c>
      <c r="AV81" s="149">
        <v>2.54</v>
      </c>
      <c r="AW81" s="149">
        <v>11.2</v>
      </c>
      <c r="AX81" s="149">
        <v>2.95</v>
      </c>
      <c r="AY81" s="149">
        <v>1</v>
      </c>
      <c r="AZ81" s="149">
        <v>3.15</v>
      </c>
      <c r="BA81" s="149">
        <v>0.51</v>
      </c>
      <c r="BB81" s="149">
        <v>3.16</v>
      </c>
      <c r="BC81" s="149">
        <v>0.65</v>
      </c>
      <c r="BD81" s="149">
        <v>1.8</v>
      </c>
      <c r="BE81" s="149">
        <v>0.27</v>
      </c>
      <c r="BF81" s="149">
        <v>1.83</v>
      </c>
      <c r="BG81" s="149">
        <v>0.28000000000000003</v>
      </c>
      <c r="BH81" s="149">
        <v>1.91</v>
      </c>
      <c r="BI81" s="149">
        <v>0.09</v>
      </c>
      <c r="BJ81" s="149">
        <v>0.4</v>
      </c>
      <c r="BK81" s="149">
        <v>0.13</v>
      </c>
      <c r="BL81" s="149">
        <v>3.96</v>
      </c>
      <c r="BM81" s="149">
        <v>2.19</v>
      </c>
      <c r="BN81" s="149">
        <v>1.05</v>
      </c>
      <c r="BO81" s="149">
        <f t="shared" si="8"/>
        <v>4.3181818181818183</v>
      </c>
      <c r="BS81" s="149">
        <v>18.663</v>
      </c>
      <c r="BU81" s="149">
        <v>15.554</v>
      </c>
      <c r="BW81" s="149">
        <v>38.307000000000002</v>
      </c>
      <c r="BY81" s="149">
        <v>0.51300500000000004</v>
      </c>
      <c r="CB81" s="149">
        <v>0.70364300000000002</v>
      </c>
      <c r="CX81" s="149" t="s">
        <v>493</v>
      </c>
      <c r="CY81" s="149" t="s">
        <v>575</v>
      </c>
    </row>
    <row r="82" spans="1:103">
      <c r="A82" s="149" t="s">
        <v>587</v>
      </c>
      <c r="B82" s="148">
        <f t="shared" si="11"/>
        <v>8</v>
      </c>
      <c r="C82" s="148" t="s">
        <v>428</v>
      </c>
      <c r="D82" s="149" t="s">
        <v>446</v>
      </c>
      <c r="E82" s="149" t="s">
        <v>570</v>
      </c>
      <c r="G82" s="149" t="s">
        <v>588</v>
      </c>
      <c r="H82" s="149" t="s">
        <v>432</v>
      </c>
      <c r="I82" s="149" t="s">
        <v>590</v>
      </c>
      <c r="J82" s="149">
        <v>13.816800000000001</v>
      </c>
      <c r="K82" s="149">
        <v>-89.627600000000001</v>
      </c>
      <c r="L82" s="149">
        <v>52.96</v>
      </c>
      <c r="M82" s="149">
        <v>0.87</v>
      </c>
      <c r="N82" s="149">
        <v>18.84</v>
      </c>
      <c r="O82" s="149">
        <v>9.9</v>
      </c>
      <c r="Q82" s="149">
        <v>0.17</v>
      </c>
      <c r="R82" s="149">
        <v>4.13</v>
      </c>
      <c r="S82" s="149">
        <v>8.4700000000000006</v>
      </c>
      <c r="T82" s="149">
        <v>3.59</v>
      </c>
      <c r="U82" s="149">
        <v>1.05</v>
      </c>
      <c r="V82" s="149">
        <v>0.15</v>
      </c>
      <c r="AC82" s="149">
        <v>264</v>
      </c>
      <c r="AD82" s="149">
        <v>9.92</v>
      </c>
      <c r="AE82" s="149">
        <v>29.4</v>
      </c>
      <c r="AF82" s="149">
        <v>10.8</v>
      </c>
      <c r="AG82" s="149">
        <v>111</v>
      </c>
      <c r="AH82" s="149">
        <v>76.599999999999994</v>
      </c>
      <c r="AI82" s="149">
        <v>18.100000000000001</v>
      </c>
      <c r="AJ82" s="149">
        <v>23.5</v>
      </c>
      <c r="AK82" s="149">
        <v>467</v>
      </c>
      <c r="AL82" s="149">
        <v>18</v>
      </c>
      <c r="AM82" s="149">
        <v>59.9</v>
      </c>
      <c r="AN82" s="149">
        <v>1.24</v>
      </c>
      <c r="AO82" s="149">
        <v>0.84</v>
      </c>
      <c r="AP82" s="149">
        <v>0.59</v>
      </c>
      <c r="AQ82" s="149">
        <v>0.17</v>
      </c>
      <c r="AR82" s="149">
        <v>1.24</v>
      </c>
      <c r="AS82" s="149">
        <v>456</v>
      </c>
      <c r="AT82" s="149">
        <v>7.42</v>
      </c>
      <c r="AU82" s="149">
        <v>16.5</v>
      </c>
      <c r="AV82" s="149">
        <v>2.41</v>
      </c>
      <c r="AW82" s="149">
        <v>11.1</v>
      </c>
      <c r="AX82" s="149">
        <v>2.86</v>
      </c>
      <c r="AY82" s="149">
        <v>1.05</v>
      </c>
      <c r="AZ82" s="149">
        <v>3.14</v>
      </c>
      <c r="BA82" s="149">
        <v>0.53</v>
      </c>
      <c r="BB82" s="149">
        <v>3.28</v>
      </c>
      <c r="BC82" s="149">
        <v>0.68</v>
      </c>
      <c r="BD82" s="149">
        <v>1.91</v>
      </c>
      <c r="BE82" s="149">
        <v>0.28000000000000003</v>
      </c>
      <c r="BF82" s="149">
        <v>1.94</v>
      </c>
      <c r="BG82" s="149">
        <v>0.3</v>
      </c>
      <c r="BH82" s="149">
        <v>1.93</v>
      </c>
      <c r="BI82" s="149">
        <v>0.1</v>
      </c>
      <c r="BJ82" s="149">
        <v>0.47</v>
      </c>
      <c r="BK82" s="149">
        <v>0.06</v>
      </c>
      <c r="BL82" s="149">
        <v>3.83</v>
      </c>
      <c r="BM82" s="149">
        <v>1.97</v>
      </c>
      <c r="BN82" s="149">
        <v>0.95</v>
      </c>
      <c r="BO82" s="149">
        <f t="shared" si="8"/>
        <v>4.3080939947780674</v>
      </c>
      <c r="BS82" s="149">
        <v>18.654</v>
      </c>
      <c r="BU82" s="149">
        <v>15.545999999999999</v>
      </c>
      <c r="BW82" s="149">
        <v>38.284999999999997</v>
      </c>
      <c r="BY82" s="149">
        <v>0.51300100000000004</v>
      </c>
      <c r="CB82" s="149">
        <v>0.70415399999999995</v>
      </c>
      <c r="CX82" s="149" t="s">
        <v>493</v>
      </c>
      <c r="CY82" s="149" t="s">
        <v>450</v>
      </c>
    </row>
    <row r="83" spans="1:103">
      <c r="A83" s="149" t="s">
        <v>587</v>
      </c>
      <c r="B83" s="148">
        <f t="shared" si="11"/>
        <v>8</v>
      </c>
      <c r="C83" s="148" t="s">
        <v>428</v>
      </c>
      <c r="D83" s="149" t="s">
        <v>446</v>
      </c>
      <c r="E83" s="149" t="s">
        <v>570</v>
      </c>
      <c r="G83" s="149" t="s">
        <v>591</v>
      </c>
      <c r="H83" s="149" t="s">
        <v>432</v>
      </c>
      <c r="I83" s="149" t="s">
        <v>592</v>
      </c>
      <c r="J83" s="149">
        <v>13.8399</v>
      </c>
      <c r="K83" s="149">
        <v>-89.360900000000001</v>
      </c>
      <c r="L83" s="149">
        <v>54.88</v>
      </c>
      <c r="M83" s="149">
        <v>1.22</v>
      </c>
      <c r="N83" s="149">
        <v>15.99</v>
      </c>
      <c r="O83" s="149">
        <v>11.46</v>
      </c>
      <c r="Q83" s="149">
        <v>0.21</v>
      </c>
      <c r="R83" s="149">
        <v>2.76</v>
      </c>
      <c r="S83" s="149">
        <v>6.99</v>
      </c>
      <c r="T83" s="149">
        <v>3.67</v>
      </c>
      <c r="U83" s="149">
        <v>1.68</v>
      </c>
      <c r="V83" s="149">
        <v>0.32</v>
      </c>
      <c r="AC83" s="149">
        <v>211</v>
      </c>
      <c r="AD83" s="149">
        <v>1.92</v>
      </c>
      <c r="AE83" s="149">
        <v>23.2</v>
      </c>
      <c r="AF83" s="149">
        <v>2.2400000000000002</v>
      </c>
      <c r="AG83" s="149">
        <v>183</v>
      </c>
      <c r="AH83" s="149">
        <v>115</v>
      </c>
      <c r="AI83" s="149">
        <v>19.100000000000001</v>
      </c>
      <c r="AJ83" s="149">
        <v>38.9</v>
      </c>
      <c r="AK83" s="149">
        <v>377</v>
      </c>
      <c r="AL83" s="149">
        <v>42.9</v>
      </c>
      <c r="AM83" s="149">
        <v>170</v>
      </c>
      <c r="AN83" s="149">
        <v>3.22</v>
      </c>
      <c r="AO83" s="149">
        <v>1.49</v>
      </c>
      <c r="AP83" s="149">
        <v>1.71</v>
      </c>
      <c r="AQ83" s="149">
        <v>0.37</v>
      </c>
      <c r="AR83" s="149">
        <v>1.97</v>
      </c>
      <c r="AS83" s="149">
        <v>799</v>
      </c>
      <c r="AT83" s="149">
        <v>14.1</v>
      </c>
      <c r="AU83" s="149">
        <v>33.9</v>
      </c>
      <c r="AV83" s="149">
        <v>5.28</v>
      </c>
      <c r="AW83" s="149">
        <v>25</v>
      </c>
      <c r="AX83" s="149">
        <v>6.63</v>
      </c>
      <c r="AY83" s="149">
        <v>1.78</v>
      </c>
      <c r="AZ83" s="149">
        <v>7.33</v>
      </c>
      <c r="BA83" s="149">
        <v>1.24</v>
      </c>
      <c r="BB83" s="149">
        <v>7.81</v>
      </c>
      <c r="BC83" s="149">
        <v>1.63</v>
      </c>
      <c r="BD83" s="149">
        <v>4.54</v>
      </c>
      <c r="BE83" s="149">
        <v>0.68</v>
      </c>
      <c r="BF83" s="149">
        <v>4.57</v>
      </c>
      <c r="BG83" s="149">
        <v>0.68</v>
      </c>
      <c r="BH83" s="149">
        <v>5.1100000000000003</v>
      </c>
      <c r="BI83" s="149">
        <v>0.22</v>
      </c>
      <c r="BJ83" s="149">
        <v>0.75</v>
      </c>
      <c r="BK83" s="149">
        <v>0.17</v>
      </c>
      <c r="BL83" s="149">
        <v>6.69</v>
      </c>
      <c r="BM83" s="149">
        <v>2.57</v>
      </c>
      <c r="BN83" s="149">
        <v>1.26</v>
      </c>
      <c r="BO83" s="149">
        <f t="shared" si="8"/>
        <v>5.0672645739910305</v>
      </c>
      <c r="BS83" s="149">
        <v>18.573</v>
      </c>
      <c r="BT83" s="163"/>
      <c r="BU83" s="149">
        <v>15.551</v>
      </c>
      <c r="BV83" s="163"/>
      <c r="BW83" s="149">
        <v>38.243000000000002</v>
      </c>
      <c r="BX83" s="163"/>
      <c r="BY83" s="149">
        <v>0.51299600000000001</v>
      </c>
      <c r="CB83" s="149">
        <v>0.70378799999999997</v>
      </c>
      <c r="CD83" s="163"/>
      <c r="CX83" s="149" t="s">
        <v>493</v>
      </c>
      <c r="CY83" s="149" t="s">
        <v>456</v>
      </c>
    </row>
    <row r="84" spans="1:103">
      <c r="A84" s="149" t="s">
        <v>587</v>
      </c>
      <c r="B84" s="148">
        <f t="shared" si="11"/>
        <v>8</v>
      </c>
      <c r="C84" s="148" t="s">
        <v>428</v>
      </c>
      <c r="D84" s="149" t="s">
        <v>446</v>
      </c>
      <c r="E84" s="149" t="s">
        <v>570</v>
      </c>
      <c r="G84" s="149" t="s">
        <v>593</v>
      </c>
      <c r="H84" s="149" t="s">
        <v>432</v>
      </c>
      <c r="I84" s="149" t="s">
        <v>594</v>
      </c>
      <c r="J84" s="149">
        <v>13.502800000000001</v>
      </c>
      <c r="K84" s="149">
        <v>-88.221699999999998</v>
      </c>
      <c r="L84" s="149">
        <v>50.19</v>
      </c>
      <c r="M84" s="149">
        <v>0.81</v>
      </c>
      <c r="N84" s="149">
        <v>18.62</v>
      </c>
      <c r="O84" s="149">
        <v>11.03</v>
      </c>
      <c r="Q84" s="149">
        <v>0.18</v>
      </c>
      <c r="R84" s="149">
        <v>6.22</v>
      </c>
      <c r="S84" s="149">
        <v>10.1</v>
      </c>
      <c r="T84" s="149">
        <v>2.4700000000000002</v>
      </c>
      <c r="U84" s="149">
        <v>0.53</v>
      </c>
      <c r="V84" s="149">
        <v>0.15</v>
      </c>
      <c r="AC84" s="149">
        <v>309</v>
      </c>
      <c r="AD84" s="149">
        <v>35.799999999999997</v>
      </c>
      <c r="AE84" s="149">
        <v>38.299999999999997</v>
      </c>
      <c r="AF84" s="149">
        <v>27.8</v>
      </c>
      <c r="AG84" s="149">
        <v>148</v>
      </c>
      <c r="AH84" s="149">
        <v>91.4</v>
      </c>
      <c r="AI84" s="149">
        <v>19</v>
      </c>
      <c r="AJ84" s="149">
        <v>8.16</v>
      </c>
      <c r="AK84" s="149">
        <v>450</v>
      </c>
      <c r="AL84" s="149">
        <v>20.100000000000001</v>
      </c>
      <c r="AM84" s="149">
        <v>56</v>
      </c>
      <c r="AN84" s="149">
        <v>1.47</v>
      </c>
      <c r="AO84" s="149">
        <v>0.49</v>
      </c>
      <c r="AP84" s="149">
        <v>0.6</v>
      </c>
      <c r="AQ84" s="149">
        <v>0.18</v>
      </c>
      <c r="AR84" s="149">
        <v>0.38</v>
      </c>
      <c r="AS84" s="149">
        <v>384</v>
      </c>
      <c r="AT84" s="149">
        <v>5.55</v>
      </c>
      <c r="AU84" s="149">
        <v>12.9</v>
      </c>
      <c r="AV84" s="149">
        <v>2.08</v>
      </c>
      <c r="AW84" s="149">
        <v>10</v>
      </c>
      <c r="AX84" s="149">
        <v>2.78</v>
      </c>
      <c r="AY84" s="149">
        <v>0.9</v>
      </c>
      <c r="AZ84" s="149">
        <v>3.05</v>
      </c>
      <c r="BA84" s="149">
        <v>0.49</v>
      </c>
      <c r="BB84" s="149">
        <v>3.07</v>
      </c>
      <c r="BC84" s="149">
        <v>0.64</v>
      </c>
      <c r="BD84" s="149">
        <v>1.77</v>
      </c>
      <c r="BE84" s="149">
        <v>0.27</v>
      </c>
      <c r="BF84" s="149">
        <v>1.76</v>
      </c>
      <c r="BG84" s="149">
        <v>0.26</v>
      </c>
      <c r="BH84" s="149">
        <v>1.51</v>
      </c>
      <c r="BI84" s="149">
        <v>7.0000000000000007E-2</v>
      </c>
      <c r="BJ84" s="149">
        <v>0.18</v>
      </c>
      <c r="BK84" s="149">
        <v>7.0000000000000007E-2</v>
      </c>
      <c r="BL84" s="149">
        <v>2.39</v>
      </c>
      <c r="BM84" s="149">
        <v>0.71</v>
      </c>
      <c r="BN84" s="149">
        <v>0.37</v>
      </c>
      <c r="BO84" s="149">
        <f t="shared" si="8"/>
        <v>5.3974895397489542</v>
      </c>
      <c r="BS84" s="149">
        <v>18.536999999999999</v>
      </c>
      <c r="BU84" s="149">
        <v>15.531000000000001</v>
      </c>
      <c r="BW84" s="149">
        <v>38.173000000000002</v>
      </c>
      <c r="BY84" s="149">
        <v>0.51300599999999996</v>
      </c>
      <c r="CB84" s="149">
        <v>0.70384599999999997</v>
      </c>
      <c r="CX84" s="149" t="s">
        <v>449</v>
      </c>
      <c r="CY84" s="149" t="s">
        <v>450</v>
      </c>
    </row>
    <row r="85" spans="1:103">
      <c r="A85" s="149" t="s">
        <v>587</v>
      </c>
      <c r="B85" s="148">
        <f t="shared" si="11"/>
        <v>8</v>
      </c>
      <c r="C85" s="148" t="s">
        <v>428</v>
      </c>
      <c r="D85" s="149" t="s">
        <v>446</v>
      </c>
      <c r="E85" s="149" t="s">
        <v>570</v>
      </c>
      <c r="G85" s="149" t="s">
        <v>593</v>
      </c>
      <c r="H85" s="149" t="s">
        <v>432</v>
      </c>
      <c r="I85" s="149" t="s">
        <v>595</v>
      </c>
      <c r="J85" s="149">
        <v>13.511200000000001</v>
      </c>
      <c r="K85" s="149">
        <v>-88.247799999999998</v>
      </c>
      <c r="L85" s="149">
        <v>50.93</v>
      </c>
      <c r="M85" s="149">
        <v>0.98</v>
      </c>
      <c r="N85" s="149">
        <v>18.93</v>
      </c>
      <c r="O85" s="149">
        <v>10.99</v>
      </c>
      <c r="Q85" s="149">
        <v>0.18</v>
      </c>
      <c r="R85" s="149">
        <v>4.1900000000000004</v>
      </c>
      <c r="S85" s="149">
        <v>10.23</v>
      </c>
      <c r="T85" s="149">
        <v>2.75</v>
      </c>
      <c r="U85" s="149">
        <v>0.73</v>
      </c>
      <c r="V85" s="149">
        <v>0.18</v>
      </c>
      <c r="AC85" s="149">
        <v>392</v>
      </c>
      <c r="AD85" s="149">
        <v>18.600000000000001</v>
      </c>
      <c r="AE85" s="149">
        <v>31.4</v>
      </c>
      <c r="AF85" s="149">
        <v>8.51</v>
      </c>
      <c r="AG85" s="149">
        <v>244</v>
      </c>
      <c r="AH85" s="149">
        <v>96.6</v>
      </c>
      <c r="AI85" s="149">
        <v>20.8</v>
      </c>
      <c r="AJ85" s="149">
        <v>13.9</v>
      </c>
      <c r="AK85" s="149">
        <v>506</v>
      </c>
      <c r="AL85" s="149">
        <v>22.9</v>
      </c>
      <c r="AM85" s="149">
        <v>63.6</v>
      </c>
      <c r="AN85" s="149">
        <v>1.57</v>
      </c>
      <c r="AO85" s="149">
        <v>0.65</v>
      </c>
      <c r="AP85" s="149">
        <v>0.67</v>
      </c>
      <c r="AQ85" s="149">
        <v>0.26</v>
      </c>
      <c r="AR85" s="149">
        <v>0.57999999999999996</v>
      </c>
      <c r="AS85" s="149">
        <v>427</v>
      </c>
      <c r="AT85" s="149">
        <v>6.3</v>
      </c>
      <c r="AU85" s="149">
        <v>14.7</v>
      </c>
      <c r="AV85" s="149">
        <v>2.35</v>
      </c>
      <c r="AW85" s="149">
        <v>11.1</v>
      </c>
      <c r="AX85" s="149">
        <v>3.11</v>
      </c>
      <c r="AY85" s="149">
        <v>1</v>
      </c>
      <c r="AZ85" s="149">
        <v>3.43</v>
      </c>
      <c r="BA85" s="149">
        <v>0.55000000000000004</v>
      </c>
      <c r="BB85" s="149">
        <v>3.39</v>
      </c>
      <c r="BC85" s="149">
        <v>0.7</v>
      </c>
      <c r="BD85" s="149">
        <v>1.93</v>
      </c>
      <c r="BE85" s="149">
        <v>0.28999999999999998</v>
      </c>
      <c r="BF85" s="149">
        <v>1.9</v>
      </c>
      <c r="BG85" s="149">
        <v>0.28999999999999998</v>
      </c>
      <c r="BH85" s="149">
        <v>1.64</v>
      </c>
      <c r="BI85" s="149">
        <v>7.0000000000000007E-2</v>
      </c>
      <c r="BJ85" s="149">
        <v>0.25</v>
      </c>
      <c r="BK85" s="149">
        <v>0.06</v>
      </c>
      <c r="BL85" s="149">
        <v>2.98</v>
      </c>
      <c r="BM85" s="149">
        <v>0.82</v>
      </c>
      <c r="BN85" s="149">
        <v>0.5</v>
      </c>
      <c r="BO85" s="149">
        <f t="shared" si="8"/>
        <v>4.9328859060402683</v>
      </c>
      <c r="BS85" s="149">
        <v>18.515999999999998</v>
      </c>
      <c r="BU85" s="149">
        <v>15.521000000000001</v>
      </c>
      <c r="BW85" s="149">
        <v>38.125999999999998</v>
      </c>
      <c r="BY85" s="149">
        <v>0.51300800000000002</v>
      </c>
      <c r="CB85" s="149">
        <v>0.70388099999999998</v>
      </c>
      <c r="CX85" s="149" t="s">
        <v>449</v>
      </c>
      <c r="CY85" s="149" t="s">
        <v>450</v>
      </c>
    </row>
    <row r="86" spans="1:103">
      <c r="A86" s="149" t="s">
        <v>587</v>
      </c>
      <c r="B86" s="148">
        <f t="shared" si="11"/>
        <v>8</v>
      </c>
      <c r="C86" s="148" t="s">
        <v>428</v>
      </c>
      <c r="D86" s="149" t="s">
        <v>446</v>
      </c>
      <c r="E86" s="149" t="s">
        <v>570</v>
      </c>
      <c r="G86" s="149" t="s">
        <v>593</v>
      </c>
      <c r="H86" s="149" t="s">
        <v>432</v>
      </c>
      <c r="I86" s="149" t="s">
        <v>596</v>
      </c>
      <c r="J86" s="149">
        <v>13.417999999999999</v>
      </c>
      <c r="K86" s="149">
        <v>-88.3142</v>
      </c>
      <c r="L86" s="149">
        <v>51.21</v>
      </c>
      <c r="M86" s="149">
        <v>1.03</v>
      </c>
      <c r="N86" s="149">
        <v>18.739999999999998</v>
      </c>
      <c r="O86" s="149">
        <v>11.03</v>
      </c>
      <c r="Q86" s="149">
        <v>0.18</v>
      </c>
      <c r="R86" s="149">
        <v>4.17</v>
      </c>
      <c r="S86" s="149">
        <v>10.130000000000001</v>
      </c>
      <c r="T86" s="149">
        <v>2.84</v>
      </c>
      <c r="U86" s="149">
        <v>0.82</v>
      </c>
      <c r="V86" s="149">
        <v>0.21</v>
      </c>
      <c r="AC86" s="149">
        <v>386</v>
      </c>
      <c r="AD86" s="149">
        <v>20.8</v>
      </c>
      <c r="AE86" s="149">
        <v>32.1</v>
      </c>
      <c r="AF86" s="149">
        <v>8.93</v>
      </c>
      <c r="AG86" s="149">
        <v>264</v>
      </c>
      <c r="AH86" s="149">
        <v>100</v>
      </c>
      <c r="AI86" s="149">
        <v>21.1</v>
      </c>
      <c r="AJ86" s="149">
        <v>16.7</v>
      </c>
      <c r="AK86" s="149">
        <v>505</v>
      </c>
      <c r="AL86" s="149">
        <v>26.4</v>
      </c>
      <c r="AM86" s="149">
        <v>77</v>
      </c>
      <c r="AN86" s="149">
        <v>1.91</v>
      </c>
      <c r="AO86" s="149">
        <v>0.78</v>
      </c>
      <c r="AP86" s="149">
        <v>0.78</v>
      </c>
      <c r="AQ86" s="149">
        <v>0.32</v>
      </c>
      <c r="AR86" s="149">
        <v>0.74</v>
      </c>
      <c r="AS86" s="149">
        <v>487</v>
      </c>
      <c r="AT86" s="149">
        <v>7.41</v>
      </c>
      <c r="AU86" s="149">
        <v>17.3</v>
      </c>
      <c r="AV86" s="149">
        <v>2.77</v>
      </c>
      <c r="AW86" s="149">
        <v>13.3</v>
      </c>
      <c r="AX86" s="149">
        <v>3.63</v>
      </c>
      <c r="AY86" s="149">
        <v>1.1100000000000001</v>
      </c>
      <c r="AZ86" s="149">
        <v>3.96</v>
      </c>
      <c r="BA86" s="149">
        <v>0.64</v>
      </c>
      <c r="BB86" s="149">
        <v>3.93</v>
      </c>
      <c r="BC86" s="149">
        <v>0.81</v>
      </c>
      <c r="BD86" s="149">
        <v>2.2200000000000002</v>
      </c>
      <c r="BE86" s="149">
        <v>0.33</v>
      </c>
      <c r="BF86" s="149">
        <v>2.1800000000000002</v>
      </c>
      <c r="BG86" s="149">
        <v>0.32</v>
      </c>
      <c r="BH86" s="149">
        <v>1.98</v>
      </c>
      <c r="BI86" s="149">
        <v>0.09</v>
      </c>
      <c r="BJ86" s="149">
        <v>0.28999999999999998</v>
      </c>
      <c r="BK86" s="149">
        <v>0.05</v>
      </c>
      <c r="BL86" s="149">
        <v>2.85</v>
      </c>
      <c r="BM86" s="149">
        <v>1</v>
      </c>
      <c r="BN86" s="149">
        <v>0.6</v>
      </c>
      <c r="BO86" s="149">
        <f t="shared" si="8"/>
        <v>6.0701754385964914</v>
      </c>
      <c r="BS86" s="149">
        <v>18.518999999999998</v>
      </c>
      <c r="BU86" s="149">
        <v>15.529</v>
      </c>
      <c r="BW86" s="149">
        <v>38.152999999999999</v>
      </c>
      <c r="BY86" s="149">
        <v>0.51300900000000005</v>
      </c>
      <c r="CB86" s="149">
        <v>0.703816</v>
      </c>
      <c r="CX86" s="149" t="s">
        <v>449</v>
      </c>
      <c r="CY86" s="149" t="s">
        <v>450</v>
      </c>
    </row>
    <row r="87" spans="1:103">
      <c r="A87" s="149" t="s">
        <v>587</v>
      </c>
      <c r="B87" s="148">
        <f t="shared" si="11"/>
        <v>8</v>
      </c>
      <c r="C87" s="148" t="s">
        <v>428</v>
      </c>
      <c r="D87" s="149" t="s">
        <v>446</v>
      </c>
      <c r="E87" s="149" t="s">
        <v>570</v>
      </c>
      <c r="G87" s="149" t="s">
        <v>597</v>
      </c>
      <c r="H87" s="149" t="s">
        <v>432</v>
      </c>
      <c r="I87" s="149" t="s">
        <v>598</v>
      </c>
      <c r="J87" s="149">
        <v>13.804500000000001</v>
      </c>
      <c r="K87" s="149">
        <v>-89.329599999999999</v>
      </c>
      <c r="L87" s="149">
        <v>58.75</v>
      </c>
      <c r="M87" s="149">
        <v>1.17</v>
      </c>
      <c r="N87" s="149">
        <v>15.33</v>
      </c>
      <c r="O87" s="149">
        <v>10.82</v>
      </c>
      <c r="Q87" s="149">
        <v>0.23</v>
      </c>
      <c r="R87" s="149">
        <v>2.27</v>
      </c>
      <c r="S87" s="149">
        <v>5.54</v>
      </c>
      <c r="T87" s="149">
        <v>4.08</v>
      </c>
      <c r="U87" s="149">
        <v>2.14</v>
      </c>
      <c r="V87" s="149">
        <v>0.4</v>
      </c>
      <c r="AC87" s="149">
        <v>108</v>
      </c>
      <c r="AD87" s="149">
        <v>0.34</v>
      </c>
      <c r="AE87" s="149">
        <v>18.3</v>
      </c>
      <c r="AF87" s="149">
        <v>1.03</v>
      </c>
      <c r="AG87" s="149">
        <v>61.8</v>
      </c>
      <c r="AH87" s="149">
        <v>123</v>
      </c>
      <c r="AI87" s="149">
        <v>18.7</v>
      </c>
      <c r="AJ87" s="149">
        <v>47.8</v>
      </c>
      <c r="AK87" s="149">
        <v>353</v>
      </c>
      <c r="AL87" s="149">
        <v>48.6</v>
      </c>
      <c r="AM87" s="149">
        <v>195</v>
      </c>
      <c r="AN87" s="149">
        <v>3.8</v>
      </c>
      <c r="AO87" s="149">
        <v>1.7</v>
      </c>
      <c r="AP87" s="149">
        <v>1.68</v>
      </c>
      <c r="AQ87" s="149">
        <v>0.41</v>
      </c>
      <c r="AR87" s="149">
        <v>2.17</v>
      </c>
      <c r="AS87" s="149">
        <v>939</v>
      </c>
      <c r="AT87" s="149">
        <v>16.399999999999999</v>
      </c>
      <c r="AU87" s="149">
        <v>38.700000000000003</v>
      </c>
      <c r="AV87" s="149">
        <v>6</v>
      </c>
      <c r="AW87" s="149">
        <v>28.3</v>
      </c>
      <c r="AX87" s="149">
        <v>7.48</v>
      </c>
      <c r="AY87" s="149">
        <v>1.86</v>
      </c>
      <c r="AZ87" s="149">
        <v>8.16</v>
      </c>
      <c r="BA87" s="149">
        <v>1.35</v>
      </c>
      <c r="BB87" s="149">
        <v>8.4499999999999993</v>
      </c>
      <c r="BC87" s="149">
        <v>1.76</v>
      </c>
      <c r="BD87" s="149">
        <v>4.91</v>
      </c>
      <c r="BE87" s="149">
        <v>0.74</v>
      </c>
      <c r="BF87" s="149">
        <v>4.95</v>
      </c>
      <c r="BG87" s="149">
        <v>0.74</v>
      </c>
      <c r="BH87" s="149">
        <v>5.55</v>
      </c>
      <c r="BI87" s="149">
        <v>0.25</v>
      </c>
      <c r="BJ87" s="149">
        <v>0.83</v>
      </c>
      <c r="BK87" s="149">
        <v>0.17</v>
      </c>
      <c r="BL87" s="149">
        <v>7.79</v>
      </c>
      <c r="BM87" s="149">
        <v>2.92</v>
      </c>
      <c r="BN87" s="149">
        <v>1.49</v>
      </c>
      <c r="BO87" s="149">
        <f t="shared" si="8"/>
        <v>4.9679075738125809</v>
      </c>
      <c r="BS87" s="149">
        <v>18.568000000000001</v>
      </c>
      <c r="BT87" s="163"/>
      <c r="BU87" s="149">
        <v>15.526999999999999</v>
      </c>
      <c r="BV87" s="163"/>
      <c r="BW87" s="149">
        <v>38.173000000000002</v>
      </c>
      <c r="BX87" s="163"/>
      <c r="BY87" s="149">
        <v>0.51299799999999995</v>
      </c>
      <c r="CB87" s="149">
        <v>0.70382400000000001</v>
      </c>
      <c r="CD87" s="163"/>
      <c r="CX87" s="149" t="s">
        <v>493</v>
      </c>
      <c r="CY87" s="149" t="s">
        <v>450</v>
      </c>
    </row>
    <row r="88" spans="1:103">
      <c r="A88" s="149" t="s">
        <v>587</v>
      </c>
      <c r="B88" s="148">
        <f t="shared" si="11"/>
        <v>8</v>
      </c>
      <c r="C88" s="148" t="s">
        <v>428</v>
      </c>
      <c r="D88" s="149" t="s">
        <v>446</v>
      </c>
      <c r="E88" s="149" t="s">
        <v>570</v>
      </c>
      <c r="G88" s="149" t="s">
        <v>597</v>
      </c>
      <c r="H88" s="149" t="s">
        <v>432</v>
      </c>
      <c r="I88" s="149" t="s">
        <v>599</v>
      </c>
      <c r="J88" s="149">
        <v>13.804500000000001</v>
      </c>
      <c r="K88" s="149">
        <v>-89.329599999999999</v>
      </c>
      <c r="L88" s="149">
        <v>59.26</v>
      </c>
      <c r="M88" s="149">
        <v>1.17</v>
      </c>
      <c r="N88" s="149">
        <v>15.37</v>
      </c>
      <c r="O88" s="149">
        <v>10.79</v>
      </c>
      <c r="Q88" s="149">
        <v>0.23</v>
      </c>
      <c r="R88" s="149">
        <v>2.2200000000000002</v>
      </c>
      <c r="S88" s="149">
        <v>5.51</v>
      </c>
      <c r="T88" s="149">
        <v>4.0599999999999996</v>
      </c>
      <c r="U88" s="149">
        <v>2.15</v>
      </c>
      <c r="V88" s="149">
        <v>0.4</v>
      </c>
      <c r="AC88" s="149">
        <v>103</v>
      </c>
      <c r="AD88" s="149">
        <v>0.36</v>
      </c>
      <c r="AE88" s="149">
        <v>17.8</v>
      </c>
      <c r="AF88" s="149">
        <v>0.91</v>
      </c>
      <c r="AG88" s="149">
        <v>55.9</v>
      </c>
      <c r="AH88" s="149">
        <v>121</v>
      </c>
      <c r="AI88" s="149">
        <v>18.600000000000001</v>
      </c>
      <c r="AJ88" s="149">
        <v>47.1</v>
      </c>
      <c r="AK88" s="149">
        <v>353</v>
      </c>
      <c r="AL88" s="149">
        <v>48.6</v>
      </c>
      <c r="AM88" s="149">
        <v>197</v>
      </c>
      <c r="AN88" s="149">
        <v>3.15</v>
      </c>
      <c r="AO88" s="149">
        <v>1.64</v>
      </c>
      <c r="AP88" s="149">
        <v>0.85</v>
      </c>
      <c r="AQ88" s="149">
        <v>0.38</v>
      </c>
      <c r="AR88" s="149">
        <v>1.84</v>
      </c>
      <c r="AS88" s="149">
        <v>951</v>
      </c>
      <c r="AT88" s="149">
        <v>16.5</v>
      </c>
      <c r="AU88" s="149">
        <v>38.9</v>
      </c>
      <c r="AV88" s="149">
        <v>6</v>
      </c>
      <c r="AW88" s="149">
        <v>28.3</v>
      </c>
      <c r="AX88" s="149">
        <v>7.5</v>
      </c>
      <c r="AY88" s="149">
        <v>1.85</v>
      </c>
      <c r="AZ88" s="149">
        <v>8.15</v>
      </c>
      <c r="BA88" s="149">
        <v>1.35</v>
      </c>
      <c r="BB88" s="149">
        <v>8.44</v>
      </c>
      <c r="BC88" s="149">
        <v>1.76</v>
      </c>
      <c r="BD88" s="149">
        <v>4.91</v>
      </c>
      <c r="BE88" s="149">
        <v>0.74</v>
      </c>
      <c r="BF88" s="149">
        <v>4.95</v>
      </c>
      <c r="BG88" s="149">
        <v>0.75</v>
      </c>
      <c r="BH88" s="149">
        <v>5.54</v>
      </c>
      <c r="BI88" s="149">
        <v>0.16</v>
      </c>
      <c r="BJ88" s="149">
        <v>0.69</v>
      </c>
      <c r="BK88" s="149">
        <v>0.18</v>
      </c>
      <c r="BL88" s="149">
        <v>7.84</v>
      </c>
      <c r="BM88" s="149">
        <v>2.92</v>
      </c>
      <c r="BN88" s="149">
        <v>1.49</v>
      </c>
      <c r="BO88" s="149">
        <f t="shared" si="8"/>
        <v>4.9617346938775508</v>
      </c>
      <c r="BS88" s="149">
        <v>18.568999999999999</v>
      </c>
      <c r="BT88" s="163"/>
      <c r="BU88" s="149">
        <v>15.529</v>
      </c>
      <c r="BV88" s="163"/>
      <c r="BW88" s="149">
        <v>38.176000000000002</v>
      </c>
      <c r="BX88" s="163"/>
      <c r="BY88" s="149">
        <v>0.51300900000000005</v>
      </c>
      <c r="CB88" s="149">
        <v>0.70382400000000001</v>
      </c>
      <c r="CD88" s="163"/>
      <c r="CX88" s="149" t="s">
        <v>493</v>
      </c>
      <c r="CY88" s="149" t="s">
        <v>450</v>
      </c>
    </row>
    <row r="89" spans="1:103">
      <c r="A89" s="149" t="s">
        <v>587</v>
      </c>
      <c r="B89" s="148">
        <f t="shared" si="11"/>
        <v>8</v>
      </c>
      <c r="C89" s="148" t="s">
        <v>428</v>
      </c>
      <c r="D89" s="149" t="s">
        <v>446</v>
      </c>
      <c r="E89" s="149" t="s">
        <v>570</v>
      </c>
      <c r="G89" s="149" t="s">
        <v>600</v>
      </c>
      <c r="H89" s="149" t="s">
        <v>432</v>
      </c>
      <c r="I89" s="149" t="s">
        <v>601</v>
      </c>
      <c r="J89" s="149">
        <v>13.8451</v>
      </c>
      <c r="K89" s="149">
        <v>-89.629099999999994</v>
      </c>
      <c r="L89" s="149">
        <v>52.89</v>
      </c>
      <c r="M89" s="149">
        <v>0.94</v>
      </c>
      <c r="N89" s="149">
        <v>17.59</v>
      </c>
      <c r="O89" s="149">
        <v>10.39</v>
      </c>
      <c r="Q89" s="149">
        <v>0.17</v>
      </c>
      <c r="R89" s="149">
        <v>3.97</v>
      </c>
      <c r="S89" s="149">
        <v>7.72</v>
      </c>
      <c r="T89" s="149">
        <v>3.32</v>
      </c>
      <c r="U89" s="149">
        <v>1.64</v>
      </c>
      <c r="V89" s="149">
        <v>0.27</v>
      </c>
      <c r="AC89" s="149">
        <v>220</v>
      </c>
      <c r="AD89" s="149">
        <v>9.11</v>
      </c>
      <c r="AE89" s="149">
        <v>29.1</v>
      </c>
      <c r="AF89" s="149">
        <v>9.17</v>
      </c>
      <c r="AG89" s="149">
        <v>101</v>
      </c>
      <c r="AH89" s="149">
        <v>93.1</v>
      </c>
      <c r="AI89" s="149">
        <v>19.100000000000001</v>
      </c>
      <c r="AJ89" s="149">
        <v>47.8</v>
      </c>
      <c r="AK89" s="149">
        <v>474</v>
      </c>
      <c r="AL89" s="149">
        <v>27.2</v>
      </c>
      <c r="AM89" s="149">
        <v>147</v>
      </c>
      <c r="AN89" s="149">
        <v>3.21</v>
      </c>
      <c r="AO89" s="149">
        <v>1.57</v>
      </c>
      <c r="AP89" s="149">
        <v>1.4</v>
      </c>
      <c r="AQ89" s="149">
        <v>0.38</v>
      </c>
      <c r="AR89" s="149">
        <v>2.56</v>
      </c>
      <c r="AS89" s="149">
        <v>586</v>
      </c>
      <c r="AT89" s="149">
        <v>14</v>
      </c>
      <c r="AU89" s="149">
        <v>31.5</v>
      </c>
      <c r="AV89" s="149">
        <v>4.59</v>
      </c>
      <c r="AW89" s="149">
        <v>20.3</v>
      </c>
      <c r="AX89" s="149">
        <v>4.93</v>
      </c>
      <c r="AY89" s="149">
        <v>1.31</v>
      </c>
      <c r="AZ89" s="149">
        <v>5.05</v>
      </c>
      <c r="BA89" s="149">
        <v>0.82</v>
      </c>
      <c r="BB89" s="149">
        <v>5.01</v>
      </c>
      <c r="BC89" s="149">
        <v>1.03</v>
      </c>
      <c r="BD89" s="149">
        <v>2.86</v>
      </c>
      <c r="BE89" s="149">
        <v>0.42</v>
      </c>
      <c r="BF89" s="149">
        <v>2.88</v>
      </c>
      <c r="BG89" s="149">
        <v>0.44</v>
      </c>
      <c r="BH89" s="149">
        <v>4.13</v>
      </c>
      <c r="BI89" s="149">
        <v>0.24</v>
      </c>
      <c r="BJ89" s="149">
        <v>1.0900000000000001</v>
      </c>
      <c r="BK89" s="149">
        <v>0.17</v>
      </c>
      <c r="BL89" s="149">
        <v>6.6</v>
      </c>
      <c r="BM89" s="149">
        <v>4.1900000000000004</v>
      </c>
      <c r="BN89" s="149">
        <v>1.93</v>
      </c>
      <c r="BO89" s="149">
        <f t="shared" si="8"/>
        <v>4.7727272727272734</v>
      </c>
      <c r="BS89" s="149">
        <v>18.638000000000002</v>
      </c>
      <c r="BT89" s="163"/>
      <c r="BU89" s="149">
        <v>15.561</v>
      </c>
      <c r="BV89" s="163"/>
      <c r="BW89" s="149">
        <v>38.313000000000002</v>
      </c>
      <c r="BX89" s="163"/>
      <c r="BY89" s="149">
        <v>0.51299700000000004</v>
      </c>
      <c r="CB89" s="149">
        <v>0.70368900000000001</v>
      </c>
      <c r="CD89" s="163"/>
      <c r="CX89" s="149" t="s">
        <v>493</v>
      </c>
      <c r="CY89" s="149" t="s">
        <v>575</v>
      </c>
    </row>
    <row r="90" spans="1:103">
      <c r="A90" s="149" t="s">
        <v>587</v>
      </c>
      <c r="B90" s="148">
        <f t="shared" si="11"/>
        <v>8</v>
      </c>
      <c r="C90" s="148" t="s">
        <v>428</v>
      </c>
      <c r="D90" s="149" t="s">
        <v>446</v>
      </c>
      <c r="E90" s="149" t="s">
        <v>570</v>
      </c>
      <c r="G90" s="149" t="s">
        <v>602</v>
      </c>
      <c r="H90" s="149" t="s">
        <v>432</v>
      </c>
      <c r="I90" s="149" t="s">
        <v>603</v>
      </c>
      <c r="J90" s="149">
        <v>13.615</v>
      </c>
      <c r="K90" s="149">
        <v>-88.555599999999998</v>
      </c>
      <c r="L90" s="149">
        <v>54.72</v>
      </c>
      <c r="M90" s="149">
        <v>1.23</v>
      </c>
      <c r="N90" s="149">
        <v>15.75</v>
      </c>
      <c r="O90" s="149">
        <v>11.96</v>
      </c>
      <c r="Q90" s="149">
        <v>0.22</v>
      </c>
      <c r="R90" s="149">
        <v>3.46</v>
      </c>
      <c r="S90" s="149">
        <v>7.36</v>
      </c>
      <c r="T90" s="149">
        <v>3.45</v>
      </c>
      <c r="U90" s="149">
        <v>1.76</v>
      </c>
      <c r="V90" s="149">
        <v>0.37</v>
      </c>
      <c r="AC90" s="149">
        <v>298</v>
      </c>
      <c r="AD90" s="149">
        <v>1.91</v>
      </c>
      <c r="AE90" s="149">
        <v>25.9</v>
      </c>
      <c r="AF90" s="149">
        <v>3.94</v>
      </c>
      <c r="AG90" s="149">
        <v>238</v>
      </c>
      <c r="AH90" s="149">
        <v>122</v>
      </c>
      <c r="AI90" s="149">
        <v>19</v>
      </c>
      <c r="AJ90" s="149">
        <v>37.700000000000003</v>
      </c>
      <c r="AK90" s="149">
        <v>426</v>
      </c>
      <c r="AL90" s="149">
        <v>34.4</v>
      </c>
      <c r="AM90" s="149">
        <v>133</v>
      </c>
      <c r="AN90" s="149">
        <v>3.12</v>
      </c>
      <c r="AO90" s="149">
        <v>1.41</v>
      </c>
      <c r="AP90" s="149">
        <v>1.42</v>
      </c>
      <c r="AQ90" s="149">
        <v>0.47</v>
      </c>
      <c r="AR90" s="149">
        <v>1.74</v>
      </c>
      <c r="AS90" s="149">
        <v>853</v>
      </c>
      <c r="AT90" s="149">
        <v>13.5</v>
      </c>
      <c r="AU90" s="149">
        <v>31.2</v>
      </c>
      <c r="AV90" s="149">
        <v>4.8899999999999997</v>
      </c>
      <c r="AW90" s="149">
        <v>23</v>
      </c>
      <c r="AX90" s="149">
        <v>5.98</v>
      </c>
      <c r="AY90" s="149">
        <v>1.62</v>
      </c>
      <c r="AZ90" s="149">
        <v>6.25</v>
      </c>
      <c r="BA90" s="149">
        <v>1.01</v>
      </c>
      <c r="BB90" s="149">
        <v>6.17</v>
      </c>
      <c r="BC90" s="149">
        <v>1.26</v>
      </c>
      <c r="BD90" s="149">
        <v>3.47</v>
      </c>
      <c r="BE90" s="149">
        <v>0.52</v>
      </c>
      <c r="BF90" s="149">
        <v>3.44</v>
      </c>
      <c r="BG90" s="149">
        <v>0.52</v>
      </c>
      <c r="BH90" s="149">
        <v>3.81</v>
      </c>
      <c r="BI90" s="149">
        <v>0.2</v>
      </c>
      <c r="BJ90" s="149">
        <v>0.86</v>
      </c>
      <c r="BK90" s="149">
        <v>0.09</v>
      </c>
      <c r="BL90" s="149">
        <v>6.55</v>
      </c>
      <c r="BM90" s="149">
        <v>2.2000000000000002</v>
      </c>
      <c r="BN90" s="149">
        <v>1.25</v>
      </c>
      <c r="BO90" s="149">
        <f t="shared" si="8"/>
        <v>4.7633587786259541</v>
      </c>
      <c r="BS90" s="149">
        <v>18.535</v>
      </c>
      <c r="BT90" s="163"/>
      <c r="BU90" s="149">
        <v>15.523</v>
      </c>
      <c r="BV90" s="163"/>
      <c r="BW90" s="149">
        <v>38.143000000000001</v>
      </c>
      <c r="BX90" s="163"/>
      <c r="BY90" s="149">
        <v>0.51300900000000005</v>
      </c>
      <c r="CB90" s="149">
        <v>0.70388600000000001</v>
      </c>
      <c r="CD90" s="163"/>
      <c r="CX90" s="149" t="s">
        <v>493</v>
      </c>
      <c r="CY90" s="149" t="s">
        <v>604</v>
      </c>
    </row>
    <row r="91" spans="1:103">
      <c r="A91" s="149" t="s">
        <v>587</v>
      </c>
      <c r="B91" s="148">
        <f t="shared" si="11"/>
        <v>8</v>
      </c>
      <c r="C91" s="148" t="s">
        <v>428</v>
      </c>
      <c r="D91" s="149" t="s">
        <v>446</v>
      </c>
      <c r="E91" s="149" t="s">
        <v>570</v>
      </c>
      <c r="G91" s="149" t="s">
        <v>602</v>
      </c>
      <c r="H91" s="149" t="s">
        <v>432</v>
      </c>
      <c r="I91" s="149" t="s">
        <v>605</v>
      </c>
      <c r="J91" s="149">
        <v>13.62</v>
      </c>
      <c r="K91" s="149">
        <v>-88.56</v>
      </c>
      <c r="L91" s="149">
        <v>54</v>
      </c>
      <c r="M91" s="149">
        <v>1.21</v>
      </c>
      <c r="N91" s="149">
        <v>15.3</v>
      </c>
      <c r="O91" s="149">
        <v>11.56</v>
      </c>
      <c r="Q91" s="149">
        <v>0.22</v>
      </c>
      <c r="R91" s="149">
        <v>3.33</v>
      </c>
      <c r="S91" s="149">
        <v>7.03</v>
      </c>
      <c r="T91" s="149">
        <v>3.49</v>
      </c>
      <c r="U91" s="149">
        <v>1.92</v>
      </c>
      <c r="V91" s="149">
        <v>0.38</v>
      </c>
      <c r="AC91" s="149">
        <v>281</v>
      </c>
      <c r="AD91" s="149">
        <v>1.2</v>
      </c>
      <c r="AE91" s="149">
        <v>25.6</v>
      </c>
      <c r="AF91" s="149">
        <v>3.55</v>
      </c>
      <c r="AG91" s="149">
        <v>246</v>
      </c>
      <c r="AH91" s="149">
        <v>122</v>
      </c>
      <c r="AI91" s="149">
        <v>20.2</v>
      </c>
      <c r="AJ91" s="149">
        <v>43.6</v>
      </c>
      <c r="AK91" s="149">
        <v>417</v>
      </c>
      <c r="AL91" s="149">
        <v>38.299999999999997</v>
      </c>
      <c r="AM91" s="149">
        <v>147</v>
      </c>
      <c r="AN91" s="149">
        <v>3.68</v>
      </c>
      <c r="AO91" s="149">
        <v>1.48</v>
      </c>
      <c r="AP91" s="149">
        <v>1.32</v>
      </c>
      <c r="AQ91" s="149">
        <v>0.52</v>
      </c>
      <c r="AR91" s="149">
        <v>1.84</v>
      </c>
      <c r="AS91" s="149">
        <v>834</v>
      </c>
      <c r="AT91" s="149">
        <v>13.9</v>
      </c>
      <c r="AU91" s="149">
        <v>32.5</v>
      </c>
      <c r="AV91" s="149">
        <v>5</v>
      </c>
      <c r="AW91" s="149">
        <v>23.2</v>
      </c>
      <c r="AX91" s="149">
        <v>5.98</v>
      </c>
      <c r="AY91" s="149">
        <v>1.62</v>
      </c>
      <c r="AZ91" s="149">
        <v>6.25</v>
      </c>
      <c r="BA91" s="149">
        <v>0.98</v>
      </c>
      <c r="BB91" s="149">
        <v>5.99</v>
      </c>
      <c r="BC91" s="149">
        <v>1.22</v>
      </c>
      <c r="BD91" s="149">
        <v>3.42</v>
      </c>
      <c r="BE91" s="149">
        <v>0.5</v>
      </c>
      <c r="BF91" s="149">
        <v>3.33</v>
      </c>
      <c r="BG91" s="149">
        <v>0.5</v>
      </c>
      <c r="BH91" s="149">
        <v>3.8</v>
      </c>
      <c r="BI91" s="149">
        <v>0.17</v>
      </c>
      <c r="BJ91" s="149">
        <v>0.56000000000000005</v>
      </c>
      <c r="BK91" s="149">
        <v>0.09</v>
      </c>
      <c r="BL91" s="149">
        <v>5.96</v>
      </c>
      <c r="BM91" s="149">
        <v>2.5499999999999998</v>
      </c>
      <c r="BN91" s="149">
        <v>1.36</v>
      </c>
      <c r="BO91" s="149">
        <f t="shared" si="8"/>
        <v>5.4530201342281881</v>
      </c>
      <c r="BS91" s="149">
        <v>18.536000000000001</v>
      </c>
      <c r="BT91" s="163"/>
      <c r="BU91" s="149">
        <v>15.526</v>
      </c>
      <c r="BV91" s="163"/>
      <c r="BW91" s="149">
        <v>38.156999999999996</v>
      </c>
      <c r="BX91" s="163"/>
      <c r="BY91" s="149">
        <v>0.51298999999999995</v>
      </c>
      <c r="CB91" s="149">
        <v>0.70387100000000002</v>
      </c>
      <c r="CD91" s="163"/>
      <c r="CX91" s="149" t="s">
        <v>493</v>
      </c>
      <c r="CY91" s="149" t="s">
        <v>450</v>
      </c>
    </row>
    <row r="92" spans="1:103">
      <c r="A92" s="149" t="s">
        <v>587</v>
      </c>
      <c r="B92" s="148">
        <f t="shared" si="11"/>
        <v>8</v>
      </c>
      <c r="C92" s="148" t="s">
        <v>428</v>
      </c>
      <c r="D92" s="149" t="s">
        <v>446</v>
      </c>
      <c r="E92" s="149" t="s">
        <v>570</v>
      </c>
      <c r="G92" s="149" t="s">
        <v>606</v>
      </c>
      <c r="H92" s="149" t="s">
        <v>432</v>
      </c>
      <c r="I92" s="149" t="s">
        <v>607</v>
      </c>
      <c r="J92" s="149">
        <v>13.553800000000001</v>
      </c>
      <c r="K92" s="149">
        <v>-88.431399999999996</v>
      </c>
      <c r="L92" s="149">
        <v>58.37</v>
      </c>
      <c r="M92" s="149">
        <v>0.89</v>
      </c>
      <c r="N92" s="149">
        <v>17.09</v>
      </c>
      <c r="O92" s="149">
        <v>7.89</v>
      </c>
      <c r="Q92" s="149">
        <v>0.22</v>
      </c>
      <c r="R92" s="149">
        <v>2.4900000000000002</v>
      </c>
      <c r="S92" s="149">
        <v>5.59</v>
      </c>
      <c r="T92" s="149">
        <v>4.57</v>
      </c>
      <c r="U92" s="149">
        <v>1.51</v>
      </c>
      <c r="V92" s="149">
        <v>0.38</v>
      </c>
      <c r="AC92" s="149">
        <v>104</v>
      </c>
      <c r="AD92" s="149">
        <v>3.54</v>
      </c>
      <c r="AE92" s="149">
        <v>13</v>
      </c>
      <c r="AF92" s="149">
        <v>2.15</v>
      </c>
      <c r="AG92" s="149">
        <v>19.600000000000001</v>
      </c>
      <c r="AH92" s="149">
        <v>104</v>
      </c>
      <c r="AI92" s="149">
        <v>19.7</v>
      </c>
      <c r="AJ92" s="149">
        <v>30.3</v>
      </c>
      <c r="AK92" s="149">
        <v>526</v>
      </c>
      <c r="AL92" s="149">
        <v>34.799999999999997</v>
      </c>
      <c r="AM92" s="149">
        <v>115</v>
      </c>
      <c r="AN92" s="149">
        <v>2.74</v>
      </c>
      <c r="AO92" s="149">
        <v>1.21</v>
      </c>
      <c r="AP92" s="149">
        <v>1.52</v>
      </c>
      <c r="AQ92" s="149">
        <v>0.4</v>
      </c>
      <c r="AR92" s="149">
        <v>1.33</v>
      </c>
      <c r="AS92" s="149">
        <v>809</v>
      </c>
      <c r="AT92" s="149">
        <v>11.4</v>
      </c>
      <c r="AU92" s="149">
        <v>27</v>
      </c>
      <c r="AV92" s="149">
        <v>4.2</v>
      </c>
      <c r="AW92" s="149">
        <v>19.8</v>
      </c>
      <c r="AX92" s="149">
        <v>5.2</v>
      </c>
      <c r="AY92" s="149">
        <v>1.57</v>
      </c>
      <c r="AZ92" s="149">
        <v>5.56</v>
      </c>
      <c r="BA92" s="149">
        <v>0.88</v>
      </c>
      <c r="BB92" s="149">
        <v>5.34</v>
      </c>
      <c r="BC92" s="149">
        <v>1.1000000000000001</v>
      </c>
      <c r="BD92" s="149">
        <v>3.03</v>
      </c>
      <c r="BE92" s="149">
        <v>0.45</v>
      </c>
      <c r="BF92" s="149">
        <v>3</v>
      </c>
      <c r="BG92" s="149">
        <v>0.45</v>
      </c>
      <c r="BH92" s="149">
        <v>3.04</v>
      </c>
      <c r="BI92" s="149">
        <v>0.13</v>
      </c>
      <c r="BJ92" s="149">
        <v>0.44</v>
      </c>
      <c r="BK92" s="149">
        <v>7.0000000000000007E-2</v>
      </c>
      <c r="BL92" s="149">
        <v>5.48</v>
      </c>
      <c r="BM92" s="149">
        <v>1.97</v>
      </c>
      <c r="BN92" s="149">
        <v>1.05</v>
      </c>
      <c r="BO92" s="149">
        <f t="shared" si="8"/>
        <v>4.9270072992700724</v>
      </c>
      <c r="BS92" s="149">
        <v>18.501999999999999</v>
      </c>
      <c r="BU92" s="149">
        <v>15.531000000000001</v>
      </c>
      <c r="BW92" s="149">
        <v>38.139000000000003</v>
      </c>
      <c r="BY92" s="149">
        <v>0.51300699999999999</v>
      </c>
      <c r="CB92" s="149">
        <v>0.70386300000000002</v>
      </c>
      <c r="CX92" s="149" t="s">
        <v>493</v>
      </c>
      <c r="CY92" s="149" t="s">
        <v>456</v>
      </c>
    </row>
    <row r="93" spans="1:103">
      <c r="A93" s="148" t="s">
        <v>608</v>
      </c>
      <c r="B93" s="148">
        <f t="shared" si="11"/>
        <v>9</v>
      </c>
      <c r="C93" s="148" t="s">
        <v>404</v>
      </c>
      <c r="E93" s="149" t="s">
        <v>609</v>
      </c>
      <c r="G93" s="148" t="s">
        <v>610</v>
      </c>
      <c r="I93" s="148" t="s">
        <v>611</v>
      </c>
      <c r="J93" s="158">
        <v>9.0907</v>
      </c>
      <c r="K93" s="158">
        <v>-83.271500000000003</v>
      </c>
      <c r="L93" s="151">
        <v>49.73</v>
      </c>
      <c r="M93" s="151">
        <v>0.9</v>
      </c>
      <c r="N93" s="151">
        <v>17.84</v>
      </c>
      <c r="O93" s="151">
        <v>9.9600000000000009</v>
      </c>
      <c r="P93" s="151"/>
      <c r="Q93" s="151">
        <v>0.19</v>
      </c>
      <c r="R93" s="151">
        <v>4.5199999999999996</v>
      </c>
      <c r="S93" s="151">
        <v>9.5500000000000007</v>
      </c>
      <c r="T93" s="151">
        <v>2.83</v>
      </c>
      <c r="U93" s="151">
        <v>1.8</v>
      </c>
      <c r="V93" s="151">
        <v>0.4</v>
      </c>
      <c r="W93" s="151">
        <f t="shared" ref="W93:W98" si="12">SUM(L93:V93)</f>
        <v>97.72</v>
      </c>
      <c r="X93" s="151">
        <v>1.17</v>
      </c>
      <c r="Y93" s="151">
        <v>5.9473867268041225</v>
      </c>
      <c r="Z93" s="151"/>
      <c r="AA93" s="151"/>
      <c r="AB93" s="151">
        <v>29.574988724226806</v>
      </c>
      <c r="AC93" s="151">
        <v>275.36727641752577</v>
      </c>
      <c r="AD93" s="151">
        <v>19.904793170103094</v>
      </c>
      <c r="AE93" s="151">
        <v>29.000431701030926</v>
      </c>
      <c r="AF93" s="151">
        <v>10</v>
      </c>
      <c r="AG93" s="151">
        <v>60.440726481958762</v>
      </c>
      <c r="AH93" s="151">
        <v>86</v>
      </c>
      <c r="AI93" s="151">
        <v>16.80913337628866</v>
      </c>
      <c r="AJ93" s="151">
        <v>38</v>
      </c>
      <c r="AK93" s="151">
        <v>1177</v>
      </c>
      <c r="AL93" s="151">
        <v>18.118588917525773</v>
      </c>
      <c r="AM93" s="151">
        <v>100</v>
      </c>
      <c r="AN93" s="151">
        <v>5.1466787145618555</v>
      </c>
      <c r="AO93" s="151">
        <v>0.39037782426778239</v>
      </c>
      <c r="AP93" s="151">
        <v>0.45007270920502085</v>
      </c>
      <c r="AQ93" s="151">
        <v>0.10890884937238492</v>
      </c>
      <c r="AR93" s="151">
        <v>0.32677596649484536</v>
      </c>
      <c r="AS93" s="151">
        <v>802.2419458762887</v>
      </c>
      <c r="AT93" s="151">
        <v>23.687355927835053</v>
      </c>
      <c r="AU93" s="151">
        <v>50.101372422680406</v>
      </c>
      <c r="AV93" s="151">
        <v>6.5633118556701024</v>
      </c>
      <c r="AW93" s="151">
        <v>26.418933634020618</v>
      </c>
      <c r="AX93" s="151">
        <v>5.3281478737113401</v>
      </c>
      <c r="AY93" s="151">
        <v>1.5691018685567011</v>
      </c>
      <c r="AZ93" s="151">
        <v>4.6417686920103094</v>
      </c>
      <c r="BA93" s="151">
        <v>0.62212499999999993</v>
      </c>
      <c r="BB93" s="151">
        <v>3.4131359536082475</v>
      </c>
      <c r="BC93" s="151">
        <v>0.63334890463917526</v>
      </c>
      <c r="BD93" s="151">
        <v>1.7050180090206184</v>
      </c>
      <c r="BE93" s="151">
        <v>0.2405656894329897</v>
      </c>
      <c r="BF93" s="151">
        <v>1.6002081185567012</v>
      </c>
      <c r="BG93" s="151">
        <v>0.24003121778350514</v>
      </c>
      <c r="BH93" s="151">
        <v>2.2346259664948454</v>
      </c>
      <c r="BI93" s="151">
        <v>0.22262614851804124</v>
      </c>
      <c r="BJ93" s="151">
        <v>0.14195083682008369</v>
      </c>
      <c r="BK93" s="151">
        <v>7.0709748953974902E-2</v>
      </c>
      <c r="BL93" s="151">
        <v>3.6434932345360824</v>
      </c>
      <c r="BM93" s="151">
        <v>3.1348365657216495</v>
      </c>
      <c r="BN93" s="151">
        <v>1.200316430412371</v>
      </c>
      <c r="BO93" s="149">
        <f t="shared" si="8"/>
        <v>13.750916825583099</v>
      </c>
      <c r="BP93" s="149">
        <f t="shared" ref="BP93:BP106" si="13">(AN93/1.675+AO93/0.254)/2</f>
        <v>2.3047822883385201</v>
      </c>
      <c r="BQ93" s="149">
        <f t="shared" ref="BQ93:BQ106" si="14">(BM93/0.15)/BP93</f>
        <v>9.0676288792595745</v>
      </c>
      <c r="BR93" s="149">
        <f t="shared" ref="BR93:BR106" si="15">((BF93/0.658))/(((BO93/0.0203)+(AM93/0.648))/2)</f>
        <v>5.8480450471932533E-3</v>
      </c>
      <c r="BS93" s="153">
        <v>19.016999999999999</v>
      </c>
      <c r="BT93" s="154">
        <v>7.1000000000000002E-4</v>
      </c>
      <c r="BU93" s="153">
        <v>15.551</v>
      </c>
      <c r="BV93" s="154">
        <v>5.6999999999999998E-4</v>
      </c>
      <c r="BW93" s="153">
        <v>38.673999999999999</v>
      </c>
      <c r="BX93" s="154">
        <v>1.4E-3</v>
      </c>
      <c r="BY93" s="155">
        <v>0.51298100000000002</v>
      </c>
      <c r="BZ93" s="155">
        <v>2.2000000000000001E-6</v>
      </c>
      <c r="CA93" s="151">
        <v>6.6908812846477872</v>
      </c>
      <c r="CB93" s="155">
        <v>0.70366712833333345</v>
      </c>
      <c r="CC93" s="155">
        <v>3.23E-6</v>
      </c>
      <c r="CD93" s="155">
        <v>0.70366712833333345</v>
      </c>
      <c r="CE93" s="155">
        <v>0.51298100000000002</v>
      </c>
      <c r="CF93" s="153">
        <v>19.016999999999999</v>
      </c>
      <c r="CG93" s="153">
        <v>15.551</v>
      </c>
      <c r="CH93" s="153">
        <v>38.673999999999999</v>
      </c>
      <c r="CK93" s="149"/>
      <c r="CL93" s="148">
        <v>1171.5999999999999</v>
      </c>
      <c r="CM93" s="148">
        <v>53</v>
      </c>
      <c r="CO93" s="149">
        <v>8</v>
      </c>
      <c r="CT93" s="148" t="s">
        <v>612</v>
      </c>
      <c r="CU93" s="148">
        <v>4</v>
      </c>
      <c r="CV93" s="148">
        <v>3.98</v>
      </c>
      <c r="CW93" s="148">
        <v>0.2</v>
      </c>
      <c r="CX93" s="148"/>
      <c r="CY93" s="148">
        <v>4</v>
      </c>
    </row>
    <row r="94" spans="1:103">
      <c r="A94" s="148" t="s">
        <v>608</v>
      </c>
      <c r="B94" s="148">
        <f t="shared" si="11"/>
        <v>9</v>
      </c>
      <c r="C94" s="148" t="s">
        <v>404</v>
      </c>
      <c r="E94" s="149" t="s">
        <v>609</v>
      </c>
      <c r="G94" s="148" t="s">
        <v>610</v>
      </c>
      <c r="I94" s="148" t="s">
        <v>613</v>
      </c>
      <c r="J94" s="158">
        <v>8.8498000000000001</v>
      </c>
      <c r="K94" s="158">
        <v>-82.9452</v>
      </c>
      <c r="L94" s="151">
        <v>56.66</v>
      </c>
      <c r="M94" s="151">
        <v>0.73</v>
      </c>
      <c r="N94" s="151">
        <v>15.87</v>
      </c>
      <c r="O94" s="151">
        <v>7.23</v>
      </c>
      <c r="P94" s="151"/>
      <c r="Q94" s="151">
        <v>0.1</v>
      </c>
      <c r="R94" s="151">
        <v>4.62</v>
      </c>
      <c r="S94" s="151">
        <v>7.21</v>
      </c>
      <c r="T94" s="151">
        <v>3.24</v>
      </c>
      <c r="U94" s="151">
        <v>2.39</v>
      </c>
      <c r="V94" s="151">
        <v>0.26</v>
      </c>
      <c r="W94" s="151">
        <f t="shared" si="12"/>
        <v>98.309999999999988</v>
      </c>
      <c r="X94" s="151">
        <v>0.69</v>
      </c>
      <c r="Y94" s="151">
        <v>7.327491502640421</v>
      </c>
      <c r="Z94" s="151"/>
      <c r="AA94" s="151"/>
      <c r="AB94" s="151">
        <v>18.705362361977912</v>
      </c>
      <c r="AC94" s="151">
        <v>186.01784503120496</v>
      </c>
      <c r="AD94" s="151">
        <v>142.65496015362456</v>
      </c>
      <c r="AE94" s="151">
        <v>26.978750840134417</v>
      </c>
      <c r="AF94" s="151">
        <v>85</v>
      </c>
      <c r="AG94" s="151">
        <v>136.57011761881898</v>
      </c>
      <c r="AH94" s="151">
        <v>81</v>
      </c>
      <c r="AI94" s="151">
        <v>19.284123859817566</v>
      </c>
      <c r="AJ94" s="151">
        <v>48</v>
      </c>
      <c r="AK94" s="151">
        <v>1204</v>
      </c>
      <c r="AL94" s="151">
        <v>9.6349284685549677</v>
      </c>
      <c r="AM94" s="151">
        <v>104</v>
      </c>
      <c r="AN94" s="151">
        <v>6.3873964090254427</v>
      </c>
      <c r="AO94" s="151">
        <v>0.41584324566914999</v>
      </c>
      <c r="AP94" s="151">
        <v>0.41191152320258506</v>
      </c>
      <c r="AQ94" s="151">
        <v>7.6367349430033205E-2</v>
      </c>
      <c r="AR94" s="151">
        <v>0.48555093614978384</v>
      </c>
      <c r="AS94" s="151">
        <v>915.46087373979822</v>
      </c>
      <c r="AT94" s="151">
        <v>26.969239558329328</v>
      </c>
      <c r="AU94" s="151">
        <v>53.691185789726347</v>
      </c>
      <c r="AV94" s="151">
        <v>6.4201152184349484</v>
      </c>
      <c r="AW94" s="151">
        <v>23.825760921747477</v>
      </c>
      <c r="AX94" s="151">
        <v>4.1031669707153142</v>
      </c>
      <c r="AY94" s="151">
        <v>1.1166244839174266</v>
      </c>
      <c r="AZ94" s="151">
        <v>3.1236476140182425</v>
      </c>
      <c r="BA94" s="151">
        <v>0.38116461833893417</v>
      </c>
      <c r="BB94" s="151">
        <v>1.9013052328372537</v>
      </c>
      <c r="BC94" s="151">
        <v>0.33807851176188181</v>
      </c>
      <c r="BD94" s="151">
        <v>0.89137355256841078</v>
      </c>
      <c r="BE94" s="151">
        <v>0.1209835045607297</v>
      </c>
      <c r="BF94" s="151">
        <v>0.78896082573211701</v>
      </c>
      <c r="BG94" s="151">
        <v>0.11513406625060008</v>
      </c>
      <c r="BH94" s="151">
        <v>2.6022867018722993</v>
      </c>
      <c r="BI94" s="151">
        <v>0.36456980940950545</v>
      </c>
      <c r="BJ94" s="151">
        <v>8.9389785477066705E-2</v>
      </c>
      <c r="BK94" s="151">
        <v>1.6646671932501574E-2</v>
      </c>
      <c r="BL94" s="151">
        <v>6.3202467594815159</v>
      </c>
      <c r="BM94" s="151">
        <v>6.5283060489678331</v>
      </c>
      <c r="BN94" s="151">
        <v>2.0285186269803166</v>
      </c>
      <c r="BO94" s="149">
        <f t="shared" si="8"/>
        <v>8.4951091045899165</v>
      </c>
      <c r="BP94" s="149">
        <f t="shared" si="13"/>
        <v>2.7252745615093295</v>
      </c>
      <c r="BQ94" s="149">
        <f t="shared" si="14"/>
        <v>15.969781885884025</v>
      </c>
      <c r="BR94" s="149">
        <f t="shared" si="15"/>
        <v>4.1419218425395336E-3</v>
      </c>
      <c r="BS94" s="153">
        <v>19.155999999999999</v>
      </c>
      <c r="BT94" s="154">
        <v>6.4929989999999997E-4</v>
      </c>
      <c r="BU94" s="153">
        <v>15.573</v>
      </c>
      <c r="BV94" s="154">
        <v>5.4189289999999996E-4</v>
      </c>
      <c r="BW94" s="153">
        <v>38.792999999999999</v>
      </c>
      <c r="BX94" s="154">
        <v>1.3772099E-3</v>
      </c>
      <c r="BY94" s="155">
        <v>0.51297300000000001</v>
      </c>
      <c r="BZ94" s="155">
        <v>2.2699999999999999E-6</v>
      </c>
      <c r="CA94" s="151">
        <v>6.5348257444819424</v>
      </c>
      <c r="CB94" s="155">
        <v>0.70350945544444443</v>
      </c>
      <c r="CC94" s="155">
        <v>4.9613999999999996E-6</v>
      </c>
      <c r="CD94" s="155">
        <v>0.70350945544444443</v>
      </c>
      <c r="CE94" s="155">
        <v>0.51297300000000001</v>
      </c>
      <c r="CF94" s="153">
        <v>19.155999999999999</v>
      </c>
      <c r="CG94" s="153">
        <v>15.573</v>
      </c>
      <c r="CH94" s="153">
        <v>38.792999999999999</v>
      </c>
      <c r="CK94" s="149"/>
      <c r="CL94" s="148">
        <v>1215.5999999999999</v>
      </c>
      <c r="CM94" s="148">
        <v>48.7</v>
      </c>
      <c r="CO94" s="149">
        <v>8</v>
      </c>
      <c r="CT94" s="148" t="s">
        <v>612</v>
      </c>
      <c r="CU94" s="148">
        <v>4</v>
      </c>
      <c r="CV94" s="170">
        <v>4.54</v>
      </c>
      <c r="CW94" s="170">
        <v>0.64</v>
      </c>
      <c r="CX94" s="170"/>
      <c r="CY94" s="148">
        <v>4</v>
      </c>
    </row>
    <row r="95" spans="1:103">
      <c r="A95" s="148" t="s">
        <v>608</v>
      </c>
      <c r="B95" s="148">
        <f t="shared" si="11"/>
        <v>9</v>
      </c>
      <c r="C95" s="148" t="s">
        <v>404</v>
      </c>
      <c r="E95" s="149" t="s">
        <v>609</v>
      </c>
      <c r="G95" s="148" t="s">
        <v>610</v>
      </c>
      <c r="I95" s="148" t="s">
        <v>614</v>
      </c>
      <c r="J95" s="158">
        <v>8.9143000000000008</v>
      </c>
      <c r="K95" s="158">
        <v>-82.787700000000001</v>
      </c>
      <c r="L95" s="151">
        <v>54.64</v>
      </c>
      <c r="M95" s="151">
        <v>0.98</v>
      </c>
      <c r="N95" s="151">
        <v>16.149999999999999</v>
      </c>
      <c r="O95" s="151">
        <v>7.69</v>
      </c>
      <c r="P95" s="151"/>
      <c r="Q95" s="151">
        <v>0.11</v>
      </c>
      <c r="R95" s="151">
        <v>5.47</v>
      </c>
      <c r="S95" s="151">
        <v>7.84</v>
      </c>
      <c r="T95" s="151">
        <v>3.18</v>
      </c>
      <c r="U95" s="151">
        <v>1.72</v>
      </c>
      <c r="V95" s="151">
        <v>0.28000000000000003</v>
      </c>
      <c r="W95" s="151">
        <f t="shared" si="12"/>
        <v>98.06</v>
      </c>
      <c r="X95" s="151">
        <v>0.63</v>
      </c>
      <c r="Y95" s="151">
        <v>7.4990532110091737</v>
      </c>
      <c r="Z95" s="151"/>
      <c r="AA95" s="151"/>
      <c r="AB95" s="151">
        <v>22.86739877675841</v>
      </c>
      <c r="AC95" s="151">
        <v>217.78120244648315</v>
      </c>
      <c r="AD95" s="151">
        <v>162.16018348623854</v>
      </c>
      <c r="AE95" s="151">
        <v>29.750907237512742</v>
      </c>
      <c r="AF95" s="151">
        <v>95</v>
      </c>
      <c r="AG95" s="151">
        <v>135.65045259938839</v>
      </c>
      <c r="AH95" s="151">
        <v>78</v>
      </c>
      <c r="AI95" s="151">
        <v>19.477467889908255</v>
      </c>
      <c r="AJ95" s="151">
        <v>32</v>
      </c>
      <c r="AK95" s="151">
        <v>1146</v>
      </c>
      <c r="AL95" s="151">
        <v>12.655539245667685</v>
      </c>
      <c r="AM95" s="151">
        <v>111</v>
      </c>
      <c r="AN95" s="151">
        <v>9.1773692966360851</v>
      </c>
      <c r="AO95" s="151">
        <v>2.2694551932460691</v>
      </c>
      <c r="AP95" s="151">
        <v>0.60330295097203934</v>
      </c>
      <c r="AQ95" s="151">
        <v>0.19377611339168152</v>
      </c>
      <c r="AR95" s="151">
        <v>0.30166507645259932</v>
      </c>
      <c r="AS95" s="151">
        <v>713.61630988786953</v>
      </c>
      <c r="AT95" s="151">
        <v>23.559272089704383</v>
      </c>
      <c r="AU95" s="151">
        <v>46.907094801223238</v>
      </c>
      <c r="AV95" s="151">
        <v>5.808269113149847</v>
      </c>
      <c r="AW95" s="151">
        <v>22.097777777777779</v>
      </c>
      <c r="AX95" s="151">
        <v>4.0374059123343526</v>
      </c>
      <c r="AY95" s="151">
        <v>1.1998687869520896</v>
      </c>
      <c r="AZ95" s="151">
        <v>3.4126622018348622</v>
      </c>
      <c r="BA95" s="151">
        <v>0.45270034658511721</v>
      </c>
      <c r="BB95" s="151">
        <v>2.4378511722731901</v>
      </c>
      <c r="BC95" s="151">
        <v>0.4410939449541284</v>
      </c>
      <c r="BD95" s="151">
        <v>1.1733869317023444</v>
      </c>
      <c r="BE95" s="151">
        <v>0.15848566768603464</v>
      </c>
      <c r="BF95" s="151">
        <v>1.032412232415902</v>
      </c>
      <c r="BG95" s="151">
        <v>0.15113663608562691</v>
      </c>
      <c r="BH95" s="151">
        <v>2.9188326197757393</v>
      </c>
      <c r="BI95" s="151">
        <v>0.51205518042813458</v>
      </c>
      <c r="BJ95" s="151">
        <v>0.57247866160638217</v>
      </c>
      <c r="BK95" s="151">
        <v>0.17910900162652005</v>
      </c>
      <c r="BL95" s="151">
        <v>4.9071257900101939</v>
      </c>
      <c r="BM95" s="151">
        <v>4.4426923343527012</v>
      </c>
      <c r="BN95" s="151">
        <v>1.2706475637104993</v>
      </c>
      <c r="BO95" s="149">
        <f t="shared" si="8"/>
        <v>9.558975418302003</v>
      </c>
      <c r="BP95" s="149">
        <f t="shared" si="13"/>
        <v>7.2069447056442959</v>
      </c>
      <c r="BQ95" s="149">
        <f t="shared" si="14"/>
        <v>4.1096400909651285</v>
      </c>
      <c r="BR95" s="149">
        <f t="shared" si="15"/>
        <v>4.8865152756423294E-3</v>
      </c>
      <c r="BS95" s="153">
        <v>19.114000000000001</v>
      </c>
      <c r="BT95" s="154">
        <v>7.1000000000000002E-4</v>
      </c>
      <c r="BU95" s="153">
        <v>15.567</v>
      </c>
      <c r="BV95" s="154">
        <v>3.8000000000000002E-4</v>
      </c>
      <c r="BW95" s="153">
        <v>38.738</v>
      </c>
      <c r="BX95" s="154">
        <v>1E-3</v>
      </c>
      <c r="BY95" s="155">
        <v>0.51297899999999996</v>
      </c>
      <c r="BZ95" s="155">
        <v>2.1299999999999999E-6</v>
      </c>
      <c r="CA95" s="151">
        <v>6.6518673996052158</v>
      </c>
      <c r="CB95" s="155">
        <v>0.70348100000000002</v>
      </c>
      <c r="CC95" s="155">
        <v>3.2100000000000002E-6</v>
      </c>
      <c r="CD95" s="155">
        <v>0.70348100000000002</v>
      </c>
      <c r="CE95" s="155">
        <v>0.51297899999999996</v>
      </c>
      <c r="CF95" s="153">
        <v>19.114000000000001</v>
      </c>
      <c r="CG95" s="153">
        <v>15.567</v>
      </c>
      <c r="CH95" s="153">
        <v>38.738</v>
      </c>
      <c r="CK95" s="149"/>
      <c r="CL95" s="148">
        <v>1226.5</v>
      </c>
      <c r="CM95" s="148">
        <v>63.6</v>
      </c>
      <c r="CO95" s="149">
        <v>8</v>
      </c>
      <c r="CT95" s="148" t="s">
        <v>612</v>
      </c>
      <c r="CU95" s="148">
        <v>2</v>
      </c>
      <c r="CV95" s="171">
        <v>1.67</v>
      </c>
      <c r="CW95" s="148"/>
      <c r="CX95" s="171"/>
      <c r="CY95" s="148">
        <v>2</v>
      </c>
    </row>
    <row r="96" spans="1:103">
      <c r="A96" s="148" t="s">
        <v>608</v>
      </c>
      <c r="B96" s="148">
        <f t="shared" si="11"/>
        <v>9</v>
      </c>
      <c r="C96" s="148" t="s">
        <v>404</v>
      </c>
      <c r="E96" s="149" t="s">
        <v>609</v>
      </c>
      <c r="G96" s="148" t="s">
        <v>610</v>
      </c>
      <c r="I96" s="148" t="s">
        <v>615</v>
      </c>
      <c r="J96" s="158">
        <v>8.9143000000000008</v>
      </c>
      <c r="K96" s="158">
        <v>-82.787700000000001</v>
      </c>
      <c r="L96" s="151"/>
      <c r="M96" s="151"/>
      <c r="N96" s="151"/>
      <c r="O96" s="151"/>
      <c r="P96" s="151"/>
      <c r="Q96" s="151"/>
      <c r="R96" s="151"/>
      <c r="S96" s="151"/>
      <c r="T96" s="151"/>
      <c r="U96" s="151"/>
      <c r="V96" s="151"/>
      <c r="W96" s="151">
        <f t="shared" si="12"/>
        <v>0</v>
      </c>
      <c r="X96" s="151"/>
      <c r="Y96" s="151">
        <v>7.7275491803278697</v>
      </c>
      <c r="Z96" s="151"/>
      <c r="AA96" s="151"/>
      <c r="AB96" s="151">
        <v>22.248883196721316</v>
      </c>
      <c r="AC96" s="151">
        <v>217.8775942622951</v>
      </c>
      <c r="AD96" s="151">
        <v>158.76252049180329</v>
      </c>
      <c r="AE96" s="151">
        <v>30.361454918032791</v>
      </c>
      <c r="AF96" s="151"/>
      <c r="AG96" s="151">
        <v>146.09968237704922</v>
      </c>
      <c r="AH96" s="151"/>
      <c r="AI96" s="151">
        <v>19.755457650273229</v>
      </c>
      <c r="AJ96" s="151"/>
      <c r="AK96" s="151"/>
      <c r="AL96" s="151">
        <v>12.24695355191257</v>
      </c>
      <c r="AM96" s="151"/>
      <c r="AN96" s="151">
        <v>9.7650824453551941</v>
      </c>
      <c r="AO96" s="151">
        <v>1.6147596330275229</v>
      </c>
      <c r="AP96" s="151">
        <v>0.71691070336391427</v>
      </c>
      <c r="AQ96" s="151">
        <v>7.2273924566768594E-2</v>
      </c>
      <c r="AR96" s="151">
        <v>0.19247363387978145</v>
      </c>
      <c r="AS96" s="151">
        <v>710.95560109289625</v>
      </c>
      <c r="AT96" s="151">
        <v>23.356829781420767</v>
      </c>
      <c r="AU96" s="151">
        <v>47.798497267759572</v>
      </c>
      <c r="AV96" s="151">
        <v>5.8901297814207663</v>
      </c>
      <c r="AW96" s="151">
        <v>22.164200819672136</v>
      </c>
      <c r="AX96" s="151">
        <v>4.0835724043715853</v>
      </c>
      <c r="AY96" s="151">
        <v>1.2142323770491805</v>
      </c>
      <c r="AZ96" s="151">
        <v>3.4407390710382515</v>
      </c>
      <c r="BA96" s="151">
        <v>0.45427390710382526</v>
      </c>
      <c r="BB96" s="151">
        <v>2.4392288251366123</v>
      </c>
      <c r="BC96" s="151">
        <v>0.44599385245901646</v>
      </c>
      <c r="BD96" s="151">
        <v>1.1477284836065573</v>
      </c>
      <c r="BE96" s="151">
        <v>0.15988032786885248</v>
      </c>
      <c r="BF96" s="151">
        <v>1.0425341530054646</v>
      </c>
      <c r="BG96" s="151">
        <v>0.1521648224043716</v>
      </c>
      <c r="BH96" s="151">
        <v>3.0015198087431698</v>
      </c>
      <c r="BI96" s="151">
        <v>0.54495932377049194</v>
      </c>
      <c r="BJ96" s="151">
        <v>0.39329989806320081</v>
      </c>
      <c r="BK96" s="151">
        <v>0.1854287380224261</v>
      </c>
      <c r="BL96" s="151">
        <v>4.0986270491803287</v>
      </c>
      <c r="BM96" s="151">
        <v>4.5086779371584704</v>
      </c>
      <c r="BN96" s="151">
        <v>1.2886023224043717</v>
      </c>
      <c r="BO96" s="149">
        <f t="shared" si="8"/>
        <v>11.662075298438934</v>
      </c>
      <c r="BP96" s="149">
        <f t="shared" si="13"/>
        <v>6.0936106786241861</v>
      </c>
      <c r="BQ96" s="149">
        <f t="shared" si="14"/>
        <v>4.9326835105875615</v>
      </c>
      <c r="BR96" s="149">
        <f t="shared" si="15"/>
        <v>5.5158772132795405E-3</v>
      </c>
      <c r="BS96" s="153">
        <v>19.106000000000002</v>
      </c>
      <c r="BT96" s="154">
        <v>7.1000000000000002E-4</v>
      </c>
      <c r="BU96" s="153">
        <v>15.567</v>
      </c>
      <c r="BV96" s="154">
        <v>3.8000000000000002E-4</v>
      </c>
      <c r="BW96" s="153">
        <v>38.744999999999997</v>
      </c>
      <c r="BX96" s="154">
        <v>1E-3</v>
      </c>
      <c r="BY96" s="155"/>
      <c r="BZ96" s="155"/>
      <c r="CA96" s="151"/>
      <c r="CB96" s="155"/>
      <c r="CC96" s="155"/>
      <c r="CD96" s="155"/>
      <c r="CE96" s="155"/>
      <c r="CF96" s="153">
        <v>19.106000000000002</v>
      </c>
      <c r="CG96" s="153">
        <v>15.567</v>
      </c>
      <c r="CH96" s="153">
        <v>38.744999999999997</v>
      </c>
      <c r="CK96" s="149"/>
      <c r="CL96" s="148">
        <v>1226.5</v>
      </c>
      <c r="CM96" s="148">
        <v>63.6</v>
      </c>
      <c r="CO96" s="149">
        <v>8</v>
      </c>
      <c r="CT96" s="148" t="s">
        <v>612</v>
      </c>
      <c r="CU96" s="148">
        <v>2</v>
      </c>
      <c r="CV96" s="171">
        <v>1.67</v>
      </c>
      <c r="CW96" s="148"/>
      <c r="CX96" s="171"/>
      <c r="CY96" s="148">
        <v>2</v>
      </c>
    </row>
    <row r="97" spans="1:103">
      <c r="A97" s="148" t="s">
        <v>608</v>
      </c>
      <c r="B97" s="148">
        <f t="shared" si="11"/>
        <v>9</v>
      </c>
      <c r="C97" s="148" t="s">
        <v>404</v>
      </c>
      <c r="E97" s="149" t="s">
        <v>609</v>
      </c>
      <c r="G97" s="148" t="s">
        <v>610</v>
      </c>
      <c r="I97" s="148" t="s">
        <v>616</v>
      </c>
      <c r="J97" s="158">
        <v>8.8999000000000006</v>
      </c>
      <c r="K97" s="158">
        <v>-82.789400000000001</v>
      </c>
      <c r="L97" s="151">
        <v>55.44</v>
      </c>
      <c r="M97" s="151">
        <v>0.77</v>
      </c>
      <c r="N97" s="151">
        <v>16.09</v>
      </c>
      <c r="O97" s="151">
        <v>7.1</v>
      </c>
      <c r="P97" s="151"/>
      <c r="Q97" s="151">
        <v>0.11</v>
      </c>
      <c r="R97" s="151">
        <v>5.79</v>
      </c>
      <c r="S97" s="151">
        <v>7.78</v>
      </c>
      <c r="T97" s="151">
        <v>3.36</v>
      </c>
      <c r="U97" s="151">
        <v>1.96</v>
      </c>
      <c r="V97" s="151">
        <v>0.23</v>
      </c>
      <c r="W97" s="151">
        <f t="shared" si="12"/>
        <v>98.63</v>
      </c>
      <c r="X97" s="151">
        <v>0.28000000000000003</v>
      </c>
      <c r="Y97" s="151">
        <v>7.2029465068693366</v>
      </c>
      <c r="Z97" s="151"/>
      <c r="AA97" s="151"/>
      <c r="AB97" s="151">
        <v>21.140532008184746</v>
      </c>
      <c r="AC97" s="151">
        <v>206.99337035954403</v>
      </c>
      <c r="AD97" s="151">
        <v>201.77819351066941</v>
      </c>
      <c r="AE97" s="151">
        <v>30.461736334405149</v>
      </c>
      <c r="AF97" s="151">
        <v>90</v>
      </c>
      <c r="AG97" s="151">
        <v>151.98246126863492</v>
      </c>
      <c r="AH97" s="151">
        <v>72</v>
      </c>
      <c r="AI97" s="151">
        <v>19.167261034785152</v>
      </c>
      <c r="AJ97" s="151">
        <v>35</v>
      </c>
      <c r="AK97" s="151">
        <v>1029</v>
      </c>
      <c r="AL97" s="151">
        <v>9.4096463022508043</v>
      </c>
      <c r="AM97" s="151">
        <v>93</v>
      </c>
      <c r="AN97" s="151">
        <v>7.3075303517490022</v>
      </c>
      <c r="AO97" s="151">
        <v>1.2890539617486341</v>
      </c>
      <c r="AP97" s="151">
        <v>0.76046656420765024</v>
      </c>
      <c r="AQ97" s="151">
        <v>0.1028382786885246</v>
      </c>
      <c r="AR97" s="151">
        <v>0.371649615122284</v>
      </c>
      <c r="AS97" s="151">
        <v>802.74383708467315</v>
      </c>
      <c r="AT97" s="151">
        <v>20.656372600604115</v>
      </c>
      <c r="AU97" s="151">
        <v>41.055441878593008</v>
      </c>
      <c r="AV97" s="151">
        <v>5.0068790801909779</v>
      </c>
      <c r="AW97" s="151">
        <v>18.896618922342398</v>
      </c>
      <c r="AX97" s="151">
        <v>3.526080093539901</v>
      </c>
      <c r="AY97" s="151">
        <v>1.0162611322225472</v>
      </c>
      <c r="AZ97" s="151">
        <v>2.8785446750462831</v>
      </c>
      <c r="BA97" s="151">
        <v>0.36150053590568065</v>
      </c>
      <c r="BB97" s="151">
        <v>1.8804793919906462</v>
      </c>
      <c r="BC97" s="151">
        <v>0.34028412744811459</v>
      </c>
      <c r="BD97" s="151">
        <v>0.89483464873818586</v>
      </c>
      <c r="BE97" s="151">
        <v>0.12096735847218165</v>
      </c>
      <c r="BF97" s="151">
        <v>0.7843788365974862</v>
      </c>
      <c r="BG97" s="151">
        <v>0.11932417421806492</v>
      </c>
      <c r="BH97" s="151">
        <v>2.4792750657702429</v>
      </c>
      <c r="BI97" s="151">
        <v>0.40606465945629944</v>
      </c>
      <c r="BJ97" s="151">
        <v>0.31769064207650277</v>
      </c>
      <c r="BK97" s="151">
        <v>6.6364637978142085E-2</v>
      </c>
      <c r="BL97" s="151">
        <v>5.0455422391113718</v>
      </c>
      <c r="BM97" s="151">
        <v>4.875907629348144</v>
      </c>
      <c r="BN97" s="151">
        <v>1.5826039169833384</v>
      </c>
      <c r="BO97" s="149">
        <f t="shared" si="8"/>
        <v>8.1369731800766285</v>
      </c>
      <c r="BP97" s="149">
        <f t="shared" si="13"/>
        <v>4.7188601425234555</v>
      </c>
      <c r="BQ97" s="149">
        <f t="shared" si="14"/>
        <v>6.8885387319273335</v>
      </c>
      <c r="BR97" s="149">
        <f t="shared" si="15"/>
        <v>4.3797371158220862E-3</v>
      </c>
      <c r="BS97" s="153">
        <v>19.106000000000002</v>
      </c>
      <c r="BT97" s="154">
        <v>4.0299999999999998E-4</v>
      </c>
      <c r="BU97" s="153">
        <v>15.567</v>
      </c>
      <c r="BV97" s="154">
        <v>3.6000000000000002E-4</v>
      </c>
      <c r="BW97" s="153">
        <v>38.744999999999997</v>
      </c>
      <c r="BX97" s="154">
        <v>1E-3</v>
      </c>
      <c r="BY97" s="155">
        <v>0.51297999999999999</v>
      </c>
      <c r="BZ97" s="155">
        <v>2.1299999999999999E-6</v>
      </c>
      <c r="CA97" s="151">
        <v>6.6713743421265015</v>
      </c>
      <c r="CB97" s="155">
        <v>0.70350100000000004</v>
      </c>
      <c r="CC97" s="155">
        <v>3.5999999999999998E-6</v>
      </c>
      <c r="CD97" s="155">
        <v>0.70350100000000004</v>
      </c>
      <c r="CE97" s="155">
        <v>0.51297999999999999</v>
      </c>
      <c r="CF97" s="153">
        <v>19.106000000000002</v>
      </c>
      <c r="CG97" s="153">
        <v>15.567</v>
      </c>
      <c r="CH97" s="153">
        <v>38.744999999999997</v>
      </c>
      <c r="CK97" s="149"/>
      <c r="CL97" s="148">
        <v>1227.0999999999999</v>
      </c>
      <c r="CM97" s="148">
        <v>62.2</v>
      </c>
      <c r="CO97" s="149">
        <v>8</v>
      </c>
      <c r="CT97" s="148" t="s">
        <v>612</v>
      </c>
      <c r="CU97" s="148">
        <v>2</v>
      </c>
      <c r="CV97" s="171">
        <v>1.67</v>
      </c>
      <c r="CW97" s="148"/>
      <c r="CX97" s="171"/>
      <c r="CY97" s="148">
        <v>2</v>
      </c>
    </row>
    <row r="98" spans="1:103">
      <c r="A98" s="148" t="s">
        <v>608</v>
      </c>
      <c r="B98" s="148">
        <f t="shared" si="11"/>
        <v>9</v>
      </c>
      <c r="C98" s="148" t="s">
        <v>404</v>
      </c>
      <c r="E98" s="149" t="s">
        <v>609</v>
      </c>
      <c r="G98" s="148" t="s">
        <v>610</v>
      </c>
      <c r="I98" s="148" t="s">
        <v>617</v>
      </c>
      <c r="J98" s="158">
        <v>8.6247500000000006</v>
      </c>
      <c r="K98" s="158">
        <v>-82.9178</v>
      </c>
      <c r="L98" s="151">
        <v>55.69</v>
      </c>
      <c r="M98" s="151">
        <v>1.1499999999999999</v>
      </c>
      <c r="N98" s="151">
        <v>14.24</v>
      </c>
      <c r="O98" s="151">
        <v>6.62</v>
      </c>
      <c r="P98" s="151"/>
      <c r="Q98" s="151">
        <v>0.08</v>
      </c>
      <c r="R98" s="151">
        <v>4.91</v>
      </c>
      <c r="S98" s="151">
        <v>8.17</v>
      </c>
      <c r="T98" s="151">
        <v>2.96</v>
      </c>
      <c r="U98" s="151">
        <v>3.65</v>
      </c>
      <c r="V98" s="151">
        <v>0.56000000000000005</v>
      </c>
      <c r="W98" s="151">
        <f t="shared" si="12"/>
        <v>98.03</v>
      </c>
      <c r="X98" s="151">
        <v>0.57999999999999996</v>
      </c>
      <c r="Y98" s="151">
        <v>8.8934117647058812</v>
      </c>
      <c r="Z98" s="151"/>
      <c r="AA98" s="151"/>
      <c r="AB98" s="151">
        <v>20.273876470588235</v>
      </c>
      <c r="AC98" s="151">
        <v>197.54453949579832</v>
      </c>
      <c r="AD98" s="151">
        <v>104.81521008403361</v>
      </c>
      <c r="AE98" s="151">
        <v>27.084033613445378</v>
      </c>
      <c r="AF98" s="151">
        <v>72</v>
      </c>
      <c r="AG98" s="151">
        <v>51.809294117647056</v>
      </c>
      <c r="AH98" s="151">
        <v>67</v>
      </c>
      <c r="AI98" s="151">
        <v>21.716470588235293</v>
      </c>
      <c r="AJ98" s="151">
        <v>89</v>
      </c>
      <c r="AK98" s="151">
        <v>2134</v>
      </c>
      <c r="AL98" s="151">
        <v>15.043949579831931</v>
      </c>
      <c r="AM98" s="151">
        <v>256</v>
      </c>
      <c r="AN98" s="151">
        <v>14.541713109243698</v>
      </c>
      <c r="AO98" s="151">
        <v>1.5020637240572934</v>
      </c>
      <c r="AP98" s="151">
        <v>0.5387203741596025</v>
      </c>
      <c r="AQ98" s="151">
        <v>0.11615862808145767</v>
      </c>
      <c r="AR98" s="151">
        <v>0.43053764705882347</v>
      </c>
      <c r="AS98" s="151">
        <v>1914.5949579831931</v>
      </c>
      <c r="AT98" s="151">
        <v>74.205130756302523</v>
      </c>
      <c r="AU98" s="151">
        <v>169.00436974789915</v>
      </c>
      <c r="AV98" s="151">
        <v>17.801596638655461</v>
      </c>
      <c r="AW98" s="151">
        <v>64.656974789915964</v>
      </c>
      <c r="AX98" s="151">
        <v>9.7699495798319322</v>
      </c>
      <c r="AY98" s="151">
        <v>2.3914709243697478</v>
      </c>
      <c r="AZ98" s="151">
        <v>6.5348356302521005</v>
      </c>
      <c r="BA98" s="151">
        <v>0.73225378151260501</v>
      </c>
      <c r="BB98" s="151">
        <v>3.2801226890756299</v>
      </c>
      <c r="BC98" s="151">
        <v>0.54758991596638662</v>
      </c>
      <c r="BD98" s="151">
        <v>1.3819258823529412</v>
      </c>
      <c r="BE98" s="151">
        <v>0.17378100840336133</v>
      </c>
      <c r="BF98" s="151">
        <v>1.1089680672268907</v>
      </c>
      <c r="BG98" s="151">
        <v>0.15428050420168068</v>
      </c>
      <c r="BH98" s="151">
        <v>7.1157142857142848</v>
      </c>
      <c r="BI98" s="151">
        <v>0.73784294117647065</v>
      </c>
      <c r="BJ98" s="151">
        <v>0.44491630127642995</v>
      </c>
      <c r="BK98" s="151">
        <v>7.0439442658092197E-2</v>
      </c>
      <c r="BL98" s="151">
        <v>11.24726050420168</v>
      </c>
      <c r="BM98" s="151">
        <v>16.930229411764703</v>
      </c>
      <c r="BN98" s="151">
        <v>4.6341766386554619</v>
      </c>
      <c r="BO98" s="149">
        <f t="shared" si="8"/>
        <v>15.026269702276707</v>
      </c>
      <c r="BP98" s="149">
        <f t="shared" si="13"/>
        <v>7.2976282377998185</v>
      </c>
      <c r="BQ98" s="149">
        <f t="shared" si="14"/>
        <v>15.466421746972998</v>
      </c>
      <c r="BR98" s="149">
        <f t="shared" si="15"/>
        <v>2.9690888480760499E-3</v>
      </c>
      <c r="BS98" s="153">
        <v>19.332999999999998</v>
      </c>
      <c r="BT98" s="154">
        <v>4.3E-3</v>
      </c>
      <c r="BU98" s="153">
        <v>15.577999999999999</v>
      </c>
      <c r="BV98" s="154">
        <v>3.6000000000000002E-4</v>
      </c>
      <c r="BW98" s="153">
        <v>38.969000000000001</v>
      </c>
      <c r="BX98" s="154">
        <v>8.8000000000000003E-4</v>
      </c>
      <c r="BY98" s="155">
        <v>0.51293699999999998</v>
      </c>
      <c r="BZ98" s="155">
        <v>2.2699999999999999E-6</v>
      </c>
      <c r="CA98" s="151">
        <v>5.8325758137312</v>
      </c>
      <c r="CB98" s="155">
        <v>0.70334700000000006</v>
      </c>
      <c r="CC98" s="155">
        <v>3.0199999999999999E-6</v>
      </c>
      <c r="CD98" s="155">
        <v>0.70334700000000006</v>
      </c>
      <c r="CE98" s="155">
        <v>0.51293699999999998</v>
      </c>
      <c r="CF98" s="153">
        <v>19.332999999999998</v>
      </c>
      <c r="CG98" s="153">
        <v>15.577999999999999</v>
      </c>
      <c r="CH98" s="153">
        <v>38.969000000000001</v>
      </c>
      <c r="CK98" s="149"/>
      <c r="CL98" s="148">
        <v>1231</v>
      </c>
      <c r="CM98" s="148">
        <v>29</v>
      </c>
      <c r="CO98" s="149">
        <v>8</v>
      </c>
      <c r="CT98" s="148" t="s">
        <v>612</v>
      </c>
      <c r="CU98" s="148">
        <v>4</v>
      </c>
      <c r="CV98" s="148">
        <v>3.64</v>
      </c>
      <c r="CW98" s="148">
        <v>0.05</v>
      </c>
      <c r="CX98" s="148"/>
      <c r="CY98" s="148">
        <v>4</v>
      </c>
    </row>
    <row r="99" spans="1:103">
      <c r="A99" s="148" t="s">
        <v>618</v>
      </c>
      <c r="B99" s="148">
        <f t="shared" si="11"/>
        <v>10</v>
      </c>
      <c r="C99" s="148" t="s">
        <v>404</v>
      </c>
      <c r="E99" s="149" t="s">
        <v>609</v>
      </c>
      <c r="F99" s="149" t="s">
        <v>619</v>
      </c>
      <c r="G99" s="148" t="s">
        <v>620</v>
      </c>
      <c r="H99" s="149" t="s">
        <v>517</v>
      </c>
      <c r="I99" s="148" t="s">
        <v>621</v>
      </c>
      <c r="J99" s="158">
        <v>10.3795</v>
      </c>
      <c r="K99" s="158">
        <v>-84.304599999999994</v>
      </c>
      <c r="L99" s="151">
        <v>44.89</v>
      </c>
      <c r="M99" s="151">
        <v>0.8</v>
      </c>
      <c r="N99" s="151">
        <v>13.33</v>
      </c>
      <c r="O99" s="151">
        <v>9.9</v>
      </c>
      <c r="P99" s="151"/>
      <c r="Q99" s="151">
        <v>0.17</v>
      </c>
      <c r="R99" s="151">
        <v>13.39</v>
      </c>
      <c r="S99" s="151">
        <v>12.57</v>
      </c>
      <c r="T99" s="151">
        <v>1.31</v>
      </c>
      <c r="U99" s="151">
        <v>0.77</v>
      </c>
      <c r="V99" s="151">
        <v>0.35</v>
      </c>
      <c r="W99" s="151"/>
      <c r="X99" s="151">
        <v>1.58</v>
      </c>
      <c r="Y99" s="151">
        <v>3.735157694442242</v>
      </c>
      <c r="Z99" s="151"/>
      <c r="AA99" s="151"/>
      <c r="AB99" s="151"/>
      <c r="AC99" s="151"/>
      <c r="AD99" s="151"/>
      <c r="AE99" s="151"/>
      <c r="AF99" s="151">
        <v>143</v>
      </c>
      <c r="AG99" s="151">
        <v>92.09990129231744</v>
      </c>
      <c r="AH99" s="151">
        <v>68</v>
      </c>
      <c r="AI99" s="151"/>
      <c r="AJ99" s="151">
        <v>105</v>
      </c>
      <c r="AK99" s="151">
        <v>2507</v>
      </c>
      <c r="AL99" s="151">
        <v>14.968060096725601</v>
      </c>
      <c r="AM99" s="151">
        <v>53</v>
      </c>
      <c r="AN99" s="151">
        <v>7.2732416950765089</v>
      </c>
      <c r="AO99" s="151">
        <v>0.55410205740109397</v>
      </c>
      <c r="AP99" s="151">
        <v>0.56328491635614042</v>
      </c>
      <c r="AQ99" s="151">
        <v>1.8930205343693014E-2</v>
      </c>
      <c r="AR99" s="151">
        <v>1.462101958296995</v>
      </c>
      <c r="AS99" s="151">
        <v>2458.700547054626</v>
      </c>
      <c r="AT99" s="151">
        <v>65.214199635296922</v>
      </c>
      <c r="AU99" s="151">
        <v>133.59073384603201</v>
      </c>
      <c r="AV99" s="151">
        <v>16.569098755252501</v>
      </c>
      <c r="AW99" s="151">
        <v>63.087433600253704</v>
      </c>
      <c r="AX99" s="151">
        <v>8.3500412273051605</v>
      </c>
      <c r="AY99" s="151">
        <v>2.5230647817087939</v>
      </c>
      <c r="AZ99" s="151">
        <v>6.7806929436928254</v>
      </c>
      <c r="BA99" s="151">
        <v>0.71296352969159005</v>
      </c>
      <c r="BB99" s="151">
        <v>3.4167390787282965</v>
      </c>
      <c r="BC99" s="151">
        <v>0.63266320463014347</v>
      </c>
      <c r="BD99" s="151">
        <v>1.6311366270910963</v>
      </c>
      <c r="BE99" s="151">
        <v>0.23116157932292081</v>
      </c>
      <c r="BF99" s="151">
        <v>1.5046372789978593</v>
      </c>
      <c r="BG99" s="151">
        <v>0.2255962102592563</v>
      </c>
      <c r="BH99" s="151">
        <v>1.929791722825656</v>
      </c>
      <c r="BI99" s="151">
        <v>0.35437487512903498</v>
      </c>
      <c r="BJ99" s="151">
        <v>0.32593186394989293</v>
      </c>
      <c r="BK99" s="151">
        <v>2.9329494965511769E-2</v>
      </c>
      <c r="BL99" s="151">
        <v>5.384494569095378</v>
      </c>
      <c r="BM99" s="151">
        <v>5.3254619043843645</v>
      </c>
      <c r="BN99" s="151">
        <v>0.78730095932767774</v>
      </c>
      <c r="BO99" s="149">
        <f t="shared" si="8"/>
        <v>24.810264386333277</v>
      </c>
      <c r="BP99" s="149">
        <f t="shared" si="13"/>
        <v>3.2618690054016524</v>
      </c>
      <c r="BQ99" s="149">
        <f t="shared" si="14"/>
        <v>10.884275028754791</v>
      </c>
      <c r="BR99" s="149">
        <f t="shared" si="15"/>
        <v>3.5072611810100665E-3</v>
      </c>
      <c r="BS99" s="153">
        <v>19.288</v>
      </c>
      <c r="BT99" s="154">
        <v>1.4767213E-3</v>
      </c>
      <c r="BU99" s="153">
        <v>15.576000000000001</v>
      </c>
      <c r="BV99" s="154">
        <v>1.1889341E-3</v>
      </c>
      <c r="BW99" s="153">
        <v>39.106999999999999</v>
      </c>
      <c r="BX99" s="154">
        <v>2.9576738999999999E-3</v>
      </c>
      <c r="BY99" s="155">
        <v>0.51292530000000003</v>
      </c>
      <c r="BZ99" s="155">
        <v>1.9827926000000001E-6</v>
      </c>
      <c r="CA99" s="151">
        <v>5.6043445862385965</v>
      </c>
      <c r="CB99" s="155">
        <v>0.70353200000000005</v>
      </c>
      <c r="CC99" s="155">
        <v>4.9324000000000004E-6</v>
      </c>
      <c r="CD99" s="155">
        <v>0.70353200000000005</v>
      </c>
      <c r="CE99" s="155">
        <v>0.51292530000000003</v>
      </c>
      <c r="CF99" s="153">
        <v>19.288</v>
      </c>
      <c r="CG99" s="153">
        <v>15.576000000000001</v>
      </c>
      <c r="CH99" s="153">
        <v>39.106999999999999</v>
      </c>
      <c r="CK99" s="149"/>
      <c r="CL99" s="148">
        <v>1002.8</v>
      </c>
      <c r="CM99" s="148">
        <v>116.9</v>
      </c>
      <c r="CO99" s="149">
        <v>31</v>
      </c>
      <c r="CS99" s="149" t="s">
        <v>622</v>
      </c>
      <c r="CT99" s="148" t="s">
        <v>620</v>
      </c>
      <c r="CU99" s="156">
        <v>0.57999999999999996</v>
      </c>
      <c r="CV99" s="148">
        <v>0</v>
      </c>
      <c r="CW99" s="148">
        <v>0</v>
      </c>
      <c r="CX99" s="148"/>
      <c r="CY99" s="156">
        <v>0.57999999999999996</v>
      </c>
    </row>
    <row r="100" spans="1:103">
      <c r="A100" s="148" t="s">
        <v>618</v>
      </c>
      <c r="B100" s="148">
        <f t="shared" si="11"/>
        <v>10</v>
      </c>
      <c r="C100" s="148" t="s">
        <v>404</v>
      </c>
      <c r="E100" s="149" t="s">
        <v>609</v>
      </c>
      <c r="F100" s="149" t="s">
        <v>619</v>
      </c>
      <c r="G100" s="148" t="s">
        <v>623</v>
      </c>
      <c r="H100" s="149" t="s">
        <v>517</v>
      </c>
      <c r="I100" s="148" t="s">
        <v>624</v>
      </c>
      <c r="J100" s="158">
        <v>10.458</v>
      </c>
      <c r="K100" s="158">
        <v>-84.342799999999997</v>
      </c>
      <c r="L100" s="151">
        <v>49.23</v>
      </c>
      <c r="M100" s="151">
        <v>1.27</v>
      </c>
      <c r="N100" s="151">
        <v>16.64</v>
      </c>
      <c r="O100" s="151">
        <v>9.9</v>
      </c>
      <c r="P100" s="151"/>
      <c r="Q100" s="151">
        <v>0.14000000000000001</v>
      </c>
      <c r="R100" s="151">
        <v>6.81</v>
      </c>
      <c r="S100" s="151">
        <v>10.07</v>
      </c>
      <c r="T100" s="151">
        <v>2.99</v>
      </c>
      <c r="U100" s="151">
        <v>1.02</v>
      </c>
      <c r="V100" s="151">
        <v>0.43</v>
      </c>
      <c r="W100" s="151"/>
      <c r="X100" s="151">
        <v>0.61</v>
      </c>
      <c r="Y100" s="151">
        <v>4.835147058823531</v>
      </c>
      <c r="Z100" s="151"/>
      <c r="AA100" s="151"/>
      <c r="AB100" s="151">
        <v>25.655882352941177</v>
      </c>
      <c r="AC100" s="151">
        <v>242.78398692810458</v>
      </c>
      <c r="AD100" s="151">
        <v>307.48186274509806</v>
      </c>
      <c r="AE100" s="151">
        <v>37.935620915032686</v>
      </c>
      <c r="AF100" s="151">
        <v>167</v>
      </c>
      <c r="AG100" s="151">
        <v>107.55735294117648</v>
      </c>
      <c r="AH100" s="151">
        <v>79</v>
      </c>
      <c r="AI100" s="151">
        <v>19.344575163398694</v>
      </c>
      <c r="AJ100" s="151">
        <v>19</v>
      </c>
      <c r="AK100" s="151">
        <v>910</v>
      </c>
      <c r="AL100" s="151">
        <v>17.628940196078435</v>
      </c>
      <c r="AM100" s="151">
        <v>119</v>
      </c>
      <c r="AN100" s="151">
        <v>16.386872549019607</v>
      </c>
      <c r="AO100" s="151">
        <v>1.2307288235294118</v>
      </c>
      <c r="AP100" s="151">
        <v>0.85950196078431373</v>
      </c>
      <c r="AQ100" s="151">
        <v>6.7779771241830072E-2</v>
      </c>
      <c r="AR100" s="151">
        <v>0.2569575163398693</v>
      </c>
      <c r="AS100" s="151">
        <v>571.424477124183</v>
      </c>
      <c r="AT100" s="151">
        <v>31.456065359477122</v>
      </c>
      <c r="AU100" s="151">
        <v>63.815568627450986</v>
      </c>
      <c r="AV100" s="151">
        <v>7.9215078431372561</v>
      </c>
      <c r="AW100" s="151">
        <v>31.045411764705882</v>
      </c>
      <c r="AX100" s="151">
        <v>5.8128016339869282</v>
      </c>
      <c r="AY100" s="151">
        <v>1.7185319498090987</v>
      </c>
      <c r="AZ100" s="151">
        <v>4.7199912450755015</v>
      </c>
      <c r="BA100" s="151">
        <v>0.66957068627450989</v>
      </c>
      <c r="BB100" s="151">
        <v>3.4371705882352939</v>
      </c>
      <c r="BC100" s="151">
        <v>0.62788934640522887</v>
      </c>
      <c r="BD100" s="151">
        <v>1.6346066339869283</v>
      </c>
      <c r="BE100" s="151">
        <v>0.22031565359477123</v>
      </c>
      <c r="BF100" s="151">
        <v>1.3988914705882354</v>
      </c>
      <c r="BG100" s="151">
        <v>0.19801716339869285</v>
      </c>
      <c r="BH100" s="151">
        <v>2.8396696078431378</v>
      </c>
      <c r="BI100" s="151">
        <v>0.80303310457516353</v>
      </c>
      <c r="BJ100" s="151">
        <v>0.39829411764705885</v>
      </c>
      <c r="BK100" s="151">
        <v>2.9690653594771242E-3</v>
      </c>
      <c r="BL100" s="151">
        <v>2.246275163398693</v>
      </c>
      <c r="BM100" s="151">
        <v>3.488562091503268</v>
      </c>
      <c r="BN100" s="151">
        <v>1.3180784313725491</v>
      </c>
      <c r="BO100" s="149">
        <f t="shared" si="8"/>
        <v>28.409506398537477</v>
      </c>
      <c r="BP100" s="149">
        <f t="shared" si="13"/>
        <v>7.3142982804827179</v>
      </c>
      <c r="BQ100" s="149">
        <f t="shared" si="14"/>
        <v>3.1796735268618144</v>
      </c>
      <c r="BR100" s="149">
        <f t="shared" si="15"/>
        <v>2.6857952635947939E-3</v>
      </c>
      <c r="BS100" s="153">
        <v>19.085000000000001</v>
      </c>
      <c r="BT100" s="154">
        <v>2.2772717999999998E-3</v>
      </c>
      <c r="BU100" s="153">
        <v>15.577</v>
      </c>
      <c r="BV100" s="154">
        <v>1.8273098999999999E-3</v>
      </c>
      <c r="BW100" s="153">
        <v>38.795999999999999</v>
      </c>
      <c r="BX100" s="154">
        <v>4.5217171000000002E-3</v>
      </c>
      <c r="BY100" s="155">
        <v>0.51296792250000012</v>
      </c>
      <c r="BZ100" s="155">
        <v>2.3486877999999999E-6</v>
      </c>
      <c r="CA100" s="151">
        <v>6.4357792438340944</v>
      </c>
      <c r="CB100" s="155">
        <v>0.70365288000000004</v>
      </c>
      <c r="CC100" s="155">
        <v>2.4871694E-6</v>
      </c>
      <c r="CD100" s="155">
        <v>0.70365288000000004</v>
      </c>
      <c r="CE100" s="155">
        <v>0.51296792250000012</v>
      </c>
      <c r="CF100" s="153">
        <v>19.085000000000001</v>
      </c>
      <c r="CG100" s="153">
        <v>15.577</v>
      </c>
      <c r="CH100" s="153">
        <v>38.795999999999999</v>
      </c>
      <c r="CK100" s="149"/>
      <c r="CL100" s="148">
        <v>994.8</v>
      </c>
      <c r="CM100" s="148">
        <v>122.2</v>
      </c>
      <c r="CO100" s="149">
        <v>31</v>
      </c>
      <c r="CS100" s="149" t="s">
        <v>622</v>
      </c>
      <c r="CT100" s="148" t="s">
        <v>623</v>
      </c>
      <c r="CU100" s="156">
        <v>0.57999999999999996</v>
      </c>
      <c r="CV100" s="148"/>
      <c r="CW100" s="148"/>
      <c r="CX100" s="148"/>
      <c r="CY100" s="156">
        <v>0.57999999999999996</v>
      </c>
    </row>
    <row r="101" spans="1:103">
      <c r="A101" s="148" t="s">
        <v>618</v>
      </c>
      <c r="B101" s="148">
        <f t="shared" si="11"/>
        <v>10</v>
      </c>
      <c r="C101" s="148" t="s">
        <v>404</v>
      </c>
      <c r="E101" s="149" t="s">
        <v>609</v>
      </c>
      <c r="F101" s="149" t="s">
        <v>619</v>
      </c>
      <c r="G101" s="148" t="s">
        <v>625</v>
      </c>
      <c r="H101" s="149" t="s">
        <v>517</v>
      </c>
      <c r="I101" s="148" t="s">
        <v>626</v>
      </c>
      <c r="J101" s="158">
        <v>10.389900000000001</v>
      </c>
      <c r="K101" s="158">
        <v>-84.324100000000001</v>
      </c>
      <c r="L101" s="151">
        <v>46.67</v>
      </c>
      <c r="M101" s="151">
        <v>1.53</v>
      </c>
      <c r="N101" s="151">
        <v>14.47</v>
      </c>
      <c r="O101" s="151">
        <v>10.86</v>
      </c>
      <c r="P101" s="151"/>
      <c r="Q101" s="151">
        <v>0.17</v>
      </c>
      <c r="R101" s="151">
        <v>10.27</v>
      </c>
      <c r="S101" s="151">
        <v>11.3</v>
      </c>
      <c r="T101" s="151">
        <v>2.23</v>
      </c>
      <c r="U101" s="151">
        <v>1.26</v>
      </c>
      <c r="V101" s="151">
        <v>0.53</v>
      </c>
      <c r="W101" s="151"/>
      <c r="X101" s="151">
        <v>0.44</v>
      </c>
      <c r="Y101" s="151">
        <v>5.3362181135060318</v>
      </c>
      <c r="Z101" s="151"/>
      <c r="AA101" s="151"/>
      <c r="AB101" s="151">
        <v>29.43256871663041</v>
      </c>
      <c r="AC101" s="151">
        <v>254.87690330235316</v>
      </c>
      <c r="AD101" s="151">
        <v>481.61301166699627</v>
      </c>
      <c r="AE101" s="151">
        <v>43.820941269527388</v>
      </c>
      <c r="AF101" s="151">
        <v>196</v>
      </c>
      <c r="AG101" s="151">
        <v>110.3095313426933</v>
      </c>
      <c r="AH101" s="151">
        <v>85</v>
      </c>
      <c r="AI101" s="151">
        <v>17.132894997033812</v>
      </c>
      <c r="AJ101" s="151">
        <v>35</v>
      </c>
      <c r="AK101" s="151">
        <v>783</v>
      </c>
      <c r="AL101" s="151">
        <v>27.684699426537474</v>
      </c>
      <c r="AM101" s="151">
        <v>166</v>
      </c>
      <c r="AN101" s="151">
        <v>18.565333003757168</v>
      </c>
      <c r="AO101" s="151">
        <v>1.0322842495550721</v>
      </c>
      <c r="AP101" s="151">
        <v>1.1070302550919517</v>
      </c>
      <c r="AQ101" s="151">
        <v>3.4212131698635559E-2</v>
      </c>
      <c r="AR101" s="151">
        <v>0.27862566739173422</v>
      </c>
      <c r="AS101" s="151">
        <v>637.62947399644054</v>
      </c>
      <c r="AT101" s="151">
        <v>53.896578010678269</v>
      </c>
      <c r="AU101" s="151">
        <v>113.56559620328257</v>
      </c>
      <c r="AV101" s="151">
        <v>13.829292861380265</v>
      </c>
      <c r="AW101" s="151">
        <v>53.589533320150288</v>
      </c>
      <c r="AX101" s="151">
        <v>9.6780486454419616</v>
      </c>
      <c r="AY101" s="151">
        <v>2.7435973255383681</v>
      </c>
      <c r="AZ101" s="151">
        <v>7.7546956160538318</v>
      </c>
      <c r="BA101" s="151">
        <v>1.0781362566739174</v>
      </c>
      <c r="BB101" s="151">
        <v>5.4510667391734229</v>
      </c>
      <c r="BC101" s="151">
        <v>0.9811101344670754</v>
      </c>
      <c r="BD101" s="151">
        <v>2.5338351344670751</v>
      </c>
      <c r="BE101" s="151">
        <v>0.33549749851690724</v>
      </c>
      <c r="BF101" s="151">
        <v>2.132937116867708</v>
      </c>
      <c r="BG101" s="151">
        <v>0.30745408344868502</v>
      </c>
      <c r="BH101" s="151">
        <v>4.177854755784062</v>
      </c>
      <c r="BI101" s="151">
        <v>0.92195285742535094</v>
      </c>
      <c r="BJ101" s="151">
        <v>0.33178712675499306</v>
      </c>
      <c r="BK101" s="151">
        <v>3.8868479335574455E-2</v>
      </c>
      <c r="BL101" s="151">
        <v>2.8370929404785445</v>
      </c>
      <c r="BM101" s="151">
        <v>5.5665513150088985</v>
      </c>
      <c r="BN101" s="151">
        <v>2.0231164722167292</v>
      </c>
      <c r="BO101" s="149">
        <f t="shared" si="8"/>
        <v>40.028860028860024</v>
      </c>
      <c r="BP101" s="149">
        <f t="shared" si="13"/>
        <v>7.5739460582431146</v>
      </c>
      <c r="BQ101" s="149">
        <f t="shared" si="14"/>
        <v>4.8997367837958441</v>
      </c>
      <c r="BR101" s="149">
        <f t="shared" si="15"/>
        <v>2.9097761940444123E-3</v>
      </c>
      <c r="BS101" s="153">
        <v>19.184000000000001</v>
      </c>
      <c r="BT101" s="154">
        <v>2.6686663999999998E-3</v>
      </c>
      <c r="BU101" s="153">
        <v>15.577</v>
      </c>
      <c r="BV101" s="154">
        <v>2.1805461999999999E-3</v>
      </c>
      <c r="BW101" s="153">
        <v>38.904000000000003</v>
      </c>
      <c r="BX101" s="154">
        <v>5.4074149999999996E-3</v>
      </c>
      <c r="BY101" s="155">
        <v>0.51294019624999998</v>
      </c>
      <c r="BZ101" s="155">
        <v>2.2597660999999998E-6</v>
      </c>
      <c r="CA101" s="151">
        <v>5.8949248787643072</v>
      </c>
      <c r="CB101" s="155">
        <v>0.70354214500000012</v>
      </c>
      <c r="CC101" s="155">
        <v>2.5363754000000001E-6</v>
      </c>
      <c r="CD101" s="155">
        <v>0.70354214500000012</v>
      </c>
      <c r="CE101" s="155">
        <v>0.51294019624999998</v>
      </c>
      <c r="CF101" s="153">
        <v>19.184000000000001</v>
      </c>
      <c r="CG101" s="153">
        <v>15.577</v>
      </c>
      <c r="CH101" s="153">
        <v>38.904000000000003</v>
      </c>
      <c r="CK101" s="149"/>
      <c r="CL101" s="148">
        <v>1000.4</v>
      </c>
      <c r="CM101" s="148">
        <v>116.8</v>
      </c>
      <c r="CO101" s="149">
        <v>31</v>
      </c>
      <c r="CS101" s="149" t="s">
        <v>622</v>
      </c>
      <c r="CT101" s="148" t="s">
        <v>625</v>
      </c>
      <c r="CU101" s="156">
        <v>0.57999999999999996</v>
      </c>
      <c r="CV101" s="148"/>
      <c r="CW101" s="148"/>
      <c r="CX101" s="148"/>
      <c r="CY101" s="156">
        <v>0.57999999999999996</v>
      </c>
    </row>
    <row r="102" spans="1:103">
      <c r="A102" s="148" t="s">
        <v>618</v>
      </c>
      <c r="B102" s="148">
        <f t="shared" si="11"/>
        <v>10</v>
      </c>
      <c r="C102" s="148" t="s">
        <v>404</v>
      </c>
      <c r="E102" s="149" t="s">
        <v>609</v>
      </c>
      <c r="F102" s="149" t="s">
        <v>619</v>
      </c>
      <c r="G102" s="148" t="s">
        <v>627</v>
      </c>
      <c r="H102" s="149" t="s">
        <v>517</v>
      </c>
      <c r="I102" s="148" t="s">
        <v>628</v>
      </c>
      <c r="J102" s="158">
        <v>10.445499999999999</v>
      </c>
      <c r="K102" s="158">
        <v>-84.275300000000001</v>
      </c>
      <c r="L102" s="151">
        <v>50.17</v>
      </c>
      <c r="M102" s="151">
        <v>1.43</v>
      </c>
      <c r="N102" s="151">
        <v>15.69</v>
      </c>
      <c r="O102" s="151">
        <v>9.4</v>
      </c>
      <c r="P102" s="151"/>
      <c r="Q102" s="151">
        <v>0.14000000000000001</v>
      </c>
      <c r="R102" s="151">
        <v>8.4700000000000006</v>
      </c>
      <c r="S102" s="151">
        <v>9.07</v>
      </c>
      <c r="T102" s="151">
        <v>2.93</v>
      </c>
      <c r="U102" s="151">
        <v>1.26</v>
      </c>
      <c r="V102" s="151">
        <v>0.44</v>
      </c>
      <c r="W102" s="151"/>
      <c r="X102" s="151">
        <v>0.6</v>
      </c>
      <c r="Y102" s="151">
        <v>3.927105811761991</v>
      </c>
      <c r="Z102" s="151"/>
      <c r="AA102" s="151"/>
      <c r="AB102" s="151"/>
      <c r="AC102" s="151"/>
      <c r="AD102" s="151"/>
      <c r="AE102" s="151"/>
      <c r="AF102" s="151">
        <v>152</v>
      </c>
      <c r="AG102" s="151">
        <v>82.15812415862149</v>
      </c>
      <c r="AH102" s="151">
        <v>78</v>
      </c>
      <c r="AI102" s="151"/>
      <c r="AJ102" s="151">
        <v>26</v>
      </c>
      <c r="AK102" s="151">
        <v>817</v>
      </c>
      <c r="AL102" s="151">
        <v>17.429562213931305</v>
      </c>
      <c r="AM102" s="151">
        <v>156</v>
      </c>
      <c r="AN102" s="151">
        <v>19.774917073733604</v>
      </c>
      <c r="AO102" s="151">
        <v>1.2892381322358553</v>
      </c>
      <c r="AP102" s="151">
        <v>0.99510921958536869</v>
      </c>
      <c r="AQ102" s="151">
        <v>6.1661640832339708E-2</v>
      </c>
      <c r="AR102" s="151">
        <v>0.22105842532405093</v>
      </c>
      <c r="AS102" s="151">
        <v>600.64787107196423</v>
      </c>
      <c r="AT102" s="151">
        <v>39.151775068271853</v>
      </c>
      <c r="AU102" s="151">
        <v>80.131274279779987</v>
      </c>
      <c r="AV102" s="151">
        <v>9.7773622062387027</v>
      </c>
      <c r="AW102" s="151">
        <v>37.709034955190603</v>
      </c>
      <c r="AX102" s="151">
        <v>6.6663833224354772</v>
      </c>
      <c r="AY102" s="151">
        <v>1.9938104879348311</v>
      </c>
      <c r="AZ102" s="151">
        <v>6.1484559953464686</v>
      </c>
      <c r="BA102" s="151">
        <v>0.7584093234355167</v>
      </c>
      <c r="BB102" s="151">
        <v>3.9671233508981119</v>
      </c>
      <c r="BC102" s="151">
        <v>0.71896896034462865</v>
      </c>
      <c r="BD102" s="151">
        <v>1.7710646947959536</v>
      </c>
      <c r="BE102" s="151">
        <v>0.24703134735951382</v>
      </c>
      <c r="BF102" s="151">
        <v>1.5826167160275397</v>
      </c>
      <c r="BG102" s="151">
        <v>0.229139089957306</v>
      </c>
      <c r="BH102" s="151">
        <v>4.1133412823570135</v>
      </c>
      <c r="BI102" s="151">
        <v>1.1125068271856611</v>
      </c>
      <c r="BJ102" s="151">
        <v>0.43749944228624177</v>
      </c>
      <c r="BK102" s="151">
        <v>5.7021145428670324E-2</v>
      </c>
      <c r="BL102" s="151">
        <v>2.4985950998115309</v>
      </c>
      <c r="BM102" s="151">
        <v>4.0258029154967492</v>
      </c>
      <c r="BN102" s="151">
        <v>1.515471902765491</v>
      </c>
      <c r="BO102" s="149">
        <f t="shared" si="8"/>
        <v>32.070532070532074</v>
      </c>
      <c r="BP102" s="149">
        <f t="shared" si="13"/>
        <v>8.4408306595644529</v>
      </c>
      <c r="BQ102" s="149">
        <f t="shared" si="14"/>
        <v>3.1796261749310513</v>
      </c>
      <c r="BR102" s="149">
        <f t="shared" si="15"/>
        <v>2.6422413867179468E-3</v>
      </c>
      <c r="BS102" s="153">
        <v>19.093</v>
      </c>
      <c r="BT102" s="154">
        <v>2.3404671999999998E-3</v>
      </c>
      <c r="BU102" s="153">
        <v>15.564</v>
      </c>
      <c r="BV102" s="154">
        <v>1.9240173E-3</v>
      </c>
      <c r="BW102" s="153">
        <v>38.758000000000003</v>
      </c>
      <c r="BX102" s="154">
        <v>4.6838655000000003E-3</v>
      </c>
      <c r="BY102" s="155">
        <v>0.51296399000000004</v>
      </c>
      <c r="BZ102" s="155">
        <v>2.1851821000000001E-6</v>
      </c>
      <c r="CA102" s="151">
        <v>6.3590681923697545</v>
      </c>
      <c r="CB102" s="155">
        <v>0.70360046500000006</v>
      </c>
      <c r="CC102" s="155">
        <v>2.1333605000000001E-6</v>
      </c>
      <c r="CD102" s="155">
        <v>0.70360046500000006</v>
      </c>
      <c r="CE102" s="155">
        <v>0.51296399000000004</v>
      </c>
      <c r="CF102" s="153">
        <v>19.093</v>
      </c>
      <c r="CG102" s="153">
        <v>15.564</v>
      </c>
      <c r="CH102" s="153">
        <v>38.758000000000003</v>
      </c>
      <c r="CK102" s="149"/>
      <c r="CL102" s="148">
        <v>1001.8</v>
      </c>
      <c r="CM102" s="148">
        <v>124.8</v>
      </c>
      <c r="CO102" s="149">
        <v>31</v>
      </c>
      <c r="CS102" s="149" t="s">
        <v>622</v>
      </c>
      <c r="CT102" s="148" t="s">
        <v>627</v>
      </c>
      <c r="CU102" s="156">
        <v>0.57999999999999996</v>
      </c>
      <c r="CV102" s="148"/>
      <c r="CW102" s="148"/>
      <c r="CX102" s="148"/>
      <c r="CY102" s="156">
        <v>0.57999999999999996</v>
      </c>
    </row>
    <row r="103" spans="1:103">
      <c r="A103" s="148" t="s">
        <v>618</v>
      </c>
      <c r="B103" s="148">
        <f t="shared" si="11"/>
        <v>10</v>
      </c>
      <c r="C103" s="148" t="s">
        <v>404</v>
      </c>
      <c r="D103" s="149" t="s">
        <v>429</v>
      </c>
      <c r="E103" s="149" t="s">
        <v>609</v>
      </c>
      <c r="G103" s="148" t="s">
        <v>629</v>
      </c>
      <c r="H103" s="149" t="s">
        <v>517</v>
      </c>
      <c r="I103" s="148" t="s">
        <v>630</v>
      </c>
      <c r="J103" s="158">
        <v>10.0929</v>
      </c>
      <c r="K103" s="158">
        <v>-83.537000000000006</v>
      </c>
      <c r="L103" s="151">
        <v>54.13</v>
      </c>
      <c r="M103" s="151">
        <v>1.1100000000000001</v>
      </c>
      <c r="N103" s="151">
        <v>17.16</v>
      </c>
      <c r="O103" s="151">
        <v>8.24</v>
      </c>
      <c r="P103" s="151"/>
      <c r="Q103" s="151">
        <v>0.14000000000000001</v>
      </c>
      <c r="R103" s="151">
        <v>4.2300000000000004</v>
      </c>
      <c r="S103" s="151">
        <v>7.09</v>
      </c>
      <c r="T103" s="151">
        <v>3.42</v>
      </c>
      <c r="U103" s="151">
        <v>3.13</v>
      </c>
      <c r="V103" s="151">
        <v>0.53</v>
      </c>
      <c r="W103" s="151"/>
      <c r="X103" s="151">
        <v>0.33</v>
      </c>
      <c r="Y103" s="151">
        <v>8.4977975900822909</v>
      </c>
      <c r="Z103" s="151"/>
      <c r="AA103" s="151"/>
      <c r="AB103" s="151"/>
      <c r="AC103" s="151"/>
      <c r="AD103" s="151"/>
      <c r="AE103" s="151"/>
      <c r="AF103" s="151">
        <v>18</v>
      </c>
      <c r="AG103" s="151">
        <v>151.77425987231027</v>
      </c>
      <c r="AH103" s="151">
        <v>81</v>
      </c>
      <c r="AI103" s="151"/>
      <c r="AJ103" s="151">
        <v>92</v>
      </c>
      <c r="AK103" s="151">
        <v>839</v>
      </c>
      <c r="AL103" s="151">
        <v>26.799518207614096</v>
      </c>
      <c r="AM103" s="151">
        <v>346</v>
      </c>
      <c r="AN103" s="151">
        <v>36.298343580042562</v>
      </c>
      <c r="AO103" s="151">
        <v>4.6459396429415936</v>
      </c>
      <c r="AP103" s="151">
        <v>1.6849550366516903</v>
      </c>
      <c r="AQ103" s="151">
        <v>0.37092622369354455</v>
      </c>
      <c r="AR103" s="151">
        <v>1.1441162213289191</v>
      </c>
      <c r="AS103" s="151">
        <v>1186.9050792149401</v>
      </c>
      <c r="AT103" s="151">
        <v>73.140659730432731</v>
      </c>
      <c r="AU103" s="151">
        <v>143.67971151572473</v>
      </c>
      <c r="AV103" s="151">
        <v>16.752778434618115</v>
      </c>
      <c r="AW103" s="151">
        <v>61.078659257507681</v>
      </c>
      <c r="AX103" s="151">
        <v>10.367013478363679</v>
      </c>
      <c r="AY103" s="151">
        <v>2.35090061733721</v>
      </c>
      <c r="AZ103" s="151">
        <v>9.1571515520159092</v>
      </c>
      <c r="BA103" s="151">
        <v>1.10666903423977</v>
      </c>
      <c r="BB103" s="151">
        <v>5.7274793095294392</v>
      </c>
      <c r="BC103" s="151">
        <v>1.0638999763537478</v>
      </c>
      <c r="BD103" s="151">
        <v>2.7535063726649325</v>
      </c>
      <c r="BE103" s="151">
        <v>0.40502305509576736</v>
      </c>
      <c r="BF103" s="151">
        <v>2.7100082761902198</v>
      </c>
      <c r="BG103" s="151">
        <v>0.40876779380468192</v>
      </c>
      <c r="BH103" s="151">
        <v>8.9499255143059813</v>
      </c>
      <c r="BI103" s="151">
        <v>1.8944436036908201</v>
      </c>
      <c r="BJ103" s="151">
        <v>1.9496292267675572</v>
      </c>
      <c r="BK103" s="151">
        <v>0.1243608016079451</v>
      </c>
      <c r="BL103" s="151">
        <v>6.8930785055568693</v>
      </c>
      <c r="BM103" s="151">
        <v>21.622909671317096</v>
      </c>
      <c r="BN103" s="151">
        <v>7.5643721920075668</v>
      </c>
      <c r="BO103" s="149">
        <f t="shared" si="8"/>
        <v>20.844055584148222</v>
      </c>
      <c r="BP103" s="149">
        <f t="shared" si="13"/>
        <v>19.980876920035232</v>
      </c>
      <c r="BQ103" s="149">
        <f t="shared" si="14"/>
        <v>7.2145347633651209</v>
      </c>
      <c r="BR103" s="149">
        <f t="shared" si="15"/>
        <v>5.2776549178519139E-3</v>
      </c>
      <c r="BS103" s="153">
        <v>19.155000000000001</v>
      </c>
      <c r="BT103" s="154">
        <v>8.9105749999999996E-4</v>
      </c>
      <c r="BU103" s="153">
        <v>15.567</v>
      </c>
      <c r="BV103" s="154">
        <v>7.9731189999999996E-4</v>
      </c>
      <c r="BW103" s="153">
        <v>38.890999999999998</v>
      </c>
      <c r="BX103" s="154">
        <v>2.0834128E-3</v>
      </c>
      <c r="BY103" s="155">
        <v>0.51294424999999999</v>
      </c>
      <c r="BZ103" s="155">
        <v>1.9100624000000001E-6</v>
      </c>
      <c r="CA103" s="151">
        <v>5.9740011470066356</v>
      </c>
      <c r="CB103" s="155">
        <v>0.70366656500000013</v>
      </c>
      <c r="CC103" s="155">
        <v>2.2444239999999999E-6</v>
      </c>
      <c r="CD103" s="155">
        <v>0.70366656500000013</v>
      </c>
      <c r="CE103" s="155">
        <v>0.51294424999999999</v>
      </c>
      <c r="CF103" s="153">
        <v>19.155000000000001</v>
      </c>
      <c r="CG103" s="153">
        <v>15.567</v>
      </c>
      <c r="CH103" s="153">
        <v>38.890999999999998</v>
      </c>
      <c r="CK103" s="149"/>
      <c r="CL103" s="148">
        <v>1089.9000000000001</v>
      </c>
      <c r="CM103" s="148">
        <v>132.6</v>
      </c>
      <c r="CO103" s="149">
        <v>14</v>
      </c>
      <c r="CQ103" s="149" t="s">
        <v>429</v>
      </c>
      <c r="CS103" s="149" t="s">
        <v>631</v>
      </c>
      <c r="CT103" s="148" t="s">
        <v>629</v>
      </c>
      <c r="CU103" s="148"/>
      <c r="CV103" s="148"/>
      <c r="CW103" s="148"/>
      <c r="CX103" s="148"/>
      <c r="CY103" s="148"/>
    </row>
    <row r="104" spans="1:103">
      <c r="A104" s="148" t="s">
        <v>618</v>
      </c>
      <c r="B104" s="148">
        <f t="shared" si="11"/>
        <v>10</v>
      </c>
      <c r="C104" s="148" t="s">
        <v>404</v>
      </c>
      <c r="E104" s="149" t="s">
        <v>609</v>
      </c>
      <c r="F104" s="149" t="s">
        <v>632</v>
      </c>
      <c r="G104" s="148" t="s">
        <v>633</v>
      </c>
      <c r="H104" s="149" t="s">
        <v>517</v>
      </c>
      <c r="I104" s="148" t="s">
        <v>634</v>
      </c>
      <c r="J104" s="158">
        <v>10.0723</v>
      </c>
      <c r="K104" s="158">
        <v>-83.578100000000006</v>
      </c>
      <c r="L104" s="151">
        <v>44.16</v>
      </c>
      <c r="M104" s="151">
        <v>1.3</v>
      </c>
      <c r="N104" s="151">
        <v>13.31</v>
      </c>
      <c r="O104" s="151">
        <v>11.1</v>
      </c>
      <c r="P104" s="151"/>
      <c r="Q104" s="151">
        <v>0.19</v>
      </c>
      <c r="R104" s="151">
        <v>14.02</v>
      </c>
      <c r="S104" s="151">
        <v>11.14</v>
      </c>
      <c r="T104" s="151">
        <v>1.26</v>
      </c>
      <c r="U104" s="151">
        <v>0.59</v>
      </c>
      <c r="V104" s="151">
        <v>0.41</v>
      </c>
      <c r="W104" s="151"/>
      <c r="X104" s="151">
        <v>2.33</v>
      </c>
      <c r="Y104" s="151">
        <v>4.2876859715829498</v>
      </c>
      <c r="Z104" s="151"/>
      <c r="AA104" s="151"/>
      <c r="AB104" s="151">
        <v>29.509497698619175</v>
      </c>
      <c r="AC104" s="151">
        <v>281.48136882129279</v>
      </c>
      <c r="AD104" s="151">
        <v>951.20082049229552</v>
      </c>
      <c r="AE104" s="151">
        <v>56.936914148489095</v>
      </c>
      <c r="AF104" s="151">
        <v>277</v>
      </c>
      <c r="AG104" s="151">
        <v>103.72368220932562</v>
      </c>
      <c r="AH104" s="151">
        <v>70</v>
      </c>
      <c r="AI104" s="151">
        <v>16.412405843506107</v>
      </c>
      <c r="AJ104" s="151">
        <v>9</v>
      </c>
      <c r="AK104" s="151">
        <v>680</v>
      </c>
      <c r="AL104" s="151">
        <v>20.895547192315394</v>
      </c>
      <c r="AM104" s="151">
        <v>102</v>
      </c>
      <c r="AN104" s="151">
        <v>16.444317742645588</v>
      </c>
      <c r="AO104" s="151">
        <v>0.50974153772263364</v>
      </c>
      <c r="AP104" s="151">
        <v>0.93381344006403844</v>
      </c>
      <c r="AQ104" s="151">
        <v>1.6016610206123678E-2</v>
      </c>
      <c r="AR104" s="151">
        <v>0.1393192635581349</v>
      </c>
      <c r="AS104" s="151">
        <v>970.61222413448081</v>
      </c>
      <c r="AT104" s="151">
        <v>26.002592195317192</v>
      </c>
      <c r="AU104" s="151">
        <v>54.335313588152893</v>
      </c>
      <c r="AV104" s="151">
        <v>6.9264636942165314</v>
      </c>
      <c r="AW104" s="151">
        <v>28.270859555733441</v>
      </c>
      <c r="AX104" s="151">
        <v>5.7840817690614372</v>
      </c>
      <c r="AY104" s="151">
        <v>1.7329238420387678</v>
      </c>
      <c r="AZ104" s="151">
        <v>5.0654172658006633</v>
      </c>
      <c r="BA104" s="151">
        <v>0.74110480848509108</v>
      </c>
      <c r="BB104" s="151">
        <v>4.0333917790674407</v>
      </c>
      <c r="BC104" s="151">
        <v>0.76502471883129886</v>
      </c>
      <c r="BD104" s="151">
        <v>2.0588650418250953</v>
      </c>
      <c r="BE104" s="151">
        <v>0.28497686291775065</v>
      </c>
      <c r="BF104" s="151">
        <v>1.8523496089653795</v>
      </c>
      <c r="BG104" s="151">
        <v>0.27116105263157897</v>
      </c>
      <c r="BH104" s="151">
        <v>2.8291480168100862</v>
      </c>
      <c r="BI104" s="151">
        <v>0.90153317270362232</v>
      </c>
      <c r="BJ104" s="151">
        <v>0.13054048829297579</v>
      </c>
      <c r="BK104" s="151">
        <v>4.2106089253552144E-2</v>
      </c>
      <c r="BL104" s="151">
        <v>3.0002990994596761</v>
      </c>
      <c r="BM104" s="151">
        <v>2.8708697218330999</v>
      </c>
      <c r="BN104" s="151">
        <v>0.96396357814688827</v>
      </c>
      <c r="BO104" s="149">
        <f t="shared" si="8"/>
        <v>18.109965635738831</v>
      </c>
      <c r="BP104" s="149">
        <f t="shared" si="13"/>
        <v>5.912179788832284</v>
      </c>
      <c r="BQ104" s="149">
        <f t="shared" si="14"/>
        <v>3.2372377299891801</v>
      </c>
      <c r="BR104" s="149">
        <f t="shared" si="15"/>
        <v>5.3645674496647904E-3</v>
      </c>
      <c r="BS104" s="153">
        <v>19.050999999999998</v>
      </c>
      <c r="BT104" s="154">
        <v>2.7842625000000002E-3</v>
      </c>
      <c r="BU104" s="153">
        <v>15.561999999999999</v>
      </c>
      <c r="BV104" s="154">
        <v>2.2219633000000001E-3</v>
      </c>
      <c r="BW104" s="153">
        <v>38.683999999999997</v>
      </c>
      <c r="BX104" s="154">
        <v>5.6597293999999998E-3</v>
      </c>
      <c r="BY104" s="155">
        <v>0.51297990250000014</v>
      </c>
      <c r="BZ104" s="155">
        <v>2.4672403999999999E-6</v>
      </c>
      <c r="CA104" s="151">
        <v>6.6694724152349671</v>
      </c>
      <c r="CB104" s="155">
        <v>0.70345015</v>
      </c>
      <c r="CC104" s="155">
        <v>2.3139807000000001E-6</v>
      </c>
      <c r="CD104" s="155">
        <v>0.70345015</v>
      </c>
      <c r="CE104" s="155">
        <v>0.51297990250000014</v>
      </c>
      <c r="CF104" s="153">
        <v>19.050999999999998</v>
      </c>
      <c r="CG104" s="153">
        <v>15.561999999999999</v>
      </c>
      <c r="CH104" s="153">
        <v>38.683999999999997</v>
      </c>
      <c r="CK104" s="149"/>
      <c r="CL104" s="148">
        <v>1087.3</v>
      </c>
      <c r="CM104" s="148">
        <v>128.4</v>
      </c>
      <c r="CO104" s="149">
        <v>4</v>
      </c>
      <c r="CT104" s="148" t="s">
        <v>633</v>
      </c>
      <c r="CU104" s="149">
        <v>4.5</v>
      </c>
      <c r="CV104" s="148">
        <v>4.51</v>
      </c>
      <c r="CW104" s="148">
        <v>0.37</v>
      </c>
      <c r="CX104" s="148"/>
      <c r="CY104" s="149">
        <v>4.5</v>
      </c>
    </row>
    <row r="105" spans="1:103">
      <c r="A105" s="148" t="s">
        <v>618</v>
      </c>
      <c r="B105" s="148">
        <f t="shared" si="11"/>
        <v>10</v>
      </c>
      <c r="C105" s="148" t="s">
        <v>404</v>
      </c>
      <c r="D105" s="149" t="s">
        <v>429</v>
      </c>
      <c r="E105" s="149" t="s">
        <v>609</v>
      </c>
      <c r="G105" s="148" t="s">
        <v>635</v>
      </c>
      <c r="H105" s="149" t="s">
        <v>517</v>
      </c>
      <c r="I105" s="148" t="s">
        <v>636</v>
      </c>
      <c r="J105" s="158">
        <v>10.021100000000001</v>
      </c>
      <c r="K105" s="158">
        <v>-83.759900000000002</v>
      </c>
      <c r="L105" s="151">
        <v>52.61</v>
      </c>
      <c r="M105" s="151">
        <v>1.04</v>
      </c>
      <c r="N105" s="151">
        <v>17.09</v>
      </c>
      <c r="O105" s="151">
        <v>8.59</v>
      </c>
      <c r="P105" s="151"/>
      <c r="Q105" s="151">
        <v>0.14000000000000001</v>
      </c>
      <c r="R105" s="151">
        <v>6.16</v>
      </c>
      <c r="S105" s="151">
        <v>9.39</v>
      </c>
      <c r="T105" s="151">
        <v>3.26</v>
      </c>
      <c r="U105" s="151">
        <v>1.45</v>
      </c>
      <c r="V105" s="151">
        <v>0.39</v>
      </c>
      <c r="W105" s="151"/>
      <c r="X105" s="151">
        <v>0.24</v>
      </c>
      <c r="Y105" s="151">
        <v>6.1364597555167482</v>
      </c>
      <c r="Z105" s="151"/>
      <c r="AA105" s="151"/>
      <c r="AB105" s="151"/>
      <c r="AC105" s="151"/>
      <c r="AD105" s="151"/>
      <c r="AE105" s="151"/>
      <c r="AF105" s="151">
        <v>43</v>
      </c>
      <c r="AG105" s="151">
        <v>95.005121844737261</v>
      </c>
      <c r="AH105" s="151">
        <v>76</v>
      </c>
      <c r="AI105" s="151"/>
      <c r="AJ105" s="151">
        <v>27</v>
      </c>
      <c r="AK105" s="151">
        <v>787</v>
      </c>
      <c r="AL105" s="151">
        <v>19.438068741070012</v>
      </c>
      <c r="AM105" s="151">
        <v>142</v>
      </c>
      <c r="AN105" s="151">
        <v>13.163360255596126</v>
      </c>
      <c r="AO105" s="151">
        <v>1.6566062867121762</v>
      </c>
      <c r="AP105" s="151">
        <v>0.87679425702492453</v>
      </c>
      <c r="AQ105" s="151">
        <v>0.11422615494522939</v>
      </c>
      <c r="AR105" s="151">
        <v>0.39839418955389738</v>
      </c>
      <c r="AS105" s="151">
        <v>667.16161295443715</v>
      </c>
      <c r="AT105" s="151">
        <v>35.439244324495952</v>
      </c>
      <c r="AU105" s="151">
        <v>72.067725035719945</v>
      </c>
      <c r="AV105" s="151">
        <v>8.8261160501666929</v>
      </c>
      <c r="AW105" s="151">
        <v>34.269828544213361</v>
      </c>
      <c r="AX105" s="151">
        <v>6.4119661851087475</v>
      </c>
      <c r="AY105" s="151">
        <v>1.9015662595852401</v>
      </c>
      <c r="AZ105" s="151">
        <v>5.9919195359903625</v>
      </c>
      <c r="BA105" s="151">
        <v>0.77875162724241931</v>
      </c>
      <c r="BB105" s="151">
        <v>4.1742197174154629</v>
      </c>
      <c r="BC105" s="151">
        <v>0.79163502143197328</v>
      </c>
      <c r="BD105" s="151">
        <v>2.0463983330687405</v>
      </c>
      <c r="BE105" s="151">
        <v>0.30087680584219717</v>
      </c>
      <c r="BF105" s="151">
        <v>1.9735377837752024</v>
      </c>
      <c r="BG105" s="151">
        <v>0.297309096682013</v>
      </c>
      <c r="BH105" s="151">
        <v>3.9997983806953479</v>
      </c>
      <c r="BI105" s="151">
        <v>0.69092463903155998</v>
      </c>
      <c r="BJ105" s="151">
        <v>0.47133402127321794</v>
      </c>
      <c r="BK105" s="151">
        <v>4.7672522622638512E-2</v>
      </c>
      <c r="BL105" s="151">
        <v>3.1966674075250041</v>
      </c>
      <c r="BM105" s="151">
        <v>4.787865692967137</v>
      </c>
      <c r="BN105" s="151">
        <v>1.8492625813621206</v>
      </c>
      <c r="BO105" s="149">
        <f t="shared" si="8"/>
        <v>22.544642857142854</v>
      </c>
      <c r="BP105" s="149">
        <f t="shared" si="13"/>
        <v>7.1903972677921155</v>
      </c>
      <c r="BQ105" s="149">
        <f t="shared" si="14"/>
        <v>4.4391294988325445</v>
      </c>
      <c r="BR105" s="149">
        <f t="shared" si="15"/>
        <v>4.5112077481558677E-3</v>
      </c>
      <c r="BS105" s="153">
        <v>19.091000000000001</v>
      </c>
      <c r="BT105" s="154">
        <v>1.5884874999999999E-3</v>
      </c>
      <c r="BU105" s="153">
        <v>15.57</v>
      </c>
      <c r="BV105" s="154">
        <v>1.3324141999999999E-3</v>
      </c>
      <c r="BW105" s="153">
        <v>38.78</v>
      </c>
      <c r="BX105" s="154">
        <v>3.2650000000000001E-3</v>
      </c>
      <c r="BY105" s="155">
        <v>0.51296220000000003</v>
      </c>
      <c r="BZ105" s="155">
        <v>2.1660124000000002E-6</v>
      </c>
      <c r="CA105" s="151">
        <v>6.3241507652578299</v>
      </c>
      <c r="CB105" s="155">
        <v>0.70367245500000009</v>
      </c>
      <c r="CC105" s="155">
        <v>2.2824646000000001E-6</v>
      </c>
      <c r="CD105" s="155">
        <v>0.70367245500000009</v>
      </c>
      <c r="CE105" s="155">
        <v>0.51296220000000003</v>
      </c>
      <c r="CF105" s="153">
        <v>19.091000000000001</v>
      </c>
      <c r="CG105" s="153">
        <v>15.57</v>
      </c>
      <c r="CH105" s="153">
        <v>38.78</v>
      </c>
      <c r="CK105" s="149"/>
      <c r="CL105" s="148">
        <v>1073.4000000000001</v>
      </c>
      <c r="CM105" s="148">
        <v>113.4</v>
      </c>
      <c r="CO105" s="149">
        <v>14</v>
      </c>
      <c r="CQ105" s="149" t="s">
        <v>429</v>
      </c>
      <c r="CS105" s="149" t="s">
        <v>631</v>
      </c>
      <c r="CT105" s="148" t="s">
        <v>635</v>
      </c>
      <c r="CU105" s="148"/>
      <c r="CV105" s="148"/>
      <c r="CW105" s="148"/>
      <c r="CX105" s="148"/>
      <c r="CY105" s="148"/>
    </row>
    <row r="106" spans="1:103">
      <c r="A106" s="148" t="s">
        <v>637</v>
      </c>
      <c r="B106" s="148">
        <f t="shared" si="11"/>
        <v>11</v>
      </c>
      <c r="C106" s="148" t="s">
        <v>404</v>
      </c>
      <c r="D106" s="149" t="s">
        <v>429</v>
      </c>
      <c r="E106" s="149" t="s">
        <v>609</v>
      </c>
      <c r="G106" s="148" t="s">
        <v>638</v>
      </c>
      <c r="H106" s="149" t="s">
        <v>432</v>
      </c>
      <c r="I106" s="148" t="s">
        <v>639</v>
      </c>
      <c r="J106" s="158">
        <v>10.4834</v>
      </c>
      <c r="K106" s="158">
        <v>-84.688299999999998</v>
      </c>
      <c r="L106" s="151">
        <v>51.74</v>
      </c>
      <c r="M106" s="151">
        <v>0.65</v>
      </c>
      <c r="N106" s="151">
        <v>19.71</v>
      </c>
      <c r="O106" s="151">
        <v>9.4600000000000009</v>
      </c>
      <c r="P106" s="151"/>
      <c r="Q106" s="151">
        <v>0.16</v>
      </c>
      <c r="R106" s="151">
        <v>5.49</v>
      </c>
      <c r="S106" s="151">
        <v>10.119999999999999</v>
      </c>
      <c r="T106" s="151">
        <v>2.5299999999999998</v>
      </c>
      <c r="U106" s="151">
        <v>0.4</v>
      </c>
      <c r="V106" s="151">
        <v>0.17</v>
      </c>
      <c r="W106" s="151"/>
      <c r="X106" s="151">
        <v>0.39</v>
      </c>
      <c r="Y106" s="151">
        <v>4.9318678582827964</v>
      </c>
      <c r="Z106" s="151"/>
      <c r="AA106" s="151"/>
      <c r="AB106" s="151">
        <v>23.683769549952128</v>
      </c>
      <c r="AC106" s="151">
        <v>227.12231088413665</v>
      </c>
      <c r="AD106" s="151">
        <v>53.716804979253119</v>
      </c>
      <c r="AE106" s="151">
        <v>28.098021066070864</v>
      </c>
      <c r="AF106" s="151">
        <v>22</v>
      </c>
      <c r="AG106" s="151">
        <v>96.381856048515814</v>
      </c>
      <c r="AH106" s="151">
        <v>74</v>
      </c>
      <c r="AI106" s="151">
        <v>17.822288541334188</v>
      </c>
      <c r="AJ106" s="151">
        <v>10</v>
      </c>
      <c r="AK106" s="151">
        <v>702</v>
      </c>
      <c r="AL106" s="151">
        <v>13.611616661346954</v>
      </c>
      <c r="AM106" s="151">
        <v>43</v>
      </c>
      <c r="AN106" s="151">
        <v>2.265579316948612</v>
      </c>
      <c r="AO106" s="151">
        <v>0.60227322055537835</v>
      </c>
      <c r="AP106" s="151">
        <v>0.32754149377593367</v>
      </c>
      <c r="AQ106" s="151">
        <v>8.2721864028088107E-2</v>
      </c>
      <c r="AR106" s="151">
        <v>0.17511879987232687</v>
      </c>
      <c r="AS106" s="151">
        <v>443.0376635812321</v>
      </c>
      <c r="AT106" s="151">
        <v>9.1187551867219945</v>
      </c>
      <c r="AU106" s="151">
        <v>18.620481966166615</v>
      </c>
      <c r="AV106" s="151">
        <v>2.6243632301308653</v>
      </c>
      <c r="AW106" s="151">
        <v>11.015472390679861</v>
      </c>
      <c r="AX106" s="151">
        <v>2.5679253112033198</v>
      </c>
      <c r="AY106" s="151">
        <v>0.69604079157357179</v>
      </c>
      <c r="AZ106" s="151">
        <v>2.5879956878290962</v>
      </c>
      <c r="BA106" s="151">
        <v>0.40574832428981811</v>
      </c>
      <c r="BB106" s="151">
        <v>2.4268305138844561</v>
      </c>
      <c r="BC106" s="151">
        <v>0.48939738270028732</v>
      </c>
      <c r="BD106" s="151">
        <v>1.352847151292691</v>
      </c>
      <c r="BE106" s="151">
        <v>0.19999179699968084</v>
      </c>
      <c r="BF106" s="151">
        <v>1.3754727098627515</v>
      </c>
      <c r="BG106" s="151">
        <v>0.20962655601659755</v>
      </c>
      <c r="BH106" s="151">
        <v>1.0131513485477179</v>
      </c>
      <c r="BI106" s="151">
        <v>0.13246785828279606</v>
      </c>
      <c r="BJ106" s="151">
        <v>0.19452941270347912</v>
      </c>
      <c r="BK106" s="151">
        <v>1.7465520268113634E-2</v>
      </c>
      <c r="BL106" s="151">
        <v>2.0196712416214493</v>
      </c>
      <c r="BM106" s="151">
        <v>0.70325678263645075</v>
      </c>
      <c r="BN106" s="151">
        <v>0.25860660708586025</v>
      </c>
      <c r="BO106" s="149">
        <f t="shared" si="8"/>
        <v>9.219560878243513</v>
      </c>
      <c r="BP106" s="149">
        <f t="shared" si="13"/>
        <v>1.8618695392351698</v>
      </c>
      <c r="BQ106" s="149">
        <f t="shared" si="14"/>
        <v>2.5181026125147268</v>
      </c>
      <c r="BR106" s="149">
        <f t="shared" si="15"/>
        <v>8.031851454935306E-3</v>
      </c>
      <c r="BS106" s="153">
        <v>18.986999999999998</v>
      </c>
      <c r="BT106" s="154">
        <v>6.6455799999999999E-3</v>
      </c>
      <c r="BU106" s="153">
        <v>15.554</v>
      </c>
      <c r="BV106" s="154">
        <v>5.4814106000000001E-3</v>
      </c>
      <c r="BW106" s="153">
        <v>38.697000000000003</v>
      </c>
      <c r="BX106" s="154">
        <v>1.31676717E-2</v>
      </c>
      <c r="BY106" s="155">
        <v>0.51300964700000007</v>
      </c>
      <c r="BZ106" s="155">
        <v>4.0806000000000004E-6</v>
      </c>
      <c r="CA106" s="151">
        <v>7.2496966670443364</v>
      </c>
      <c r="CB106" s="155">
        <v>0.70381410733333338</v>
      </c>
      <c r="CC106" s="155">
        <v>4.2996999999999997E-6</v>
      </c>
      <c r="CD106" s="155">
        <v>0.70381410733333338</v>
      </c>
      <c r="CE106" s="155">
        <v>0.51300964700000007</v>
      </c>
      <c r="CF106" s="153">
        <v>18.986999999999998</v>
      </c>
      <c r="CG106" s="153">
        <v>15.554</v>
      </c>
      <c r="CH106" s="153">
        <v>38.697000000000003</v>
      </c>
      <c r="CK106" s="149"/>
      <c r="CL106" s="148">
        <v>961.5</v>
      </c>
      <c r="CM106" s="148">
        <v>105.5</v>
      </c>
      <c r="CO106" s="149">
        <v>16</v>
      </c>
      <c r="CQ106" s="149" t="s">
        <v>429</v>
      </c>
      <c r="CS106" s="149" t="s">
        <v>640</v>
      </c>
      <c r="CT106" s="148" t="s">
        <v>638</v>
      </c>
      <c r="CU106" s="148"/>
      <c r="CV106" s="148"/>
      <c r="CW106" s="148"/>
      <c r="CX106" s="148"/>
      <c r="CY106" s="148"/>
    </row>
    <row r="107" spans="1:103">
      <c r="A107" s="148" t="s">
        <v>637</v>
      </c>
      <c r="B107" s="148">
        <f t="shared" si="11"/>
        <v>11</v>
      </c>
      <c r="C107" s="148" t="s">
        <v>404</v>
      </c>
      <c r="D107" s="149" t="s">
        <v>641</v>
      </c>
      <c r="E107" s="149" t="s">
        <v>642</v>
      </c>
      <c r="G107" s="149" t="s">
        <v>643</v>
      </c>
      <c r="H107" s="149" t="s">
        <v>432</v>
      </c>
      <c r="I107" s="149" t="s">
        <v>644</v>
      </c>
      <c r="J107" s="149">
        <v>10.132999999999999</v>
      </c>
      <c r="K107" s="149">
        <v>-84.082999999999998</v>
      </c>
      <c r="L107" s="149">
        <v>52.17</v>
      </c>
      <c r="M107" s="149">
        <v>1.04</v>
      </c>
      <c r="N107" s="149">
        <v>17.489999999999998</v>
      </c>
      <c r="P107" s="149">
        <v>9.9600000000000009</v>
      </c>
      <c r="Q107" s="149">
        <v>0.17</v>
      </c>
      <c r="R107" s="149">
        <v>4.47</v>
      </c>
      <c r="S107" s="149">
        <v>8.4499999999999993</v>
      </c>
      <c r="T107" s="149">
        <v>2.85</v>
      </c>
      <c r="U107" s="149">
        <v>1.85</v>
      </c>
      <c r="V107" s="149">
        <v>0.41</v>
      </c>
      <c r="X107" s="149"/>
      <c r="Y107" s="149">
        <v>8.34</v>
      </c>
      <c r="AB107" s="149">
        <v>29.52</v>
      </c>
      <c r="AC107" s="149">
        <v>239.67</v>
      </c>
      <c r="AD107" s="149">
        <v>28.71</v>
      </c>
      <c r="AE107" s="149">
        <v>27.33</v>
      </c>
      <c r="AF107" s="149">
        <v>18.239999999999998</v>
      </c>
      <c r="AG107" s="149">
        <v>210.21</v>
      </c>
      <c r="AH107" s="149">
        <v>92.4</v>
      </c>
      <c r="AJ107" s="149">
        <v>43.82</v>
      </c>
      <c r="AK107" s="149">
        <v>659.46</v>
      </c>
      <c r="AL107" s="149">
        <v>27.11</v>
      </c>
      <c r="AM107" s="149">
        <v>164.24</v>
      </c>
      <c r="AN107" s="149">
        <v>15.71</v>
      </c>
      <c r="AO107" s="149">
        <v>2.09</v>
      </c>
      <c r="AR107" s="149">
        <v>0.42</v>
      </c>
      <c r="AS107" s="149">
        <v>846.84</v>
      </c>
      <c r="AT107" s="149">
        <v>47.41</v>
      </c>
      <c r="AU107" s="149">
        <v>86.41</v>
      </c>
      <c r="AV107" s="149">
        <v>10.83</v>
      </c>
      <c r="AW107" s="149">
        <v>41.2</v>
      </c>
      <c r="AX107" s="149">
        <v>8.02</v>
      </c>
      <c r="AY107" s="149">
        <v>1.81</v>
      </c>
      <c r="AZ107" s="149">
        <v>7.12</v>
      </c>
      <c r="BA107" s="149">
        <v>0.99</v>
      </c>
      <c r="BB107" s="149">
        <v>4.92</v>
      </c>
      <c r="BC107" s="149">
        <v>0.97</v>
      </c>
      <c r="BD107" s="149">
        <v>2.63</v>
      </c>
      <c r="BE107" s="149">
        <v>0.39</v>
      </c>
      <c r="BF107" s="149">
        <v>2.48</v>
      </c>
      <c r="BG107" s="149">
        <v>0.38</v>
      </c>
      <c r="BH107" s="149">
        <v>4.21</v>
      </c>
      <c r="BI107" s="149">
        <v>0.84</v>
      </c>
      <c r="BJ107" s="149">
        <v>0.6</v>
      </c>
      <c r="BK107" s="149">
        <v>0.03</v>
      </c>
      <c r="BL107" s="149">
        <v>5.18</v>
      </c>
      <c r="BM107" s="149">
        <v>9.9600000000000009</v>
      </c>
      <c r="BN107" s="149">
        <v>3.07</v>
      </c>
      <c r="BO107" s="149">
        <f t="shared" si="8"/>
        <v>16.68146718146718</v>
      </c>
      <c r="BS107" s="149">
        <v>19.085000000000001</v>
      </c>
      <c r="BU107" s="149">
        <v>15.542</v>
      </c>
      <c r="BW107" s="149">
        <v>38.752000000000002</v>
      </c>
      <c r="BY107" s="149">
        <v>0.51298999999999995</v>
      </c>
      <c r="CB107" s="149">
        <v>0.70357999999999998</v>
      </c>
      <c r="CK107" s="149"/>
    </row>
    <row r="108" spans="1:103">
      <c r="A108" s="148" t="s">
        <v>637</v>
      </c>
      <c r="B108" s="148">
        <f t="shared" si="11"/>
        <v>11</v>
      </c>
      <c r="C108" s="148" t="s">
        <v>404</v>
      </c>
      <c r="D108" s="149" t="s">
        <v>429</v>
      </c>
      <c r="E108" s="149" t="s">
        <v>609</v>
      </c>
      <c r="G108" s="148" t="s">
        <v>643</v>
      </c>
      <c r="H108" s="149" t="s">
        <v>432</v>
      </c>
      <c r="I108" s="148" t="s">
        <v>645</v>
      </c>
      <c r="J108" s="158">
        <v>10.028700000000001</v>
      </c>
      <c r="K108" s="158">
        <v>-84.0946</v>
      </c>
      <c r="L108" s="151">
        <v>52.11</v>
      </c>
      <c r="M108" s="151">
        <v>1.56</v>
      </c>
      <c r="N108" s="151">
        <v>16</v>
      </c>
      <c r="O108" s="151">
        <v>9.4700000000000006</v>
      </c>
      <c r="P108" s="151"/>
      <c r="Q108" s="151">
        <v>0.14000000000000001</v>
      </c>
      <c r="R108" s="151">
        <v>5.96</v>
      </c>
      <c r="S108" s="151">
        <v>8.84</v>
      </c>
      <c r="T108" s="151">
        <v>3.05</v>
      </c>
      <c r="U108" s="151">
        <v>1.8</v>
      </c>
      <c r="V108" s="151">
        <v>0.47</v>
      </c>
      <c r="W108" s="151"/>
      <c r="X108" s="151">
        <v>0.26</v>
      </c>
      <c r="Y108" s="151">
        <v>5.7061038817297813</v>
      </c>
      <c r="Z108" s="151"/>
      <c r="AA108" s="151"/>
      <c r="AB108" s="151"/>
      <c r="AC108" s="151"/>
      <c r="AD108" s="151"/>
      <c r="AE108" s="151"/>
      <c r="AF108" s="151">
        <v>60</v>
      </c>
      <c r="AG108" s="151">
        <v>88.782393469839533</v>
      </c>
      <c r="AH108" s="151">
        <v>80</v>
      </c>
      <c r="AI108" s="151"/>
      <c r="AJ108" s="151">
        <v>44</v>
      </c>
      <c r="AK108" s="151">
        <v>804</v>
      </c>
      <c r="AL108" s="151">
        <v>24.288934698395135</v>
      </c>
      <c r="AM108" s="151">
        <v>230</v>
      </c>
      <c r="AN108" s="151">
        <v>24.081159380188161</v>
      </c>
      <c r="AO108" s="151">
        <v>2.4662930271167682</v>
      </c>
      <c r="AP108" s="151">
        <v>1.379835888212507</v>
      </c>
      <c r="AQ108" s="151">
        <v>0.17217648035417821</v>
      </c>
      <c r="AR108" s="151">
        <v>0.56910649063167051</v>
      </c>
      <c r="AS108" s="151">
        <v>784.79705905605203</v>
      </c>
      <c r="AT108" s="151">
        <v>51.963617677286756</v>
      </c>
      <c r="AU108" s="151">
        <v>105.94562416001266</v>
      </c>
      <c r="AV108" s="151">
        <v>12.951328168234646</v>
      </c>
      <c r="AW108" s="151">
        <v>49.687983239781808</v>
      </c>
      <c r="AX108" s="151">
        <v>9.0174488101826249</v>
      </c>
      <c r="AY108" s="151">
        <v>2.4851730126252471</v>
      </c>
      <c r="AZ108" s="151">
        <v>8.1589738248793804</v>
      </c>
      <c r="BA108" s="151">
        <v>1.0392723535457349</v>
      </c>
      <c r="BB108" s="151">
        <v>5.4041370859356475</v>
      </c>
      <c r="BC108" s="151">
        <v>0.99158297098584891</v>
      </c>
      <c r="BD108" s="151">
        <v>2.4680838524784567</v>
      </c>
      <c r="BE108" s="151">
        <v>0.35796719108229907</v>
      </c>
      <c r="BF108" s="151">
        <v>2.3072954383745756</v>
      </c>
      <c r="BG108" s="151">
        <v>0.33758542177247214</v>
      </c>
      <c r="BH108" s="151">
        <v>6.138276543600286</v>
      </c>
      <c r="BI108" s="151">
        <v>1.3428221993833507</v>
      </c>
      <c r="BJ108" s="151">
        <v>0.97001391414341076</v>
      </c>
      <c r="BK108" s="151">
        <v>8.6406828998339805E-2</v>
      </c>
      <c r="BL108" s="151">
        <v>3.9162679263182865</v>
      </c>
      <c r="BM108" s="151">
        <v>10.462971381136851</v>
      </c>
      <c r="BN108" s="151">
        <v>3.8072353545734843</v>
      </c>
      <c r="BO108" s="149">
        <f t="shared" si="8"/>
        <v>27.052700722550654</v>
      </c>
      <c r="BP108" s="149">
        <f t="shared" ref="BP108:BP115" si="16">(AN108/1.675+AO108/0.254)/2</f>
        <v>12.04331331882522</v>
      </c>
      <c r="BQ108" s="149">
        <f t="shared" ref="BQ108:BQ115" si="17">(BM108/0.15)/BP108</f>
        <v>5.7918565011407104</v>
      </c>
      <c r="BR108" s="149">
        <f t="shared" ref="BR108:BR115" si="18">((BF108/0.658))/(((BO108/0.0203)+(AM108/0.648))/2)</f>
        <v>4.1556791200414315E-3</v>
      </c>
      <c r="BS108" s="153">
        <v>19.122</v>
      </c>
      <c r="BT108" s="154">
        <v>3.2895348E-3</v>
      </c>
      <c r="BU108" s="153">
        <v>15.569000000000001</v>
      </c>
      <c r="BV108" s="154">
        <v>2.6997757E-3</v>
      </c>
      <c r="BW108" s="153">
        <v>38.843000000000004</v>
      </c>
      <c r="BX108" s="154">
        <v>6.3403310999999999E-3</v>
      </c>
      <c r="BY108" s="155">
        <v>0.51295916000000008</v>
      </c>
      <c r="BZ108" s="155">
        <v>1.9131864999999999E-6</v>
      </c>
      <c r="CA108" s="151">
        <v>6.2648496599937431</v>
      </c>
      <c r="CB108" s="155">
        <v>0.70359654500000013</v>
      </c>
      <c r="CC108" s="155">
        <v>2.0699874000000001E-6</v>
      </c>
      <c r="CD108" s="155">
        <v>0.70359654500000013</v>
      </c>
      <c r="CE108" s="155">
        <v>0.51295916000000008</v>
      </c>
      <c r="CF108" s="153">
        <v>19.122</v>
      </c>
      <c r="CG108" s="153">
        <v>15.569000000000001</v>
      </c>
      <c r="CH108" s="153">
        <v>38.843000000000004</v>
      </c>
      <c r="CK108" s="149"/>
      <c r="CL108" s="148">
        <v>1042.0999999999999</v>
      </c>
      <c r="CM108" s="148">
        <v>95.5</v>
      </c>
      <c r="CO108" s="149">
        <v>14</v>
      </c>
      <c r="CQ108" s="149" t="s">
        <v>429</v>
      </c>
      <c r="CS108" s="149" t="s">
        <v>646</v>
      </c>
      <c r="CT108" s="148" t="s">
        <v>643</v>
      </c>
      <c r="CU108" s="148"/>
      <c r="CV108" s="148"/>
      <c r="CW108" s="148"/>
      <c r="CX108" s="148"/>
      <c r="CY108" s="148"/>
    </row>
    <row r="109" spans="1:103">
      <c r="A109" s="148" t="s">
        <v>637</v>
      </c>
      <c r="B109" s="148">
        <f t="shared" si="11"/>
        <v>11</v>
      </c>
      <c r="C109" s="148" t="s">
        <v>404</v>
      </c>
      <c r="D109" s="149" t="s">
        <v>429</v>
      </c>
      <c r="E109" s="149" t="s">
        <v>609</v>
      </c>
      <c r="G109" s="148" t="s">
        <v>647</v>
      </c>
      <c r="H109" s="149" t="s">
        <v>432</v>
      </c>
      <c r="I109" s="148" t="s">
        <v>648</v>
      </c>
      <c r="J109" s="158">
        <v>10.301</v>
      </c>
      <c r="K109" s="158">
        <v>-84.207300000000004</v>
      </c>
      <c r="L109" s="151">
        <v>50.45</v>
      </c>
      <c r="M109" s="151">
        <v>0.76</v>
      </c>
      <c r="N109" s="151">
        <v>18.850000000000001</v>
      </c>
      <c r="O109" s="151">
        <v>10.130000000000001</v>
      </c>
      <c r="P109" s="151"/>
      <c r="Q109" s="151">
        <v>0.17</v>
      </c>
      <c r="R109" s="151">
        <v>5.43</v>
      </c>
      <c r="S109" s="151">
        <v>9.4499999999999993</v>
      </c>
      <c r="T109" s="151">
        <v>2.81</v>
      </c>
      <c r="U109" s="151">
        <v>0.71</v>
      </c>
      <c r="V109" s="151">
        <v>0.16</v>
      </c>
      <c r="W109" s="151"/>
      <c r="X109" s="151">
        <v>0.53</v>
      </c>
      <c r="Y109" s="151">
        <v>4.1110600173051211</v>
      </c>
      <c r="Z109" s="151"/>
      <c r="AA109" s="151"/>
      <c r="AB109" s="151"/>
      <c r="AC109" s="151"/>
      <c r="AD109" s="151"/>
      <c r="AE109" s="151"/>
      <c r="AF109" s="151">
        <v>13</v>
      </c>
      <c r="AG109" s="151">
        <v>85.037359199244875</v>
      </c>
      <c r="AH109" s="151">
        <v>65</v>
      </c>
      <c r="AI109" s="151"/>
      <c r="AJ109" s="151">
        <v>15</v>
      </c>
      <c r="AK109" s="151">
        <v>597</v>
      </c>
      <c r="AL109" s="151">
        <v>15.327823684417526</v>
      </c>
      <c r="AM109" s="151">
        <v>65</v>
      </c>
      <c r="AN109" s="151">
        <v>4.2673819515456621</v>
      </c>
      <c r="AO109" s="151">
        <v>1.0284742153700939</v>
      </c>
      <c r="AP109" s="151">
        <v>0.57277656925981291</v>
      </c>
      <c r="AQ109" s="151">
        <v>6.8025159285770465E-2</v>
      </c>
      <c r="AR109" s="151">
        <v>0.28368441752536772</v>
      </c>
      <c r="AS109" s="151">
        <v>377.06387162746796</v>
      </c>
      <c r="AT109" s="151">
        <v>10.90805985998584</v>
      </c>
      <c r="AU109" s="151">
        <v>23.049358923936129</v>
      </c>
      <c r="AV109" s="151">
        <v>3.053547549752222</v>
      </c>
      <c r="AW109" s="151">
        <v>13.211025721702196</v>
      </c>
      <c r="AX109" s="151">
        <v>3.1106784393927471</v>
      </c>
      <c r="AY109" s="151">
        <v>1.09020066019504</v>
      </c>
      <c r="AZ109" s="151">
        <v>3.2710011541476103</v>
      </c>
      <c r="BA109" s="151">
        <v>0.50156981043026816</v>
      </c>
      <c r="BB109" s="151">
        <v>3.0909781326201524</v>
      </c>
      <c r="BC109" s="151">
        <v>0.62706076457169824</v>
      </c>
      <c r="BD109" s="151">
        <v>1.6897662329898526</v>
      </c>
      <c r="BE109" s="151">
        <v>0.25748300951781639</v>
      </c>
      <c r="BF109" s="151">
        <v>1.7657384960276881</v>
      </c>
      <c r="BG109" s="151">
        <v>0.26930319358137345</v>
      </c>
      <c r="BH109" s="151">
        <v>1.7523422874223236</v>
      </c>
      <c r="BI109" s="151">
        <v>0.27393276567293318</v>
      </c>
      <c r="BJ109" s="151">
        <v>0.23057239046645167</v>
      </c>
      <c r="BK109" s="151">
        <v>3.5909719185086134E-2</v>
      </c>
      <c r="BL109" s="151">
        <v>2.7909724297962701</v>
      </c>
      <c r="BM109" s="151">
        <v>1.3407634783292695</v>
      </c>
      <c r="BN109" s="151">
        <v>0.62174168174309763</v>
      </c>
      <c r="BO109" s="149">
        <f t="shared" si="8"/>
        <v>8.2585405279759936</v>
      </c>
      <c r="BP109" s="149">
        <f t="shared" si="16"/>
        <v>3.2984009007374606</v>
      </c>
      <c r="BQ109" s="149">
        <f t="shared" si="17"/>
        <v>2.7099262514945752</v>
      </c>
      <c r="BR109" s="149">
        <f t="shared" si="18"/>
        <v>1.0582989375210551E-2</v>
      </c>
      <c r="BS109" s="153">
        <v>19.193000000000001</v>
      </c>
      <c r="BT109" s="154">
        <v>9.816515E-4</v>
      </c>
      <c r="BU109" s="153">
        <v>15.584</v>
      </c>
      <c r="BV109" s="154">
        <v>8.797767E-4</v>
      </c>
      <c r="BW109" s="153">
        <v>38.991999999999997</v>
      </c>
      <c r="BX109" s="154">
        <v>2.2913499000000001E-3</v>
      </c>
      <c r="BY109" s="155">
        <v>0.5129660800000001</v>
      </c>
      <c r="BZ109" s="155">
        <v>2.6856144999999998E-6</v>
      </c>
      <c r="CA109" s="151">
        <v>6.3998377022400632</v>
      </c>
      <c r="CB109" s="155">
        <v>0.703650585</v>
      </c>
      <c r="CC109" s="155">
        <v>2.7626249000000001E-6</v>
      </c>
      <c r="CD109" s="155">
        <v>0.703650585</v>
      </c>
      <c r="CE109" s="155">
        <v>0.5129660800000001</v>
      </c>
      <c r="CF109" s="153">
        <v>19.193000000000001</v>
      </c>
      <c r="CG109" s="153">
        <v>15.584</v>
      </c>
      <c r="CH109" s="153">
        <v>38.991999999999997</v>
      </c>
      <c r="CK109" s="149"/>
      <c r="CL109" s="148">
        <v>1016.2</v>
      </c>
      <c r="CM109" s="148">
        <v>114.9</v>
      </c>
      <c r="CO109" s="149">
        <v>14</v>
      </c>
      <c r="CQ109" s="149" t="s">
        <v>429</v>
      </c>
      <c r="CS109" s="149" t="s">
        <v>646</v>
      </c>
      <c r="CT109" s="148" t="s">
        <v>647</v>
      </c>
      <c r="CU109" s="148"/>
      <c r="CV109" s="148"/>
      <c r="CW109" s="148"/>
      <c r="CX109" s="148"/>
      <c r="CY109" s="148"/>
    </row>
    <row r="110" spans="1:103">
      <c r="A110" s="148" t="s">
        <v>637</v>
      </c>
      <c r="B110" s="148">
        <f t="shared" si="11"/>
        <v>11</v>
      </c>
      <c r="C110" s="148" t="s">
        <v>404</v>
      </c>
      <c r="D110" s="149" t="s">
        <v>429</v>
      </c>
      <c r="E110" s="149" t="s">
        <v>609</v>
      </c>
      <c r="G110" s="148" t="s">
        <v>649</v>
      </c>
      <c r="H110" s="149" t="s">
        <v>432</v>
      </c>
      <c r="I110" s="148" t="s">
        <v>650</v>
      </c>
      <c r="J110" s="158">
        <v>9.9290000000000003</v>
      </c>
      <c r="K110" s="158">
        <v>-83.8416</v>
      </c>
      <c r="L110" s="151">
        <v>55.39</v>
      </c>
      <c r="M110" s="151">
        <v>0.94</v>
      </c>
      <c r="N110" s="151">
        <v>17.16</v>
      </c>
      <c r="O110" s="151">
        <v>7.53</v>
      </c>
      <c r="P110" s="151"/>
      <c r="Q110" s="151">
        <v>0.12</v>
      </c>
      <c r="R110" s="151">
        <v>4.95</v>
      </c>
      <c r="S110" s="151">
        <v>7.64</v>
      </c>
      <c r="T110" s="151">
        <v>3.48</v>
      </c>
      <c r="U110" s="151">
        <v>2.14</v>
      </c>
      <c r="V110" s="151">
        <v>0.37</v>
      </c>
      <c r="W110" s="151"/>
      <c r="X110" s="151">
        <v>0.54</v>
      </c>
      <c r="Y110" s="151">
        <v>7.3439097286975903</v>
      </c>
      <c r="Z110" s="151"/>
      <c r="AA110" s="151"/>
      <c r="AB110" s="151"/>
      <c r="AC110" s="151"/>
      <c r="AD110" s="151"/>
      <c r="AE110" s="151"/>
      <c r="AF110" s="151">
        <v>34</v>
      </c>
      <c r="AG110" s="151">
        <v>95.709392155302737</v>
      </c>
      <c r="AH110" s="151">
        <v>73</v>
      </c>
      <c r="AI110" s="151"/>
      <c r="AJ110" s="151">
        <v>55</v>
      </c>
      <c r="AK110" s="151">
        <v>848</v>
      </c>
      <c r="AL110" s="151">
        <v>18.734382110748669</v>
      </c>
      <c r="AM110" s="151">
        <v>173</v>
      </c>
      <c r="AN110" s="151">
        <v>16.602862896809611</v>
      </c>
      <c r="AO110" s="151">
        <v>2.8503845174636013</v>
      </c>
      <c r="AP110" s="151">
        <v>1.0053665625745885</v>
      </c>
      <c r="AQ110" s="151">
        <v>0.25415033017742061</v>
      </c>
      <c r="AR110" s="151">
        <v>0.90265991725674299</v>
      </c>
      <c r="AS110" s="151">
        <v>908.1346566950433</v>
      </c>
      <c r="AT110" s="151">
        <v>45.675411727265498</v>
      </c>
      <c r="AU110" s="151">
        <v>89.400413716286096</v>
      </c>
      <c r="AV110" s="151">
        <v>10.663566711751132</v>
      </c>
      <c r="AW110" s="151">
        <v>40.202323176068106</v>
      </c>
      <c r="AX110" s="151">
        <v>7.0115239875905102</v>
      </c>
      <c r="AY110" s="151">
        <v>1.9061686134064431</v>
      </c>
      <c r="AZ110" s="151">
        <v>6.3261396119863766</v>
      </c>
      <c r="BA110" s="151">
        <v>0.77857172408306152</v>
      </c>
      <c r="BB110" s="151">
        <v>4.0660072400350069</v>
      </c>
      <c r="BC110" s="151">
        <v>0.76284903333598542</v>
      </c>
      <c r="BD110" s="151">
        <v>1.9344730994908106</v>
      </c>
      <c r="BE110" s="151">
        <v>0.28778494709205188</v>
      </c>
      <c r="BF110" s="151">
        <v>1.90751897525658</v>
      </c>
      <c r="BG110" s="151">
        <v>0.283406476251094</v>
      </c>
      <c r="BH110" s="151">
        <v>5.1029087437345853</v>
      </c>
      <c r="BI110" s="151">
        <v>0.92174772058238519</v>
      </c>
      <c r="BJ110" s="151">
        <v>0.9676420558516986</v>
      </c>
      <c r="BK110" s="151">
        <v>0.10532212586522396</v>
      </c>
      <c r="BL110" s="151">
        <v>4.9992185933646276</v>
      </c>
      <c r="BM110" s="151">
        <v>10.433696992600844</v>
      </c>
      <c r="BN110" s="151">
        <v>3.9645063250855284</v>
      </c>
      <c r="BO110" s="149">
        <f t="shared" si="8"/>
        <v>17.882877503085311</v>
      </c>
      <c r="BP110" s="149">
        <f t="shared" si="16"/>
        <v>10.567071621272973</v>
      </c>
      <c r="BQ110" s="149">
        <f t="shared" si="17"/>
        <v>6.5825218607057119</v>
      </c>
      <c r="BR110" s="149">
        <f t="shared" si="18"/>
        <v>5.0508786262924727E-3</v>
      </c>
      <c r="BS110" s="153">
        <v>19.114999999999998</v>
      </c>
      <c r="BT110" s="154">
        <v>9.3809869999999997E-4</v>
      </c>
      <c r="BU110" s="153">
        <v>15.574</v>
      </c>
      <c r="BV110" s="154">
        <v>8.2343840000000004E-4</v>
      </c>
      <c r="BW110" s="153">
        <v>38.825000000000003</v>
      </c>
      <c r="BX110" s="154">
        <v>2.2636573000000002E-3</v>
      </c>
      <c r="BY110" s="155">
        <v>0.51295796000000005</v>
      </c>
      <c r="BZ110" s="155">
        <v>2.2524921000000002E-6</v>
      </c>
      <c r="CA110" s="151">
        <v>6.2414413289690884</v>
      </c>
      <c r="CB110" s="155">
        <v>0.70368285500000016</v>
      </c>
      <c r="CC110" s="155">
        <v>2.7280816999999999E-6</v>
      </c>
      <c r="CD110" s="155">
        <v>0.70368285500000016</v>
      </c>
      <c r="CE110" s="155">
        <v>0.51295796000000005</v>
      </c>
      <c r="CF110" s="153">
        <v>19.114999999999998</v>
      </c>
      <c r="CG110" s="153">
        <v>15.574</v>
      </c>
      <c r="CH110" s="153">
        <v>38.825000000000003</v>
      </c>
      <c r="CK110" s="149"/>
      <c r="CL110" s="148">
        <v>1071.0999999999999</v>
      </c>
      <c r="CM110" s="148">
        <v>100.2</v>
      </c>
      <c r="CO110" s="149">
        <v>14</v>
      </c>
      <c r="CQ110" s="149" t="s">
        <v>429</v>
      </c>
      <c r="CS110" s="149" t="s">
        <v>646</v>
      </c>
      <c r="CT110" s="148" t="s">
        <v>649</v>
      </c>
      <c r="CU110" s="148"/>
      <c r="CV110" s="148"/>
      <c r="CW110" s="148"/>
      <c r="CX110" s="148"/>
      <c r="CY110" s="148"/>
    </row>
    <row r="111" spans="1:103">
      <c r="A111" s="148" t="s">
        <v>637</v>
      </c>
      <c r="B111" s="148">
        <f t="shared" si="11"/>
        <v>11</v>
      </c>
      <c r="C111" s="148" t="s">
        <v>404</v>
      </c>
      <c r="D111" s="149" t="s">
        <v>429</v>
      </c>
      <c r="E111" s="149" t="s">
        <v>609</v>
      </c>
      <c r="G111" s="148" t="s">
        <v>651</v>
      </c>
      <c r="H111" s="149" t="s">
        <v>432</v>
      </c>
      <c r="I111" s="148" t="s">
        <v>652</v>
      </c>
      <c r="J111" s="158">
        <v>10.278</v>
      </c>
      <c r="K111" s="158">
        <v>-84.264399999999995</v>
      </c>
      <c r="L111" s="151">
        <v>52.59</v>
      </c>
      <c r="M111" s="151">
        <v>0.83</v>
      </c>
      <c r="N111" s="151">
        <v>18.600000000000001</v>
      </c>
      <c r="O111" s="151">
        <v>9.39</v>
      </c>
      <c r="P111" s="151"/>
      <c r="Q111" s="151">
        <v>0.15</v>
      </c>
      <c r="R111" s="151">
        <v>3.57</v>
      </c>
      <c r="S111" s="151">
        <v>8.74</v>
      </c>
      <c r="T111" s="151">
        <v>3.02</v>
      </c>
      <c r="U111" s="151">
        <v>1.33</v>
      </c>
      <c r="V111" s="151">
        <v>0.23</v>
      </c>
      <c r="W111" s="151"/>
      <c r="X111" s="151">
        <v>0.99</v>
      </c>
      <c r="Y111" s="151">
        <v>5.1159969692377638</v>
      </c>
      <c r="Z111" s="151"/>
      <c r="AA111" s="151"/>
      <c r="AB111" s="151"/>
      <c r="AC111" s="151"/>
      <c r="AD111" s="151"/>
      <c r="AE111" s="151"/>
      <c r="AF111" s="151">
        <v>4</v>
      </c>
      <c r="AG111" s="151">
        <v>31.920930822851957</v>
      </c>
      <c r="AH111" s="151">
        <v>62</v>
      </c>
      <c r="AI111" s="151"/>
      <c r="AJ111" s="151">
        <v>33</v>
      </c>
      <c r="AK111" s="151">
        <v>764</v>
      </c>
      <c r="AL111" s="151">
        <v>15.526356682830734</v>
      </c>
      <c r="AM111" s="151">
        <v>113</v>
      </c>
      <c r="AN111" s="151">
        <v>9.1839903315653899</v>
      </c>
      <c r="AO111" s="151">
        <v>2.3278582739809064</v>
      </c>
      <c r="AP111" s="151">
        <v>0.6189036369146842</v>
      </c>
      <c r="AQ111" s="151">
        <v>0.12177423094408245</v>
      </c>
      <c r="AR111" s="151">
        <v>0.32278420972874683</v>
      </c>
      <c r="AS111" s="151">
        <v>907.09569631762395</v>
      </c>
      <c r="AT111" s="151">
        <v>41.22989846946507</v>
      </c>
      <c r="AU111" s="151">
        <v>70.189445370510697</v>
      </c>
      <c r="AV111" s="151">
        <v>7.5442748901348695</v>
      </c>
      <c r="AW111" s="151">
        <v>27.100977420821337</v>
      </c>
      <c r="AX111" s="151">
        <v>4.908140627367783</v>
      </c>
      <c r="AY111" s="151">
        <v>1.5706160787844532</v>
      </c>
      <c r="AZ111" s="151">
        <v>4.7944291452655863</v>
      </c>
      <c r="BA111" s="151">
        <v>0.60669018033035305</v>
      </c>
      <c r="BB111" s="151">
        <v>3.2543930898621007</v>
      </c>
      <c r="BC111" s="151">
        <v>0.62982747385967586</v>
      </c>
      <c r="BD111" s="151">
        <v>1.6467214810956208</v>
      </c>
      <c r="BE111" s="151">
        <v>0.25033792998939236</v>
      </c>
      <c r="BF111" s="151">
        <v>1.6659051341112301</v>
      </c>
      <c r="BG111" s="151">
        <v>0.2569756781330505</v>
      </c>
      <c r="BH111" s="151">
        <v>2.7195802394302167</v>
      </c>
      <c r="BI111" s="151">
        <v>0.57247732989846956</v>
      </c>
      <c r="BJ111" s="151">
        <v>1.1686229731777544</v>
      </c>
      <c r="BK111" s="151">
        <v>7.4634840127292018E-2</v>
      </c>
      <c r="BL111" s="151">
        <v>2.922126382785271</v>
      </c>
      <c r="BM111" s="151">
        <v>12.412209728746781</v>
      </c>
      <c r="BN111" s="151">
        <v>4.339190786482801</v>
      </c>
      <c r="BO111" s="149">
        <f t="shared" si="8"/>
        <v>24.019989615784009</v>
      </c>
      <c r="BP111" s="149">
        <f t="shared" si="16"/>
        <v>7.3238878283413174</v>
      </c>
      <c r="BQ111" s="149">
        <f t="shared" si="17"/>
        <v>11.298379603535286</v>
      </c>
      <c r="BR111" s="149">
        <f t="shared" si="18"/>
        <v>3.7296823329880558E-3</v>
      </c>
      <c r="BS111" s="153">
        <v>19.181999999999999</v>
      </c>
      <c r="BT111" s="154">
        <v>2.1752296000000001E-3</v>
      </c>
      <c r="BU111" s="153">
        <v>15.564</v>
      </c>
      <c r="BV111" s="154">
        <v>1.8224828999999999E-3</v>
      </c>
      <c r="BW111" s="153">
        <v>38.92</v>
      </c>
      <c r="BX111" s="154">
        <v>4.5321733999999997E-3</v>
      </c>
      <c r="BY111" s="155">
        <v>0.51294780000000006</v>
      </c>
      <c r="BZ111" s="155">
        <v>2.1458513E-6</v>
      </c>
      <c r="CA111" s="151">
        <v>6.043250792957533</v>
      </c>
      <c r="CB111" s="155">
        <v>0.70366728500000009</v>
      </c>
      <c r="CC111" s="155">
        <v>2.1717338000000001E-6</v>
      </c>
      <c r="CD111" s="155">
        <v>0.70366728500000009</v>
      </c>
      <c r="CE111" s="155">
        <v>0.51294780000000006</v>
      </c>
      <c r="CF111" s="153">
        <v>19.181999999999999</v>
      </c>
      <c r="CG111" s="153">
        <v>15.564</v>
      </c>
      <c r="CH111" s="153">
        <v>38.92</v>
      </c>
      <c r="CK111" s="149"/>
      <c r="CL111" s="148">
        <v>1012.3</v>
      </c>
      <c r="CM111" s="148">
        <v>109.6</v>
      </c>
      <c r="CO111" s="149">
        <v>14</v>
      </c>
      <c r="CQ111" s="149" t="s">
        <v>429</v>
      </c>
      <c r="CS111" s="149" t="s">
        <v>646</v>
      </c>
      <c r="CT111" s="148" t="s">
        <v>651</v>
      </c>
      <c r="CU111" s="148"/>
      <c r="CV111" s="148"/>
      <c r="CW111" s="148"/>
      <c r="CX111" s="148"/>
      <c r="CY111" s="148"/>
    </row>
    <row r="112" spans="1:103">
      <c r="A112" s="148" t="s">
        <v>637</v>
      </c>
      <c r="B112" s="148">
        <f t="shared" si="11"/>
        <v>11</v>
      </c>
      <c r="C112" s="148" t="s">
        <v>404</v>
      </c>
      <c r="D112" s="149" t="s">
        <v>429</v>
      </c>
      <c r="E112" s="149" t="s">
        <v>609</v>
      </c>
      <c r="G112" s="148" t="s">
        <v>653</v>
      </c>
      <c r="H112" s="149" t="s">
        <v>432</v>
      </c>
      <c r="I112" s="148" t="s">
        <v>654</v>
      </c>
      <c r="J112" s="158">
        <v>9.8888999999999996</v>
      </c>
      <c r="K112" s="158">
        <v>-83.854100000000003</v>
      </c>
      <c r="L112" s="151">
        <v>51.97</v>
      </c>
      <c r="M112" s="151">
        <v>1.03</v>
      </c>
      <c r="N112" s="151">
        <v>15.89</v>
      </c>
      <c r="O112" s="151">
        <v>8.56</v>
      </c>
      <c r="P112" s="151"/>
      <c r="Q112" s="151">
        <v>0.14000000000000001</v>
      </c>
      <c r="R112" s="151">
        <v>6.91</v>
      </c>
      <c r="S112" s="151">
        <v>8.67</v>
      </c>
      <c r="T112" s="151">
        <v>3.23</v>
      </c>
      <c r="U112" s="151">
        <v>1.93</v>
      </c>
      <c r="V112" s="151">
        <v>0.55000000000000004</v>
      </c>
      <c r="W112" s="151"/>
      <c r="X112" s="151">
        <v>0.57999999999999996</v>
      </c>
      <c r="Y112" s="151">
        <v>8.9725350217649389</v>
      </c>
      <c r="Z112" s="151"/>
      <c r="AA112" s="151"/>
      <c r="AB112" s="151">
        <v>24.450751879699247</v>
      </c>
      <c r="AC112" s="151">
        <v>236.60804511278195</v>
      </c>
      <c r="AD112" s="151">
        <v>266.29541551246535</v>
      </c>
      <c r="AE112" s="151">
        <v>31.57809655718243</v>
      </c>
      <c r="AF112" s="151">
        <v>86</v>
      </c>
      <c r="AG112" s="151">
        <v>150.26818361693711</v>
      </c>
      <c r="AH112" s="151">
        <v>82</v>
      </c>
      <c r="AI112" s="151">
        <v>19.837776018994855</v>
      </c>
      <c r="AJ112" s="151">
        <v>45</v>
      </c>
      <c r="AK112" s="151">
        <v>907</v>
      </c>
      <c r="AL112" s="151">
        <v>26.349199327265538</v>
      </c>
      <c r="AM112" s="151">
        <v>176</v>
      </c>
      <c r="AN112" s="151">
        <v>18.939928571428574</v>
      </c>
      <c r="AO112" s="151">
        <v>2.6550546814404434</v>
      </c>
      <c r="AP112" s="151">
        <v>1.0740908428967153</v>
      </c>
      <c r="AQ112" s="151">
        <v>0.19942112425801345</v>
      </c>
      <c r="AR112" s="151">
        <v>0.73174072022160674</v>
      </c>
      <c r="AS112" s="151">
        <v>891.74762841313816</v>
      </c>
      <c r="AT112" s="151">
        <v>56.567754887218044</v>
      </c>
      <c r="AU112" s="151">
        <v>117.27511115947765</v>
      </c>
      <c r="AV112" s="151">
        <v>14.186801396913335</v>
      </c>
      <c r="AW112" s="151">
        <v>55.017953383458654</v>
      </c>
      <c r="AX112" s="151">
        <v>9.9330041115947765</v>
      </c>
      <c r="AY112" s="151">
        <v>2.5606508527906535</v>
      </c>
      <c r="AZ112" s="151">
        <v>7.6157077534137922</v>
      </c>
      <c r="BA112" s="151">
        <v>1.0306180000000003</v>
      </c>
      <c r="BB112" s="151">
        <v>5.0796783498219238</v>
      </c>
      <c r="BC112" s="151">
        <v>0.91723778472497042</v>
      </c>
      <c r="BD112" s="151">
        <v>2.4099413383458641</v>
      </c>
      <c r="BE112" s="151">
        <v>0.32464263078749506</v>
      </c>
      <c r="BF112" s="151">
        <v>2.1309770676691726</v>
      </c>
      <c r="BG112" s="151">
        <v>0.31424264701226751</v>
      </c>
      <c r="BH112" s="151">
        <v>4.7615611990502575</v>
      </c>
      <c r="BI112" s="151">
        <v>0.92050052473288491</v>
      </c>
      <c r="BJ112" s="151">
        <v>0.79262012267510884</v>
      </c>
      <c r="BK112" s="151">
        <v>0.10632018440838942</v>
      </c>
      <c r="BL112" s="151">
        <v>5.8199124891175309</v>
      </c>
      <c r="BM112" s="151">
        <v>9.8099980213692124</v>
      </c>
      <c r="BN112" s="151">
        <v>3.4726007123070834</v>
      </c>
      <c r="BO112" s="149">
        <f t="shared" si="8"/>
        <v>20.150665732305537</v>
      </c>
      <c r="BP112" s="149">
        <f t="shared" si="16"/>
        <v>10.880195614708661</v>
      </c>
      <c r="BQ112" s="149">
        <f t="shared" si="17"/>
        <v>6.010920127273768</v>
      </c>
      <c r="BR112" s="149">
        <f t="shared" si="18"/>
        <v>5.1233073114797835E-3</v>
      </c>
      <c r="BS112" s="153">
        <v>19.126000000000001</v>
      </c>
      <c r="BT112" s="154">
        <v>6.8276489999999997E-4</v>
      </c>
      <c r="BU112" s="153">
        <v>15.577999999999999</v>
      </c>
      <c r="BV112" s="154">
        <v>5.4665159999999998E-4</v>
      </c>
      <c r="BW112" s="153">
        <v>38.844999999999999</v>
      </c>
      <c r="BX112" s="154">
        <v>1.4064163000000001E-3</v>
      </c>
      <c r="BY112" s="155">
        <v>0.51295489250000015</v>
      </c>
      <c r="BZ112" s="155">
        <v>2.3119494999999998E-6</v>
      </c>
      <c r="CA112" s="151">
        <v>6.1816037827888692</v>
      </c>
      <c r="CB112" s="155">
        <v>0.70370708000000004</v>
      </c>
      <c r="CC112" s="155">
        <v>2.3743265999999998E-6</v>
      </c>
      <c r="CD112" s="155">
        <v>0.70370708000000004</v>
      </c>
      <c r="CE112" s="155">
        <v>0.51295489250000015</v>
      </c>
      <c r="CF112" s="153">
        <v>19.126000000000001</v>
      </c>
      <c r="CG112" s="153">
        <v>15.577999999999999</v>
      </c>
      <c r="CH112" s="153">
        <v>38.844999999999999</v>
      </c>
      <c r="CK112" s="149"/>
      <c r="CL112" s="148">
        <v>1072.2</v>
      </c>
      <c r="CM112" s="148">
        <v>95.7</v>
      </c>
      <c r="CO112" s="149">
        <v>14</v>
      </c>
      <c r="CQ112" s="149" t="s">
        <v>429</v>
      </c>
      <c r="CS112" s="149" t="s">
        <v>646</v>
      </c>
      <c r="CT112" s="148" t="s">
        <v>653</v>
      </c>
      <c r="CU112" s="148"/>
      <c r="CV112" s="148"/>
      <c r="CW112" s="148"/>
      <c r="CX112" s="148"/>
      <c r="CY112" s="148"/>
    </row>
    <row r="113" spans="1:103">
      <c r="A113" s="148" t="s">
        <v>637</v>
      </c>
      <c r="B113" s="148">
        <f t="shared" si="11"/>
        <v>11</v>
      </c>
      <c r="C113" s="148" t="s">
        <v>404</v>
      </c>
      <c r="D113" s="149" t="s">
        <v>429</v>
      </c>
      <c r="E113" s="149" t="s">
        <v>609</v>
      </c>
      <c r="G113" s="148" t="s">
        <v>655</v>
      </c>
      <c r="H113" s="149" t="s">
        <v>432</v>
      </c>
      <c r="I113" s="148" t="s">
        <v>656</v>
      </c>
      <c r="J113" s="158">
        <v>9.8976000000000006</v>
      </c>
      <c r="K113" s="158">
        <v>-83.835800000000006</v>
      </c>
      <c r="L113" s="151">
        <v>52.24</v>
      </c>
      <c r="M113" s="151">
        <v>1.01</v>
      </c>
      <c r="N113" s="151">
        <v>15.8</v>
      </c>
      <c r="O113" s="151">
        <v>8.52</v>
      </c>
      <c r="P113" s="151"/>
      <c r="Q113" s="151">
        <v>0.14000000000000001</v>
      </c>
      <c r="R113" s="151">
        <v>6.9</v>
      </c>
      <c r="S113" s="151">
        <v>8.69</v>
      </c>
      <c r="T113" s="151">
        <v>3.23</v>
      </c>
      <c r="U113" s="151">
        <v>2</v>
      </c>
      <c r="V113" s="151">
        <v>0.59</v>
      </c>
      <c r="W113" s="151"/>
      <c r="X113" s="151">
        <v>0.53</v>
      </c>
      <c r="Y113" s="151">
        <v>6.6303813609351012</v>
      </c>
      <c r="Z113" s="151"/>
      <c r="AA113" s="151"/>
      <c r="AB113" s="151"/>
      <c r="AC113" s="151"/>
      <c r="AD113" s="151"/>
      <c r="AE113" s="151"/>
      <c r="AF113" s="151">
        <v>80</v>
      </c>
      <c r="AG113" s="151">
        <v>124.97318273052856</v>
      </c>
      <c r="AH113" s="151">
        <v>79</v>
      </c>
      <c r="AI113" s="151"/>
      <c r="AJ113" s="151">
        <v>48</v>
      </c>
      <c r="AK113" s="151">
        <v>914</v>
      </c>
      <c r="AL113" s="151">
        <v>22.915215868393091</v>
      </c>
      <c r="AM113" s="151">
        <v>179</v>
      </c>
      <c r="AN113" s="151">
        <v>17.0845202900869</v>
      </c>
      <c r="AO113" s="151">
        <v>2.572243378330513</v>
      </c>
      <c r="AP113" s="151">
        <v>1.0126778700460466</v>
      </c>
      <c r="AQ113" s="151">
        <v>0.19790143649907799</v>
      </c>
      <c r="AR113" s="151">
        <v>0.72066779487583132</v>
      </c>
      <c r="AS113" s="151">
        <v>838.50163327954658</v>
      </c>
      <c r="AT113" s="151">
        <v>55.035333936794039</v>
      </c>
      <c r="AU113" s="151">
        <v>114.20970522255894</v>
      </c>
      <c r="AV113" s="151">
        <v>14.209374631036248</v>
      </c>
      <c r="AW113" s="151">
        <v>55.629454130426225</v>
      </c>
      <c r="AX113" s="151">
        <v>10.161435711755678</v>
      </c>
      <c r="AY113" s="151">
        <v>2.7185645512314536</v>
      </c>
      <c r="AZ113" s="151">
        <v>8.913680387224856</v>
      </c>
      <c r="BA113" s="151">
        <v>1.0567417844070999</v>
      </c>
      <c r="BB113" s="151">
        <v>5.2124144987996379</v>
      </c>
      <c r="BC113" s="151">
        <v>0.93593734503522374</v>
      </c>
      <c r="BD113" s="151">
        <v>2.3056319414380733</v>
      </c>
      <c r="BE113" s="151">
        <v>0.32874650714313824</v>
      </c>
      <c r="BF113" s="151">
        <v>2.1487347003030424</v>
      </c>
      <c r="BG113" s="151">
        <v>0.32141902475500805</v>
      </c>
      <c r="BH113" s="151">
        <v>4.9965508284466136</v>
      </c>
      <c r="BI113" s="151">
        <v>0.86711842260616334</v>
      </c>
      <c r="BJ113" s="151">
        <v>0.87375276476838915</v>
      </c>
      <c r="BK113" s="151">
        <v>0.11830517375733009</v>
      </c>
      <c r="BL113" s="151">
        <v>4.6644376402062271</v>
      </c>
      <c r="BM113" s="151">
        <v>8.7745611397536312</v>
      </c>
      <c r="BN113" s="151">
        <v>3.5429367546932191</v>
      </c>
      <c r="BO113" s="149">
        <f t="shared" si="8"/>
        <v>24.485203583407628</v>
      </c>
      <c r="BP113" s="149">
        <f t="shared" si="16"/>
        <v>10.163328020197063</v>
      </c>
      <c r="BQ113" s="149">
        <f t="shared" si="17"/>
        <v>5.7557007063804253</v>
      </c>
      <c r="BR113" s="149">
        <f t="shared" si="18"/>
        <v>4.4057600360394916E-3</v>
      </c>
      <c r="BS113" s="153">
        <v>19.125</v>
      </c>
      <c r="BT113" s="154">
        <v>1.1546092999999999E-3</v>
      </c>
      <c r="BU113" s="153">
        <v>15.577</v>
      </c>
      <c r="BV113" s="154">
        <v>9.5853189999999997E-4</v>
      </c>
      <c r="BW113" s="153">
        <v>38.844000000000001</v>
      </c>
      <c r="BX113" s="154">
        <v>2.4713156000000002E-3</v>
      </c>
      <c r="BY113" s="155">
        <v>0.51295658</v>
      </c>
      <c r="BZ113" s="155">
        <v>2.2197359999999998E-6</v>
      </c>
      <c r="CA113" s="151">
        <v>6.2145217482889592</v>
      </c>
      <c r="CB113" s="155">
        <v>0.70371644500000008</v>
      </c>
      <c r="CC113" s="155">
        <v>2.3049567E-6</v>
      </c>
      <c r="CD113" s="155">
        <v>0.70371644500000008</v>
      </c>
      <c r="CE113" s="155">
        <v>0.51295658</v>
      </c>
      <c r="CF113" s="153">
        <v>19.125</v>
      </c>
      <c r="CG113" s="153">
        <v>15.577</v>
      </c>
      <c r="CH113" s="153">
        <v>38.844000000000001</v>
      </c>
      <c r="CK113" s="149"/>
      <c r="CL113" s="148">
        <v>1073.4000000000001</v>
      </c>
      <c r="CM113" s="148">
        <v>97.5</v>
      </c>
      <c r="CO113" s="149">
        <v>14</v>
      </c>
      <c r="CQ113" s="149" t="s">
        <v>429</v>
      </c>
      <c r="CS113" s="149" t="s">
        <v>646</v>
      </c>
      <c r="CT113" s="148" t="s">
        <v>655</v>
      </c>
      <c r="CU113" s="148"/>
      <c r="CV113" s="148"/>
      <c r="CW113" s="148"/>
      <c r="CX113" s="148"/>
      <c r="CY113" s="148"/>
    </row>
    <row r="114" spans="1:103">
      <c r="A114" s="148" t="s">
        <v>637</v>
      </c>
      <c r="B114" s="148">
        <f t="shared" si="11"/>
        <v>11</v>
      </c>
      <c r="C114" s="148" t="s">
        <v>404</v>
      </c>
      <c r="D114" s="149" t="s">
        <v>429</v>
      </c>
      <c r="E114" s="149" t="s">
        <v>609</v>
      </c>
      <c r="G114" s="148" t="s">
        <v>657</v>
      </c>
      <c r="H114" s="149" t="s">
        <v>432</v>
      </c>
      <c r="I114" s="148" t="s">
        <v>658</v>
      </c>
      <c r="J114" s="158">
        <v>10.2685</v>
      </c>
      <c r="K114" s="158">
        <v>-84.250900000000001</v>
      </c>
      <c r="L114" s="151">
        <v>50.92</v>
      </c>
      <c r="M114" s="151">
        <v>0.86</v>
      </c>
      <c r="N114" s="151">
        <v>19.66</v>
      </c>
      <c r="O114" s="151">
        <v>9.58</v>
      </c>
      <c r="P114" s="151"/>
      <c r="Q114" s="151">
        <v>0.16</v>
      </c>
      <c r="R114" s="151">
        <v>4.7699999999999996</v>
      </c>
      <c r="S114" s="151">
        <v>9.7799999999999994</v>
      </c>
      <c r="T114" s="151">
        <v>2.9</v>
      </c>
      <c r="U114" s="151">
        <v>1.1399999999999999</v>
      </c>
      <c r="V114" s="151">
        <v>0.3</v>
      </c>
      <c r="W114" s="151"/>
      <c r="X114" s="151">
        <v>0.27</v>
      </c>
      <c r="Y114" s="151">
        <v>4.3189846226638284</v>
      </c>
      <c r="Z114" s="151"/>
      <c r="AA114" s="151"/>
      <c r="AB114" s="151"/>
      <c r="AC114" s="151"/>
      <c r="AD114" s="151"/>
      <c r="AE114" s="151"/>
      <c r="AF114" s="151">
        <v>9</v>
      </c>
      <c r="AG114" s="151">
        <v>113.12499290276793</v>
      </c>
      <c r="AH114" s="151">
        <v>74</v>
      </c>
      <c r="AI114" s="151"/>
      <c r="AJ114" s="151">
        <v>23</v>
      </c>
      <c r="AK114" s="151">
        <v>727</v>
      </c>
      <c r="AL114" s="151">
        <v>16.863198722498229</v>
      </c>
      <c r="AM114" s="151">
        <v>83</v>
      </c>
      <c r="AN114" s="151">
        <v>5.9377168795836299</v>
      </c>
      <c r="AO114" s="151">
        <v>1.0644014608469365</v>
      </c>
      <c r="AP114" s="151">
        <v>0.64013099716110733</v>
      </c>
      <c r="AQ114" s="151">
        <v>6.2285466445863899E-2</v>
      </c>
      <c r="AR114" s="151">
        <v>0.29095725909125503</v>
      </c>
      <c r="AS114" s="151">
        <v>567.66501064584816</v>
      </c>
      <c r="AT114" s="151">
        <v>22.233546250295721</v>
      </c>
      <c r="AU114" s="151">
        <v>45.511753804904984</v>
      </c>
      <c r="AV114" s="151">
        <v>5.794913650343033</v>
      </c>
      <c r="AW114" s="151">
        <v>23.968078227269142</v>
      </c>
      <c r="AX114" s="151">
        <v>4.9020238940146683</v>
      </c>
      <c r="AY114" s="151">
        <v>1.5704712800159</v>
      </c>
      <c r="AZ114" s="151">
        <v>4.7123647441714676</v>
      </c>
      <c r="BA114" s="151">
        <v>0.64374789054490977</v>
      </c>
      <c r="BB114" s="151">
        <v>3.5794432615724312</v>
      </c>
      <c r="BC114" s="151">
        <v>0.69361568490289605</v>
      </c>
      <c r="BD114" s="151">
        <v>1.8002273756012932</v>
      </c>
      <c r="BE114" s="151">
        <v>0.27220325684094315</v>
      </c>
      <c r="BF114" s="151">
        <v>1.7916926898509582</v>
      </c>
      <c r="BG114" s="151">
        <v>0.27240036274741736</v>
      </c>
      <c r="BH114" s="151">
        <v>2.247007333806482</v>
      </c>
      <c r="BI114" s="151">
        <v>0.33226142654364799</v>
      </c>
      <c r="BJ114" s="151">
        <v>0.33827315669111274</v>
      </c>
      <c r="BK114" s="151">
        <v>3.8687947322766342E-2</v>
      </c>
      <c r="BL114" s="151">
        <v>2.2582423704755148</v>
      </c>
      <c r="BM114" s="151">
        <v>2.9323445706174596</v>
      </c>
      <c r="BN114" s="151">
        <v>1.1798759561548999</v>
      </c>
      <c r="BO114" s="149">
        <f t="shared" si="8"/>
        <v>20.153617875534611</v>
      </c>
      <c r="BP114" s="149">
        <f t="shared" si="16"/>
        <v>3.8677312661098373</v>
      </c>
      <c r="BQ114" s="149">
        <f t="shared" si="17"/>
        <v>5.0543748929533923</v>
      </c>
      <c r="BR114" s="149">
        <f t="shared" si="18"/>
        <v>4.8585900448105505E-3</v>
      </c>
      <c r="BS114" s="153">
        <v>19.192</v>
      </c>
      <c r="BT114" s="154">
        <v>2.2745037E-3</v>
      </c>
      <c r="BU114" s="153">
        <v>15.574999999999999</v>
      </c>
      <c r="BV114" s="154">
        <v>1.9079413999999999E-3</v>
      </c>
      <c r="BW114" s="153">
        <v>38.954000000000001</v>
      </c>
      <c r="BX114" s="154">
        <v>4.7209278E-3</v>
      </c>
      <c r="BY114" s="155">
        <v>0.51296318000000007</v>
      </c>
      <c r="BZ114" s="155">
        <v>2.4981602000000001E-6</v>
      </c>
      <c r="CA114" s="151">
        <v>6.3432675689290008</v>
      </c>
      <c r="CB114" s="155">
        <v>0.70370049499999998</v>
      </c>
      <c r="CC114" s="155">
        <v>3.1962892999999999E-6</v>
      </c>
      <c r="CD114" s="155">
        <v>0.70370049499999998</v>
      </c>
      <c r="CE114" s="155">
        <v>0.51296318000000007</v>
      </c>
      <c r="CF114" s="153">
        <v>19.192</v>
      </c>
      <c r="CG114" s="153">
        <v>15.574999999999999</v>
      </c>
      <c r="CH114" s="153">
        <v>38.954000000000001</v>
      </c>
      <c r="CK114" s="149"/>
      <c r="CL114" s="148">
        <v>1014</v>
      </c>
      <c r="CM114" s="148">
        <v>109.4</v>
      </c>
      <c r="CO114" s="149">
        <v>14</v>
      </c>
      <c r="CQ114" s="149" t="s">
        <v>429</v>
      </c>
      <c r="CS114" s="149" t="s">
        <v>646</v>
      </c>
      <c r="CT114" s="148" t="s">
        <v>657</v>
      </c>
      <c r="CU114" s="148"/>
      <c r="CV114" s="148"/>
      <c r="CW114" s="148"/>
      <c r="CX114" s="148"/>
      <c r="CY114" s="148"/>
    </row>
    <row r="115" spans="1:103">
      <c r="A115" s="148" t="s">
        <v>637</v>
      </c>
      <c r="B115" s="148">
        <f t="shared" si="11"/>
        <v>11</v>
      </c>
      <c r="C115" s="148" t="s">
        <v>404</v>
      </c>
      <c r="D115" s="149" t="s">
        <v>429</v>
      </c>
      <c r="E115" s="149" t="s">
        <v>609</v>
      </c>
      <c r="G115" s="148" t="s">
        <v>659</v>
      </c>
      <c r="H115" s="149" t="s">
        <v>432</v>
      </c>
      <c r="I115" s="148" t="s">
        <v>660</v>
      </c>
      <c r="J115" s="158">
        <v>9.9765999999999995</v>
      </c>
      <c r="K115" s="158">
        <v>-84.199799999999996</v>
      </c>
      <c r="L115" s="151">
        <v>53.05</v>
      </c>
      <c r="M115" s="151">
        <v>0.95</v>
      </c>
      <c r="N115" s="151">
        <v>17.87</v>
      </c>
      <c r="O115" s="151">
        <v>9.44</v>
      </c>
      <c r="P115" s="151"/>
      <c r="Q115" s="151">
        <v>0.15</v>
      </c>
      <c r="R115" s="151">
        <v>4.5599999999999996</v>
      </c>
      <c r="S115" s="151">
        <v>8.0299999999999994</v>
      </c>
      <c r="T115" s="151">
        <v>3.13</v>
      </c>
      <c r="U115" s="151">
        <v>1.95</v>
      </c>
      <c r="V115" s="151">
        <v>0.36</v>
      </c>
      <c r="W115" s="151"/>
      <c r="X115" s="151">
        <v>0.55000000000000004</v>
      </c>
      <c r="Y115" s="151">
        <v>7.0799932952867453</v>
      </c>
      <c r="Z115" s="151"/>
      <c r="AA115" s="151"/>
      <c r="AB115" s="151">
        <v>23.903771401205251</v>
      </c>
      <c r="AC115" s="151">
        <v>249.31073951390829</v>
      </c>
      <c r="AD115" s="151">
        <v>26.442048130263004</v>
      </c>
      <c r="AE115" s="151">
        <v>25.962373787763898</v>
      </c>
      <c r="AF115" s="151">
        <v>4</v>
      </c>
      <c r="AG115" s="151">
        <v>97.877549586941768</v>
      </c>
      <c r="AH115" s="151">
        <v>80</v>
      </c>
      <c r="AI115" s="151">
        <v>19.045070040308097</v>
      </c>
      <c r="AJ115" s="151">
        <v>50</v>
      </c>
      <c r="AK115" s="151">
        <v>786</v>
      </c>
      <c r="AL115" s="151">
        <v>24.283513589017041</v>
      </c>
      <c r="AM115" s="151">
        <v>174</v>
      </c>
      <c r="AN115" s="151">
        <v>15.659368639501935</v>
      </c>
      <c r="AO115" s="151">
        <v>2.5102957257453009</v>
      </c>
      <c r="AP115" s="151">
        <v>1.0291013289699484</v>
      </c>
      <c r="AQ115" s="151">
        <v>0.21585345412459592</v>
      </c>
      <c r="AR115" s="151">
        <v>0.62197773077383567</v>
      </c>
      <c r="AS115" s="151">
        <v>950.95438400446983</v>
      </c>
      <c r="AT115" s="151">
        <v>44.3898631121044</v>
      </c>
      <c r="AU115" s="151">
        <v>85.202155086402996</v>
      </c>
      <c r="AV115" s="151">
        <v>10.714725625573692</v>
      </c>
      <c r="AW115" s="151">
        <v>40.352604062736958</v>
      </c>
      <c r="AX115" s="151">
        <v>7.2990445783613369</v>
      </c>
      <c r="AY115" s="151">
        <v>1.3582778465099572</v>
      </c>
      <c r="AZ115" s="151">
        <v>6.2224156220379045</v>
      </c>
      <c r="BA115" s="151">
        <v>0.84502630003591805</v>
      </c>
      <c r="BB115" s="151">
        <v>4.4649686714291414</v>
      </c>
      <c r="BC115" s="151">
        <v>0.84102901384842566</v>
      </c>
      <c r="BD115" s="151">
        <v>2.3069337909566188</v>
      </c>
      <c r="BE115" s="151">
        <v>0.32657828151813861</v>
      </c>
      <c r="BF115" s="151">
        <v>2.1765223290896758</v>
      </c>
      <c r="BG115" s="151">
        <v>0.32777746737438634</v>
      </c>
      <c r="BH115" s="151">
        <v>4.1107091830626166</v>
      </c>
      <c r="BI115" s="151">
        <v>0.77491390030729934</v>
      </c>
      <c r="BJ115" s="151">
        <v>0.8784036397014805</v>
      </c>
      <c r="BK115" s="151">
        <v>5.2024679730215101E-2</v>
      </c>
      <c r="BL115" s="151">
        <v>4.4809578161791119</v>
      </c>
      <c r="BM115" s="151">
        <v>10.420925090792991</v>
      </c>
      <c r="BN115" s="151">
        <v>3.5615819930558326</v>
      </c>
      <c r="BO115" s="149">
        <f t="shared" si="8"/>
        <v>19.014272970561997</v>
      </c>
      <c r="BP115" s="149">
        <f t="shared" si="16"/>
        <v>9.6159654190349872</v>
      </c>
      <c r="BQ115" s="149">
        <f t="shared" si="17"/>
        <v>7.2247383295594156</v>
      </c>
      <c r="BR115" s="149">
        <f t="shared" si="18"/>
        <v>5.4892690295145832E-3</v>
      </c>
      <c r="BS115" s="153">
        <v>19.154</v>
      </c>
      <c r="BT115" s="154">
        <v>6.7591060000000004E-4</v>
      </c>
      <c r="BU115" s="153">
        <v>15.569000000000001</v>
      </c>
      <c r="BV115" s="154">
        <v>6.0520059999999995E-4</v>
      </c>
      <c r="BW115" s="153">
        <v>38.887999999999998</v>
      </c>
      <c r="BX115" s="154">
        <v>1.5687654000000001E-3</v>
      </c>
      <c r="BY115" s="155">
        <v>0.51294399600000007</v>
      </c>
      <c r="BZ115" s="155">
        <v>4.0422E-6</v>
      </c>
      <c r="CA115" s="151">
        <v>5.9690463836092889</v>
      </c>
      <c r="CB115" s="155">
        <v>0.70368649333333344</v>
      </c>
      <c r="CC115" s="155">
        <v>4.3663E-6</v>
      </c>
      <c r="CD115" s="155">
        <v>0.70368649333333344</v>
      </c>
      <c r="CE115" s="155">
        <v>0.51294399600000007</v>
      </c>
      <c r="CF115" s="153">
        <v>19.154</v>
      </c>
      <c r="CG115" s="153">
        <v>15.569000000000001</v>
      </c>
      <c r="CH115" s="153">
        <v>38.887999999999998</v>
      </c>
      <c r="CK115" s="149"/>
      <c r="CL115" s="148">
        <v>1035.3</v>
      </c>
      <c r="CM115" s="148">
        <v>84.7</v>
      </c>
      <c r="CO115" s="149">
        <v>14</v>
      </c>
      <c r="CQ115" s="149" t="s">
        <v>429</v>
      </c>
      <c r="CS115" s="149" t="s">
        <v>646</v>
      </c>
      <c r="CT115" s="148" t="s">
        <v>659</v>
      </c>
      <c r="CU115" s="148"/>
      <c r="CV115" s="148" t="s">
        <v>661</v>
      </c>
      <c r="CW115" s="148"/>
      <c r="CX115" s="148"/>
      <c r="CY115" s="148"/>
    </row>
    <row r="116" spans="1:103">
      <c r="A116" s="148" t="s">
        <v>637</v>
      </c>
      <c r="B116" s="148">
        <f t="shared" si="11"/>
        <v>11</v>
      </c>
      <c r="C116" s="148" t="s">
        <v>404</v>
      </c>
      <c r="D116" s="149" t="s">
        <v>662</v>
      </c>
      <c r="E116" s="149" t="s">
        <v>609</v>
      </c>
      <c r="G116" s="148" t="s">
        <v>663</v>
      </c>
      <c r="H116" s="149" t="s">
        <v>432</v>
      </c>
      <c r="I116" s="149" t="s">
        <v>664</v>
      </c>
      <c r="J116" s="149">
        <v>9.9830000000000005</v>
      </c>
      <c r="K116" s="149">
        <v>-83.85</v>
      </c>
      <c r="L116" s="149">
        <v>55.29</v>
      </c>
      <c r="M116" s="149">
        <v>0.94</v>
      </c>
      <c r="N116" s="149">
        <v>17.34</v>
      </c>
      <c r="P116" s="149">
        <v>6.84</v>
      </c>
      <c r="Q116" s="149">
        <v>0.12</v>
      </c>
      <c r="R116" s="149">
        <v>5.7</v>
      </c>
      <c r="S116" s="149">
        <v>8.15</v>
      </c>
      <c r="T116" s="149">
        <v>3.46</v>
      </c>
      <c r="U116" s="149">
        <v>1.98</v>
      </c>
      <c r="V116" s="149">
        <v>0.35</v>
      </c>
      <c r="X116" s="149"/>
      <c r="Z116" s="149">
        <v>14.5</v>
      </c>
      <c r="AA116" s="149">
        <v>1.4</v>
      </c>
      <c r="AB116" s="149">
        <v>23</v>
      </c>
      <c r="AC116" s="149">
        <v>195</v>
      </c>
      <c r="AD116" s="149">
        <v>208</v>
      </c>
      <c r="AF116" s="149">
        <v>96</v>
      </c>
      <c r="AG116" s="149">
        <v>134</v>
      </c>
      <c r="AJ116" s="149">
        <v>46.4</v>
      </c>
      <c r="AK116" s="149">
        <v>805</v>
      </c>
      <c r="AL116" s="149">
        <v>21.7</v>
      </c>
      <c r="AM116" s="149">
        <v>175</v>
      </c>
      <c r="AN116" s="149">
        <v>18.100000000000001</v>
      </c>
      <c r="AR116" s="149">
        <v>0.92</v>
      </c>
      <c r="AS116" s="149">
        <v>806</v>
      </c>
      <c r="AT116" s="149">
        <v>40.61</v>
      </c>
      <c r="AU116" s="149">
        <v>79.290000000000006</v>
      </c>
      <c r="AW116" s="149">
        <v>35.5</v>
      </c>
      <c r="AX116" s="149">
        <v>6.45</v>
      </c>
      <c r="AY116" s="149">
        <v>1.64</v>
      </c>
      <c r="AZ116" s="149">
        <v>4.99</v>
      </c>
      <c r="BB116" s="149">
        <v>3.99</v>
      </c>
      <c r="BD116" s="149">
        <v>2.33</v>
      </c>
      <c r="BF116" s="149">
        <v>1.89</v>
      </c>
      <c r="BH116" s="149">
        <v>4.25</v>
      </c>
      <c r="BL116" s="149">
        <v>6.6</v>
      </c>
      <c r="BM116" s="149">
        <v>10.75</v>
      </c>
      <c r="BN116" s="149">
        <v>3.61</v>
      </c>
      <c r="BO116" s="149">
        <f t="shared" si="8"/>
        <v>12.013636363636365</v>
      </c>
      <c r="BS116" s="149">
        <v>19.062000000000001</v>
      </c>
      <c r="BU116" s="149">
        <v>15.602</v>
      </c>
      <c r="BW116" s="149">
        <v>38.829000000000001</v>
      </c>
      <c r="BY116" s="149">
        <v>0.51295999999999997</v>
      </c>
      <c r="CB116" s="149">
        <v>0.70365999999999995</v>
      </c>
      <c r="CI116" s="153">
        <v>552.38</v>
      </c>
      <c r="CJ116" s="153">
        <v>218.53545</v>
      </c>
      <c r="CK116" s="149" t="s">
        <v>665</v>
      </c>
      <c r="CL116" s="149">
        <v>1066.8</v>
      </c>
      <c r="CM116" s="149">
        <v>104.4</v>
      </c>
      <c r="CN116" s="153"/>
      <c r="CO116" s="169"/>
      <c r="CP116" s="169"/>
      <c r="CR116" s="149" t="s">
        <v>666</v>
      </c>
      <c r="CV116" s="149" t="s">
        <v>667</v>
      </c>
      <c r="CX116" s="149" t="s">
        <v>668</v>
      </c>
    </row>
    <row r="117" spans="1:103">
      <c r="A117" s="148" t="s">
        <v>637</v>
      </c>
      <c r="B117" s="148">
        <f t="shared" si="11"/>
        <v>11</v>
      </c>
      <c r="C117" s="148" t="s">
        <v>404</v>
      </c>
      <c r="D117" s="149" t="s">
        <v>429</v>
      </c>
      <c r="E117" s="149" t="s">
        <v>609</v>
      </c>
      <c r="G117" s="148" t="s">
        <v>663</v>
      </c>
      <c r="H117" s="149" t="s">
        <v>432</v>
      </c>
      <c r="I117" s="148" t="s">
        <v>669</v>
      </c>
      <c r="J117" s="158">
        <v>9.9783000000000008</v>
      </c>
      <c r="K117" s="158">
        <v>-83.852599999999995</v>
      </c>
      <c r="L117" s="151">
        <v>53.79</v>
      </c>
      <c r="M117" s="151">
        <v>1.1599999999999999</v>
      </c>
      <c r="N117" s="151">
        <v>16.489999999999998</v>
      </c>
      <c r="O117" s="151">
        <v>8.17</v>
      </c>
      <c r="P117" s="151"/>
      <c r="Q117" s="151">
        <v>0.13</v>
      </c>
      <c r="R117" s="151">
        <v>5.16</v>
      </c>
      <c r="S117" s="151">
        <v>8.32</v>
      </c>
      <c r="T117" s="151">
        <v>3.32</v>
      </c>
      <c r="U117" s="151">
        <v>2.2000000000000002</v>
      </c>
      <c r="V117" s="151">
        <v>0.45</v>
      </c>
      <c r="W117" s="151"/>
      <c r="X117" s="151">
        <v>0.17</v>
      </c>
      <c r="Y117" s="151">
        <v>6.9942927775084813</v>
      </c>
      <c r="Z117" s="151"/>
      <c r="AA117" s="151"/>
      <c r="AB117" s="151"/>
      <c r="AC117" s="151"/>
      <c r="AD117" s="151"/>
      <c r="AE117" s="151"/>
      <c r="AF117" s="151">
        <v>31</v>
      </c>
      <c r="AG117" s="151">
        <v>105.48372273390299</v>
      </c>
      <c r="AH117" s="151">
        <v>76</v>
      </c>
      <c r="AI117" s="151"/>
      <c r="AJ117" s="151">
        <v>56</v>
      </c>
      <c r="AK117" s="151">
        <v>769</v>
      </c>
      <c r="AL117" s="151">
        <v>24.696249394086276</v>
      </c>
      <c r="AM117" s="151">
        <v>219</v>
      </c>
      <c r="AN117" s="151">
        <v>21.855650751333005</v>
      </c>
      <c r="AO117" s="151">
        <v>3.0165461706253027</v>
      </c>
      <c r="AP117" s="151">
        <v>1.2504993577314589</v>
      </c>
      <c r="AQ117" s="151">
        <v>0.21743601551139113</v>
      </c>
      <c r="AR117" s="151">
        <v>0.84127750848279181</v>
      </c>
      <c r="AS117" s="151">
        <v>901.45370819195296</v>
      </c>
      <c r="AT117" s="151">
        <v>52.632840523509437</v>
      </c>
      <c r="AU117" s="151">
        <v>106.355909481338</v>
      </c>
      <c r="AV117" s="151">
        <v>12.803892389723702</v>
      </c>
      <c r="AW117" s="151">
        <v>48.595031507513319</v>
      </c>
      <c r="AX117" s="151">
        <v>8.6671570528356749</v>
      </c>
      <c r="AY117" s="151">
        <v>2.3089629360890096</v>
      </c>
      <c r="AZ117" s="151">
        <v>7.8781936176031895</v>
      </c>
      <c r="BA117" s="151">
        <v>1.0009728550654386</v>
      </c>
      <c r="BB117" s="151">
        <v>5.3097190560348997</v>
      </c>
      <c r="BC117" s="151">
        <v>1.0027898691226367</v>
      </c>
      <c r="BD117" s="151">
        <v>2.5454196619001448</v>
      </c>
      <c r="BE117" s="151">
        <v>0.37915026660203582</v>
      </c>
      <c r="BF117" s="151">
        <v>2.45498790172564</v>
      </c>
      <c r="BG117" s="151">
        <v>0.37127653902084334</v>
      </c>
      <c r="BH117" s="151">
        <v>6.0526757149781858</v>
      </c>
      <c r="BI117" s="151">
        <v>1.1697936500242363</v>
      </c>
      <c r="BJ117" s="151">
        <v>0.98078380998545789</v>
      </c>
      <c r="BK117" s="151">
        <v>0.12090796412990799</v>
      </c>
      <c r="BL117" s="151">
        <v>4.949546291808046</v>
      </c>
      <c r="BM117" s="151">
        <v>10.220704071740183</v>
      </c>
      <c r="BN117" s="151">
        <v>3.9166747455162376</v>
      </c>
      <c r="BO117" s="149">
        <f t="shared" si="8"/>
        <v>21.488011872394608</v>
      </c>
      <c r="BP117" s="149">
        <f t="shared" ref="BP117:BP141" si="19">(AN117/1.675+AO117/0.254)/2</f>
        <v>12.462157864186114</v>
      </c>
      <c r="BQ117" s="149">
        <f t="shared" ref="BQ117:BQ141" si="20">(BM117/0.15)/BP117</f>
        <v>5.4675946082139086</v>
      </c>
      <c r="BR117" s="149">
        <f t="shared" ref="BR117:BR144" si="21">((BF117/0.658))/(((BO117/0.0203)+(AM117/0.648))/2)</f>
        <v>5.3433910740478844E-3</v>
      </c>
      <c r="BS117" s="153">
        <v>19.119</v>
      </c>
      <c r="BT117" s="154">
        <v>1.1043483999999999E-3</v>
      </c>
      <c r="BU117" s="153">
        <v>15.571999999999999</v>
      </c>
      <c r="BV117" s="154">
        <v>9.7750070000000009E-4</v>
      </c>
      <c r="BW117" s="153">
        <v>38.820999999999998</v>
      </c>
      <c r="BX117" s="154">
        <v>2.4250514999999999E-3</v>
      </c>
      <c r="BY117" s="155">
        <v>0.51295579999999996</v>
      </c>
      <c r="BZ117" s="155">
        <v>2.2878428000000002E-6</v>
      </c>
      <c r="CA117" s="151">
        <v>6.1993063331233778</v>
      </c>
      <c r="CB117" s="155">
        <v>0.70368003500000009</v>
      </c>
      <c r="CC117" s="155">
        <v>2.3282053000000002E-6</v>
      </c>
      <c r="CD117" s="155">
        <v>0.70368003500000009</v>
      </c>
      <c r="CE117" s="155">
        <v>0.51295579999999996</v>
      </c>
      <c r="CF117" s="153">
        <v>19.119</v>
      </c>
      <c r="CG117" s="153">
        <v>15.571999999999999</v>
      </c>
      <c r="CH117" s="153">
        <v>38.820999999999998</v>
      </c>
      <c r="CK117" s="149"/>
      <c r="CL117" s="148">
        <v>1067.3</v>
      </c>
      <c r="CM117" s="148">
        <v>104.2</v>
      </c>
      <c r="CO117" s="149">
        <v>14</v>
      </c>
      <c r="CQ117" s="149" t="s">
        <v>429</v>
      </c>
      <c r="CS117" s="149" t="s">
        <v>646</v>
      </c>
      <c r="CT117" s="148" t="s">
        <v>663</v>
      </c>
      <c r="CU117" s="148"/>
      <c r="CV117" s="148"/>
      <c r="CW117" s="148"/>
      <c r="CX117" s="148"/>
      <c r="CY117" s="148"/>
    </row>
    <row r="118" spans="1:103">
      <c r="A118" s="148" t="s">
        <v>637</v>
      </c>
      <c r="B118" s="148">
        <f t="shared" si="11"/>
        <v>11</v>
      </c>
      <c r="C118" s="148" t="s">
        <v>404</v>
      </c>
      <c r="D118" s="149" t="s">
        <v>429</v>
      </c>
      <c r="E118" s="149" t="s">
        <v>609</v>
      </c>
      <c r="G118" s="148" t="s">
        <v>663</v>
      </c>
      <c r="H118" s="149" t="s">
        <v>432</v>
      </c>
      <c r="I118" s="148" t="s">
        <v>670</v>
      </c>
      <c r="J118" s="158">
        <v>9.9783000000000008</v>
      </c>
      <c r="K118" s="158">
        <v>-83.852699999999999</v>
      </c>
      <c r="L118" s="151">
        <v>54.71</v>
      </c>
      <c r="M118" s="151">
        <v>0.95</v>
      </c>
      <c r="N118" s="151">
        <v>16.36</v>
      </c>
      <c r="O118" s="151">
        <v>7.84</v>
      </c>
      <c r="P118" s="151"/>
      <c r="Q118" s="151">
        <v>0.12</v>
      </c>
      <c r="R118" s="151">
        <v>5.91</v>
      </c>
      <c r="S118" s="151">
        <v>7.79</v>
      </c>
      <c r="T118" s="151">
        <v>3.28</v>
      </c>
      <c r="U118" s="151">
        <v>2.0299999999999998</v>
      </c>
      <c r="V118" s="151">
        <v>0.34</v>
      </c>
      <c r="W118" s="151"/>
      <c r="X118" s="151">
        <v>0.22</v>
      </c>
      <c r="Y118" s="151">
        <v>9.3525171524885984</v>
      </c>
      <c r="Z118" s="151"/>
      <c r="AA118" s="151"/>
      <c r="AB118" s="151">
        <v>21.156395002974421</v>
      </c>
      <c r="AC118" s="151">
        <v>201.36319056117389</v>
      </c>
      <c r="AD118" s="151">
        <v>187.16258120166566</v>
      </c>
      <c r="AE118" s="151">
        <v>26.559718421574456</v>
      </c>
      <c r="AF118" s="151">
        <v>70</v>
      </c>
      <c r="AG118" s="151">
        <v>133.60114455681142</v>
      </c>
      <c r="AH118" s="151">
        <v>72</v>
      </c>
      <c r="AI118" s="151">
        <v>19.08048582193139</v>
      </c>
      <c r="AJ118" s="151">
        <v>53</v>
      </c>
      <c r="AK118" s="151">
        <v>756</v>
      </c>
      <c r="AL118" s="151">
        <v>20.524444544913745</v>
      </c>
      <c r="AM118" s="151">
        <v>169</v>
      </c>
      <c r="AN118" s="151">
        <v>17.452098956970058</v>
      </c>
      <c r="AO118" s="151">
        <v>2.9279854729327783</v>
      </c>
      <c r="AP118" s="151">
        <v>0.98833142177275424</v>
      </c>
      <c r="AQ118" s="151">
        <v>0.24058694824509222</v>
      </c>
      <c r="AR118" s="151">
        <v>0.84724905810033702</v>
      </c>
      <c r="AS118" s="151">
        <v>814.352353757684</v>
      </c>
      <c r="AT118" s="151">
        <v>40.717617687884193</v>
      </c>
      <c r="AU118" s="151">
        <v>80.6167907991275</v>
      </c>
      <c r="AV118" s="151">
        <v>9.4387120801110456</v>
      </c>
      <c r="AW118" s="151">
        <v>35.356805710886384</v>
      </c>
      <c r="AX118" s="151">
        <v>6.2488243426531822</v>
      </c>
      <c r="AY118" s="151">
        <v>1.5538308855866476</v>
      </c>
      <c r="AZ118" s="151">
        <v>4.9499403011093754</v>
      </c>
      <c r="BA118" s="151">
        <v>0.70938683680349002</v>
      </c>
      <c r="BB118" s="151">
        <v>3.7443839381320645</v>
      </c>
      <c r="BC118" s="151">
        <v>0.70549922506444573</v>
      </c>
      <c r="BD118" s="151">
        <v>1.9127049756097558</v>
      </c>
      <c r="BE118" s="151">
        <v>0.2725420440214158</v>
      </c>
      <c r="BF118" s="151">
        <v>1.7874829553837004</v>
      </c>
      <c r="BG118" s="151">
        <v>0.26538065397580801</v>
      </c>
      <c r="BH118" s="151">
        <v>4.4216468253023997</v>
      </c>
      <c r="BI118" s="151">
        <v>0.91461181439619266</v>
      </c>
      <c r="BJ118" s="151">
        <v>0.80871064842355744</v>
      </c>
      <c r="BK118" s="151">
        <v>0.11249242593694231</v>
      </c>
      <c r="BL118" s="151">
        <v>5.659544247471743</v>
      </c>
      <c r="BM118" s="151">
        <v>10.202745984533015</v>
      </c>
      <c r="BN118" s="151">
        <v>3.4624973230220104</v>
      </c>
      <c r="BO118" s="149">
        <f t="shared" si="8"/>
        <v>14.244396240057844</v>
      </c>
      <c r="BP118" s="149">
        <f t="shared" si="19"/>
        <v>10.973332709170053</v>
      </c>
      <c r="BQ118" s="149">
        <f t="shared" si="20"/>
        <v>6.1985094561757679</v>
      </c>
      <c r="BR118" s="149">
        <f t="shared" si="21"/>
        <v>5.6447756748043316E-3</v>
      </c>
      <c r="BS118" s="153">
        <v>19.111000000000001</v>
      </c>
      <c r="BT118" s="154">
        <v>1.0480026999999999E-3</v>
      </c>
      <c r="BU118" s="153">
        <v>15.573</v>
      </c>
      <c r="BV118" s="154">
        <v>9.021357E-4</v>
      </c>
      <c r="BW118" s="153">
        <v>38.814999999999998</v>
      </c>
      <c r="BX118" s="154">
        <v>2.225042E-3</v>
      </c>
      <c r="BY118" s="155">
        <v>0.51296110250000004</v>
      </c>
      <c r="BZ118" s="155">
        <v>2.5215836999999999E-6</v>
      </c>
      <c r="CA118" s="151">
        <v>6.302741895840569</v>
      </c>
      <c r="CB118" s="155">
        <v>0.70365951999999998</v>
      </c>
      <c r="CC118" s="155">
        <v>2.4802296000000002E-6</v>
      </c>
      <c r="CD118" s="155">
        <v>0.70365951999999998</v>
      </c>
      <c r="CE118" s="155">
        <v>0.51296110250000004</v>
      </c>
      <c r="CF118" s="153">
        <v>19.111000000000001</v>
      </c>
      <c r="CG118" s="153">
        <v>15.573</v>
      </c>
      <c r="CH118" s="153">
        <v>38.814999999999998</v>
      </c>
      <c r="CK118" s="149"/>
      <c r="CL118" s="148">
        <v>1067.3</v>
      </c>
      <c r="CM118" s="148">
        <v>104.2</v>
      </c>
      <c r="CO118" s="149">
        <v>14</v>
      </c>
      <c r="CQ118" s="149" t="s">
        <v>429</v>
      </c>
      <c r="CS118" s="149" t="s">
        <v>646</v>
      </c>
      <c r="CT118" s="148" t="s">
        <v>663</v>
      </c>
      <c r="CU118" s="148"/>
      <c r="CV118" s="148"/>
      <c r="CW118" s="148"/>
      <c r="CX118" s="148"/>
      <c r="CY118" s="148"/>
    </row>
    <row r="119" spans="1:103">
      <c r="A119" s="148" t="s">
        <v>637</v>
      </c>
      <c r="B119" s="148">
        <f t="shared" si="11"/>
        <v>11</v>
      </c>
      <c r="C119" s="148" t="s">
        <v>404</v>
      </c>
      <c r="D119" s="149" t="s">
        <v>429</v>
      </c>
      <c r="E119" s="149" t="s">
        <v>609</v>
      </c>
      <c r="G119" s="148" t="s">
        <v>663</v>
      </c>
      <c r="H119" s="149" t="s">
        <v>432</v>
      </c>
      <c r="I119" s="148" t="s">
        <v>671</v>
      </c>
      <c r="J119" s="158">
        <v>9.9807199999999998</v>
      </c>
      <c r="K119" s="158">
        <v>-83.853700000000003</v>
      </c>
      <c r="L119" s="151">
        <v>54.14</v>
      </c>
      <c r="M119" s="151">
        <v>0.94</v>
      </c>
      <c r="N119" s="151">
        <v>16.059999999999999</v>
      </c>
      <c r="O119" s="151">
        <v>7.84</v>
      </c>
      <c r="P119" s="151"/>
      <c r="Q119" s="151">
        <v>0.13</v>
      </c>
      <c r="R119" s="151">
        <v>6.29</v>
      </c>
      <c r="S119" s="151">
        <v>7.77</v>
      </c>
      <c r="T119" s="151">
        <v>3.13</v>
      </c>
      <c r="U119" s="151">
        <v>1.98</v>
      </c>
      <c r="V119" s="151">
        <v>0.34</v>
      </c>
      <c r="W119" s="151"/>
      <c r="X119" s="151">
        <v>0.36</v>
      </c>
      <c r="Y119" s="151">
        <v>9.778118086575164</v>
      </c>
      <c r="Z119" s="151"/>
      <c r="AA119" s="151"/>
      <c r="AB119" s="151">
        <v>24.16118817509949</v>
      </c>
      <c r="AC119" s="151">
        <v>204.8907444164704</v>
      </c>
      <c r="AD119" s="151">
        <v>202.85242751563388</v>
      </c>
      <c r="AE119" s="151">
        <v>28.579959392511981</v>
      </c>
      <c r="AF119" s="151">
        <v>90</v>
      </c>
      <c r="AG119" s="151">
        <v>107.77328595793065</v>
      </c>
      <c r="AH119" s="151">
        <v>75</v>
      </c>
      <c r="AI119" s="151">
        <v>17.687174530983516</v>
      </c>
      <c r="AJ119" s="151">
        <v>50</v>
      </c>
      <c r="AK119" s="151">
        <v>740</v>
      </c>
      <c r="AL119" s="151">
        <v>18.549570372776742</v>
      </c>
      <c r="AM119" s="151">
        <v>161</v>
      </c>
      <c r="AN119" s="151">
        <v>16.698602923739134</v>
      </c>
      <c r="AO119" s="151">
        <v>2.7342784049378706</v>
      </c>
      <c r="AP119" s="151">
        <v>0.91111717696743277</v>
      </c>
      <c r="AQ119" s="151">
        <v>0.24830955412978156</v>
      </c>
      <c r="AR119" s="151">
        <v>0.80033558028100382</v>
      </c>
      <c r="AS119" s="151">
        <v>741.09623974660929</v>
      </c>
      <c r="AT119" s="151">
        <v>37.622542483553964</v>
      </c>
      <c r="AU119" s="151">
        <v>75.963372045805244</v>
      </c>
      <c r="AV119" s="151">
        <v>9.0108275806058646</v>
      </c>
      <c r="AW119" s="151">
        <v>32.984626005035331</v>
      </c>
      <c r="AX119" s="151">
        <v>5.8796052952164377</v>
      </c>
      <c r="AY119" s="151">
        <v>1.475825257857549</v>
      </c>
      <c r="AZ119" s="151">
        <v>4.9384251603995777</v>
      </c>
      <c r="BA119" s="151">
        <v>0.66009550881182488</v>
      </c>
      <c r="BB119" s="151">
        <v>3.5886144725087306</v>
      </c>
      <c r="BC119" s="151">
        <v>0.68105092178997806</v>
      </c>
      <c r="BD119" s="151">
        <v>1.8173380410947777</v>
      </c>
      <c r="BE119" s="151">
        <v>0.2624665475513685</v>
      </c>
      <c r="BF119" s="151">
        <v>1.7509859498091447</v>
      </c>
      <c r="BG119" s="151">
        <v>0.25887994802241532</v>
      </c>
      <c r="BH119" s="151">
        <v>4.2152619182977347</v>
      </c>
      <c r="BI119" s="151">
        <v>0.89493718021603197</v>
      </c>
      <c r="BJ119" s="151">
        <v>1.1807569235767077</v>
      </c>
      <c r="BK119" s="151">
        <v>0.10536945829610982</v>
      </c>
      <c r="BL119" s="151">
        <v>5.1179566312027935</v>
      </c>
      <c r="BM119" s="151">
        <v>9.391047429546008</v>
      </c>
      <c r="BN119" s="151">
        <v>3.2177641111020869</v>
      </c>
      <c r="BO119" s="149">
        <f t="shared" si="8"/>
        <v>14.84251968503937</v>
      </c>
      <c r="BP119" s="149">
        <f t="shared" si="19"/>
        <v>10.367095394171669</v>
      </c>
      <c r="BQ119" s="149">
        <f t="shared" si="20"/>
        <v>6.0390090457581209</v>
      </c>
      <c r="BR119" s="149">
        <f t="shared" si="21"/>
        <v>5.4328931227982319E-3</v>
      </c>
      <c r="BS119" s="153">
        <v>19.103999999999999</v>
      </c>
      <c r="BT119" s="154">
        <v>4.0200000000000001E-4</v>
      </c>
      <c r="BU119" s="153">
        <v>15.565</v>
      </c>
      <c r="BV119" s="154">
        <v>3.8000000000000002E-4</v>
      </c>
      <c r="BW119" s="153">
        <v>38.79</v>
      </c>
      <c r="BX119" s="154">
        <v>1.1000000000000001E-3</v>
      </c>
      <c r="BY119" s="155">
        <v>0.51295800000000003</v>
      </c>
      <c r="BZ119" s="155">
        <v>1.9300000000000002E-6</v>
      </c>
      <c r="CA119" s="151">
        <v>6.2422216066693181</v>
      </c>
      <c r="CB119" s="155">
        <v>0.70365800000000001</v>
      </c>
      <c r="CC119" s="155">
        <v>2.9699999999999999E-6</v>
      </c>
      <c r="CD119" s="155">
        <v>0.70365800000000001</v>
      </c>
      <c r="CE119" s="155">
        <v>0.51295800000000003</v>
      </c>
      <c r="CF119" s="153">
        <v>19.103999999999999</v>
      </c>
      <c r="CG119" s="153">
        <v>15.565</v>
      </c>
      <c r="CH119" s="153">
        <v>38.79</v>
      </c>
      <c r="CK119" s="149"/>
      <c r="CL119" s="148">
        <v>1067</v>
      </c>
      <c r="CM119" s="148">
        <v>104.4</v>
      </c>
      <c r="CO119" s="149">
        <v>14</v>
      </c>
      <c r="CQ119" s="149" t="s">
        <v>429</v>
      </c>
      <c r="CS119" s="149" t="s">
        <v>646</v>
      </c>
      <c r="CT119" s="148" t="s">
        <v>663</v>
      </c>
      <c r="CU119" s="148"/>
      <c r="CV119" s="148"/>
      <c r="CW119" s="148"/>
      <c r="CX119" s="148"/>
      <c r="CY119" s="148"/>
    </row>
    <row r="120" spans="1:103">
      <c r="A120" s="148" t="s">
        <v>637</v>
      </c>
      <c r="B120" s="148">
        <f t="shared" si="11"/>
        <v>11</v>
      </c>
      <c r="C120" s="148" t="s">
        <v>404</v>
      </c>
      <c r="D120" s="149" t="s">
        <v>429</v>
      </c>
      <c r="E120" s="149" t="s">
        <v>609</v>
      </c>
      <c r="G120" s="148" t="s">
        <v>672</v>
      </c>
      <c r="H120" s="149" t="s">
        <v>432</v>
      </c>
      <c r="I120" s="148" t="s">
        <v>673</v>
      </c>
      <c r="J120" s="158">
        <v>10.3513</v>
      </c>
      <c r="K120" s="158">
        <v>-84.221400000000003</v>
      </c>
      <c r="L120" s="151">
        <v>53.49</v>
      </c>
      <c r="M120" s="151">
        <v>1.05</v>
      </c>
      <c r="N120" s="151">
        <v>16.420000000000002</v>
      </c>
      <c r="O120" s="151">
        <v>10.68</v>
      </c>
      <c r="P120" s="151"/>
      <c r="Q120" s="151">
        <v>0.18</v>
      </c>
      <c r="R120" s="151">
        <v>4.2300000000000004</v>
      </c>
      <c r="S120" s="151">
        <v>8.2899999999999991</v>
      </c>
      <c r="T120" s="151">
        <v>2.93</v>
      </c>
      <c r="U120" s="151">
        <v>1.72</v>
      </c>
      <c r="V120" s="151">
        <v>0.25</v>
      </c>
      <c r="W120" s="151"/>
      <c r="X120" s="151">
        <v>0.64</v>
      </c>
      <c r="Y120" s="151">
        <v>6.6828934269304394</v>
      </c>
      <c r="Z120" s="151"/>
      <c r="AA120" s="151"/>
      <c r="AB120" s="151"/>
      <c r="AC120" s="151"/>
      <c r="AD120" s="151"/>
      <c r="AE120" s="151"/>
      <c r="AF120" s="151">
        <v>4</v>
      </c>
      <c r="AG120" s="151">
        <v>172.78702337268666</v>
      </c>
      <c r="AH120" s="151">
        <v>84</v>
      </c>
      <c r="AI120" s="151"/>
      <c r="AJ120" s="151">
        <v>48</v>
      </c>
      <c r="AK120" s="151">
        <v>525</v>
      </c>
      <c r="AL120" s="151">
        <v>24.797555839183154</v>
      </c>
      <c r="AM120" s="151">
        <v>137</v>
      </c>
      <c r="AN120" s="151">
        <v>10.258313217932354</v>
      </c>
      <c r="AO120" s="151">
        <v>2.6284571434269304</v>
      </c>
      <c r="AP120" s="151">
        <v>1.0233180559987236</v>
      </c>
      <c r="AQ120" s="151">
        <v>0.23696506062539882</v>
      </c>
      <c r="AR120" s="151">
        <v>1.0368218730057435</v>
      </c>
      <c r="AS120" s="151">
        <v>655.84269304403313</v>
      </c>
      <c r="AT120" s="151">
        <v>28.443785896617737</v>
      </c>
      <c r="AU120" s="151">
        <v>53.815802490832198</v>
      </c>
      <c r="AV120" s="151">
        <v>6.8656038609006602</v>
      </c>
      <c r="AW120" s="151">
        <v>27.306832322910019</v>
      </c>
      <c r="AX120" s="151">
        <v>5.6947411455009567</v>
      </c>
      <c r="AY120" s="151">
        <v>1.4958749991425995</v>
      </c>
      <c r="AZ120" s="151">
        <v>5.7836472942635098</v>
      </c>
      <c r="BA120" s="151">
        <v>0.82539040140395703</v>
      </c>
      <c r="BB120" s="151">
        <v>4.9029164007657897</v>
      </c>
      <c r="BC120" s="151">
        <v>0.98496083280153157</v>
      </c>
      <c r="BD120" s="151">
        <v>2.6318580308710904</v>
      </c>
      <c r="BE120" s="151">
        <v>0.40252145820038282</v>
      </c>
      <c r="BF120" s="151">
        <v>2.69079546904914</v>
      </c>
      <c r="BG120" s="151">
        <v>0.41069954530950858</v>
      </c>
      <c r="BH120" s="151">
        <v>3.8337276643267386</v>
      </c>
      <c r="BI120" s="151">
        <v>0.69294328334396926</v>
      </c>
      <c r="BJ120" s="151">
        <v>0.75397973835354171</v>
      </c>
      <c r="BK120" s="151">
        <v>8.1094709636247597E-2</v>
      </c>
      <c r="BL120" s="151">
        <v>5.4232685465858337</v>
      </c>
      <c r="BM120" s="151">
        <v>6.6745158742820667</v>
      </c>
      <c r="BN120" s="151">
        <v>2.6690489151244399</v>
      </c>
      <c r="BO120" s="149">
        <f t="shared" si="8"/>
        <v>9.9231306782164452</v>
      </c>
      <c r="BP120" s="149">
        <f t="shared" si="19"/>
        <v>8.2363112852214435</v>
      </c>
      <c r="BQ120" s="149">
        <f t="shared" si="20"/>
        <v>5.4025122356721891</v>
      </c>
      <c r="BR120" s="149">
        <f t="shared" si="21"/>
        <v>1.167980091945703E-2</v>
      </c>
      <c r="BS120" s="153">
        <v>19.195</v>
      </c>
      <c r="BT120" s="154">
        <v>3.6472484999999998E-3</v>
      </c>
      <c r="BU120" s="153">
        <v>15.576000000000001</v>
      </c>
      <c r="BV120" s="154">
        <v>2.9997467E-3</v>
      </c>
      <c r="BW120" s="153">
        <v>38.970999999999997</v>
      </c>
      <c r="BX120" s="154">
        <v>7.4726717999999996E-3</v>
      </c>
      <c r="BY120" s="155">
        <v>0.51296298000000007</v>
      </c>
      <c r="BZ120" s="155">
        <v>2.4934419000000001E-6</v>
      </c>
      <c r="CA120" s="151">
        <v>6.3393661804234114</v>
      </c>
      <c r="CB120" s="155">
        <v>0.70366678500000013</v>
      </c>
      <c r="CC120" s="155">
        <v>2.3080776E-6</v>
      </c>
      <c r="CD120" s="155">
        <v>0.70366678500000013</v>
      </c>
      <c r="CE120" s="155">
        <v>0.51296298000000007</v>
      </c>
      <c r="CF120" s="153">
        <v>19.195</v>
      </c>
      <c r="CG120" s="153">
        <v>15.576000000000001</v>
      </c>
      <c r="CH120" s="153">
        <v>38.970999999999997</v>
      </c>
      <c r="CK120" s="149"/>
      <c r="CL120" s="148">
        <v>1012.1</v>
      </c>
      <c r="CM120" s="148">
        <v>118.9</v>
      </c>
      <c r="CO120" s="149">
        <v>14</v>
      </c>
      <c r="CQ120" s="149" t="s">
        <v>429</v>
      </c>
      <c r="CS120" s="149" t="s">
        <v>646</v>
      </c>
      <c r="CT120" s="148" t="s">
        <v>672</v>
      </c>
      <c r="CU120" s="148"/>
      <c r="CV120" s="148"/>
      <c r="CW120" s="148"/>
      <c r="CX120" s="148"/>
      <c r="CY120" s="148"/>
    </row>
    <row r="121" spans="1:103">
      <c r="A121" s="148" t="s">
        <v>637</v>
      </c>
      <c r="B121" s="148">
        <f t="shared" si="11"/>
        <v>11</v>
      </c>
      <c r="C121" s="148" t="s">
        <v>404</v>
      </c>
      <c r="D121" s="149" t="s">
        <v>429</v>
      </c>
      <c r="E121" s="149" t="s">
        <v>609</v>
      </c>
      <c r="G121" s="148" t="s">
        <v>672</v>
      </c>
      <c r="H121" s="149" t="s">
        <v>432</v>
      </c>
      <c r="I121" s="148" t="s">
        <v>674</v>
      </c>
      <c r="J121" s="158">
        <v>10.3637</v>
      </c>
      <c r="K121" s="158">
        <v>-84.235699999999994</v>
      </c>
      <c r="L121" s="151">
        <v>53.34</v>
      </c>
      <c r="M121" s="151">
        <v>1.04</v>
      </c>
      <c r="N121" s="151">
        <v>16.350000000000001</v>
      </c>
      <c r="O121" s="151">
        <v>10.68</v>
      </c>
      <c r="P121" s="151"/>
      <c r="Q121" s="151">
        <v>0.18</v>
      </c>
      <c r="R121" s="151">
        <v>4.25</v>
      </c>
      <c r="S121" s="151">
        <v>8.2799999999999994</v>
      </c>
      <c r="T121" s="151">
        <v>2.91</v>
      </c>
      <c r="U121" s="151">
        <v>1.73</v>
      </c>
      <c r="V121" s="151">
        <v>0.25</v>
      </c>
      <c r="W121" s="151"/>
      <c r="X121" s="151">
        <v>0.87</v>
      </c>
      <c r="Y121" s="151">
        <v>6.8311915789473696</v>
      </c>
      <c r="Z121" s="151"/>
      <c r="AA121" s="151"/>
      <c r="AB121" s="151"/>
      <c r="AC121" s="151"/>
      <c r="AD121" s="151"/>
      <c r="AE121" s="151"/>
      <c r="AF121" s="151" t="s">
        <v>434</v>
      </c>
      <c r="AG121" s="151">
        <v>161.12899999999999</v>
      </c>
      <c r="AH121" s="151">
        <v>83</v>
      </c>
      <c r="AI121" s="151"/>
      <c r="AJ121" s="151">
        <v>47</v>
      </c>
      <c r="AK121" s="151">
        <v>521</v>
      </c>
      <c r="AL121" s="151">
        <v>23.925557894736844</v>
      </c>
      <c r="AM121" s="151">
        <v>141</v>
      </c>
      <c r="AN121" s="151">
        <v>10.129442105263159</v>
      </c>
      <c r="AO121" s="151">
        <v>2.6445115789473688</v>
      </c>
      <c r="AP121" s="151">
        <v>0.99143578947368438</v>
      </c>
      <c r="AQ121" s="151">
        <v>0.2159621052631579</v>
      </c>
      <c r="AR121" s="151">
        <v>1.0429389473684212</v>
      </c>
      <c r="AS121" s="151">
        <v>649.83719298245614</v>
      </c>
      <c r="AT121" s="151">
        <v>26.648982456140352</v>
      </c>
      <c r="AU121" s="151">
        <v>52.478596491228068</v>
      </c>
      <c r="AV121" s="151">
        <v>6.6271298245614032</v>
      </c>
      <c r="AW121" s="151">
        <v>26.570947368421049</v>
      </c>
      <c r="AX121" s="151">
        <v>5.530736842105263</v>
      </c>
      <c r="AY121" s="151">
        <v>1.46982792990592</v>
      </c>
      <c r="AZ121" s="151">
        <v>5.5708789076666028</v>
      </c>
      <c r="BA121" s="151">
        <v>0.80376140350877201</v>
      </c>
      <c r="BB121" s="151">
        <v>4.6977122807017544</v>
      </c>
      <c r="BC121" s="151">
        <v>0.95183298245614023</v>
      </c>
      <c r="BD121" s="151">
        <v>2.5459239999999999</v>
      </c>
      <c r="BE121" s="151">
        <v>0.39022456140350897</v>
      </c>
      <c r="BF121" s="151">
        <v>2.5946666666666669</v>
      </c>
      <c r="BG121" s="151">
        <v>0.39544280701754386</v>
      </c>
      <c r="BH121" s="151">
        <v>3.7066666666666666</v>
      </c>
      <c r="BI121" s="151">
        <v>0.67826147368421053</v>
      </c>
      <c r="BJ121" s="151">
        <v>0.76240280701754382</v>
      </c>
      <c r="BK121" s="151">
        <v>8.0106919298245607E-2</v>
      </c>
      <c r="BL121" s="151">
        <v>5.0549178947368416</v>
      </c>
      <c r="BM121" s="151">
        <v>6.5526063157894745</v>
      </c>
      <c r="BN121" s="151">
        <v>2.6239298245614036</v>
      </c>
      <c r="BO121" s="149">
        <f t="shared" si="8"/>
        <v>10.38169117363282</v>
      </c>
      <c r="BP121" s="149">
        <f t="shared" si="19"/>
        <v>8.2294455158933886</v>
      </c>
      <c r="BQ121" s="149">
        <f t="shared" si="20"/>
        <v>5.3082606866886621</v>
      </c>
      <c r="BR121" s="149">
        <f t="shared" si="21"/>
        <v>1.0818189910470125E-2</v>
      </c>
      <c r="BS121" s="153">
        <v>19.195</v>
      </c>
      <c r="BT121" s="154">
        <v>6.4207740000000004E-4</v>
      </c>
      <c r="BU121" s="153">
        <v>15.576000000000001</v>
      </c>
      <c r="BV121" s="154">
        <v>5.6160070000000001E-4</v>
      </c>
      <c r="BW121" s="153">
        <v>38.970999999999997</v>
      </c>
      <c r="BX121" s="154">
        <v>1.5364102000000001E-3</v>
      </c>
      <c r="BY121" s="155">
        <v>0.51296467000000001</v>
      </c>
      <c r="BZ121" s="155">
        <v>2.1870185000000002E-6</v>
      </c>
      <c r="CA121" s="151">
        <v>6.3723329132825413</v>
      </c>
      <c r="CB121" s="155">
        <v>0.70367236500000008</v>
      </c>
      <c r="CC121" s="155">
        <v>2.1722672999999999E-6</v>
      </c>
      <c r="CD121" s="155">
        <v>0.70367236500000008</v>
      </c>
      <c r="CE121" s="155">
        <v>0.51296467000000001</v>
      </c>
      <c r="CF121" s="153">
        <v>19.195</v>
      </c>
      <c r="CG121" s="153">
        <v>15.576000000000001</v>
      </c>
      <c r="CH121" s="153">
        <v>38.970999999999997</v>
      </c>
      <c r="CK121" s="149"/>
      <c r="CL121" s="148">
        <v>1010.1</v>
      </c>
      <c r="CM121" s="148">
        <v>119.3</v>
      </c>
      <c r="CO121" s="149">
        <v>14</v>
      </c>
      <c r="CQ121" s="149" t="s">
        <v>429</v>
      </c>
      <c r="CS121" s="149" t="s">
        <v>646</v>
      </c>
      <c r="CT121" s="148" t="s">
        <v>672</v>
      </c>
      <c r="CU121" s="148"/>
      <c r="CV121" s="148"/>
      <c r="CW121" s="148"/>
      <c r="CX121" s="148"/>
      <c r="CY121" s="148"/>
    </row>
    <row r="122" spans="1:103">
      <c r="A122" s="148" t="s">
        <v>637</v>
      </c>
      <c r="B122" s="148">
        <f t="shared" si="11"/>
        <v>11</v>
      </c>
      <c r="C122" s="148" t="s">
        <v>514</v>
      </c>
      <c r="D122" s="149" t="s">
        <v>429</v>
      </c>
      <c r="E122" s="149" t="s">
        <v>609</v>
      </c>
      <c r="G122" s="148" t="s">
        <v>675</v>
      </c>
      <c r="H122" s="149" t="s">
        <v>432</v>
      </c>
      <c r="I122" s="148" t="s">
        <v>676</v>
      </c>
      <c r="J122" s="158">
        <v>10.712300000000001</v>
      </c>
      <c r="K122" s="158">
        <v>-85.166200000000003</v>
      </c>
      <c r="L122" s="151">
        <v>57.42</v>
      </c>
      <c r="M122" s="151">
        <v>0.71</v>
      </c>
      <c r="N122" s="151">
        <v>16.809999999999999</v>
      </c>
      <c r="O122" s="151">
        <v>8.2200000000000006</v>
      </c>
      <c r="P122" s="151"/>
      <c r="Q122" s="151">
        <v>0.16</v>
      </c>
      <c r="R122" s="151">
        <v>3.74</v>
      </c>
      <c r="S122" s="151">
        <v>7.14</v>
      </c>
      <c r="T122" s="151">
        <v>3.12</v>
      </c>
      <c r="U122" s="151">
        <v>1.64</v>
      </c>
      <c r="V122" s="151">
        <v>0.23</v>
      </c>
      <c r="W122" s="151"/>
      <c r="X122" s="151">
        <v>0.66</v>
      </c>
      <c r="Y122" s="151">
        <v>10.180755640902541</v>
      </c>
      <c r="Z122" s="151"/>
      <c r="AA122" s="151"/>
      <c r="AB122" s="151">
        <v>22.314642342774839</v>
      </c>
      <c r="AC122" s="151">
        <v>202.27143542966874</v>
      </c>
      <c r="AD122" s="151">
        <v>6.7243855016802687</v>
      </c>
      <c r="AE122" s="151">
        <v>20.335117618819009</v>
      </c>
      <c r="AF122" s="151" t="s">
        <v>677</v>
      </c>
      <c r="AG122" s="151">
        <v>53.579135861737875</v>
      </c>
      <c r="AH122" s="151">
        <v>76</v>
      </c>
      <c r="AI122" s="151">
        <v>17.087897263562166</v>
      </c>
      <c r="AJ122" s="151">
        <v>36</v>
      </c>
      <c r="AK122" s="151">
        <v>559</v>
      </c>
      <c r="AL122" s="151">
        <v>25.193951032165142</v>
      </c>
      <c r="AM122" s="151">
        <v>120</v>
      </c>
      <c r="AN122" s="151">
        <v>4.9248175708113289</v>
      </c>
      <c r="AO122" s="151">
        <v>1.6052145943350935</v>
      </c>
      <c r="AP122" s="151">
        <v>0.81120523283725388</v>
      </c>
      <c r="AQ122" s="151">
        <v>0.23134445511281804</v>
      </c>
      <c r="AR122" s="151">
        <v>1.1073341334613538</v>
      </c>
      <c r="AS122" s="151">
        <v>950.77172347575595</v>
      </c>
      <c r="AT122" s="151">
        <v>19.227383581373015</v>
      </c>
      <c r="AU122" s="151">
        <v>39.410537686029755</v>
      </c>
      <c r="AV122" s="151">
        <v>5.5946567450792122</v>
      </c>
      <c r="AW122" s="151">
        <v>23.094455112818046</v>
      </c>
      <c r="AX122" s="151">
        <v>5.1027748439750349</v>
      </c>
      <c r="AY122" s="151">
        <v>0.79864824771963516</v>
      </c>
      <c r="AZ122" s="151">
        <v>4.8528830821837055</v>
      </c>
      <c r="BA122" s="151">
        <v>0.73882261161785878</v>
      </c>
      <c r="BB122" s="151">
        <v>4.3169635141622651</v>
      </c>
      <c r="BC122" s="151">
        <v>0.86579212674027839</v>
      </c>
      <c r="BD122" s="151">
        <v>2.4656080172827646</v>
      </c>
      <c r="BE122" s="151">
        <v>0.37211065770523277</v>
      </c>
      <c r="BF122" s="151">
        <v>2.577381180988958</v>
      </c>
      <c r="BG122" s="151">
        <v>0.39490518482957271</v>
      </c>
      <c r="BH122" s="151">
        <v>3.2159278684589525</v>
      </c>
      <c r="BI122" s="151">
        <v>0.28121248199711951</v>
      </c>
      <c r="BJ122" s="151">
        <v>0.45309121459433505</v>
      </c>
      <c r="BK122" s="151">
        <v>0.21054944791166583</v>
      </c>
      <c r="BL122" s="151">
        <v>4.7448607777244352</v>
      </c>
      <c r="BM122" s="151">
        <v>3.2552184349495916</v>
      </c>
      <c r="BN122" s="151">
        <v>1.8033670187229955</v>
      </c>
      <c r="BO122" s="149">
        <f t="shared" si="8"/>
        <v>8.3059418457648544</v>
      </c>
      <c r="BP122" s="149">
        <f t="shared" si="19"/>
        <v>4.6299660459482421</v>
      </c>
      <c r="BQ122" s="149">
        <f t="shared" si="20"/>
        <v>4.6871739484976507</v>
      </c>
      <c r="BR122" s="149">
        <f t="shared" si="21"/>
        <v>1.3180874589031364E-2</v>
      </c>
      <c r="BS122" s="153">
        <v>18.788</v>
      </c>
      <c r="BT122" s="154">
        <v>6.8638279999999998E-4</v>
      </c>
      <c r="BU122" s="153">
        <v>15.545999999999999</v>
      </c>
      <c r="BV122" s="154">
        <v>5.924538E-4</v>
      </c>
      <c r="BW122" s="153">
        <v>38.457999999999998</v>
      </c>
      <c r="BX122" s="154">
        <v>1.5381024999999999E-3</v>
      </c>
      <c r="BY122" s="155">
        <v>0.51302543666666667</v>
      </c>
      <c r="BZ122" s="155">
        <v>2.3208179E-6</v>
      </c>
      <c r="CA122" s="151">
        <v>7.5577047871333569</v>
      </c>
      <c r="CB122" s="155">
        <v>0.7039396842857143</v>
      </c>
      <c r="CC122" s="155">
        <v>2.3979084999999999E-6</v>
      </c>
      <c r="CD122" s="155">
        <v>0.7039396842857143</v>
      </c>
      <c r="CE122" s="155">
        <v>0.51302543666666667</v>
      </c>
      <c r="CF122" s="153">
        <v>18.788</v>
      </c>
      <c r="CG122" s="153">
        <v>15.545999999999999</v>
      </c>
      <c r="CH122" s="153">
        <v>38.457999999999998</v>
      </c>
      <c r="CK122" s="149"/>
      <c r="CL122" s="148">
        <v>904.5</v>
      </c>
      <c r="CM122" s="148">
        <v>100.9</v>
      </c>
      <c r="CO122" s="149">
        <v>16</v>
      </c>
      <c r="CQ122" s="149" t="s">
        <v>429</v>
      </c>
      <c r="CS122" s="149" t="s">
        <v>640</v>
      </c>
      <c r="CT122" s="148" t="s">
        <v>675</v>
      </c>
      <c r="CU122" s="148"/>
      <c r="CV122" s="148"/>
      <c r="CW122" s="148"/>
      <c r="CX122" s="148"/>
      <c r="CY122" s="148"/>
    </row>
    <row r="123" spans="1:103">
      <c r="A123" s="148" t="s">
        <v>637</v>
      </c>
      <c r="B123" s="148">
        <f t="shared" si="11"/>
        <v>11</v>
      </c>
      <c r="C123" s="148" t="s">
        <v>404</v>
      </c>
      <c r="D123" s="149" t="s">
        <v>429</v>
      </c>
      <c r="E123" s="149" t="s">
        <v>609</v>
      </c>
      <c r="G123" s="148" t="s">
        <v>678</v>
      </c>
      <c r="H123" s="149" t="s">
        <v>432</v>
      </c>
      <c r="I123" s="148" t="s">
        <v>679</v>
      </c>
      <c r="J123" s="158">
        <v>10.3027</v>
      </c>
      <c r="K123" s="158">
        <v>-84.388300000000001</v>
      </c>
      <c r="L123" s="151">
        <v>50.44</v>
      </c>
      <c r="M123" s="151">
        <v>0.85</v>
      </c>
      <c r="N123" s="151">
        <v>18.75</v>
      </c>
      <c r="O123" s="151">
        <v>10.220000000000001</v>
      </c>
      <c r="P123" s="151"/>
      <c r="Q123" s="151">
        <v>0.16</v>
      </c>
      <c r="R123" s="151">
        <v>5.24</v>
      </c>
      <c r="S123" s="151">
        <v>9.4700000000000006</v>
      </c>
      <c r="T123" s="151">
        <v>2.9</v>
      </c>
      <c r="U123" s="151">
        <v>0.86</v>
      </c>
      <c r="V123" s="151">
        <v>0.23</v>
      </c>
      <c r="W123" s="151"/>
      <c r="X123" s="151">
        <v>0.53</v>
      </c>
      <c r="Y123" s="151">
        <v>4.6997790084195499</v>
      </c>
      <c r="Z123" s="151"/>
      <c r="AA123" s="151"/>
      <c r="AB123" s="151"/>
      <c r="AC123" s="151"/>
      <c r="AD123" s="151"/>
      <c r="AE123" s="151"/>
      <c r="AF123" s="151">
        <v>23</v>
      </c>
      <c r="AG123" s="151">
        <v>94.948956475205122</v>
      </c>
      <c r="AH123" s="151">
        <v>72</v>
      </c>
      <c r="AI123" s="151"/>
      <c r="AJ123" s="151">
        <v>17</v>
      </c>
      <c r="AK123" s="151">
        <v>786</v>
      </c>
      <c r="AL123" s="151">
        <v>17.445077595433464</v>
      </c>
      <c r="AM123" s="151">
        <v>77</v>
      </c>
      <c r="AN123" s="151">
        <v>6.0956938993935079</v>
      </c>
      <c r="AO123" s="151">
        <v>1.2719459507670352</v>
      </c>
      <c r="AP123" s="151">
        <v>0.64699179450590705</v>
      </c>
      <c r="AQ123" s="151">
        <v>7.5161612557973601E-2</v>
      </c>
      <c r="AR123" s="151">
        <v>0.31838744202640035</v>
      </c>
      <c r="AS123" s="151">
        <v>503.5194434534427</v>
      </c>
      <c r="AT123" s="151">
        <v>17.737031751694612</v>
      </c>
      <c r="AU123" s="151">
        <v>36.768997502675703</v>
      </c>
      <c r="AV123" s="151">
        <v>4.8411523367820193</v>
      </c>
      <c r="AW123" s="151">
        <v>20.354620049946483</v>
      </c>
      <c r="AX123" s="151">
        <v>4.4035676061362823</v>
      </c>
      <c r="AY123" s="151">
        <v>1.3597682552447958</v>
      </c>
      <c r="AZ123" s="151">
        <v>4.3065807175249837</v>
      </c>
      <c r="BA123" s="151">
        <v>0.61024259721726715</v>
      </c>
      <c r="BB123" s="151">
        <v>3.5501783803068139</v>
      </c>
      <c r="BC123" s="151">
        <v>0.70567962896896175</v>
      </c>
      <c r="BD123" s="151">
        <v>1.8530871833749549</v>
      </c>
      <c r="BE123" s="151">
        <v>0.28136104174099175</v>
      </c>
      <c r="BF123" s="151">
        <v>1.8919104530859792</v>
      </c>
      <c r="BG123" s="151">
        <v>0.28591509097395645</v>
      </c>
      <c r="BH123" s="151">
        <v>2.2433642525865145</v>
      </c>
      <c r="BI123" s="151">
        <v>0.39222244024259728</v>
      </c>
      <c r="BJ123" s="151">
        <v>0.28464787727434893</v>
      </c>
      <c r="BK123" s="151">
        <v>4.0776560827684619E-2</v>
      </c>
      <c r="BL123" s="151">
        <v>3.3466321798073491</v>
      </c>
      <c r="BM123" s="151">
        <v>2.163371387798787</v>
      </c>
      <c r="BN123" s="151">
        <v>0.85774527292186942</v>
      </c>
      <c r="BO123" s="149">
        <f t="shared" si="8"/>
        <v>10.986865459708911</v>
      </c>
      <c r="BP123" s="149">
        <f t="shared" si="19"/>
        <v>4.3234407309680751</v>
      </c>
      <c r="BQ123" s="149">
        <f t="shared" si="20"/>
        <v>3.3358791795971259</v>
      </c>
      <c r="BR123" s="149">
        <f t="shared" si="21"/>
        <v>8.7121729450610457E-3</v>
      </c>
      <c r="BS123" s="153">
        <v>19.209</v>
      </c>
      <c r="BT123" s="154">
        <v>3.6274736999999998E-3</v>
      </c>
      <c r="BU123" s="153">
        <v>15.571999999999999</v>
      </c>
      <c r="BV123" s="154">
        <v>2.9068178000000002E-3</v>
      </c>
      <c r="BW123" s="153">
        <v>38.976999999999997</v>
      </c>
      <c r="BX123" s="154">
        <v>7.2884728000000001E-3</v>
      </c>
      <c r="BY123" s="155">
        <v>0.51295776999999998</v>
      </c>
      <c r="BZ123" s="155">
        <v>2.5888148999999999E-6</v>
      </c>
      <c r="CA123" s="151">
        <v>6.2377350098885564</v>
      </c>
      <c r="CB123" s="155">
        <v>0.70372227500000006</v>
      </c>
      <c r="CC123" s="155">
        <v>2.5630784000000001E-6</v>
      </c>
      <c r="CD123" s="155">
        <v>0.70372227500000006</v>
      </c>
      <c r="CE123" s="155">
        <v>0.51295776999999998</v>
      </c>
      <c r="CF123" s="153">
        <v>19.209</v>
      </c>
      <c r="CG123" s="153">
        <v>15.571999999999999</v>
      </c>
      <c r="CH123" s="153">
        <v>38.976999999999997</v>
      </c>
      <c r="CK123" s="149"/>
      <c r="CL123" s="148">
        <v>999.4</v>
      </c>
      <c r="CM123" s="148">
        <v>105.1</v>
      </c>
      <c r="CO123" s="149">
        <v>14</v>
      </c>
      <c r="CQ123" s="149" t="s">
        <v>429</v>
      </c>
      <c r="CS123" s="149" t="s">
        <v>646</v>
      </c>
      <c r="CT123" s="148" t="s">
        <v>678</v>
      </c>
      <c r="CU123" s="148"/>
      <c r="CV123" s="148"/>
      <c r="CW123" s="148"/>
      <c r="CX123" s="148"/>
      <c r="CY123" s="148"/>
    </row>
    <row r="124" spans="1:103">
      <c r="A124" s="148" t="s">
        <v>637</v>
      </c>
      <c r="B124" s="148">
        <f t="shared" si="11"/>
        <v>11</v>
      </c>
      <c r="C124" s="148" t="s">
        <v>404</v>
      </c>
      <c r="D124" s="149" t="s">
        <v>429</v>
      </c>
      <c r="E124" s="149" t="s">
        <v>609</v>
      </c>
      <c r="G124" s="148" t="s">
        <v>680</v>
      </c>
      <c r="H124" s="149" t="s">
        <v>432</v>
      </c>
      <c r="I124" s="148" t="s">
        <v>681</v>
      </c>
      <c r="J124" s="158">
        <v>10.1951</v>
      </c>
      <c r="K124" s="158">
        <v>-84.230500000000006</v>
      </c>
      <c r="L124" s="151">
        <v>53.75</v>
      </c>
      <c r="M124" s="151">
        <v>0.78</v>
      </c>
      <c r="N124" s="151">
        <v>18.32</v>
      </c>
      <c r="O124" s="151">
        <v>9.41</v>
      </c>
      <c r="P124" s="151"/>
      <c r="Q124" s="151">
        <v>0.15</v>
      </c>
      <c r="R124" s="151">
        <v>4.6399999999999997</v>
      </c>
      <c r="S124" s="151">
        <v>8.8699999999999992</v>
      </c>
      <c r="T124" s="151">
        <v>3</v>
      </c>
      <c r="U124" s="151">
        <v>1.04</v>
      </c>
      <c r="V124" s="151">
        <v>0.15</v>
      </c>
      <c r="W124" s="151"/>
      <c r="X124" s="151">
        <v>0.26</v>
      </c>
      <c r="Y124" s="151">
        <v>6.7810433159654711</v>
      </c>
      <c r="Z124" s="151"/>
      <c r="AA124" s="151"/>
      <c r="AB124" s="151"/>
      <c r="AC124" s="151"/>
      <c r="AD124" s="151"/>
      <c r="AE124" s="151"/>
      <c r="AF124" s="151">
        <v>9</v>
      </c>
      <c r="AG124" s="151">
        <v>97.086642623843204</v>
      </c>
      <c r="AH124" s="151">
        <v>76</v>
      </c>
      <c r="AI124" s="151"/>
      <c r="AJ124" s="151">
        <v>25</v>
      </c>
      <c r="AK124" s="151">
        <v>574</v>
      </c>
      <c r="AL124" s="151">
        <v>14.678356967902401</v>
      </c>
      <c r="AM124" s="151">
        <v>73</v>
      </c>
      <c r="AN124" s="151">
        <v>5.5270986663037549</v>
      </c>
      <c r="AO124" s="151">
        <v>1.54399409363092</v>
      </c>
      <c r="AP124" s="151">
        <v>0.67827934131736523</v>
      </c>
      <c r="AQ124" s="151">
        <v>0.13641035461544443</v>
      </c>
      <c r="AR124" s="151">
        <v>0.55361408352126906</v>
      </c>
      <c r="AS124" s="151">
        <v>480.30445602301887</v>
      </c>
      <c r="AT124" s="151">
        <v>14.181621043627032</v>
      </c>
      <c r="AU124" s="151">
        <v>28.526584493350953</v>
      </c>
      <c r="AV124" s="151">
        <v>3.5876992767711324</v>
      </c>
      <c r="AW124" s="151">
        <v>14.652202737382376</v>
      </c>
      <c r="AX124" s="151">
        <v>3.2201790630531102</v>
      </c>
      <c r="AY124" s="151">
        <v>1.0175552782528932</v>
      </c>
      <c r="AZ124" s="151">
        <v>3.2945067463619568</v>
      </c>
      <c r="BA124" s="151">
        <v>0.49274959172563954</v>
      </c>
      <c r="BB124" s="151">
        <v>2.9265514425694064</v>
      </c>
      <c r="BC124" s="151">
        <v>0.5983387899525624</v>
      </c>
      <c r="BD124" s="151">
        <v>1.6038566547748654</v>
      </c>
      <c r="BE124" s="151">
        <v>0.24656925110817324</v>
      </c>
      <c r="BF124" s="151">
        <v>1.6359519791585657</v>
      </c>
      <c r="BG124" s="151">
        <v>0.25668092386655256</v>
      </c>
      <c r="BH124" s="151">
        <v>2.2187343494828524</v>
      </c>
      <c r="BI124" s="151">
        <v>0.42072336904672197</v>
      </c>
      <c r="BJ124" s="151">
        <v>0.44491360136869113</v>
      </c>
      <c r="BK124" s="151">
        <v>5.6489248775176901E-2</v>
      </c>
      <c r="BL124" s="151">
        <v>3.463442374990279</v>
      </c>
      <c r="BM124" s="151">
        <v>3.3584365424994167</v>
      </c>
      <c r="BN124" s="151">
        <v>1.3767431371024184</v>
      </c>
      <c r="BO124" s="149">
        <f t="shared" si="8"/>
        <v>8.2364830722587143</v>
      </c>
      <c r="BP124" s="149">
        <f t="shared" si="19"/>
        <v>4.6892386509260131</v>
      </c>
      <c r="BQ124" s="149">
        <f t="shared" si="20"/>
        <v>4.7746720985451878</v>
      </c>
      <c r="BR124" s="149">
        <f t="shared" si="21"/>
        <v>9.5921513984742225E-3</v>
      </c>
      <c r="BS124" s="153">
        <v>19.152000000000001</v>
      </c>
      <c r="BT124" s="154">
        <v>1.3077659999999999E-3</v>
      </c>
      <c r="BU124" s="153">
        <v>15.571</v>
      </c>
      <c r="BV124" s="154">
        <v>1.1999999999999999E-3</v>
      </c>
      <c r="BW124" s="153">
        <v>38.909999999999997</v>
      </c>
      <c r="BX124" s="154">
        <v>3.0856E-3</v>
      </c>
      <c r="BY124" s="155">
        <v>0.51297893000000006</v>
      </c>
      <c r="BZ124" s="155">
        <v>2.2151325999999999E-6</v>
      </c>
      <c r="CA124" s="151">
        <v>6.6505019136320342</v>
      </c>
      <c r="CB124" s="155">
        <v>0.70368058499999997</v>
      </c>
      <c r="CC124" s="155">
        <v>3.3352151E-6</v>
      </c>
      <c r="CD124" s="155">
        <v>0.70368058499999997</v>
      </c>
      <c r="CE124" s="155">
        <v>0.51297893000000006</v>
      </c>
      <c r="CF124" s="153">
        <v>19.152000000000001</v>
      </c>
      <c r="CG124" s="153">
        <v>15.571</v>
      </c>
      <c r="CH124" s="153">
        <v>38.909999999999997</v>
      </c>
      <c r="CK124" s="149"/>
      <c r="CL124" s="148">
        <v>1020.1</v>
      </c>
      <c r="CM124" s="148">
        <v>103.7</v>
      </c>
      <c r="CO124" s="149">
        <v>14</v>
      </c>
      <c r="CQ124" s="149" t="s">
        <v>429</v>
      </c>
      <c r="CS124" s="149" t="s">
        <v>646</v>
      </c>
      <c r="CT124" s="148" t="s">
        <v>680</v>
      </c>
      <c r="CU124" s="148"/>
      <c r="CV124" s="148"/>
      <c r="CW124" s="148"/>
      <c r="CX124" s="148"/>
      <c r="CY124" s="148"/>
    </row>
    <row r="125" spans="1:103">
      <c r="A125" s="148" t="s">
        <v>637</v>
      </c>
      <c r="B125" s="148">
        <f t="shared" si="11"/>
        <v>11</v>
      </c>
      <c r="C125" s="148" t="s">
        <v>404</v>
      </c>
      <c r="D125" s="149" t="s">
        <v>429</v>
      </c>
      <c r="E125" s="149" t="s">
        <v>609</v>
      </c>
      <c r="G125" s="148" t="s">
        <v>682</v>
      </c>
      <c r="H125" s="149" t="s">
        <v>432</v>
      </c>
      <c r="I125" s="148" t="s">
        <v>683</v>
      </c>
      <c r="J125" s="158">
        <v>10.290699999999999</v>
      </c>
      <c r="K125" s="158">
        <v>-84.423699999999997</v>
      </c>
      <c r="L125" s="151">
        <v>56.2</v>
      </c>
      <c r="M125" s="151">
        <v>0.75</v>
      </c>
      <c r="N125" s="151">
        <v>17.29</v>
      </c>
      <c r="O125" s="151">
        <v>8.19</v>
      </c>
      <c r="P125" s="151"/>
      <c r="Q125" s="151">
        <v>0.14000000000000001</v>
      </c>
      <c r="R125" s="151">
        <v>3.95</v>
      </c>
      <c r="S125" s="151">
        <v>7.45</v>
      </c>
      <c r="T125" s="151">
        <v>2.96</v>
      </c>
      <c r="U125" s="151">
        <v>1.74</v>
      </c>
      <c r="V125" s="151">
        <v>0.2</v>
      </c>
      <c r="W125" s="151"/>
      <c r="X125" s="151">
        <v>0.85</v>
      </c>
      <c r="Y125" s="151">
        <v>7.3567086576265757</v>
      </c>
      <c r="Z125" s="151"/>
      <c r="AA125" s="151"/>
      <c r="AB125" s="151"/>
      <c r="AC125" s="151"/>
      <c r="AD125" s="151"/>
      <c r="AE125" s="151"/>
      <c r="AF125" s="151">
        <v>10</v>
      </c>
      <c r="AG125" s="151">
        <v>73.494843938056661</v>
      </c>
      <c r="AH125" s="151">
        <v>69</v>
      </c>
      <c r="AI125" s="151"/>
      <c r="AJ125" s="151">
        <v>44</v>
      </c>
      <c r="AK125" s="151">
        <v>603</v>
      </c>
      <c r="AL125" s="151">
        <v>22.735360266390501</v>
      </c>
      <c r="AM125" s="151">
        <v>133</v>
      </c>
      <c r="AN125" s="151">
        <v>9.6946610366685402</v>
      </c>
      <c r="AO125" s="151">
        <v>2.4716012597289998</v>
      </c>
      <c r="AP125" s="151">
        <v>0.84240936371660124</v>
      </c>
      <c r="AQ125" s="151">
        <v>0.26490967343336302</v>
      </c>
      <c r="AR125" s="151">
        <v>1.0196245687234216</v>
      </c>
      <c r="AS125" s="151">
        <v>760.95578913584211</v>
      </c>
      <c r="AT125" s="151">
        <v>26.890315333386823</v>
      </c>
      <c r="AU125" s="151">
        <v>52.054834309556284</v>
      </c>
      <c r="AV125" s="151">
        <v>6.6142148760330581</v>
      </c>
      <c r="AW125" s="151">
        <v>26.187956350798366</v>
      </c>
      <c r="AX125" s="151">
        <v>5.3359215277220571</v>
      </c>
      <c r="AY125" s="151">
        <v>1.379609299467111</v>
      </c>
      <c r="AZ125" s="151">
        <v>5.2809914823536275</v>
      </c>
      <c r="BA125" s="151">
        <v>0.74470119553879488</v>
      </c>
      <c r="BB125" s="151">
        <v>4.3867335312525073</v>
      </c>
      <c r="BC125" s="151">
        <v>0.90256423012115905</v>
      </c>
      <c r="BD125" s="151">
        <v>2.3851960543207897</v>
      </c>
      <c r="BE125" s="151">
        <v>0.36984217283158149</v>
      </c>
      <c r="BF125" s="151">
        <v>2.496384498114419</v>
      </c>
      <c r="BG125" s="151">
        <v>0.3832873304982749</v>
      </c>
      <c r="BH125" s="151">
        <v>3.9753518414506939</v>
      </c>
      <c r="BI125" s="151">
        <v>0.67113410896252912</v>
      </c>
      <c r="BJ125" s="151">
        <v>0.80590676402150374</v>
      </c>
      <c r="BK125" s="151">
        <v>0.11836153574580759</v>
      </c>
      <c r="BL125" s="151">
        <v>5.0280876193532862</v>
      </c>
      <c r="BM125" s="151">
        <v>6.310394447564792</v>
      </c>
      <c r="BN125" s="151">
        <v>2.5284923373184629</v>
      </c>
      <c r="BO125" s="149">
        <f t="shared" si="8"/>
        <v>10.352809706257981</v>
      </c>
      <c r="BP125" s="149">
        <f t="shared" si="19"/>
        <v>7.7592854781524077</v>
      </c>
      <c r="BQ125" s="149">
        <f t="shared" si="20"/>
        <v>5.4218002979207167</v>
      </c>
      <c r="BR125" s="149">
        <f t="shared" si="21"/>
        <v>1.0608775977215098E-2</v>
      </c>
      <c r="BS125" s="153">
        <v>19.184999999999999</v>
      </c>
      <c r="BT125" s="154">
        <v>1.0602720999999999E-3</v>
      </c>
      <c r="BU125" s="153">
        <v>15.571999999999999</v>
      </c>
      <c r="BV125" s="154">
        <v>9.0369919999999996E-4</v>
      </c>
      <c r="BW125" s="153">
        <v>38.951000000000001</v>
      </c>
      <c r="BX125" s="154">
        <v>2.2904325E-3</v>
      </c>
      <c r="BY125" s="155">
        <v>0.51296710333333351</v>
      </c>
      <c r="BZ125" s="155">
        <v>3.4440566999999998E-6</v>
      </c>
      <c r="CA125" s="151">
        <v>6.4197998067538897</v>
      </c>
      <c r="CB125" s="155">
        <v>0.70371275500000008</v>
      </c>
      <c r="CC125" s="155">
        <v>2.5695139000000002E-6</v>
      </c>
      <c r="CD125" s="155">
        <v>0.70371275500000008</v>
      </c>
      <c r="CE125" s="155">
        <v>0.51296710333333351</v>
      </c>
      <c r="CF125" s="153">
        <v>19.184999999999999</v>
      </c>
      <c r="CG125" s="153">
        <v>15.571999999999999</v>
      </c>
      <c r="CH125" s="153">
        <v>38.951000000000001</v>
      </c>
      <c r="CK125" s="149"/>
      <c r="CL125" s="148">
        <v>996.8</v>
      </c>
      <c r="CM125" s="148">
        <v>102</v>
      </c>
      <c r="CO125" s="149">
        <v>14</v>
      </c>
      <c r="CQ125" s="149" t="s">
        <v>429</v>
      </c>
      <c r="CS125" s="149" t="s">
        <v>646</v>
      </c>
      <c r="CT125" s="148" t="s">
        <v>682</v>
      </c>
      <c r="CU125" s="148"/>
      <c r="CV125" s="148"/>
      <c r="CW125" s="148"/>
      <c r="CX125" s="148"/>
      <c r="CY125" s="148"/>
    </row>
    <row r="126" spans="1:103">
      <c r="A126" s="148" t="s">
        <v>637</v>
      </c>
      <c r="B126" s="148">
        <f t="shared" si="11"/>
        <v>11</v>
      </c>
      <c r="C126" s="148" t="s">
        <v>404</v>
      </c>
      <c r="D126" s="149" t="s">
        <v>429</v>
      </c>
      <c r="E126" s="149" t="s">
        <v>609</v>
      </c>
      <c r="G126" s="148" t="s">
        <v>684</v>
      </c>
      <c r="H126" s="149" t="s">
        <v>432</v>
      </c>
      <c r="I126" s="148" t="s">
        <v>685</v>
      </c>
      <c r="J126" s="158">
        <v>10.11885</v>
      </c>
      <c r="K126" s="158">
        <v>-84.21302</v>
      </c>
      <c r="L126" s="151">
        <v>57.77</v>
      </c>
      <c r="M126" s="151">
        <v>0.97</v>
      </c>
      <c r="N126" s="151">
        <v>16.22</v>
      </c>
      <c r="O126" s="151">
        <v>8.9600000000000009</v>
      </c>
      <c r="P126" s="151"/>
      <c r="Q126" s="151">
        <v>0.16</v>
      </c>
      <c r="R126" s="151">
        <v>3.17</v>
      </c>
      <c r="S126" s="151">
        <v>6.53</v>
      </c>
      <c r="T126" s="151">
        <v>3.31</v>
      </c>
      <c r="U126" s="151">
        <v>2.33</v>
      </c>
      <c r="V126" s="151">
        <v>0.25</v>
      </c>
      <c r="W126" s="151"/>
      <c r="X126" s="151">
        <v>0.33</v>
      </c>
      <c r="Y126" s="151">
        <v>10.668695970981705</v>
      </c>
      <c r="Z126" s="151"/>
      <c r="AA126" s="151"/>
      <c r="AB126" s="151"/>
      <c r="AC126" s="151"/>
      <c r="AD126" s="151"/>
      <c r="AE126" s="151"/>
      <c r="AF126" s="151" t="s">
        <v>434</v>
      </c>
      <c r="AG126" s="151">
        <v>158.5002377237802</v>
      </c>
      <c r="AH126" s="151">
        <v>82</v>
      </c>
      <c r="AI126" s="151"/>
      <c r="AJ126" s="151">
        <v>72</v>
      </c>
      <c r="AK126" s="151">
        <v>487</v>
      </c>
      <c r="AL126" s="151">
        <v>26.790772573033301</v>
      </c>
      <c r="AM126" s="151">
        <v>179</v>
      </c>
      <c r="AN126" s="151">
        <v>12.84345510745349</v>
      </c>
      <c r="AO126" s="151">
        <v>3.7459224033698661</v>
      </c>
      <c r="AP126" s="151">
        <v>1.20242265904005</v>
      </c>
      <c r="AQ126" s="151">
        <v>0.35597429696946059</v>
      </c>
      <c r="AR126" s="151">
        <v>1.5456111392800034</v>
      </c>
      <c r="AS126" s="151">
        <v>841.26966730371703</v>
      </c>
      <c r="AT126" s="151">
        <v>32.20348297515504</v>
      </c>
      <c r="AU126" s="151">
        <v>65.577292406100085</v>
      </c>
      <c r="AV126" s="151">
        <v>8.0440438394633187</v>
      </c>
      <c r="AW126" s="151">
        <v>31.228210928663366</v>
      </c>
      <c r="AX126" s="151">
        <v>6.3431693903818411</v>
      </c>
      <c r="AY126" s="151">
        <v>1.5684193160423665</v>
      </c>
      <c r="AZ126" s="151">
        <v>6.357253855233207</v>
      </c>
      <c r="BA126" s="151">
        <v>0.90154147977690235</v>
      </c>
      <c r="BB126" s="151">
        <v>5.3171831974726009</v>
      </c>
      <c r="BC126" s="151">
        <v>1.0724091423222435</v>
      </c>
      <c r="BD126" s="151">
        <v>2.8799590478489798</v>
      </c>
      <c r="BE126" s="151">
        <v>0.44725976052108118</v>
      </c>
      <c r="BF126" s="151">
        <v>2.99023355045049</v>
      </c>
      <c r="BG126" s="151">
        <v>0.4603284059440696</v>
      </c>
      <c r="BH126" s="151">
        <v>5.1728429345918334</v>
      </c>
      <c r="BI126" s="151">
        <v>0.87335611763329302</v>
      </c>
      <c r="BJ126" s="151">
        <v>1.1477001443114008</v>
      </c>
      <c r="BK126" s="151">
        <v>0.14904497523304339</v>
      </c>
      <c r="BL126" s="151">
        <v>6.853431725106284</v>
      </c>
      <c r="BM126" s="151">
        <v>10.080021763719335</v>
      </c>
      <c r="BN126" s="151">
        <v>3.961555052849175</v>
      </c>
      <c r="BO126" s="149">
        <f t="shared" si="8"/>
        <v>9.5685336976320574</v>
      </c>
      <c r="BP126" s="149">
        <f t="shared" si="19"/>
        <v>11.207730195014353</v>
      </c>
      <c r="BQ126" s="149">
        <f t="shared" si="20"/>
        <v>5.9958746260108535</v>
      </c>
      <c r="BR126" s="149">
        <f t="shared" si="21"/>
        <v>1.2157525837997389E-2</v>
      </c>
      <c r="BS126" s="153">
        <v>19.184000000000001</v>
      </c>
      <c r="BT126" s="154">
        <v>7.7402380000000004E-4</v>
      </c>
      <c r="BU126" s="153">
        <v>15.574</v>
      </c>
      <c r="BV126" s="154">
        <v>5.1961599999999998E-4</v>
      </c>
      <c r="BW126" s="153">
        <v>38.890999999999998</v>
      </c>
      <c r="BX126" s="154">
        <v>1.8695687999999999E-3</v>
      </c>
      <c r="BY126" s="155">
        <v>0.51295977000000004</v>
      </c>
      <c r="BZ126" s="155">
        <v>2.0322303E-6</v>
      </c>
      <c r="CA126" s="151">
        <v>6.2767488949311279</v>
      </c>
      <c r="CB126" s="155">
        <v>0.70370418499999998</v>
      </c>
      <c r="CC126" s="155">
        <v>7.8630049200000008E-6</v>
      </c>
      <c r="CD126" s="155">
        <v>0.70370418499999998</v>
      </c>
      <c r="CE126" s="155">
        <v>0.51295977000000004</v>
      </c>
      <c r="CF126" s="153">
        <v>19.184000000000001</v>
      </c>
      <c r="CG126" s="153">
        <v>15.574</v>
      </c>
      <c r="CH126" s="153">
        <v>38.890999999999998</v>
      </c>
      <c r="CK126" s="149"/>
      <c r="CL126" s="148">
        <v>1026</v>
      </c>
      <c r="CM126" s="148">
        <v>97.4</v>
      </c>
      <c r="CO126" s="149">
        <v>14</v>
      </c>
      <c r="CQ126" s="149" t="s">
        <v>429</v>
      </c>
      <c r="CS126" s="149" t="s">
        <v>646</v>
      </c>
      <c r="CT126" s="148" t="s">
        <v>684</v>
      </c>
      <c r="CU126" s="148"/>
      <c r="CV126" s="148"/>
      <c r="CW126" s="148"/>
      <c r="CX126" s="148"/>
      <c r="CY126" s="148"/>
    </row>
    <row r="127" spans="1:103">
      <c r="A127" s="148" t="s">
        <v>637</v>
      </c>
      <c r="B127" s="148">
        <f t="shared" si="11"/>
        <v>11</v>
      </c>
      <c r="C127" s="148" t="s">
        <v>404</v>
      </c>
      <c r="D127" s="149" t="s">
        <v>429</v>
      </c>
      <c r="E127" s="149" t="s">
        <v>609</v>
      </c>
      <c r="G127" s="148" t="s">
        <v>686</v>
      </c>
      <c r="H127" s="149" t="s">
        <v>432</v>
      </c>
      <c r="I127" s="148" t="s">
        <v>687</v>
      </c>
      <c r="J127" s="158">
        <v>10.113849999999999</v>
      </c>
      <c r="K127" s="158">
        <v>-84.214799999999997</v>
      </c>
      <c r="L127" s="151">
        <v>54.77</v>
      </c>
      <c r="M127" s="151">
        <v>1.07</v>
      </c>
      <c r="N127" s="151">
        <v>16.329999999999998</v>
      </c>
      <c r="O127" s="151">
        <v>10.53</v>
      </c>
      <c r="P127" s="151"/>
      <c r="Q127" s="151">
        <v>0.17</v>
      </c>
      <c r="R127" s="151">
        <v>3.74</v>
      </c>
      <c r="S127" s="151">
        <v>7.7</v>
      </c>
      <c r="T127" s="151">
        <v>3.14</v>
      </c>
      <c r="U127" s="151">
        <v>1.79</v>
      </c>
      <c r="V127" s="151">
        <v>0.26</v>
      </c>
      <c r="W127" s="151"/>
      <c r="X127" s="151">
        <v>0.64</v>
      </c>
      <c r="Y127" s="151">
        <v>6.5259819022404857</v>
      </c>
      <c r="Z127" s="151"/>
      <c r="AA127" s="151"/>
      <c r="AB127" s="151"/>
      <c r="AC127" s="151"/>
      <c r="AD127" s="151"/>
      <c r="AE127" s="151"/>
      <c r="AF127" s="151" t="s">
        <v>434</v>
      </c>
      <c r="AG127" s="151">
        <v>185.66560793456355</v>
      </c>
      <c r="AH127" s="151">
        <v>86</v>
      </c>
      <c r="AI127" s="151"/>
      <c r="AJ127" s="151">
        <v>49</v>
      </c>
      <c r="AK127" s="151">
        <v>516</v>
      </c>
      <c r="AL127" s="151">
        <v>26.579978069308886</v>
      </c>
      <c r="AM127" s="151">
        <v>146</v>
      </c>
      <c r="AN127" s="151">
        <v>11.084328091042005</v>
      </c>
      <c r="AO127" s="151">
        <v>2.4982274469514363</v>
      </c>
      <c r="AP127" s="151">
        <v>1.0067607618445489</v>
      </c>
      <c r="AQ127" s="151">
        <v>0.20611068083929346</v>
      </c>
      <c r="AR127" s="151">
        <v>0.65607618445489391</v>
      </c>
      <c r="AS127" s="151">
        <v>720.69573635752954</v>
      </c>
      <c r="AT127" s="151">
        <v>28.851543051329671</v>
      </c>
      <c r="AU127" s="151">
        <v>56.00361164895088</v>
      </c>
      <c r="AV127" s="151">
        <v>7.3018117516892564</v>
      </c>
      <c r="AW127" s="151">
        <v>29.10844035247165</v>
      </c>
      <c r="AX127" s="151">
        <v>6.0509195084364009</v>
      </c>
      <c r="AY127" s="151">
        <v>1.5861584738655083</v>
      </c>
      <c r="AZ127" s="151">
        <v>6.1369017164166904</v>
      </c>
      <c r="BA127" s="151">
        <v>0.90767898209981401</v>
      </c>
      <c r="BB127" s="151">
        <v>5.1972300154107565</v>
      </c>
      <c r="BC127" s="151">
        <v>1.0564407476192357</v>
      </c>
      <c r="BD127" s="151">
        <v>2.816083513454775</v>
      </c>
      <c r="BE127" s="151">
        <v>0.43297075907851579</v>
      </c>
      <c r="BF127" s="151">
        <v>2.8792259058758445</v>
      </c>
      <c r="BG127" s="151">
        <v>0.43968961156992142</v>
      </c>
      <c r="BH127" s="151">
        <v>4.189402141699925</v>
      </c>
      <c r="BI127" s="151">
        <v>0.75178030979570876</v>
      </c>
      <c r="BJ127" s="151">
        <v>0.74263081360908301</v>
      </c>
      <c r="BK127" s="151">
        <v>6.3825146402181218E-2</v>
      </c>
      <c r="BL127" s="151">
        <v>5.6716995692891299</v>
      </c>
      <c r="BM127" s="151">
        <v>7.4395482277630691</v>
      </c>
      <c r="BN127" s="151">
        <v>2.9760564270755125</v>
      </c>
      <c r="BO127" s="149">
        <f t="shared" si="8"/>
        <v>9.8742204104386602</v>
      </c>
      <c r="BP127" s="149">
        <f t="shared" si="19"/>
        <v>8.2265252189074225</v>
      </c>
      <c r="BQ127" s="149">
        <f t="shared" si="20"/>
        <v>6.0289109758146688</v>
      </c>
      <c r="BR127" s="149">
        <f t="shared" si="21"/>
        <v>1.2296133616220709E-2</v>
      </c>
      <c r="BS127" s="153">
        <v>19.183</v>
      </c>
      <c r="BT127" s="154">
        <v>1.2689000000000001E-3</v>
      </c>
      <c r="BU127" s="153">
        <v>15.569000000000001</v>
      </c>
      <c r="BV127" s="154">
        <v>1.1134599999999999E-3</v>
      </c>
      <c r="BW127" s="153">
        <v>38.938000000000002</v>
      </c>
      <c r="BX127" s="154">
        <v>2.8728E-3</v>
      </c>
      <c r="BY127" s="155">
        <v>0.51296705000000009</v>
      </c>
      <c r="BZ127" s="155">
        <v>3.8534276000000004E-6</v>
      </c>
      <c r="CA127" s="151">
        <v>6.4187594364839562</v>
      </c>
      <c r="CB127" s="155">
        <v>0.70367062500000011</v>
      </c>
      <c r="CC127" s="155">
        <v>1.5569040999999999E-6</v>
      </c>
      <c r="CD127" s="155">
        <v>0.70367062500000011</v>
      </c>
      <c r="CE127" s="155">
        <v>0.51296705000000009</v>
      </c>
      <c r="CF127" s="153">
        <v>19.183</v>
      </c>
      <c r="CG127" s="153">
        <v>15.569000000000001</v>
      </c>
      <c r="CH127" s="153">
        <v>38.938000000000002</v>
      </c>
      <c r="CK127" s="149"/>
      <c r="CL127" s="148">
        <v>1026.0999999999999</v>
      </c>
      <c r="CM127" s="148">
        <v>96.9</v>
      </c>
      <c r="CO127" s="149">
        <v>14</v>
      </c>
      <c r="CQ127" s="149" t="s">
        <v>429</v>
      </c>
      <c r="CS127" s="149" t="s">
        <v>646</v>
      </c>
      <c r="CT127" s="148" t="s">
        <v>686</v>
      </c>
      <c r="CU127" s="148"/>
      <c r="CV127" s="148"/>
      <c r="CW127" s="148"/>
      <c r="CX127" s="148"/>
      <c r="CY127" s="148"/>
    </row>
    <row r="128" spans="1:103">
      <c r="A128" s="148" t="s">
        <v>637</v>
      </c>
      <c r="B128" s="148">
        <f t="shared" si="11"/>
        <v>11</v>
      </c>
      <c r="C128" s="148" t="s">
        <v>688</v>
      </c>
      <c r="D128" s="149" t="s">
        <v>429</v>
      </c>
      <c r="E128" s="149" t="s">
        <v>609</v>
      </c>
      <c r="G128" s="148" t="s">
        <v>689</v>
      </c>
      <c r="H128" s="149" t="s">
        <v>432</v>
      </c>
      <c r="I128" s="148" t="s">
        <v>690</v>
      </c>
      <c r="J128" s="158">
        <v>10.754300000000001</v>
      </c>
      <c r="K128" s="158">
        <v>-85.373999999999995</v>
      </c>
      <c r="L128" s="151">
        <v>58.74</v>
      </c>
      <c r="M128" s="151">
        <v>0.66</v>
      </c>
      <c r="N128" s="151">
        <v>15.96</v>
      </c>
      <c r="O128" s="151">
        <v>7.86</v>
      </c>
      <c r="P128" s="151"/>
      <c r="Q128" s="151">
        <v>0.15</v>
      </c>
      <c r="R128" s="151">
        <v>3.87</v>
      </c>
      <c r="S128" s="151">
        <v>7.13</v>
      </c>
      <c r="T128" s="151">
        <v>2.88</v>
      </c>
      <c r="U128" s="151">
        <v>1.97</v>
      </c>
      <c r="V128" s="151">
        <v>0.18</v>
      </c>
      <c r="W128" s="151"/>
      <c r="X128" s="151">
        <v>1.1100000000000001</v>
      </c>
      <c r="Y128" s="151">
        <v>9.1942184873949575</v>
      </c>
      <c r="Z128" s="151"/>
      <c r="AA128" s="151"/>
      <c r="AB128" s="151">
        <v>22.205042016806718</v>
      </c>
      <c r="AC128" s="151">
        <v>187.32100840336133</v>
      </c>
      <c r="AD128" s="151">
        <v>34.588235294117645</v>
      </c>
      <c r="AE128" s="151">
        <v>20.551260504201679</v>
      </c>
      <c r="AF128" s="151">
        <v>4</v>
      </c>
      <c r="AG128" s="151">
        <v>104.84470588235293</v>
      </c>
      <c r="AH128" s="151">
        <v>74</v>
      </c>
      <c r="AI128" s="151">
        <v>15.906554621848739</v>
      </c>
      <c r="AJ128" s="151">
        <v>46</v>
      </c>
      <c r="AK128" s="151">
        <v>452</v>
      </c>
      <c r="AL128" s="151">
        <v>24.060504201680669</v>
      </c>
      <c r="AM128" s="151">
        <v>140</v>
      </c>
      <c r="AN128" s="151">
        <v>4.9754621848739493</v>
      </c>
      <c r="AO128" s="151">
        <v>1.9575126050420164</v>
      </c>
      <c r="AP128" s="151">
        <v>0.84302521008403342</v>
      </c>
      <c r="AQ128" s="151">
        <v>0.27670588235294119</v>
      </c>
      <c r="AR128" s="151">
        <v>1.1509915966386552</v>
      </c>
      <c r="AS128" s="151">
        <v>908.36974789915951</v>
      </c>
      <c r="AT128" s="151">
        <v>18.820840336134449</v>
      </c>
      <c r="AU128" s="151">
        <v>38.74285714285714</v>
      </c>
      <c r="AV128" s="151">
        <v>5.3344537815126047</v>
      </c>
      <c r="AW128" s="151">
        <v>21.559663865546216</v>
      </c>
      <c r="AX128" s="151">
        <v>4.6890756302521002</v>
      </c>
      <c r="AY128" s="151">
        <v>0.63150252100840309</v>
      </c>
      <c r="AZ128" s="151">
        <v>4.5721646237153948</v>
      </c>
      <c r="BA128" s="151">
        <v>0.69398319327731084</v>
      </c>
      <c r="BB128" s="151">
        <v>4.1304201680672268</v>
      </c>
      <c r="BC128" s="151">
        <v>0.82709243697478985</v>
      </c>
      <c r="BD128" s="151">
        <v>2.3681344537815119</v>
      </c>
      <c r="BE128" s="151">
        <v>0.36020168067226888</v>
      </c>
      <c r="BF128" s="151">
        <v>2.4625210084033613</v>
      </c>
      <c r="BG128" s="151">
        <v>0.37895798319327728</v>
      </c>
      <c r="BH128" s="151">
        <v>3.6901512605042015</v>
      </c>
      <c r="BI128" s="151">
        <v>0.29421176470588234</v>
      </c>
      <c r="BJ128" s="151">
        <v>0.44228571428571423</v>
      </c>
      <c r="BK128" s="151">
        <v>0.21579831932773108</v>
      </c>
      <c r="BL128" s="151">
        <v>4.8927731092436977</v>
      </c>
      <c r="BM128" s="151">
        <v>4.0295798319327725</v>
      </c>
      <c r="BN128" s="151">
        <v>2.0119663865546218</v>
      </c>
      <c r="BO128" s="149">
        <f t="shared" si="8"/>
        <v>7.9183841714756795</v>
      </c>
      <c r="BP128" s="149">
        <f t="shared" si="19"/>
        <v>5.3385838622674351</v>
      </c>
      <c r="BQ128" s="149">
        <f t="shared" si="20"/>
        <v>5.0320208952957621</v>
      </c>
      <c r="BR128" s="149">
        <f t="shared" si="21"/>
        <v>1.2348868727607104E-2</v>
      </c>
      <c r="BS128" s="153">
        <v>18.724</v>
      </c>
      <c r="BT128" s="154">
        <v>2.4492704000000001E-3</v>
      </c>
      <c r="BU128" s="153">
        <v>15.542999999999999</v>
      </c>
      <c r="BV128" s="154">
        <v>1.9399801E-3</v>
      </c>
      <c r="BW128" s="153">
        <v>38.389000000000003</v>
      </c>
      <c r="BX128" s="154">
        <v>4.8319629000000003E-3</v>
      </c>
      <c r="BY128" s="155">
        <v>0.51303135666666666</v>
      </c>
      <c r="BZ128" s="155">
        <v>2.1860422000000001E-6</v>
      </c>
      <c r="CA128" s="151">
        <v>7.6731858868561709</v>
      </c>
      <c r="CB128" s="155">
        <v>0.7038840942857143</v>
      </c>
      <c r="CC128" s="155">
        <v>2.6510446399999998E-6</v>
      </c>
      <c r="CD128" s="155">
        <v>0.7038840942857143</v>
      </c>
      <c r="CE128" s="155">
        <v>0.51303135666666666</v>
      </c>
      <c r="CF128" s="153">
        <v>18.724</v>
      </c>
      <c r="CG128" s="153">
        <v>15.542999999999999</v>
      </c>
      <c r="CH128" s="153">
        <v>38.389000000000003</v>
      </c>
      <c r="CK128" s="149"/>
      <c r="CL128" s="148">
        <v>882.9</v>
      </c>
      <c r="CM128" s="148">
        <v>93.4</v>
      </c>
      <c r="CO128" s="149">
        <v>16</v>
      </c>
      <c r="CQ128" s="149" t="s">
        <v>429</v>
      </c>
      <c r="CS128" s="149" t="s">
        <v>640</v>
      </c>
      <c r="CT128" s="148" t="s">
        <v>689</v>
      </c>
      <c r="CU128" s="148"/>
      <c r="CV128" s="148"/>
      <c r="CW128" s="148"/>
      <c r="CX128" s="148"/>
      <c r="CY128" s="148"/>
    </row>
    <row r="129" spans="1:103">
      <c r="A129" s="148" t="s">
        <v>637</v>
      </c>
      <c r="B129" s="148">
        <f t="shared" si="11"/>
        <v>11</v>
      </c>
      <c r="C129" s="148" t="s">
        <v>404</v>
      </c>
      <c r="D129" s="149" t="s">
        <v>429</v>
      </c>
      <c r="E129" s="149" t="s">
        <v>609</v>
      </c>
      <c r="G129" s="148" t="s">
        <v>691</v>
      </c>
      <c r="H129" s="149" t="s">
        <v>432</v>
      </c>
      <c r="I129" s="148" t="s">
        <v>692</v>
      </c>
      <c r="J129" s="158">
        <v>10.067600000000001</v>
      </c>
      <c r="K129" s="158">
        <v>-84.005799999999994</v>
      </c>
      <c r="L129" s="151">
        <v>48.92</v>
      </c>
      <c r="M129" s="151">
        <v>1.01</v>
      </c>
      <c r="N129" s="151">
        <v>19.5</v>
      </c>
      <c r="O129" s="151">
        <v>10.6</v>
      </c>
      <c r="P129" s="151"/>
      <c r="Q129" s="151">
        <v>0.16</v>
      </c>
      <c r="R129" s="151">
        <v>5.46</v>
      </c>
      <c r="S129" s="151">
        <v>10.87</v>
      </c>
      <c r="T129" s="151">
        <v>2.67</v>
      </c>
      <c r="U129" s="151">
        <v>0.79</v>
      </c>
      <c r="V129" s="151">
        <v>0.26</v>
      </c>
      <c r="W129" s="151"/>
      <c r="X129" s="151">
        <v>0.32</v>
      </c>
      <c r="Y129" s="151">
        <v>4.2495961369622464</v>
      </c>
      <c r="Z129" s="151"/>
      <c r="AA129" s="151"/>
      <c r="AB129" s="151"/>
      <c r="AC129" s="151"/>
      <c r="AD129" s="151"/>
      <c r="AE129" s="151"/>
      <c r="AF129" s="151">
        <v>11</v>
      </c>
      <c r="AG129" s="151">
        <v>159.32689859525902</v>
      </c>
      <c r="AH129" s="151">
        <v>78</v>
      </c>
      <c r="AI129" s="151"/>
      <c r="AJ129" s="151">
        <v>14</v>
      </c>
      <c r="AK129" s="151">
        <v>772</v>
      </c>
      <c r="AL129" s="151">
        <v>15.490076163301101</v>
      </c>
      <c r="AM129" s="151">
        <v>72</v>
      </c>
      <c r="AN129" s="151">
        <v>5.2997113696224751</v>
      </c>
      <c r="AO129" s="151">
        <v>0.78499484196663727</v>
      </c>
      <c r="AP129" s="151">
        <v>0.61994249341527652</v>
      </c>
      <c r="AQ129" s="151">
        <v>6.7151448639157146E-2</v>
      </c>
      <c r="AR129" s="151">
        <v>0.2203094820017559</v>
      </c>
      <c r="AS129" s="151">
        <v>480.36654960491654</v>
      </c>
      <c r="AT129" s="151">
        <v>19.468327480245826</v>
      </c>
      <c r="AU129" s="151">
        <v>39.847453906935904</v>
      </c>
      <c r="AV129" s="151">
        <v>5.1532045654082523</v>
      </c>
      <c r="AW129" s="151">
        <v>21.291922739244946</v>
      </c>
      <c r="AX129" s="151">
        <v>4.36025021949078</v>
      </c>
      <c r="AY129" s="151">
        <v>1.4267446387773852</v>
      </c>
      <c r="AZ129" s="151">
        <v>4.2842390965100998</v>
      </c>
      <c r="BA129" s="151">
        <v>0.58383011413520625</v>
      </c>
      <c r="BB129" s="151">
        <v>3.3016461808604034</v>
      </c>
      <c r="BC129" s="151">
        <v>0.64614793678665494</v>
      </c>
      <c r="BD129" s="151">
        <v>1.6656235733099207</v>
      </c>
      <c r="BE129" s="151">
        <v>0.24647497805092183</v>
      </c>
      <c r="BF129" s="151">
        <v>1.6356431079894642</v>
      </c>
      <c r="BG129" s="151">
        <v>0.24108208955223878</v>
      </c>
      <c r="BH129" s="151">
        <v>2.0632791922739244</v>
      </c>
      <c r="BI129" s="151">
        <v>0.27108252853380155</v>
      </c>
      <c r="BJ129" s="151">
        <v>0.22462379280070235</v>
      </c>
      <c r="BK129" s="151">
        <v>3.0116286215978925E-2</v>
      </c>
      <c r="BL129" s="151">
        <v>1.6383595258999122</v>
      </c>
      <c r="BM129" s="151">
        <v>2.5310623353819137</v>
      </c>
      <c r="BN129" s="151">
        <v>1.0915605794556626</v>
      </c>
      <c r="BO129" s="149">
        <f t="shared" si="8"/>
        <v>24.321556579621092</v>
      </c>
      <c r="BP129" s="149">
        <f t="shared" si="19"/>
        <v>3.1272688308593564</v>
      </c>
      <c r="BQ129" s="149">
        <f t="shared" si="20"/>
        <v>5.3956822438924386</v>
      </c>
      <c r="BR129" s="149">
        <f t="shared" si="21"/>
        <v>3.7973523737776962E-3</v>
      </c>
      <c r="BS129" s="153">
        <v>19.103999999999999</v>
      </c>
      <c r="BT129" s="154">
        <v>3.8618582999999998E-3</v>
      </c>
      <c r="BU129" s="153">
        <v>15.569000000000001</v>
      </c>
      <c r="BV129" s="154">
        <v>2.8618583000000002E-3</v>
      </c>
      <c r="BW129" s="153">
        <v>38.801000000000002</v>
      </c>
      <c r="BX129" s="154">
        <v>9.5962366000000004E-3</v>
      </c>
      <c r="BY129" s="155">
        <v>0.51297139000000003</v>
      </c>
      <c r="BZ129" s="155">
        <v>2.9621300999999999E-6</v>
      </c>
      <c r="CA129" s="151">
        <v>6.503419567023272</v>
      </c>
      <c r="CB129" s="155">
        <v>0.70368009900000006</v>
      </c>
      <c r="CC129" s="155">
        <v>2.67268884E-6</v>
      </c>
      <c r="CD129" s="155">
        <v>0.70368009900000006</v>
      </c>
      <c r="CE129" s="155">
        <v>0.51297139000000003</v>
      </c>
      <c r="CF129" s="153">
        <v>19.103999999999999</v>
      </c>
      <c r="CG129" s="153">
        <v>15.569000000000001</v>
      </c>
      <c r="CH129" s="153">
        <v>38.801000000000002</v>
      </c>
      <c r="CK129" s="149"/>
      <c r="CL129" s="148">
        <v>1048.0999999999999</v>
      </c>
      <c r="CM129" s="148">
        <v>104.1</v>
      </c>
      <c r="CO129" s="149">
        <v>14</v>
      </c>
      <c r="CQ129" s="149" t="s">
        <v>429</v>
      </c>
      <c r="CS129" s="149" t="s">
        <v>646</v>
      </c>
      <c r="CT129" s="148" t="s">
        <v>691</v>
      </c>
      <c r="CU129" s="148"/>
      <c r="CV129" s="148"/>
      <c r="CW129" s="148"/>
      <c r="CX129" s="148"/>
      <c r="CY129" s="148"/>
    </row>
    <row r="130" spans="1:103">
      <c r="A130" s="148" t="s">
        <v>693</v>
      </c>
      <c r="B130" s="148">
        <f t="shared" si="11"/>
        <v>12</v>
      </c>
      <c r="C130" s="148" t="s">
        <v>694</v>
      </c>
      <c r="E130" s="149" t="s">
        <v>609</v>
      </c>
      <c r="F130" s="149" t="s">
        <v>695</v>
      </c>
      <c r="G130" s="148" t="s">
        <v>696</v>
      </c>
      <c r="H130" s="149" t="s">
        <v>517</v>
      </c>
      <c r="I130" s="148" t="s">
        <v>697</v>
      </c>
      <c r="J130" s="158">
        <v>10.976430000000001</v>
      </c>
      <c r="K130" s="158">
        <v>-84.353409999999997</v>
      </c>
      <c r="L130" s="151"/>
      <c r="M130" s="151"/>
      <c r="N130" s="151"/>
      <c r="O130" s="151"/>
      <c r="P130" s="151"/>
      <c r="Q130" s="151"/>
      <c r="R130" s="151"/>
      <c r="S130" s="151"/>
      <c r="T130" s="151"/>
      <c r="U130" s="151"/>
      <c r="V130" s="151"/>
      <c r="W130" s="151"/>
      <c r="X130" s="151"/>
      <c r="Y130" s="151">
        <v>5.0940640620626221</v>
      </c>
      <c r="Z130" s="151"/>
      <c r="AA130" s="151"/>
      <c r="AB130" s="151">
        <v>21.995821170072379</v>
      </c>
      <c r="AC130" s="151">
        <v>200.48420442276162</v>
      </c>
      <c r="AD130" s="151">
        <v>651.66873275482862</v>
      </c>
      <c r="AE130" s="151">
        <v>41.890130763386253</v>
      </c>
      <c r="AF130" s="151"/>
      <c r="AG130" s="151">
        <v>65.188889111048908</v>
      </c>
      <c r="AH130" s="151"/>
      <c r="AI130" s="151">
        <v>17.88886711720718</v>
      </c>
      <c r="AJ130" s="151"/>
      <c r="AK130" s="151"/>
      <c r="AL130" s="151">
        <v>33.924401167673047</v>
      </c>
      <c r="AM130" s="151"/>
      <c r="AN130" s="151">
        <v>57.881633142720034</v>
      </c>
      <c r="AO130" s="151">
        <v>3.4104530731395206</v>
      </c>
      <c r="AP130" s="151">
        <v>1.9496023113528209</v>
      </c>
      <c r="AQ130" s="151">
        <v>0.13859969208621586</v>
      </c>
      <c r="AR130" s="151">
        <v>0.71091134482344942</v>
      </c>
      <c r="AS130" s="151">
        <v>1402.408725556844</v>
      </c>
      <c r="AT130" s="151">
        <v>137.59897228775941</v>
      </c>
      <c r="AU130" s="151">
        <v>274.39736873675372</v>
      </c>
      <c r="AV130" s="151">
        <v>31.162414523933293</v>
      </c>
      <c r="AW130" s="151">
        <v>114.84260407086015</v>
      </c>
      <c r="AX130" s="151">
        <v>18.165065781581156</v>
      </c>
      <c r="AY130" s="151">
        <v>4.1229655696404999</v>
      </c>
      <c r="AZ130" s="151">
        <v>13.596063187711639</v>
      </c>
      <c r="BA130" s="151">
        <v>1.682610269124645</v>
      </c>
      <c r="BB130" s="151">
        <v>7.4353481025312904</v>
      </c>
      <c r="BC130" s="151">
        <v>1.2308853521014116</v>
      </c>
      <c r="BD130" s="151">
        <v>3.0840182748830323</v>
      </c>
      <c r="BE130" s="151">
        <v>0.3848768344863438</v>
      </c>
      <c r="BF130" s="151">
        <v>2.3837145599232215</v>
      </c>
      <c r="BG130" s="151">
        <v>0.34024473147518691</v>
      </c>
      <c r="BH130" s="151">
        <v>8.6569267605070568</v>
      </c>
      <c r="BI130" s="151">
        <v>2.7755964329987606</v>
      </c>
      <c r="BJ130" s="151">
        <v>1.365382093013956</v>
      </c>
      <c r="BK130" s="151">
        <v>3.7486963650177944E-2</v>
      </c>
      <c r="BL130" s="151">
        <v>5.4699344183628575</v>
      </c>
      <c r="BM130" s="151">
        <v>14.652539288999078</v>
      </c>
      <c r="BN130" s="151">
        <v>4.1730015595633221</v>
      </c>
      <c r="BO130" s="149">
        <f t="shared" ref="BO130:BO144" si="22">AU130/BL130</f>
        <v>50.164654226125144</v>
      </c>
      <c r="BP130" s="149">
        <f t="shared" si="19"/>
        <v>23.991589747043818</v>
      </c>
      <c r="BQ130" s="149">
        <f t="shared" si="20"/>
        <v>4.0715765937115593</v>
      </c>
      <c r="BR130" s="149">
        <f t="shared" si="21"/>
        <v>2.9319500423023218E-3</v>
      </c>
      <c r="BS130" s="153">
        <v>19.236000000000001</v>
      </c>
      <c r="BT130" s="154">
        <v>5.5861840000000001E-4</v>
      </c>
      <c r="BU130" s="153">
        <v>15.571</v>
      </c>
      <c r="BV130" s="154">
        <v>4.6082080000000002E-5</v>
      </c>
      <c r="BW130" s="153">
        <v>39.003999999999998</v>
      </c>
      <c r="BX130" s="154">
        <v>1.1288265E-3</v>
      </c>
      <c r="BY130" s="155">
        <v>0.51291834000000003</v>
      </c>
      <c r="BZ130" s="155">
        <v>2.5078761999999998E-6</v>
      </c>
      <c r="CA130" s="151">
        <v>5.4685762662920467</v>
      </c>
      <c r="CB130" s="155">
        <v>0.70351105428571437</v>
      </c>
      <c r="CC130" s="155">
        <v>2.5344594000000002E-6</v>
      </c>
      <c r="CD130" s="155">
        <v>0.70351105428571437</v>
      </c>
      <c r="CE130" s="155">
        <v>0.51291834000000003</v>
      </c>
      <c r="CF130" s="153">
        <v>19.236000000000001</v>
      </c>
      <c r="CG130" s="153">
        <v>15.571</v>
      </c>
      <c r="CH130" s="153">
        <v>39.003999999999998</v>
      </c>
      <c r="CK130" s="149"/>
      <c r="CL130" s="148">
        <v>964.5</v>
      </c>
      <c r="CM130" s="148">
        <v>170.5</v>
      </c>
      <c r="CO130" s="149">
        <v>4</v>
      </c>
      <c r="CT130" s="148" t="s">
        <v>696</v>
      </c>
      <c r="CU130" s="148">
        <v>2</v>
      </c>
      <c r="CV130" s="148">
        <v>1</v>
      </c>
      <c r="CW130" s="148"/>
      <c r="CX130" s="148"/>
      <c r="CY130" s="148">
        <v>2</v>
      </c>
    </row>
    <row r="131" spans="1:103">
      <c r="A131" s="148" t="s">
        <v>693</v>
      </c>
      <c r="B131" s="148">
        <f t="shared" si="11"/>
        <v>12</v>
      </c>
      <c r="C131" s="148" t="s">
        <v>694</v>
      </c>
      <c r="E131" s="149" t="s">
        <v>609</v>
      </c>
      <c r="G131" s="148" t="s">
        <v>698</v>
      </c>
      <c r="H131" s="149" t="s">
        <v>517</v>
      </c>
      <c r="I131" s="148" t="s">
        <v>699</v>
      </c>
      <c r="J131" s="158">
        <v>10.581300000000001</v>
      </c>
      <c r="K131" s="158">
        <v>-83.528899999999993</v>
      </c>
      <c r="L131" s="151">
        <v>45.84</v>
      </c>
      <c r="M131" s="151">
        <v>1.59</v>
      </c>
      <c r="N131" s="151">
        <v>13.68</v>
      </c>
      <c r="O131" s="151">
        <v>10.32</v>
      </c>
      <c r="P131" s="151"/>
      <c r="Q131" s="151">
        <v>0.15</v>
      </c>
      <c r="R131" s="151">
        <v>11.27</v>
      </c>
      <c r="S131" s="151">
        <v>10.67</v>
      </c>
      <c r="T131" s="151">
        <v>2.12</v>
      </c>
      <c r="U131" s="151">
        <v>1.02</v>
      </c>
      <c r="V131" s="151">
        <v>0.53</v>
      </c>
      <c r="W131" s="151">
        <f>SUM(L131:V131)</f>
        <v>97.190000000000012</v>
      </c>
      <c r="X131" s="151">
        <v>1.78</v>
      </c>
      <c r="Y131" s="151">
        <v>2.8929465296223578</v>
      </c>
      <c r="Z131" s="151"/>
      <c r="AA131" s="151"/>
      <c r="AB131" s="151"/>
      <c r="AC131" s="151"/>
      <c r="AD131" s="151"/>
      <c r="AE131" s="151"/>
      <c r="AF131" s="151">
        <v>268</v>
      </c>
      <c r="AG131" s="151">
        <v>95.769595796281337</v>
      </c>
      <c r="AH131" s="151">
        <v>79</v>
      </c>
      <c r="AI131" s="151"/>
      <c r="AJ131" s="151">
        <v>17</v>
      </c>
      <c r="AK131" s="151">
        <v>781</v>
      </c>
      <c r="AL131" s="151">
        <v>22.581632983023447</v>
      </c>
      <c r="AM131" s="151">
        <v>160</v>
      </c>
      <c r="AN131" s="151">
        <v>23.492182700080843</v>
      </c>
      <c r="AO131" s="151">
        <v>1.0372172999191593</v>
      </c>
      <c r="AP131" s="151">
        <v>1.0455134195634599</v>
      </c>
      <c r="AQ131" s="151">
        <v>5.0547553605112212E-2</v>
      </c>
      <c r="AR131" s="151">
        <v>0.27287585171497863</v>
      </c>
      <c r="AS131" s="151">
        <v>542.09023366824499</v>
      </c>
      <c r="AT131" s="151">
        <v>48.948069446048429</v>
      </c>
      <c r="AU131" s="151">
        <v>97.741971744235286</v>
      </c>
      <c r="AV131" s="151">
        <v>11.998058282326674</v>
      </c>
      <c r="AW131" s="151">
        <v>46.519936867228701</v>
      </c>
      <c r="AX131" s="151">
        <v>8.4908285791276903</v>
      </c>
      <c r="AY131" s="151">
        <v>2.4792173070569223</v>
      </c>
      <c r="AZ131" s="151">
        <v>7.8766228075481255</v>
      </c>
      <c r="BA131" s="151">
        <v>0.99206559648920201</v>
      </c>
      <c r="BB131" s="151">
        <v>5.1414743811833548</v>
      </c>
      <c r="BC131" s="151">
        <v>0.94446648958694235</v>
      </c>
      <c r="BD131" s="151">
        <v>2.2974807387304153</v>
      </c>
      <c r="BE131" s="151">
        <v>0.32394371944412365</v>
      </c>
      <c r="BF131" s="151">
        <v>2.0600585133002274</v>
      </c>
      <c r="BG131" s="151">
        <v>0.29792801324248375</v>
      </c>
      <c r="BH131" s="151">
        <v>4.4477222158062899</v>
      </c>
      <c r="BI131" s="151">
        <v>1.2870837048157986</v>
      </c>
      <c r="BJ131" s="151">
        <v>0.53997043538514844</v>
      </c>
      <c r="BK131" s="151">
        <v>7.9615769334411227E-3</v>
      </c>
      <c r="BL131" s="151">
        <v>1.6346535396697079</v>
      </c>
      <c r="BM131" s="151">
        <v>5.1268285021365054</v>
      </c>
      <c r="BN131" s="151">
        <v>1.8604120568194942</v>
      </c>
      <c r="BO131" s="149">
        <f t="shared" si="22"/>
        <v>59.79369289714117</v>
      </c>
      <c r="BP131" s="149">
        <f t="shared" si="19"/>
        <v>9.0543581891939429</v>
      </c>
      <c r="BQ131" s="149">
        <f t="shared" si="20"/>
        <v>3.774851399373762</v>
      </c>
      <c r="BR131" s="149">
        <f t="shared" si="21"/>
        <v>1.9613911938850723E-3</v>
      </c>
      <c r="BS131" s="153">
        <v>19.201000000000001</v>
      </c>
      <c r="BT131" s="154">
        <v>6.8823729999999996E-4</v>
      </c>
      <c r="BU131" s="153">
        <v>15.590999999999999</v>
      </c>
      <c r="BV131" s="154">
        <v>1.14777E-3</v>
      </c>
      <c r="BW131" s="153">
        <v>38.921999999999997</v>
      </c>
      <c r="BX131" s="154">
        <v>2.8365980000000001E-3</v>
      </c>
      <c r="BY131" s="155">
        <v>0.51295612400000001</v>
      </c>
      <c r="BZ131" s="155">
        <v>4.3708999999999999E-6</v>
      </c>
      <c r="CA131" s="151">
        <v>6.2056265825005674</v>
      </c>
      <c r="CB131" s="155">
        <v>0.70367354500000001</v>
      </c>
      <c r="CC131" s="155">
        <v>3.0993576999999998E-6</v>
      </c>
      <c r="CD131" s="155">
        <v>0.70367354500000001</v>
      </c>
      <c r="CE131" s="155">
        <v>0.51295612400000001</v>
      </c>
      <c r="CF131" s="153">
        <v>19.201000000000001</v>
      </c>
      <c r="CG131" s="153">
        <v>15.590999999999999</v>
      </c>
      <c r="CH131" s="153">
        <v>38.921999999999997</v>
      </c>
      <c r="CK131" s="149"/>
      <c r="CL131" s="148">
        <v>1062.8</v>
      </c>
      <c r="CM131" s="148">
        <v>179</v>
      </c>
      <c r="CO131" s="149">
        <v>3</v>
      </c>
      <c r="CT131" s="148" t="s">
        <v>700</v>
      </c>
      <c r="CU131" s="149">
        <v>0.1</v>
      </c>
      <c r="CV131" s="149">
        <v>0.1</v>
      </c>
      <c r="CW131" s="148"/>
      <c r="CY131" s="149">
        <v>0.1</v>
      </c>
    </row>
    <row r="132" spans="1:103">
      <c r="A132" s="148" t="s">
        <v>693</v>
      </c>
      <c r="B132" s="148">
        <f t="shared" ref="B132:B144" si="23">IF(A132=A131,B131,B131+1)</f>
        <v>12</v>
      </c>
      <c r="C132" s="148" t="s">
        <v>694</v>
      </c>
      <c r="E132" s="149" t="s">
        <v>609</v>
      </c>
      <c r="F132" s="149" t="s">
        <v>701</v>
      </c>
      <c r="G132" s="148" t="s">
        <v>702</v>
      </c>
      <c r="H132" s="149" t="s">
        <v>517</v>
      </c>
      <c r="I132" s="148" t="s">
        <v>703</v>
      </c>
      <c r="J132" s="158">
        <v>10.3559</v>
      </c>
      <c r="K132" s="158">
        <v>-83.584999999999994</v>
      </c>
      <c r="L132" s="151">
        <v>46.58</v>
      </c>
      <c r="M132" s="151">
        <v>2.06</v>
      </c>
      <c r="N132" s="151">
        <v>14.56</v>
      </c>
      <c r="O132" s="151">
        <v>11.06</v>
      </c>
      <c r="P132" s="151"/>
      <c r="Q132" s="151">
        <v>0.16</v>
      </c>
      <c r="R132" s="151">
        <v>8.94</v>
      </c>
      <c r="S132" s="151">
        <v>10.54</v>
      </c>
      <c r="T132" s="151">
        <v>2.79</v>
      </c>
      <c r="U132" s="151">
        <v>1.26</v>
      </c>
      <c r="V132" s="151">
        <v>0.59</v>
      </c>
      <c r="W132" s="151"/>
      <c r="X132" s="151">
        <v>1.1100000000000001</v>
      </c>
      <c r="Y132" s="151">
        <v>4.2647330902246789</v>
      </c>
      <c r="Z132" s="151"/>
      <c r="AA132" s="151"/>
      <c r="AB132" s="151"/>
      <c r="AC132" s="151"/>
      <c r="AD132" s="151"/>
      <c r="AE132" s="151"/>
      <c r="AF132" s="151">
        <v>171</v>
      </c>
      <c r="AG132" s="151">
        <v>152.49892365604046</v>
      </c>
      <c r="AH132" s="151">
        <v>96</v>
      </c>
      <c r="AI132" s="151"/>
      <c r="AJ132" s="151">
        <v>28</v>
      </c>
      <c r="AK132" s="151">
        <v>1477</v>
      </c>
      <c r="AL132" s="151">
        <v>21.479591812727914</v>
      </c>
      <c r="AM132" s="151">
        <v>183</v>
      </c>
      <c r="AN132" s="151">
        <v>26.648697800259001</v>
      </c>
      <c r="AO132" s="151">
        <v>0.93517570874014833</v>
      </c>
      <c r="AP132" s="151">
        <v>1.1135201623338429</v>
      </c>
      <c r="AQ132" s="151">
        <v>4.3580927733992081E-2</v>
      </c>
      <c r="AR132" s="151">
        <v>0.74530839509077362</v>
      </c>
      <c r="AS132" s="151">
        <v>575.65266831353176</v>
      </c>
      <c r="AT132" s="151">
        <v>54.348672705171943</v>
      </c>
      <c r="AU132" s="151">
        <v>111.91393953652512</v>
      </c>
      <c r="AV132" s="151">
        <v>13.9003901896247</v>
      </c>
      <c r="AW132" s="151">
        <v>53.858338234717493</v>
      </c>
      <c r="AX132" s="151">
        <v>9.55171548445281</v>
      </c>
      <c r="AY132" s="151">
        <v>2.9040232286155501</v>
      </c>
      <c r="AZ132" s="151">
        <v>8.5258971608472702</v>
      </c>
      <c r="BA132" s="151">
        <v>1.0344095990707201</v>
      </c>
      <c r="BB132" s="151">
        <v>5.1290985609536097</v>
      </c>
      <c r="BC132" s="151">
        <v>0.89809661608438218</v>
      </c>
      <c r="BD132" s="151">
        <v>2.1471403227071324</v>
      </c>
      <c r="BE132" s="151">
        <v>0.2918470768144924</v>
      </c>
      <c r="BF132" s="151">
        <v>1.8185524840214877</v>
      </c>
      <c r="BG132" s="151">
        <v>0.25987726934086186</v>
      </c>
      <c r="BH132" s="151">
        <v>4.44635297808101</v>
      </c>
      <c r="BI132" s="151">
        <v>1.3962764380661099</v>
      </c>
      <c r="BJ132" s="151">
        <v>0.30840076853703485</v>
      </c>
      <c r="BK132" s="151">
        <v>2.8364868446849392E-2</v>
      </c>
      <c r="BL132" s="151">
        <v>2.1570794024232445</v>
      </c>
      <c r="BM132" s="151">
        <v>3.5304081872720858</v>
      </c>
      <c r="BN132" s="151">
        <v>1.5045422891424538</v>
      </c>
      <c r="BO132" s="149">
        <f t="shared" si="22"/>
        <v>51.882160392798689</v>
      </c>
      <c r="BP132" s="149">
        <f t="shared" si="19"/>
        <v>9.7957322287055284</v>
      </c>
      <c r="BQ132" s="149">
        <f t="shared" si="20"/>
        <v>2.4026845602050635</v>
      </c>
      <c r="BR132" s="149">
        <f t="shared" si="21"/>
        <v>1.9475570183407843E-3</v>
      </c>
      <c r="BS132" s="153">
        <v>19.061</v>
      </c>
      <c r="BT132" s="154">
        <v>1.2505942999999999E-3</v>
      </c>
      <c r="BU132" s="153">
        <v>15.558999999999999</v>
      </c>
      <c r="BV132" s="154">
        <v>1.0477241999999999E-3</v>
      </c>
      <c r="BW132" s="153">
        <v>38.704000000000001</v>
      </c>
      <c r="BX132" s="154">
        <v>2.5540163999999998E-3</v>
      </c>
      <c r="BY132" s="155">
        <v>0.51297786000000001</v>
      </c>
      <c r="BZ132" s="155">
        <v>2.2774876000000001E-6</v>
      </c>
      <c r="CA132" s="151">
        <v>6.6296294851331261</v>
      </c>
      <c r="CB132" s="155">
        <v>0.70369032500000006</v>
      </c>
      <c r="CC132" s="155">
        <v>2.2978116E-6</v>
      </c>
      <c r="CD132" s="155">
        <v>0.70369032500000006</v>
      </c>
      <c r="CE132" s="155">
        <v>0.51297786000000001</v>
      </c>
      <c r="CF132" s="153">
        <v>19.061</v>
      </c>
      <c r="CG132" s="153">
        <v>15.558999999999999</v>
      </c>
      <c r="CH132" s="153">
        <v>38.704000000000001</v>
      </c>
      <c r="CK132" s="149"/>
      <c r="CL132" s="148">
        <v>1070.5</v>
      </c>
      <c r="CM132" s="148">
        <v>154.69999999999999</v>
      </c>
      <c r="CO132" s="149">
        <v>4</v>
      </c>
      <c r="CS132" s="149" t="s">
        <v>704</v>
      </c>
      <c r="CT132" s="148" t="s">
        <v>702</v>
      </c>
      <c r="CU132" s="149">
        <v>3.4</v>
      </c>
      <c r="CV132" s="148">
        <v>3.21</v>
      </c>
      <c r="CW132" s="148">
        <v>0.21</v>
      </c>
      <c r="CX132" s="148"/>
      <c r="CY132" s="149">
        <v>3.4</v>
      </c>
    </row>
    <row r="133" spans="1:103">
      <c r="A133" s="148" t="s">
        <v>693</v>
      </c>
      <c r="B133" s="148">
        <f t="shared" si="23"/>
        <v>12</v>
      </c>
      <c r="C133" s="148" t="s">
        <v>694</v>
      </c>
      <c r="E133" s="149" t="s">
        <v>609</v>
      </c>
      <c r="G133" s="148" t="s">
        <v>705</v>
      </c>
      <c r="H133" s="149" t="s">
        <v>517</v>
      </c>
      <c r="I133" s="148" t="s">
        <v>706</v>
      </c>
      <c r="J133" s="158">
        <v>10.594900000000001</v>
      </c>
      <c r="K133" s="158">
        <v>-83.701099999999997</v>
      </c>
      <c r="L133" s="151">
        <v>41.87</v>
      </c>
      <c r="M133" s="151">
        <v>2.04</v>
      </c>
      <c r="N133" s="151">
        <v>11.9</v>
      </c>
      <c r="O133" s="151">
        <v>10.63</v>
      </c>
      <c r="P133" s="151"/>
      <c r="Q133" s="151">
        <v>0.16</v>
      </c>
      <c r="R133" s="151">
        <v>13.02</v>
      </c>
      <c r="S133" s="151">
        <v>13.94</v>
      </c>
      <c r="T133" s="151">
        <v>2.1800000000000002</v>
      </c>
      <c r="U133" s="151">
        <v>0.84</v>
      </c>
      <c r="V133" s="151">
        <v>1</v>
      </c>
      <c r="W133" s="151">
        <f>SUM(L133:V133)</f>
        <v>97.58</v>
      </c>
      <c r="X133" s="151">
        <v>1.98</v>
      </c>
      <c r="Y133" s="151">
        <v>5.109553374724614</v>
      </c>
      <c r="Z133" s="151"/>
      <c r="AA133" s="151"/>
      <c r="AB133" s="151">
        <v>33.627077909072703</v>
      </c>
      <c r="AC133" s="151">
        <v>264.43020228319648</v>
      </c>
      <c r="AD133" s="151">
        <v>586.82155017023831</v>
      </c>
      <c r="AE133" s="151">
        <v>48.527939114760663</v>
      </c>
      <c r="AF133" s="151">
        <v>218</v>
      </c>
      <c r="AG133" s="151">
        <v>152.75786100540756</v>
      </c>
      <c r="AH133" s="151">
        <v>79</v>
      </c>
      <c r="AI133" s="151">
        <v>16.140596835569799</v>
      </c>
      <c r="AJ133" s="151">
        <v>29</v>
      </c>
      <c r="AK133" s="151">
        <v>1335</v>
      </c>
      <c r="AL133" s="151">
        <v>27.758862407370316</v>
      </c>
      <c r="AM133" s="151">
        <v>219</v>
      </c>
      <c r="AN133" s="151">
        <v>37.552573603044259</v>
      </c>
      <c r="AO133" s="151">
        <v>1.2555577808932505</v>
      </c>
      <c r="AP133" s="151">
        <v>1.4830763068295614</v>
      </c>
      <c r="AQ133" s="151">
        <v>5.0530743040256364E-2</v>
      </c>
      <c r="AR133" s="151">
        <v>0.34888844382134987</v>
      </c>
      <c r="AS133" s="151">
        <v>598.43781293811332</v>
      </c>
      <c r="AT133" s="151">
        <v>76.106549168836366</v>
      </c>
      <c r="AU133" s="151">
        <v>167.25415581814539</v>
      </c>
      <c r="AV133" s="151">
        <v>19.737632685760062</v>
      </c>
      <c r="AW133" s="151">
        <v>75.645904265972362</v>
      </c>
      <c r="AX133" s="151">
        <v>13.206489084718605</v>
      </c>
      <c r="AY133" s="151">
        <v>3.5701181654316043</v>
      </c>
      <c r="AZ133" s="151">
        <v>10.604178601842966</v>
      </c>
      <c r="BA133" s="151">
        <v>1.3418786300821151</v>
      </c>
      <c r="BB133" s="151">
        <v>6.1766473062287197</v>
      </c>
      <c r="BC133" s="151">
        <v>1.022831964750651</v>
      </c>
      <c r="BD133" s="151">
        <v>2.5039054676547168</v>
      </c>
      <c r="BE133" s="151">
        <v>0.31023432805928297</v>
      </c>
      <c r="BF133" s="151">
        <v>1.9445223312637692</v>
      </c>
      <c r="BG133" s="151">
        <v>0.26797516523132386</v>
      </c>
      <c r="BH133" s="151">
        <v>5.0230322451431997</v>
      </c>
      <c r="BI133" s="151">
        <v>1.8377728820348489</v>
      </c>
      <c r="BJ133" s="151">
        <v>0.68335669937913079</v>
      </c>
      <c r="BK133" s="151">
        <v>3.907470458642099E-2</v>
      </c>
      <c r="BL133" s="151">
        <v>3.5449629481273779</v>
      </c>
      <c r="BM133" s="151">
        <v>6.1526136591227711</v>
      </c>
      <c r="BN133" s="151">
        <v>1.9705587822952133</v>
      </c>
      <c r="BO133" s="149">
        <f t="shared" si="22"/>
        <v>47.180790960451979</v>
      </c>
      <c r="BP133" s="149">
        <f t="shared" si="19"/>
        <v>13.681293898424535</v>
      </c>
      <c r="BQ133" s="149">
        <f t="shared" si="20"/>
        <v>2.9980661696679989</v>
      </c>
      <c r="BR133" s="149">
        <f t="shared" si="21"/>
        <v>2.2201696901412954E-3</v>
      </c>
      <c r="BS133" s="153">
        <v>19.027999999999999</v>
      </c>
      <c r="BT133" s="154">
        <v>2.3040189E-3</v>
      </c>
      <c r="BU133" s="153">
        <v>15.571</v>
      </c>
      <c r="BV133" s="154">
        <v>2.0119843999999998E-3</v>
      </c>
      <c r="BW133" s="153">
        <v>38.713000000000001</v>
      </c>
      <c r="BX133" s="154">
        <v>4.9824012999999997E-3</v>
      </c>
      <c r="BY133" s="155">
        <v>0.51297802000000003</v>
      </c>
      <c r="BZ133" s="155">
        <v>3.4178000000000001E-6</v>
      </c>
      <c r="CA133" s="151">
        <v>6.6327505959362654</v>
      </c>
      <c r="CB133" s="155">
        <v>0.70362322533333344</v>
      </c>
      <c r="CC133" s="155">
        <v>4.9830000000000004E-6</v>
      </c>
      <c r="CD133" s="155">
        <v>0.70362322533333344</v>
      </c>
      <c r="CE133" s="155">
        <v>0.51297802000000003</v>
      </c>
      <c r="CF133" s="153">
        <v>19.027999999999999</v>
      </c>
      <c r="CG133" s="153">
        <v>15.571</v>
      </c>
      <c r="CH133" s="153">
        <v>38.713000000000001</v>
      </c>
      <c r="CK133" s="149"/>
      <c r="CL133" s="148">
        <v>1046.2</v>
      </c>
      <c r="CM133" s="148">
        <v>170.7</v>
      </c>
      <c r="CO133" s="149">
        <v>4</v>
      </c>
      <c r="CT133" s="148" t="s">
        <v>705</v>
      </c>
      <c r="CU133" s="149">
        <v>3</v>
      </c>
      <c r="CV133" s="148"/>
      <c r="CW133" s="148"/>
      <c r="CX133" s="148"/>
      <c r="CY133" s="149">
        <v>3</v>
      </c>
    </row>
    <row r="134" spans="1:103">
      <c r="A134" s="148" t="s">
        <v>693</v>
      </c>
      <c r="B134" s="148">
        <f t="shared" si="23"/>
        <v>12</v>
      </c>
      <c r="C134" s="148" t="s">
        <v>694</v>
      </c>
      <c r="E134" s="149" t="s">
        <v>609</v>
      </c>
      <c r="F134" s="149" t="s">
        <v>695</v>
      </c>
      <c r="G134" s="148" t="s">
        <v>707</v>
      </c>
      <c r="H134" s="149" t="s">
        <v>517</v>
      </c>
      <c r="I134" s="148" t="s">
        <v>708</v>
      </c>
      <c r="J134" s="158">
        <v>10.7704</v>
      </c>
      <c r="K134" s="158">
        <v>-83.796199999999999</v>
      </c>
      <c r="L134" s="151">
        <v>46.07</v>
      </c>
      <c r="M134" s="151">
        <v>3</v>
      </c>
      <c r="N134" s="151">
        <v>14.36</v>
      </c>
      <c r="O134" s="151">
        <v>12.23</v>
      </c>
      <c r="P134" s="151"/>
      <c r="Q134" s="151">
        <v>0.17</v>
      </c>
      <c r="R134" s="151">
        <v>8.07</v>
      </c>
      <c r="S134" s="151">
        <v>9.3000000000000007</v>
      </c>
      <c r="T134" s="151">
        <v>2.79</v>
      </c>
      <c r="U134" s="151">
        <v>1.47</v>
      </c>
      <c r="V134" s="151">
        <v>1</v>
      </c>
      <c r="W134" s="151">
        <f>SUM(L134:V134)</f>
        <v>98.460000000000008</v>
      </c>
      <c r="X134" s="151">
        <v>1.47</v>
      </c>
      <c r="Y134" s="151">
        <v>7.0582551515633725</v>
      </c>
      <c r="Z134" s="151"/>
      <c r="AA134" s="151"/>
      <c r="AB134" s="151">
        <v>19.700564086243933</v>
      </c>
      <c r="AC134" s="151">
        <v>225.1094120455088</v>
      </c>
      <c r="AD134" s="151">
        <v>171.2943802211791</v>
      </c>
      <c r="AE134" s="151">
        <v>45.416811202164055</v>
      </c>
      <c r="AF134" s="151">
        <v>148</v>
      </c>
      <c r="AG134" s="151">
        <v>101.36505688598935</v>
      </c>
      <c r="AH134" s="151">
        <v>111</v>
      </c>
      <c r="AI134" s="151">
        <v>21.262327949717559</v>
      </c>
      <c r="AJ134" s="151">
        <v>32</v>
      </c>
      <c r="AK134" s="151">
        <v>1359</v>
      </c>
      <c r="AL134" s="151">
        <v>36.44235356830297</v>
      </c>
      <c r="AM134" s="151">
        <v>387</v>
      </c>
      <c r="AN134" s="151">
        <v>57.973153313708337</v>
      </c>
      <c r="AO134" s="151">
        <v>1.0600846208926726</v>
      </c>
      <c r="AP134" s="151">
        <v>2.0234715251810012</v>
      </c>
      <c r="AQ134" s="151">
        <v>6.658938260800383E-2</v>
      </c>
      <c r="AR134" s="151">
        <v>0.10076667992680405</v>
      </c>
      <c r="AS134" s="151">
        <v>715.96800461452779</v>
      </c>
      <c r="AT134" s="151">
        <v>99.680825204869123</v>
      </c>
      <c r="AU134" s="151">
        <v>212.83869520248231</v>
      </c>
      <c r="AV134" s="151">
        <v>25.988508632349436</v>
      </c>
      <c r="AW134" s="151">
        <v>98.653611424934368</v>
      </c>
      <c r="AX134" s="151">
        <v>16.384059789959426</v>
      </c>
      <c r="AY134" s="151">
        <v>4.5355964188478808</v>
      </c>
      <c r="AZ134" s="151">
        <v>12.398266297903163</v>
      </c>
      <c r="BA134" s="151">
        <v>1.6431311623836427</v>
      </c>
      <c r="BB134" s="151">
        <v>7.792443734585091</v>
      </c>
      <c r="BC134" s="151">
        <v>1.3086703556368846</v>
      </c>
      <c r="BD134" s="151">
        <v>3.2300737310048535</v>
      </c>
      <c r="BE134" s="151">
        <v>0.40122970244251732</v>
      </c>
      <c r="BF134" s="151">
        <v>2.4386055135651206</v>
      </c>
      <c r="BG134" s="151">
        <v>0.33610434879465351</v>
      </c>
      <c r="BH134" s="151">
        <v>8.2813974938340369</v>
      </c>
      <c r="BI134" s="151">
        <v>2.7878581987429394</v>
      </c>
      <c r="BJ134" s="151">
        <v>0.42125737926644924</v>
      </c>
      <c r="BK134" s="151">
        <v>3.001458827273451E-2</v>
      </c>
      <c r="BL134" s="151">
        <v>2.6604836900310289</v>
      </c>
      <c r="BM134" s="151">
        <v>5.5988137481104312</v>
      </c>
      <c r="BN134" s="151">
        <v>2.0983085368764423</v>
      </c>
      <c r="BO134" s="149">
        <f t="shared" si="22"/>
        <v>80</v>
      </c>
      <c r="BP134" s="149">
        <f t="shared" si="19"/>
        <v>19.392199649403153</v>
      </c>
      <c r="BQ134" s="149">
        <f t="shared" si="20"/>
        <v>1.9247648880590844</v>
      </c>
      <c r="BR134" s="149">
        <f t="shared" si="21"/>
        <v>1.6333179615360216E-3</v>
      </c>
      <c r="BS134" s="153">
        <v>19.11</v>
      </c>
      <c r="BT134" s="154">
        <v>1.8036768E-3</v>
      </c>
      <c r="BU134" s="153">
        <v>15.574999999999999</v>
      </c>
      <c r="BV134" s="154">
        <v>1.5205832999999999E-3</v>
      </c>
      <c r="BW134" s="153">
        <v>38.792999999999999</v>
      </c>
      <c r="BX134" s="154">
        <v>3.6997632000000001E-3</v>
      </c>
      <c r="BY134" s="155">
        <v>0.51295512250000008</v>
      </c>
      <c r="BZ134" s="155">
        <v>2.7122396000000001E-6</v>
      </c>
      <c r="CA134" s="151">
        <v>6.1860903795674105</v>
      </c>
      <c r="CB134" s="155">
        <v>0.70380664000000004</v>
      </c>
      <c r="CC134" s="155">
        <v>2.4468063E-6</v>
      </c>
      <c r="CD134" s="155">
        <v>0.70380664000000004</v>
      </c>
      <c r="CE134" s="155">
        <v>0.51295512250000008</v>
      </c>
      <c r="CF134" s="153">
        <v>19.11</v>
      </c>
      <c r="CG134" s="153">
        <v>15.574999999999999</v>
      </c>
      <c r="CH134" s="153">
        <v>38.792999999999999</v>
      </c>
      <c r="CK134" s="149"/>
      <c r="CL134" s="148">
        <v>1027.5</v>
      </c>
      <c r="CM134" s="148">
        <v>182</v>
      </c>
      <c r="CO134" s="149">
        <v>4</v>
      </c>
      <c r="CT134" s="148" t="s">
        <v>709</v>
      </c>
      <c r="CU134" s="148">
        <v>2</v>
      </c>
      <c r="CV134" s="148">
        <v>2.0099999999999998</v>
      </c>
      <c r="CW134" s="148">
        <v>0.11</v>
      </c>
      <c r="CX134" s="148"/>
      <c r="CY134" s="148">
        <v>2</v>
      </c>
    </row>
    <row r="135" spans="1:103">
      <c r="A135" s="148" t="s">
        <v>710</v>
      </c>
      <c r="B135" s="148">
        <f t="shared" si="23"/>
        <v>13</v>
      </c>
      <c r="C135" s="148" t="s">
        <v>404</v>
      </c>
      <c r="D135" s="149" t="s">
        <v>515</v>
      </c>
      <c r="E135" s="149" t="s">
        <v>609</v>
      </c>
      <c r="F135" s="149" t="s">
        <v>711</v>
      </c>
      <c r="G135" s="149" t="s">
        <v>711</v>
      </c>
      <c r="H135" s="149" t="s">
        <v>517</v>
      </c>
      <c r="I135" s="149" t="s">
        <v>712</v>
      </c>
      <c r="J135" s="164">
        <v>9.5979899999999994</v>
      </c>
      <c r="K135" s="164">
        <v>-82.873769999999993</v>
      </c>
      <c r="L135" s="162">
        <v>48.56</v>
      </c>
      <c r="M135" s="162">
        <v>1.42</v>
      </c>
      <c r="N135" s="162">
        <v>16.52</v>
      </c>
      <c r="O135" s="162">
        <v>9.08</v>
      </c>
      <c r="P135" s="162"/>
      <c r="Q135" s="162">
        <v>0.16</v>
      </c>
      <c r="R135" s="162">
        <v>5.21</v>
      </c>
      <c r="S135" s="162">
        <v>8.8000000000000007</v>
      </c>
      <c r="T135" s="162">
        <v>3.85</v>
      </c>
      <c r="U135" s="162">
        <v>2.17</v>
      </c>
      <c r="V135" s="162">
        <v>0.59</v>
      </c>
      <c r="W135" s="162"/>
      <c r="X135" s="162">
        <v>3.39</v>
      </c>
      <c r="Z135" s="162"/>
      <c r="AA135" s="162"/>
      <c r="AC135" s="149">
        <v>216.68</v>
      </c>
      <c r="AD135" s="149">
        <v>83.8</v>
      </c>
      <c r="AJ135" s="149">
        <v>46</v>
      </c>
      <c r="AK135" s="149">
        <v>865</v>
      </c>
      <c r="AL135" s="149">
        <v>23.72</v>
      </c>
      <c r="AM135" s="149">
        <v>203</v>
      </c>
      <c r="AN135" s="149">
        <v>35.549999999999997</v>
      </c>
      <c r="AS135" s="149">
        <v>788.18</v>
      </c>
      <c r="AT135" s="149">
        <v>50.08</v>
      </c>
      <c r="AU135" s="149">
        <v>90.76</v>
      </c>
      <c r="AV135" s="149">
        <v>10.48</v>
      </c>
      <c r="AW135" s="149">
        <v>41.78</v>
      </c>
      <c r="AX135" s="149">
        <v>7.79</v>
      </c>
      <c r="AY135" s="149">
        <v>2.2799999999999998</v>
      </c>
      <c r="AZ135" s="149">
        <v>7.1</v>
      </c>
      <c r="BA135" s="149">
        <v>0.91</v>
      </c>
      <c r="BB135" s="149">
        <v>4.37</v>
      </c>
      <c r="BC135" s="149">
        <v>0.74</v>
      </c>
      <c r="BD135" s="149">
        <v>2.0699999999999998</v>
      </c>
      <c r="BF135" s="149">
        <v>1.98</v>
      </c>
      <c r="BG135" s="149">
        <v>0.3</v>
      </c>
      <c r="BH135" s="149">
        <v>4.0599999999999996</v>
      </c>
      <c r="BI135" s="149">
        <v>2.2599999999999998</v>
      </c>
      <c r="BL135" s="149">
        <v>3.54</v>
      </c>
      <c r="BM135" s="149">
        <v>7.8</v>
      </c>
      <c r="BN135" s="149">
        <v>2.86</v>
      </c>
      <c r="BO135" s="149">
        <f t="shared" si="22"/>
        <v>25.638418079096045</v>
      </c>
      <c r="BP135" s="149">
        <f t="shared" si="19"/>
        <v>10.611940298507461</v>
      </c>
      <c r="BQ135" s="149">
        <f t="shared" si="20"/>
        <v>4.9001406469760909</v>
      </c>
      <c r="BR135" s="149">
        <f t="shared" si="21"/>
        <v>3.8180778643569519E-3</v>
      </c>
      <c r="BS135" s="167">
        <v>19.121651302908866</v>
      </c>
      <c r="BT135" s="167">
        <v>7.4600000000000003E-4</v>
      </c>
      <c r="BU135" s="167">
        <v>15.579262952111465</v>
      </c>
      <c r="BV135" s="167">
        <v>8.0500000000000005E-4</v>
      </c>
      <c r="BW135" s="167">
        <v>38.800170430909944</v>
      </c>
      <c r="BX135" s="167">
        <v>2.6870000000000002E-3</v>
      </c>
      <c r="BY135" s="168">
        <v>0.51295376250000002</v>
      </c>
      <c r="BZ135" s="168">
        <v>2.4700000000000001E-6</v>
      </c>
      <c r="CB135" s="168">
        <v>0.703744445</v>
      </c>
      <c r="CC135" s="168">
        <v>3.5700000000000001E-6</v>
      </c>
      <c r="CD135" s="168">
        <v>0.70373027031693869</v>
      </c>
      <c r="CE135" s="168">
        <v>0.51294899893693235</v>
      </c>
      <c r="CF135" s="167">
        <v>19.069259327648467</v>
      </c>
      <c r="CG135" s="167">
        <v>15.576844030287814</v>
      </c>
      <c r="CH135" s="167">
        <v>38.753096096041162</v>
      </c>
      <c r="CI135" s="172">
        <v>660200</v>
      </c>
      <c r="CJ135" s="172">
        <v>176100</v>
      </c>
      <c r="CK135" s="172" t="s">
        <v>713</v>
      </c>
      <c r="CL135" s="166">
        <v>1179.3</v>
      </c>
      <c r="CM135" s="166">
        <v>123.1</v>
      </c>
      <c r="CO135" s="149">
        <v>22</v>
      </c>
      <c r="CQ135" s="149" t="s">
        <v>515</v>
      </c>
      <c r="CR135" s="149" t="s">
        <v>520</v>
      </c>
      <c r="CS135" s="149" t="s">
        <v>704</v>
      </c>
      <c r="CT135" s="149" t="s">
        <v>711</v>
      </c>
      <c r="CU135" s="149">
        <v>6.5</v>
      </c>
      <c r="CV135" s="149">
        <v>5.82</v>
      </c>
      <c r="CW135" s="149">
        <v>0.09</v>
      </c>
      <c r="CY135" s="149">
        <v>6.5</v>
      </c>
    </row>
    <row r="136" spans="1:103" ht="25.5">
      <c r="A136" s="148" t="s">
        <v>710</v>
      </c>
      <c r="B136" s="148">
        <f t="shared" si="23"/>
        <v>13</v>
      </c>
      <c r="C136" s="148" t="s">
        <v>404</v>
      </c>
      <c r="D136" s="149" t="s">
        <v>714</v>
      </c>
      <c r="E136" s="149" t="s">
        <v>609</v>
      </c>
      <c r="F136" s="149" t="s">
        <v>711</v>
      </c>
      <c r="G136" s="149" t="s">
        <v>711</v>
      </c>
      <c r="H136" s="149" t="s">
        <v>517</v>
      </c>
      <c r="I136" s="149" t="s">
        <v>715</v>
      </c>
      <c r="J136" s="164">
        <v>9.8826300000000007</v>
      </c>
      <c r="K136" s="164">
        <v>-83.184420000000003</v>
      </c>
      <c r="L136" s="162">
        <v>43.74</v>
      </c>
      <c r="M136" s="162">
        <v>1.44</v>
      </c>
      <c r="N136" s="162">
        <v>15.43</v>
      </c>
      <c r="O136" s="162">
        <v>10.19</v>
      </c>
      <c r="P136" s="162"/>
      <c r="Q136" s="162">
        <v>0.17</v>
      </c>
      <c r="R136" s="162">
        <v>8.39</v>
      </c>
      <c r="S136" s="162">
        <v>10.96</v>
      </c>
      <c r="T136" s="162">
        <v>2.56</v>
      </c>
      <c r="U136" s="162">
        <v>1.5</v>
      </c>
      <c r="V136" s="162">
        <v>0.57999999999999996</v>
      </c>
      <c r="W136" s="162"/>
      <c r="X136" s="162">
        <v>4.79</v>
      </c>
      <c r="Z136" s="162"/>
      <c r="AA136" s="162"/>
      <c r="AC136" s="149">
        <v>259.70999999999998</v>
      </c>
      <c r="AD136" s="149">
        <v>205.52</v>
      </c>
      <c r="AJ136" s="149">
        <v>34</v>
      </c>
      <c r="AK136" s="149">
        <v>863</v>
      </c>
      <c r="AL136" s="149">
        <v>26.78</v>
      </c>
      <c r="AM136" s="149">
        <v>139</v>
      </c>
      <c r="AN136" s="149">
        <v>17.64</v>
      </c>
      <c r="AS136" s="149">
        <v>788.41</v>
      </c>
      <c r="AT136" s="149">
        <v>35.92</v>
      </c>
      <c r="AU136" s="149">
        <v>65.58</v>
      </c>
      <c r="AV136" s="149">
        <v>8.09</v>
      </c>
      <c r="AW136" s="149">
        <v>34.380000000000003</v>
      </c>
      <c r="AX136" s="149">
        <v>7.35</v>
      </c>
      <c r="AY136" s="149">
        <v>2.2799999999999998</v>
      </c>
      <c r="AZ136" s="149">
        <v>6.74</v>
      </c>
      <c r="BA136" s="149">
        <v>0.89</v>
      </c>
      <c r="BB136" s="149">
        <v>4.78</v>
      </c>
      <c r="BC136" s="149">
        <v>0.84</v>
      </c>
      <c r="BD136" s="149">
        <v>2.3199999999999998</v>
      </c>
      <c r="BF136" s="149">
        <v>2.21</v>
      </c>
      <c r="BG136" s="149">
        <v>0.33</v>
      </c>
      <c r="BH136" s="149">
        <v>3.18</v>
      </c>
      <c r="BI136" s="149">
        <v>1.08</v>
      </c>
      <c r="BL136" s="149">
        <v>2.82</v>
      </c>
      <c r="BM136" s="149">
        <v>4.32</v>
      </c>
      <c r="BN136" s="149">
        <v>1.69</v>
      </c>
      <c r="BO136" s="149">
        <f t="shared" si="22"/>
        <v>23.25531914893617</v>
      </c>
      <c r="BP136" s="149">
        <f t="shared" si="19"/>
        <v>5.2656716417910445</v>
      </c>
      <c r="BQ136" s="149">
        <f t="shared" si="20"/>
        <v>5.4693877551020416</v>
      </c>
      <c r="BR136" s="149">
        <f t="shared" si="21"/>
        <v>4.9388887098444851E-3</v>
      </c>
      <c r="BS136" s="167">
        <v>19.047530415176659</v>
      </c>
      <c r="BT136" s="167">
        <v>6.2500000000000001E-4</v>
      </c>
      <c r="BU136" s="167">
        <v>15.571204053228604</v>
      </c>
      <c r="BV136" s="167">
        <v>6.3199999999999997E-4</v>
      </c>
      <c r="BW136" s="167">
        <v>38.745570420033218</v>
      </c>
      <c r="BX136" s="167">
        <v>1.8569999999999999E-3</v>
      </c>
      <c r="BY136" s="168">
        <v>0.51297527250000008</v>
      </c>
      <c r="BZ136" s="168">
        <v>2.8499999999999998E-6</v>
      </c>
      <c r="CB136" s="168">
        <v>0.70391421499999995</v>
      </c>
      <c r="CC136" s="168">
        <v>2.5399999999999998E-6</v>
      </c>
      <c r="CD136" s="168">
        <v>0.70390371360559556</v>
      </c>
      <c r="CE136" s="168">
        <v>0.51296981059220703</v>
      </c>
      <c r="CF136" s="167">
        <v>19.008738346533956</v>
      </c>
      <c r="CG136" s="167">
        <v>15.569413035024803</v>
      </c>
      <c r="CH136" s="167">
        <v>38.712901796793126</v>
      </c>
      <c r="CI136" s="149">
        <v>626000</v>
      </c>
      <c r="CJ136" s="149">
        <v>207450</v>
      </c>
      <c r="CK136" s="163" t="s">
        <v>716</v>
      </c>
      <c r="CL136" s="166">
        <v>1134.4000000000001</v>
      </c>
      <c r="CM136" s="166">
        <v>132.5</v>
      </c>
      <c r="CO136" s="149">
        <v>22</v>
      </c>
      <c r="CQ136" s="149" t="s">
        <v>714</v>
      </c>
      <c r="CR136" s="149" t="s">
        <v>520</v>
      </c>
      <c r="CS136" s="149" t="s">
        <v>704</v>
      </c>
      <c r="CT136" s="149" t="s">
        <v>711</v>
      </c>
      <c r="CU136" s="149">
        <v>6.5</v>
      </c>
      <c r="CY136" s="149">
        <v>6.5</v>
      </c>
    </row>
    <row r="137" spans="1:103">
      <c r="A137" s="148" t="s">
        <v>710</v>
      </c>
      <c r="B137" s="148">
        <f t="shared" si="23"/>
        <v>13</v>
      </c>
      <c r="C137" s="148" t="s">
        <v>404</v>
      </c>
      <c r="D137" s="149" t="s">
        <v>714</v>
      </c>
      <c r="E137" s="149" t="s">
        <v>609</v>
      </c>
      <c r="F137" s="149" t="s">
        <v>711</v>
      </c>
      <c r="G137" s="149" t="s">
        <v>711</v>
      </c>
      <c r="H137" s="149" t="s">
        <v>517</v>
      </c>
      <c r="I137" s="149" t="s">
        <v>717</v>
      </c>
      <c r="J137" s="164">
        <v>9.6962399999999995</v>
      </c>
      <c r="K137" s="164">
        <v>-83.129900000000006</v>
      </c>
      <c r="L137" s="162">
        <v>45.15</v>
      </c>
      <c r="M137" s="162">
        <v>1.46</v>
      </c>
      <c r="N137" s="162">
        <v>17.09</v>
      </c>
      <c r="O137" s="162">
        <v>11.13</v>
      </c>
      <c r="P137" s="162"/>
      <c r="Q137" s="162">
        <v>0.2</v>
      </c>
      <c r="R137" s="162">
        <v>6.47</v>
      </c>
      <c r="S137" s="162">
        <v>6.36</v>
      </c>
      <c r="T137" s="162">
        <v>4.34</v>
      </c>
      <c r="U137" s="162">
        <v>1.69</v>
      </c>
      <c r="V137" s="162">
        <v>0.61</v>
      </c>
      <c r="W137" s="162"/>
      <c r="X137" s="162">
        <v>5.28</v>
      </c>
      <c r="Z137" s="162"/>
      <c r="AA137" s="162"/>
      <c r="AC137" s="149">
        <v>244.88</v>
      </c>
      <c r="AD137" s="149">
        <v>23.45</v>
      </c>
      <c r="AJ137" s="149">
        <v>33</v>
      </c>
      <c r="AK137" s="149">
        <v>590</v>
      </c>
      <c r="AL137" s="149">
        <v>25.83</v>
      </c>
      <c r="AM137" s="149">
        <v>158</v>
      </c>
      <c r="AN137" s="149">
        <v>21.72</v>
      </c>
      <c r="AS137" s="149">
        <v>872.95</v>
      </c>
      <c r="AT137" s="149">
        <v>41.19</v>
      </c>
      <c r="AU137" s="149">
        <v>76.260000000000005</v>
      </c>
      <c r="AV137" s="149">
        <v>9.23</v>
      </c>
      <c r="AW137" s="149">
        <v>38.43</v>
      </c>
      <c r="AX137" s="149">
        <v>7.9</v>
      </c>
      <c r="AY137" s="149">
        <v>2.31</v>
      </c>
      <c r="AZ137" s="149">
        <v>7.26</v>
      </c>
      <c r="BA137" s="149">
        <v>0.93</v>
      </c>
      <c r="BB137" s="149">
        <v>4.71</v>
      </c>
      <c r="BC137" s="149">
        <v>0.8</v>
      </c>
      <c r="BD137" s="149">
        <v>2.21</v>
      </c>
      <c r="BF137" s="149">
        <v>2.1800000000000002</v>
      </c>
      <c r="BG137" s="149">
        <v>0.33</v>
      </c>
      <c r="BH137" s="149">
        <v>3.49</v>
      </c>
      <c r="BI137" s="149">
        <v>1.34</v>
      </c>
      <c r="BL137" s="149">
        <v>2.79</v>
      </c>
      <c r="BM137" s="149">
        <v>5.22</v>
      </c>
      <c r="BN137" s="149">
        <v>1.56</v>
      </c>
      <c r="BO137" s="149">
        <f t="shared" si="22"/>
        <v>27.333333333333336</v>
      </c>
      <c r="BP137" s="149">
        <f t="shared" si="19"/>
        <v>6.4835820895522387</v>
      </c>
      <c r="BQ137" s="149">
        <f t="shared" si="20"/>
        <v>5.3674033149171265</v>
      </c>
      <c r="BR137" s="149">
        <f t="shared" si="21"/>
        <v>4.1666058116877763E-3</v>
      </c>
      <c r="BS137" s="167">
        <v>19.048451650970414</v>
      </c>
      <c r="BT137" s="167">
        <v>4.7699999999999999E-4</v>
      </c>
      <c r="BU137" s="167">
        <v>15.568830954454429</v>
      </c>
      <c r="BV137" s="167">
        <v>4.6000000000000001E-4</v>
      </c>
      <c r="BW137" s="167">
        <v>38.737893361716672</v>
      </c>
      <c r="BX137" s="167">
        <v>1.4450000000000001E-3</v>
      </c>
      <c r="BY137" s="168">
        <v>0.51296610250000008</v>
      </c>
      <c r="BZ137" s="168">
        <v>2.6800000000000002E-6</v>
      </c>
      <c r="CB137" s="168">
        <v>0.70411932499999996</v>
      </c>
      <c r="CC137" s="168">
        <v>3.1E-6</v>
      </c>
      <c r="CD137" s="168">
        <v>0.70410441596638107</v>
      </c>
      <c r="CE137" s="168">
        <v>0.51296085056183383</v>
      </c>
      <c r="CF137" s="167">
        <v>19.012263013112193</v>
      </c>
      <c r="CG137" s="167">
        <v>15.567160135871079</v>
      </c>
      <c r="CH137" s="167">
        <v>38.69799923234369</v>
      </c>
      <c r="CI137" s="149">
        <v>632050</v>
      </c>
      <c r="CJ137" s="149">
        <v>186850</v>
      </c>
      <c r="CK137" s="163" t="s">
        <v>718</v>
      </c>
      <c r="CL137" s="166">
        <v>1150.0999999999999</v>
      </c>
      <c r="CM137" s="166">
        <v>118</v>
      </c>
      <c r="CO137" s="149">
        <v>22</v>
      </c>
      <c r="CQ137" s="149" t="s">
        <v>714</v>
      </c>
      <c r="CR137" s="149" t="s">
        <v>520</v>
      </c>
      <c r="CS137" s="149" t="s">
        <v>704</v>
      </c>
      <c r="CT137" s="149" t="s">
        <v>711</v>
      </c>
      <c r="CU137" s="149">
        <v>6.5</v>
      </c>
      <c r="CY137" s="149">
        <v>6.5</v>
      </c>
    </row>
    <row r="138" spans="1:103">
      <c r="A138" s="149" t="s">
        <v>317</v>
      </c>
      <c r="B138" s="148">
        <f t="shared" si="23"/>
        <v>14</v>
      </c>
      <c r="C138" s="148" t="s">
        <v>514</v>
      </c>
      <c r="D138" s="149" t="s">
        <v>719</v>
      </c>
      <c r="G138" s="149" t="s">
        <v>317</v>
      </c>
      <c r="H138" s="149" t="s">
        <v>517</v>
      </c>
      <c r="I138" s="149" t="s">
        <v>273</v>
      </c>
      <c r="J138" s="164">
        <v>13.366669999999999</v>
      </c>
      <c r="K138" s="164">
        <v>-81.366669999999999</v>
      </c>
      <c r="L138" s="162">
        <v>46.49</v>
      </c>
      <c r="M138" s="162">
        <v>1.91</v>
      </c>
      <c r="N138" s="162">
        <v>15.93</v>
      </c>
      <c r="O138" s="162">
        <v>10</v>
      </c>
      <c r="P138" s="162"/>
      <c r="Q138" s="162">
        <v>0.15</v>
      </c>
      <c r="R138" s="162">
        <v>8.7799999999999994</v>
      </c>
      <c r="S138" s="162">
        <v>9.36</v>
      </c>
      <c r="T138" s="162">
        <v>2.56</v>
      </c>
      <c r="U138" s="162">
        <v>1.62</v>
      </c>
      <c r="V138" s="149">
        <v>0.49</v>
      </c>
      <c r="X138" s="149">
        <v>2.5299999999999998</v>
      </c>
      <c r="Y138" s="165"/>
      <c r="AC138" s="165">
        <v>211.09</v>
      </c>
      <c r="AD138" s="165">
        <v>231.92</v>
      </c>
      <c r="AE138" s="165"/>
      <c r="AF138" s="149">
        <v>138</v>
      </c>
      <c r="AG138" s="149">
        <v>92</v>
      </c>
      <c r="AH138" s="149">
        <v>60</v>
      </c>
      <c r="AJ138" s="149">
        <v>25</v>
      </c>
      <c r="AK138" s="149">
        <v>531</v>
      </c>
      <c r="AL138" s="149">
        <v>24</v>
      </c>
      <c r="AM138" s="149">
        <v>144</v>
      </c>
      <c r="AN138" s="165">
        <v>55.13</v>
      </c>
      <c r="AO138" s="165"/>
      <c r="AP138" s="165"/>
      <c r="AQ138" s="165"/>
      <c r="AR138" s="165"/>
      <c r="AS138" s="165">
        <v>408.16</v>
      </c>
      <c r="AT138" s="166">
        <v>30.56</v>
      </c>
      <c r="AU138" s="166">
        <v>53.85</v>
      </c>
      <c r="AV138" s="149">
        <v>6.4</v>
      </c>
      <c r="AW138" s="149">
        <v>27.02</v>
      </c>
      <c r="AX138" s="149">
        <v>5.71</v>
      </c>
      <c r="AY138" s="149">
        <v>1.8</v>
      </c>
      <c r="AZ138" s="149">
        <v>5.65</v>
      </c>
      <c r="BA138" s="149">
        <v>0.8</v>
      </c>
      <c r="BB138" s="149">
        <v>4.51</v>
      </c>
      <c r="BC138" s="149">
        <v>0.77</v>
      </c>
      <c r="BD138" s="149">
        <v>2.33</v>
      </c>
      <c r="BF138" s="149">
        <v>2.2000000000000002</v>
      </c>
      <c r="BG138" s="149">
        <v>0.33</v>
      </c>
      <c r="BH138" s="149">
        <v>3.23</v>
      </c>
      <c r="BI138" s="149">
        <v>3.86</v>
      </c>
      <c r="BL138" s="149">
        <v>1.47</v>
      </c>
      <c r="BM138" s="149">
        <v>4.2</v>
      </c>
      <c r="BN138" s="149">
        <v>0.99</v>
      </c>
      <c r="BO138" s="149">
        <f t="shared" si="22"/>
        <v>36.632653061224488</v>
      </c>
      <c r="BP138" s="149">
        <f t="shared" si="19"/>
        <v>16.456716417910449</v>
      </c>
      <c r="BQ138" s="149">
        <f t="shared" si="20"/>
        <v>1.7014329766007619</v>
      </c>
      <c r="BR138" s="149">
        <f t="shared" si="21"/>
        <v>3.2992771464098649E-3</v>
      </c>
      <c r="BS138" s="167">
        <v>18.806055367166454</v>
      </c>
      <c r="BT138" s="167">
        <v>1.353E-3</v>
      </c>
      <c r="BU138" s="167">
        <v>15.545127070632676</v>
      </c>
      <c r="BV138" s="167">
        <v>1.1249999999999999E-3</v>
      </c>
      <c r="BW138" s="167">
        <v>38.320452813066296</v>
      </c>
      <c r="BX138" s="167">
        <v>2.9390000000000002E-3</v>
      </c>
      <c r="BY138" s="168">
        <v>0.51304742250000002</v>
      </c>
      <c r="BZ138" s="168">
        <v>2.4399999999999999E-6</v>
      </c>
      <c r="CB138" s="168">
        <v>0.70288349499999991</v>
      </c>
      <c r="CC138" s="168">
        <v>3.5700000000000001E-6</v>
      </c>
      <c r="CD138" s="168">
        <v>0.70286093065877531</v>
      </c>
      <c r="CE138" s="168">
        <v>0.51303771411083998</v>
      </c>
      <c r="CF138" s="167">
        <v>18.728366483773254</v>
      </c>
      <c r="CG138" s="167">
        <v>15.541532468368841</v>
      </c>
      <c r="CH138" s="167">
        <v>38.211899032904753</v>
      </c>
      <c r="CL138" s="166">
        <v>1100.5</v>
      </c>
      <c r="CM138" s="166">
        <v>560.4</v>
      </c>
      <c r="CO138" s="149">
        <v>26</v>
      </c>
      <c r="CQ138" s="149" t="s">
        <v>719</v>
      </c>
      <c r="CR138" s="149" t="s">
        <v>520</v>
      </c>
      <c r="CS138" s="149" t="s">
        <v>316</v>
      </c>
      <c r="CT138" s="149" t="s">
        <v>317</v>
      </c>
      <c r="CU138" s="149">
        <v>11.7</v>
      </c>
      <c r="CV138" s="149">
        <v>11.67</v>
      </c>
      <c r="CW138" s="149">
        <v>0.03</v>
      </c>
    </row>
    <row r="139" spans="1:103">
      <c r="A139" s="149" t="s">
        <v>317</v>
      </c>
      <c r="B139" s="148">
        <f t="shared" si="23"/>
        <v>14</v>
      </c>
      <c r="C139" s="148" t="s">
        <v>514</v>
      </c>
      <c r="D139" s="149" t="s">
        <v>719</v>
      </c>
      <c r="G139" s="149" t="s">
        <v>317</v>
      </c>
      <c r="H139" s="149" t="s">
        <v>517</v>
      </c>
      <c r="I139" s="149" t="s">
        <v>275</v>
      </c>
      <c r="J139" s="164">
        <v>13.366669999999999</v>
      </c>
      <c r="K139" s="164">
        <v>-81.366669999999999</v>
      </c>
      <c r="L139" s="162">
        <v>46.57</v>
      </c>
      <c r="M139" s="162">
        <v>1.89</v>
      </c>
      <c r="N139" s="162">
        <v>15.86</v>
      </c>
      <c r="O139" s="162">
        <v>10.050000000000001</v>
      </c>
      <c r="P139" s="162"/>
      <c r="Q139" s="162">
        <v>0.15</v>
      </c>
      <c r="R139" s="162">
        <v>8.85</v>
      </c>
      <c r="S139" s="162">
        <v>9.74</v>
      </c>
      <c r="T139" s="162">
        <v>2.58</v>
      </c>
      <c r="U139" s="162">
        <v>1.26</v>
      </c>
      <c r="V139" s="149">
        <v>0.48</v>
      </c>
      <c r="X139" s="149">
        <v>2.4</v>
      </c>
      <c r="Y139" s="165"/>
      <c r="AC139" s="165">
        <v>209.65</v>
      </c>
      <c r="AD139" s="165">
        <v>261.36</v>
      </c>
      <c r="AE139" s="165"/>
      <c r="AF139" s="149">
        <v>156</v>
      </c>
      <c r="AG139" s="149">
        <v>65</v>
      </c>
      <c r="AH139" s="149">
        <v>58</v>
      </c>
      <c r="AJ139" s="149">
        <v>17</v>
      </c>
      <c r="AK139" s="149">
        <v>641</v>
      </c>
      <c r="AL139" s="149">
        <v>23.5</v>
      </c>
      <c r="AM139" s="149">
        <v>141</v>
      </c>
      <c r="AN139" s="165">
        <v>54.17</v>
      </c>
      <c r="AO139" s="165"/>
      <c r="AP139" s="165"/>
      <c r="AQ139" s="165"/>
      <c r="AR139" s="165"/>
      <c r="AS139" s="165">
        <v>401.01</v>
      </c>
      <c r="AT139" s="166">
        <v>29.79</v>
      </c>
      <c r="AU139" s="166">
        <v>53.86</v>
      </c>
      <c r="AV139" s="149">
        <v>6.39</v>
      </c>
      <c r="AW139" s="149">
        <v>26.78</v>
      </c>
      <c r="AX139" s="149">
        <v>5.66</v>
      </c>
      <c r="AY139" s="149">
        <v>1.78</v>
      </c>
      <c r="AZ139" s="149">
        <v>5.68</v>
      </c>
      <c r="BA139" s="149">
        <v>0.8</v>
      </c>
      <c r="BB139" s="149">
        <v>4.5199999999999996</v>
      </c>
      <c r="BC139" s="149">
        <v>0.78</v>
      </c>
      <c r="BD139" s="149">
        <v>2.36</v>
      </c>
      <c r="BF139" s="149">
        <v>2.1800000000000002</v>
      </c>
      <c r="BG139" s="149">
        <v>0.32</v>
      </c>
      <c r="BH139" s="149">
        <v>3.17</v>
      </c>
      <c r="BI139" s="149">
        <v>3.75</v>
      </c>
      <c r="BL139" s="149">
        <v>1.42</v>
      </c>
      <c r="BM139" s="149">
        <v>4.12</v>
      </c>
      <c r="BN139" s="149">
        <v>0.99</v>
      </c>
      <c r="BO139" s="149">
        <f t="shared" si="22"/>
        <v>37.929577464788736</v>
      </c>
      <c r="BP139" s="149">
        <f t="shared" si="19"/>
        <v>16.170149253731342</v>
      </c>
      <c r="BQ139" s="149">
        <f t="shared" si="20"/>
        <v>1.6986031628822844</v>
      </c>
      <c r="BR139" s="149">
        <f t="shared" si="21"/>
        <v>3.1764131741804768E-3</v>
      </c>
      <c r="BS139" s="167">
        <v>18.765138062890703</v>
      </c>
      <c r="BT139" s="167">
        <v>1.0070000000000001E-3</v>
      </c>
      <c r="BU139" s="167">
        <v>15.546018488446325</v>
      </c>
      <c r="BV139" s="167">
        <v>8.61E-4</v>
      </c>
      <c r="BW139" s="167">
        <v>38.298833187340932</v>
      </c>
      <c r="BX139" s="167">
        <v>2.176E-3</v>
      </c>
      <c r="BY139" s="168">
        <v>0.51303869250000012</v>
      </c>
      <c r="BZ139" s="168">
        <v>2.9399999999999998E-6</v>
      </c>
      <c r="CB139" s="168">
        <v>0.703475395</v>
      </c>
      <c r="CC139" s="168">
        <v>1.3200000000000001E-4</v>
      </c>
      <c r="CD139" s="168">
        <v>0.70346268360479547</v>
      </c>
      <c r="CE139" s="168">
        <v>0.51302898287914778</v>
      </c>
      <c r="CF139" s="153">
        <v>18.684780776697224</v>
      </c>
      <c r="CG139" s="153">
        <v>15.542300421327189</v>
      </c>
      <c r="CH139" s="153">
        <v>38.188689589382435</v>
      </c>
      <c r="CL139" s="166">
        <v>1100.5</v>
      </c>
      <c r="CM139" s="166">
        <v>560.4</v>
      </c>
      <c r="CO139" s="149">
        <v>26</v>
      </c>
      <c r="CQ139" s="149" t="s">
        <v>719</v>
      </c>
      <c r="CR139" s="149" t="s">
        <v>520</v>
      </c>
      <c r="CS139" s="149" t="s">
        <v>316</v>
      </c>
      <c r="CT139" s="149" t="s">
        <v>317</v>
      </c>
      <c r="CU139" s="149">
        <v>11.7</v>
      </c>
    </row>
    <row r="140" spans="1:103">
      <c r="A140" s="149" t="s">
        <v>317</v>
      </c>
      <c r="B140" s="148">
        <f t="shared" si="23"/>
        <v>14</v>
      </c>
      <c r="C140" s="148" t="s">
        <v>514</v>
      </c>
      <c r="D140" s="149" t="s">
        <v>719</v>
      </c>
      <c r="G140" s="149" t="s">
        <v>317</v>
      </c>
      <c r="H140" s="149" t="s">
        <v>517</v>
      </c>
      <c r="I140" s="149" t="s">
        <v>276</v>
      </c>
      <c r="J140" s="164">
        <v>13.366669999999999</v>
      </c>
      <c r="K140" s="164">
        <v>-81.366669999999999</v>
      </c>
      <c r="L140" s="162">
        <v>46.5</v>
      </c>
      <c r="M140" s="162">
        <v>1.92</v>
      </c>
      <c r="N140" s="162">
        <v>17.61</v>
      </c>
      <c r="O140" s="162">
        <v>9.42</v>
      </c>
      <c r="P140" s="162"/>
      <c r="Q140" s="162">
        <v>0.16</v>
      </c>
      <c r="R140" s="162">
        <v>6.34</v>
      </c>
      <c r="S140" s="162">
        <v>9.15</v>
      </c>
      <c r="T140" s="162">
        <v>3.71</v>
      </c>
      <c r="U140" s="162">
        <v>2.08</v>
      </c>
      <c r="V140" s="149">
        <v>0.53</v>
      </c>
      <c r="X140" s="149">
        <v>2.41</v>
      </c>
      <c r="Y140" s="165"/>
      <c r="AC140" s="165">
        <v>207.14</v>
      </c>
      <c r="AD140" s="165">
        <v>118.35</v>
      </c>
      <c r="AE140" s="165"/>
      <c r="AF140" s="149">
        <v>63</v>
      </c>
      <c r="AG140" s="149">
        <v>67</v>
      </c>
      <c r="AH140" s="149">
        <v>56</v>
      </c>
      <c r="AJ140" s="149">
        <v>43</v>
      </c>
      <c r="AK140" s="149">
        <v>628</v>
      </c>
      <c r="AL140" s="149">
        <v>24.33</v>
      </c>
      <c r="AM140" s="149">
        <v>167</v>
      </c>
      <c r="AN140" s="165">
        <v>70.89</v>
      </c>
      <c r="AO140" s="165"/>
      <c r="AP140" s="165"/>
      <c r="AQ140" s="165"/>
      <c r="AR140" s="165"/>
      <c r="AS140" s="165">
        <v>515.27</v>
      </c>
      <c r="AT140" s="166">
        <v>38.53</v>
      </c>
      <c r="AU140" s="166">
        <v>64.97</v>
      </c>
      <c r="AV140" s="149">
        <v>7.5</v>
      </c>
      <c r="AW140" s="149">
        <v>30.42</v>
      </c>
      <c r="AX140" s="149">
        <v>6.24</v>
      </c>
      <c r="AY140" s="149">
        <v>1.97</v>
      </c>
      <c r="AZ140" s="149">
        <v>6.2</v>
      </c>
      <c r="BA140" s="149">
        <v>0.86</v>
      </c>
      <c r="BB140" s="149">
        <v>4.68</v>
      </c>
      <c r="BC140" s="149">
        <v>0.81</v>
      </c>
      <c r="BD140" s="149">
        <v>2.44</v>
      </c>
      <c r="BF140" s="149">
        <v>2.35</v>
      </c>
      <c r="BG140" s="149">
        <v>0.35</v>
      </c>
      <c r="BH140" s="149">
        <v>3.71</v>
      </c>
      <c r="BI140" s="149">
        <v>5.12</v>
      </c>
      <c r="BL140" s="149">
        <v>2.04</v>
      </c>
      <c r="BM140" s="149">
        <v>5.87</v>
      </c>
      <c r="BN140" s="149">
        <v>1.4</v>
      </c>
      <c r="BO140" s="149">
        <f t="shared" si="22"/>
        <v>31.848039215686274</v>
      </c>
      <c r="BP140" s="149">
        <f t="shared" si="19"/>
        <v>21.161194029850744</v>
      </c>
      <c r="BQ140" s="149">
        <f t="shared" si="20"/>
        <v>1.8492970329618659</v>
      </c>
      <c r="BR140" s="149">
        <f t="shared" si="21"/>
        <v>3.9104981348677759E-3</v>
      </c>
      <c r="BS140" s="167">
        <v>18.838187349900902</v>
      </c>
      <c r="BT140" s="167">
        <v>6.0400000000000004E-4</v>
      </c>
      <c r="BU140" s="167">
        <v>15.559446975037762</v>
      </c>
      <c r="BV140" s="167">
        <v>5.1099999999999995E-4</v>
      </c>
      <c r="BW140" s="167">
        <v>38.394387227882973</v>
      </c>
      <c r="BX140" s="167">
        <v>1.279E-3</v>
      </c>
      <c r="BY140" s="168">
        <v>0.51305045250000003</v>
      </c>
      <c r="BZ140" s="168">
        <v>2.9699999999999999E-6</v>
      </c>
      <c r="CB140" s="168">
        <v>0.70281752499999994</v>
      </c>
      <c r="CC140" s="168">
        <v>3.4699999999999998E-6</v>
      </c>
      <c r="CD140" s="168">
        <v>0.70278470918620306</v>
      </c>
      <c r="CE140" s="168">
        <v>0.51304102879260038</v>
      </c>
      <c r="CF140" s="167">
        <v>18.758891874465796</v>
      </c>
      <c r="CG140" s="167">
        <v>15.555778037049965</v>
      </c>
      <c r="CH140" s="167">
        <v>38.284883110481637</v>
      </c>
      <c r="CL140" s="166">
        <v>1100.5</v>
      </c>
      <c r="CM140" s="166">
        <v>560.4</v>
      </c>
      <c r="CO140" s="149">
        <v>26</v>
      </c>
      <c r="CQ140" s="149" t="s">
        <v>719</v>
      </c>
      <c r="CR140" s="149" t="s">
        <v>520</v>
      </c>
      <c r="CS140" s="149" t="s">
        <v>316</v>
      </c>
      <c r="CT140" s="149" t="s">
        <v>317</v>
      </c>
      <c r="CU140" s="149">
        <v>11.7</v>
      </c>
    </row>
    <row r="141" spans="1:103">
      <c r="A141" s="149" t="s">
        <v>720</v>
      </c>
      <c r="B141" s="148">
        <f t="shared" si="23"/>
        <v>15</v>
      </c>
      <c r="C141" s="148" t="s">
        <v>720</v>
      </c>
      <c r="D141" s="149" t="s">
        <v>719</v>
      </c>
      <c r="G141" s="149" t="s">
        <v>317</v>
      </c>
      <c r="H141" s="149" t="s">
        <v>517</v>
      </c>
      <c r="I141" s="149" t="s">
        <v>277</v>
      </c>
      <c r="J141" s="164">
        <v>13.366669999999999</v>
      </c>
      <c r="K141" s="164">
        <v>-81.366669999999999</v>
      </c>
      <c r="L141" s="162">
        <v>53.2</v>
      </c>
      <c r="M141" s="162">
        <v>1.74</v>
      </c>
      <c r="N141" s="162">
        <v>16.34</v>
      </c>
      <c r="O141" s="162">
        <v>7.67</v>
      </c>
      <c r="P141" s="162"/>
      <c r="Q141" s="162">
        <v>0.09</v>
      </c>
      <c r="R141" s="162">
        <v>4.38</v>
      </c>
      <c r="S141" s="162">
        <v>7.38</v>
      </c>
      <c r="T141" s="162">
        <v>3.95</v>
      </c>
      <c r="U141" s="162">
        <v>2.37</v>
      </c>
      <c r="V141" s="149">
        <v>0.46</v>
      </c>
      <c r="X141" s="149">
        <v>2.27</v>
      </c>
      <c r="Y141" s="165"/>
      <c r="AC141" s="165">
        <v>177.85</v>
      </c>
      <c r="AD141" s="165">
        <v>127.81</v>
      </c>
      <c r="AE141" s="165"/>
      <c r="AF141" s="149">
        <v>56</v>
      </c>
      <c r="AG141" s="149">
        <v>61</v>
      </c>
      <c r="AH141" s="149">
        <v>54</v>
      </c>
      <c r="AJ141" s="149">
        <v>32</v>
      </c>
      <c r="AK141" s="149">
        <v>511</v>
      </c>
      <c r="AL141" s="149">
        <v>22.53</v>
      </c>
      <c r="AM141" s="149">
        <v>195</v>
      </c>
      <c r="AN141" s="165">
        <v>58.51</v>
      </c>
      <c r="AO141" s="165"/>
      <c r="AP141" s="165"/>
      <c r="AQ141" s="165"/>
      <c r="AR141" s="165"/>
      <c r="AS141" s="165">
        <v>452.29</v>
      </c>
      <c r="AT141" s="166">
        <v>35.51</v>
      </c>
      <c r="AU141" s="166">
        <v>63.6</v>
      </c>
      <c r="AV141" s="149">
        <v>7.19</v>
      </c>
      <c r="AW141" s="149">
        <v>28.25</v>
      </c>
      <c r="AX141" s="149">
        <v>5.71</v>
      </c>
      <c r="AY141" s="149">
        <v>1.73</v>
      </c>
      <c r="AZ141" s="149">
        <v>5.73</v>
      </c>
      <c r="BA141" s="149">
        <v>0.81</v>
      </c>
      <c r="BB141" s="149">
        <v>4.28</v>
      </c>
      <c r="BC141" s="149">
        <v>0.74</v>
      </c>
      <c r="BD141" s="149">
        <v>2.23</v>
      </c>
      <c r="BF141" s="149">
        <v>2.2000000000000002</v>
      </c>
      <c r="BG141" s="149">
        <v>0.32</v>
      </c>
      <c r="BH141" s="149">
        <v>4.1100000000000003</v>
      </c>
      <c r="BI141" s="149">
        <v>4.46</v>
      </c>
      <c r="BL141" s="149">
        <v>2.77</v>
      </c>
      <c r="BM141" s="149">
        <v>6.59</v>
      </c>
      <c r="BN141" s="149">
        <v>1.93</v>
      </c>
      <c r="BO141" s="149">
        <f t="shared" si="22"/>
        <v>22.960288808664259</v>
      </c>
      <c r="BP141" s="149">
        <f t="shared" si="19"/>
        <v>17.465671641791044</v>
      </c>
      <c r="BQ141" s="149">
        <f t="shared" si="20"/>
        <v>2.5154104711445342</v>
      </c>
      <c r="BR141" s="149">
        <f t="shared" si="21"/>
        <v>4.6697266309182672E-3</v>
      </c>
      <c r="BS141" s="167">
        <v>18.942750118574015</v>
      </c>
      <c r="BT141" s="167">
        <v>8.4699999999999999E-4</v>
      </c>
      <c r="BU141" s="167">
        <v>15.557289703774773</v>
      </c>
      <c r="BV141" s="167">
        <v>8.7100000000000003E-4</v>
      </c>
      <c r="BW141" s="167">
        <v>38.520103582012553</v>
      </c>
      <c r="BX141" s="167">
        <v>2.8600000000000001E-3</v>
      </c>
      <c r="BY141" s="168">
        <v>0.51303076250000001</v>
      </c>
      <c r="BZ141" s="168">
        <v>2.7099999999999999E-6</v>
      </c>
      <c r="CB141" s="168">
        <v>0.70305259499999995</v>
      </c>
      <c r="CC141" s="168">
        <v>2.8600000000000001E-6</v>
      </c>
      <c r="CD141" s="168">
        <v>0.70302258172158694</v>
      </c>
      <c r="CE141" s="168">
        <v>0.51302147681238575</v>
      </c>
      <c r="CF141" s="167">
        <v>18.861995431011593</v>
      </c>
      <c r="CG141" s="167">
        <v>15.553553249213341</v>
      </c>
      <c r="CH141" s="167">
        <v>38.429286441606457</v>
      </c>
      <c r="CL141" s="166">
        <v>1100.5</v>
      </c>
      <c r="CM141" s="166">
        <v>560.4</v>
      </c>
      <c r="CO141" s="149">
        <v>26</v>
      </c>
      <c r="CQ141" s="149" t="s">
        <v>719</v>
      </c>
      <c r="CR141" s="149" t="s">
        <v>520</v>
      </c>
      <c r="CS141" s="149" t="s">
        <v>316</v>
      </c>
      <c r="CT141" s="149" t="s">
        <v>317</v>
      </c>
      <c r="CU141" s="149">
        <v>11.7</v>
      </c>
    </row>
    <row r="142" spans="1:103">
      <c r="A142" s="149" t="s">
        <v>720</v>
      </c>
      <c r="B142" s="148">
        <f t="shared" si="23"/>
        <v>15</v>
      </c>
      <c r="C142" s="148" t="s">
        <v>720</v>
      </c>
      <c r="D142" s="149" t="s">
        <v>719</v>
      </c>
      <c r="G142" s="149" t="s">
        <v>317</v>
      </c>
      <c r="H142" s="149" t="s">
        <v>517</v>
      </c>
      <c r="I142" s="149" t="s">
        <v>721</v>
      </c>
      <c r="J142" s="164">
        <v>13.366669999999999</v>
      </c>
      <c r="K142" s="164">
        <v>-81.366669999999999</v>
      </c>
      <c r="L142" s="162">
        <v>63.65</v>
      </c>
      <c r="M142" s="162">
        <v>0.47</v>
      </c>
      <c r="N142" s="162">
        <v>15.25</v>
      </c>
      <c r="O142" s="162">
        <v>2.4700000000000002</v>
      </c>
      <c r="P142" s="162"/>
      <c r="Q142" s="162">
        <v>7.0000000000000007E-2</v>
      </c>
      <c r="R142" s="162">
        <v>0.45</v>
      </c>
      <c r="S142" s="162">
        <v>3.78</v>
      </c>
      <c r="T142" s="162">
        <v>4.96</v>
      </c>
      <c r="U142" s="162">
        <v>3.36</v>
      </c>
      <c r="X142" s="149"/>
      <c r="AR142" s="149">
        <v>0.93300000000000005</v>
      </c>
      <c r="AS142" s="149">
        <v>719</v>
      </c>
      <c r="AT142" s="149">
        <v>40.6</v>
      </c>
      <c r="AU142" s="149">
        <v>61.2</v>
      </c>
      <c r="AW142" s="149">
        <v>24.45</v>
      </c>
      <c r="AX142" s="149">
        <v>3.73</v>
      </c>
      <c r="AY142" s="149">
        <v>0.97</v>
      </c>
      <c r="AZ142" s="149">
        <v>3.49</v>
      </c>
      <c r="BB142" s="149">
        <v>2.33</v>
      </c>
      <c r="BD142" s="149">
        <v>1.31</v>
      </c>
      <c r="BF142" s="149">
        <v>1.31</v>
      </c>
      <c r="BL142" s="149">
        <v>8.3930000000000007</v>
      </c>
      <c r="BM142" s="149">
        <v>17.027999999999999</v>
      </c>
      <c r="BN142" s="149">
        <v>4.8739999999999997</v>
      </c>
      <c r="BO142" s="149">
        <f t="shared" si="22"/>
        <v>7.2917907780293101</v>
      </c>
      <c r="BR142" s="149">
        <f t="shared" si="21"/>
        <v>1.1085039285217632E-2</v>
      </c>
      <c r="BS142" s="153">
        <v>19.059999999999999</v>
      </c>
      <c r="BT142" s="153"/>
      <c r="BU142" s="153">
        <v>15.535</v>
      </c>
      <c r="BV142" s="153"/>
      <c r="BW142" s="153">
        <v>38.591000000000001</v>
      </c>
      <c r="BX142" s="153"/>
      <c r="BY142" s="149">
        <v>0.51295000000000002</v>
      </c>
      <c r="CB142" s="149">
        <v>0.70321</v>
      </c>
      <c r="CF142" s="153"/>
      <c r="CG142" s="153"/>
      <c r="CH142" s="153"/>
      <c r="CL142" s="166">
        <v>1100.5</v>
      </c>
      <c r="CM142" s="166">
        <v>560.4</v>
      </c>
      <c r="CO142" s="149">
        <v>25</v>
      </c>
      <c r="CQ142" s="149" t="s">
        <v>719</v>
      </c>
      <c r="CR142" s="149" t="s">
        <v>722</v>
      </c>
      <c r="CS142" s="149" t="s">
        <v>316</v>
      </c>
      <c r="CT142" s="149" t="s">
        <v>317</v>
      </c>
      <c r="CU142" s="149">
        <v>11.7</v>
      </c>
      <c r="CV142" s="149">
        <v>0</v>
      </c>
    </row>
    <row r="143" spans="1:103">
      <c r="A143" s="149" t="s">
        <v>720</v>
      </c>
      <c r="B143" s="148">
        <f t="shared" si="23"/>
        <v>15</v>
      </c>
      <c r="C143" s="148" t="s">
        <v>720</v>
      </c>
      <c r="D143" s="149" t="s">
        <v>719</v>
      </c>
      <c r="G143" s="149" t="s">
        <v>317</v>
      </c>
      <c r="H143" s="149" t="s">
        <v>517</v>
      </c>
      <c r="I143" s="149" t="s">
        <v>723</v>
      </c>
      <c r="J143" s="164">
        <v>13.366669999999999</v>
      </c>
      <c r="K143" s="164">
        <v>-81.366669999999999</v>
      </c>
      <c r="L143" s="162">
        <v>48</v>
      </c>
      <c r="M143" s="162">
        <v>1.25</v>
      </c>
      <c r="N143" s="162">
        <v>16.5</v>
      </c>
      <c r="O143" s="162">
        <v>7.03</v>
      </c>
      <c r="P143" s="162"/>
      <c r="Q143" s="162">
        <v>7.0000000000000007E-2</v>
      </c>
      <c r="R143" s="162">
        <v>1.61</v>
      </c>
      <c r="S143" s="162">
        <v>4.78</v>
      </c>
      <c r="T143" s="162">
        <v>4.07</v>
      </c>
      <c r="U143" s="162">
        <v>2</v>
      </c>
      <c r="X143" s="149"/>
      <c r="AR143" s="149">
        <v>0.21299999999999999</v>
      </c>
      <c r="AS143" s="149">
        <v>671</v>
      </c>
      <c r="AT143" s="149">
        <v>39.700000000000003</v>
      </c>
      <c r="AU143" s="149">
        <v>73.099999999999994</v>
      </c>
      <c r="AW143" s="149">
        <v>41.32</v>
      </c>
      <c r="AX143" s="149">
        <v>7.46</v>
      </c>
      <c r="AY143" s="149">
        <v>2.21</v>
      </c>
      <c r="AZ143" s="149">
        <v>6.79</v>
      </c>
      <c r="BB143" s="149">
        <v>4.63</v>
      </c>
      <c r="BD143" s="149">
        <v>2.2200000000000002</v>
      </c>
      <c r="BF143" s="149">
        <v>1.87</v>
      </c>
      <c r="BL143" s="149">
        <v>4.8520000000000003</v>
      </c>
      <c r="BM143" s="149">
        <v>5.8819999999999997</v>
      </c>
      <c r="BN143" s="149">
        <v>0.86599999999999999</v>
      </c>
      <c r="BO143" s="149">
        <f t="shared" si="22"/>
        <v>15.065952184666115</v>
      </c>
      <c r="BR143" s="149">
        <f t="shared" si="21"/>
        <v>7.658525482434439E-3</v>
      </c>
      <c r="BS143" s="153">
        <v>19.033999999999999</v>
      </c>
      <c r="BT143" s="153"/>
      <c r="BU143" s="153">
        <v>15.5648</v>
      </c>
      <c r="BV143" s="153"/>
      <c r="BW143" s="153">
        <v>38.429000000000002</v>
      </c>
      <c r="BX143" s="153"/>
      <c r="CB143" s="149">
        <v>0.70328999999999997</v>
      </c>
      <c r="CF143" s="153"/>
      <c r="CG143" s="153"/>
      <c r="CH143" s="153"/>
      <c r="CL143" s="166">
        <v>1100.5</v>
      </c>
      <c r="CM143" s="166">
        <v>560.4</v>
      </c>
      <c r="CO143" s="149">
        <v>25</v>
      </c>
      <c r="CQ143" s="149" t="s">
        <v>719</v>
      </c>
      <c r="CR143" s="149" t="s">
        <v>722</v>
      </c>
      <c r="CS143" s="149" t="s">
        <v>316</v>
      </c>
      <c r="CT143" s="149" t="s">
        <v>317</v>
      </c>
      <c r="CU143" s="149">
        <v>11.7</v>
      </c>
      <c r="CV143" s="149">
        <v>0</v>
      </c>
    </row>
    <row r="144" spans="1:103">
      <c r="A144" s="149" t="s">
        <v>720</v>
      </c>
      <c r="B144" s="148">
        <f t="shared" si="23"/>
        <v>15</v>
      </c>
      <c r="C144" s="148" t="s">
        <v>720</v>
      </c>
      <c r="D144" s="149" t="s">
        <v>719</v>
      </c>
      <c r="G144" s="149" t="s">
        <v>317</v>
      </c>
      <c r="H144" s="149" t="s">
        <v>517</v>
      </c>
      <c r="I144" s="149" t="s">
        <v>724</v>
      </c>
      <c r="J144" s="164">
        <v>13.366669999999999</v>
      </c>
      <c r="K144" s="164">
        <v>-81.366669999999999</v>
      </c>
      <c r="L144" s="162">
        <v>54.6</v>
      </c>
      <c r="M144" s="162">
        <v>1.48</v>
      </c>
      <c r="N144" s="162">
        <v>18.75</v>
      </c>
      <c r="O144" s="162">
        <v>5.36</v>
      </c>
      <c r="P144" s="162"/>
      <c r="Q144" s="162">
        <v>0.08</v>
      </c>
      <c r="R144" s="162">
        <v>2.15</v>
      </c>
      <c r="S144" s="162">
        <v>8.99</v>
      </c>
      <c r="T144" s="162">
        <v>4.63</v>
      </c>
      <c r="U144" s="162">
        <v>2.61</v>
      </c>
      <c r="X144" s="149"/>
      <c r="AJ144" s="149">
        <v>37</v>
      </c>
      <c r="AK144" s="149">
        <v>653.29999999999995</v>
      </c>
      <c r="AL144" s="149">
        <v>27.5</v>
      </c>
      <c r="AM144" s="149">
        <v>196.9</v>
      </c>
      <c r="AN144" s="149">
        <v>76.099999999999994</v>
      </c>
      <c r="AR144" s="149">
        <v>0.13</v>
      </c>
      <c r="AS144" s="149">
        <v>559.1</v>
      </c>
      <c r="AT144" s="149">
        <v>39.1</v>
      </c>
      <c r="AU144" s="149">
        <v>67.8</v>
      </c>
      <c r="AW144" s="149">
        <v>30.78</v>
      </c>
      <c r="AX144" s="149">
        <v>6.01</v>
      </c>
      <c r="AY144" s="149">
        <v>1.77</v>
      </c>
      <c r="AZ144" s="149">
        <v>5.81</v>
      </c>
      <c r="BB144" s="149">
        <v>4.62</v>
      </c>
      <c r="BD144" s="149">
        <v>2.46</v>
      </c>
      <c r="BF144" s="149">
        <v>2.2000000000000002</v>
      </c>
      <c r="BL144" s="149">
        <v>4.3600000000000003</v>
      </c>
      <c r="BM144" s="149">
        <v>6.51</v>
      </c>
      <c r="BN144" s="149">
        <v>2.2909999999999999</v>
      </c>
      <c r="BO144" s="149">
        <f t="shared" si="22"/>
        <v>15.550458715596328</v>
      </c>
      <c r="BR144" s="149">
        <f t="shared" si="21"/>
        <v>6.2501071421246137E-3</v>
      </c>
      <c r="BS144" s="153">
        <v>18.904299999999999</v>
      </c>
      <c r="BT144" s="153"/>
      <c r="BU144" s="153">
        <v>15.529400000000001</v>
      </c>
      <c r="BV144" s="153"/>
      <c r="BW144" s="153">
        <v>38.4285</v>
      </c>
      <c r="BX144" s="153"/>
      <c r="CB144" s="149">
        <v>0.70296000000000003</v>
      </c>
      <c r="CF144" s="153"/>
      <c r="CG144" s="153"/>
      <c r="CH144" s="153"/>
      <c r="CL144" s="166">
        <v>1100.5</v>
      </c>
      <c r="CM144" s="166">
        <v>560.4</v>
      </c>
      <c r="CO144" s="149">
        <v>25</v>
      </c>
      <c r="CQ144" s="149" t="s">
        <v>719</v>
      </c>
      <c r="CR144" s="149" t="s">
        <v>722</v>
      </c>
      <c r="CS144" s="149" t="s">
        <v>316</v>
      </c>
      <c r="CT144" s="149" t="s">
        <v>317</v>
      </c>
      <c r="CU144" s="149">
        <v>11.7</v>
      </c>
      <c r="CV144" s="149">
        <v>0</v>
      </c>
    </row>
    <row r="145" spans="1:103">
      <c r="B145" s="148"/>
      <c r="C145" s="148"/>
      <c r="G145" s="148"/>
      <c r="I145" s="148"/>
      <c r="J145" s="158"/>
      <c r="K145" s="158"/>
      <c r="L145" s="151"/>
      <c r="M145" s="151"/>
      <c r="N145" s="151"/>
      <c r="O145" s="151"/>
      <c r="P145" s="151"/>
      <c r="Q145" s="151"/>
      <c r="R145" s="151"/>
      <c r="S145" s="151"/>
      <c r="T145" s="151"/>
      <c r="U145" s="151"/>
      <c r="V145" s="151"/>
      <c r="W145" s="151"/>
      <c r="Y145" s="151"/>
      <c r="Z145" s="151"/>
      <c r="AA145" s="151"/>
      <c r="AB145" s="151"/>
      <c r="AC145" s="151"/>
      <c r="AD145" s="151"/>
      <c r="AE145" s="151"/>
      <c r="AF145" s="151"/>
      <c r="AG145" s="151"/>
      <c r="AH145" s="151"/>
      <c r="AI145" s="151"/>
      <c r="AJ145" s="151"/>
      <c r="AK145" s="151"/>
      <c r="AL145" s="151"/>
      <c r="AM145" s="151"/>
      <c r="AN145" s="151"/>
      <c r="AO145" s="151"/>
      <c r="AP145" s="151"/>
      <c r="AQ145" s="151"/>
      <c r="AR145" s="151"/>
      <c r="AS145" s="151"/>
      <c r="AT145" s="151"/>
      <c r="AU145" s="151"/>
      <c r="AV145" s="151"/>
      <c r="AW145" s="151"/>
      <c r="AX145" s="151"/>
      <c r="AY145" s="151"/>
      <c r="AZ145" s="151"/>
      <c r="BA145" s="151"/>
      <c r="BB145" s="151"/>
      <c r="BC145" s="151"/>
      <c r="BD145" s="151"/>
      <c r="BE145" s="151"/>
      <c r="BF145" s="151"/>
      <c r="BG145" s="151"/>
      <c r="BH145" s="151"/>
      <c r="BI145" s="151"/>
      <c r="BJ145" s="151"/>
      <c r="BK145" s="151"/>
      <c r="BL145" s="151"/>
      <c r="BM145" s="151"/>
      <c r="BN145" s="151"/>
      <c r="BS145" s="153"/>
      <c r="BU145" s="153"/>
      <c r="BW145" s="153"/>
      <c r="BY145" s="155"/>
      <c r="CB145" s="155"/>
      <c r="CX145" s="148"/>
      <c r="CY145" s="148"/>
    </row>
    <row r="146" spans="1:103">
      <c r="B146" s="148"/>
      <c r="C146" s="148"/>
      <c r="G146" s="148"/>
      <c r="I146" s="148"/>
      <c r="J146" s="158"/>
      <c r="K146" s="158"/>
      <c r="L146" s="151"/>
      <c r="M146" s="151"/>
      <c r="N146" s="151"/>
      <c r="O146" s="151"/>
      <c r="P146" s="151"/>
      <c r="Q146" s="151"/>
      <c r="R146" s="151"/>
      <c r="S146" s="151"/>
      <c r="T146" s="151"/>
      <c r="U146" s="151"/>
      <c r="V146" s="151"/>
      <c r="W146" s="151"/>
      <c r="Y146" s="151"/>
      <c r="Z146" s="151"/>
      <c r="AA146" s="151"/>
      <c r="AB146" s="151"/>
      <c r="AC146" s="151"/>
      <c r="AD146" s="151"/>
      <c r="AE146" s="151"/>
      <c r="AF146" s="151"/>
      <c r="AG146" s="151"/>
      <c r="AH146" s="151"/>
      <c r="AI146" s="151"/>
      <c r="AJ146" s="151"/>
      <c r="AK146" s="151"/>
      <c r="AL146" s="151"/>
      <c r="AM146" s="151"/>
      <c r="AN146" s="151"/>
      <c r="AO146" s="151"/>
      <c r="AP146" s="151"/>
      <c r="AQ146" s="151"/>
      <c r="AR146" s="151"/>
      <c r="AS146" s="151"/>
      <c r="AT146" s="151"/>
      <c r="AU146" s="151"/>
      <c r="AV146" s="151"/>
      <c r="AW146" s="151"/>
      <c r="AX146" s="151"/>
      <c r="AY146" s="151"/>
      <c r="AZ146" s="151"/>
      <c r="BA146" s="151"/>
      <c r="BB146" s="151"/>
      <c r="BC146" s="151"/>
      <c r="BD146" s="151"/>
      <c r="BE146" s="151"/>
      <c r="BF146" s="151"/>
      <c r="BG146" s="151"/>
      <c r="BH146" s="151"/>
      <c r="BI146" s="151"/>
      <c r="BJ146" s="151"/>
      <c r="BK146" s="151"/>
      <c r="BL146" s="151"/>
      <c r="BM146" s="151"/>
      <c r="BN146" s="151"/>
      <c r="BS146" s="153"/>
      <c r="BU146" s="153"/>
      <c r="BW146" s="153"/>
      <c r="BY146" s="155"/>
      <c r="CB146" s="155"/>
      <c r="CX146" s="148"/>
      <c r="CY146" s="148"/>
    </row>
    <row r="147" spans="1:103">
      <c r="B147" s="148"/>
      <c r="C147" s="148"/>
      <c r="G147" s="148"/>
      <c r="I147" s="148"/>
      <c r="J147" s="158"/>
      <c r="K147" s="158"/>
      <c r="L147" s="151"/>
      <c r="M147" s="151"/>
      <c r="N147" s="151"/>
      <c r="O147" s="151"/>
      <c r="P147" s="151"/>
      <c r="Q147" s="151"/>
      <c r="R147" s="151"/>
      <c r="S147" s="151"/>
      <c r="T147" s="151"/>
      <c r="U147" s="151"/>
      <c r="V147" s="151"/>
      <c r="W147" s="151"/>
      <c r="Y147" s="151"/>
      <c r="Z147" s="151"/>
      <c r="AA147" s="151"/>
      <c r="AB147" s="151"/>
      <c r="AC147" s="151"/>
      <c r="AD147" s="151"/>
      <c r="AE147" s="151"/>
      <c r="AF147" s="151"/>
      <c r="AG147" s="151"/>
      <c r="AH147" s="151"/>
      <c r="AI147" s="151"/>
      <c r="AJ147" s="151"/>
      <c r="AK147" s="151"/>
      <c r="AL147" s="151"/>
      <c r="AM147" s="151"/>
      <c r="AN147" s="151"/>
      <c r="AO147" s="151"/>
      <c r="AP147" s="151"/>
      <c r="AQ147" s="151"/>
      <c r="AR147" s="151"/>
      <c r="AS147" s="151"/>
      <c r="AT147" s="151"/>
      <c r="AU147" s="151"/>
      <c r="AV147" s="151"/>
      <c r="AW147" s="151"/>
      <c r="AX147" s="151"/>
      <c r="AY147" s="151"/>
      <c r="AZ147" s="151"/>
      <c r="BA147" s="151"/>
      <c r="BB147" s="151"/>
      <c r="BC147" s="151"/>
      <c r="BD147" s="151"/>
      <c r="BE147" s="151"/>
      <c r="BF147" s="151"/>
      <c r="BG147" s="151"/>
      <c r="BH147" s="151"/>
      <c r="BI147" s="151"/>
      <c r="BJ147" s="151"/>
      <c r="BK147" s="151"/>
      <c r="BL147" s="151"/>
      <c r="BM147" s="151"/>
      <c r="BN147" s="151"/>
      <c r="BS147" s="153"/>
      <c r="BU147" s="153"/>
      <c r="BW147" s="153"/>
      <c r="BY147" s="155"/>
      <c r="CB147" s="155"/>
      <c r="CX147" s="148"/>
      <c r="CY147" s="148"/>
    </row>
    <row r="148" spans="1:103" s="173" customFormat="1">
      <c r="BT148" s="174"/>
      <c r="BV148" s="174"/>
      <c r="BX148" s="174"/>
      <c r="BZ148" s="175"/>
      <c r="CA148" s="175"/>
      <c r="CC148" s="175"/>
      <c r="CD148" s="175"/>
      <c r="CE148" s="175"/>
      <c r="CF148" s="174"/>
      <c r="CG148" s="174"/>
      <c r="CH148" s="174"/>
      <c r="CI148" s="176"/>
      <c r="CJ148" s="176"/>
      <c r="CK148" s="176"/>
    </row>
    <row r="149" spans="1:103">
      <c r="X149" s="149"/>
      <c r="CK149" s="149"/>
    </row>
    <row r="150" spans="1:103">
      <c r="A150" s="148"/>
      <c r="B150" s="148"/>
      <c r="C150" s="148"/>
      <c r="G150" s="148"/>
      <c r="I150" s="148"/>
      <c r="J150" s="158"/>
      <c r="K150" s="158"/>
      <c r="L150" s="151"/>
      <c r="M150" s="151"/>
      <c r="N150" s="151"/>
      <c r="O150" s="151"/>
      <c r="P150" s="151"/>
      <c r="Q150" s="151"/>
      <c r="R150" s="151"/>
      <c r="S150" s="151"/>
      <c r="T150" s="151"/>
      <c r="U150" s="151"/>
      <c r="V150" s="151"/>
      <c r="W150" s="151"/>
      <c r="Y150" s="151"/>
      <c r="Z150" s="151"/>
      <c r="AA150" s="151"/>
      <c r="AB150" s="151"/>
      <c r="AC150" s="151"/>
      <c r="AD150" s="151"/>
      <c r="AE150" s="151"/>
      <c r="AF150" s="151"/>
      <c r="AG150" s="151"/>
      <c r="AH150" s="151"/>
      <c r="AI150" s="151"/>
      <c r="AJ150" s="151"/>
      <c r="AK150" s="151"/>
      <c r="AL150" s="151"/>
      <c r="AM150" s="151"/>
      <c r="AN150" s="151"/>
      <c r="AO150" s="151"/>
      <c r="AP150" s="151"/>
      <c r="AQ150" s="151"/>
      <c r="AR150" s="151"/>
      <c r="AS150" s="151"/>
      <c r="AT150" s="151"/>
      <c r="AU150" s="151"/>
      <c r="AV150" s="151"/>
      <c r="AW150" s="151"/>
      <c r="AX150" s="151"/>
      <c r="AY150" s="151"/>
      <c r="AZ150" s="151"/>
      <c r="BA150" s="151"/>
      <c r="BB150" s="151"/>
      <c r="BC150" s="151"/>
      <c r="BD150" s="151"/>
      <c r="BE150" s="151"/>
      <c r="BF150" s="151"/>
      <c r="BG150" s="151"/>
      <c r="BH150" s="151"/>
      <c r="BI150" s="151"/>
      <c r="BJ150" s="151"/>
      <c r="BK150" s="151"/>
      <c r="BL150" s="151"/>
      <c r="BM150" s="151"/>
      <c r="BN150" s="151"/>
      <c r="BO150" s="151"/>
      <c r="BT150" s="163"/>
      <c r="BU150" s="163"/>
      <c r="BW150" s="153"/>
      <c r="BY150" s="155"/>
      <c r="CB150" s="155"/>
      <c r="CX150" s="148"/>
      <c r="CY150" s="148"/>
    </row>
    <row r="151" spans="1:103">
      <c r="A151" s="148"/>
      <c r="B151" s="148"/>
      <c r="C151" s="148"/>
      <c r="G151" s="148"/>
      <c r="I151" s="148"/>
      <c r="J151" s="158"/>
      <c r="K151" s="158"/>
      <c r="L151" s="151"/>
      <c r="M151" s="151"/>
      <c r="N151" s="151"/>
      <c r="O151" s="151"/>
      <c r="P151" s="151"/>
      <c r="Q151" s="151"/>
      <c r="R151" s="151"/>
      <c r="S151" s="151"/>
      <c r="T151" s="151"/>
      <c r="U151" s="151"/>
      <c r="V151" s="151"/>
      <c r="W151" s="151"/>
      <c r="Y151" s="151"/>
      <c r="Z151" s="151"/>
      <c r="AA151" s="151"/>
      <c r="AB151" s="151"/>
      <c r="AC151" s="151"/>
      <c r="AD151" s="151"/>
      <c r="AE151" s="151"/>
      <c r="AF151" s="151"/>
      <c r="AG151" s="151"/>
      <c r="AH151" s="151"/>
      <c r="AI151" s="151"/>
      <c r="AJ151" s="151"/>
      <c r="AK151" s="151"/>
      <c r="AL151" s="151"/>
      <c r="AM151" s="151"/>
      <c r="AN151" s="151"/>
      <c r="AO151" s="151"/>
      <c r="AP151" s="151"/>
      <c r="AQ151" s="151"/>
      <c r="AR151" s="151"/>
      <c r="AS151" s="151"/>
      <c r="AT151" s="151"/>
      <c r="AU151" s="151"/>
      <c r="AV151" s="151"/>
      <c r="AW151" s="151"/>
      <c r="AX151" s="151"/>
      <c r="AY151" s="151"/>
      <c r="AZ151" s="151"/>
      <c r="BA151" s="151"/>
      <c r="BB151" s="151"/>
      <c r="BC151" s="151"/>
      <c r="BD151" s="151"/>
      <c r="BE151" s="151"/>
      <c r="BF151" s="151"/>
      <c r="BG151" s="151"/>
      <c r="BH151" s="151"/>
      <c r="BI151" s="151"/>
      <c r="BJ151" s="151"/>
      <c r="BK151" s="151"/>
      <c r="BL151" s="151"/>
      <c r="BM151" s="151"/>
      <c r="BN151" s="151"/>
      <c r="BO151" s="151"/>
      <c r="BW151" s="153"/>
      <c r="BY151" s="155"/>
      <c r="CB151" s="155"/>
      <c r="CX151" s="148"/>
      <c r="CY151" s="148"/>
    </row>
    <row r="152" spans="1:103">
      <c r="A152" s="148"/>
      <c r="B152" s="148"/>
      <c r="C152" s="148"/>
      <c r="G152" s="148"/>
      <c r="I152" s="148"/>
      <c r="J152" s="158"/>
      <c r="K152" s="158"/>
      <c r="L152" s="151"/>
      <c r="M152" s="151"/>
      <c r="N152" s="151"/>
      <c r="O152" s="151"/>
      <c r="P152" s="151"/>
      <c r="Q152" s="151"/>
      <c r="R152" s="151"/>
      <c r="S152" s="151"/>
      <c r="T152" s="151"/>
      <c r="U152" s="151"/>
      <c r="V152" s="151"/>
      <c r="W152" s="151"/>
      <c r="Y152" s="151"/>
      <c r="Z152" s="151"/>
      <c r="AA152" s="151"/>
      <c r="AB152" s="151"/>
      <c r="AC152" s="151"/>
      <c r="AD152" s="151"/>
      <c r="AE152" s="151"/>
      <c r="AF152" s="151"/>
      <c r="AG152" s="151"/>
      <c r="AH152" s="151"/>
      <c r="AI152" s="151"/>
      <c r="AJ152" s="151"/>
      <c r="AK152" s="151"/>
      <c r="AL152" s="151"/>
      <c r="AM152" s="151"/>
      <c r="AN152" s="151"/>
      <c r="AO152" s="151"/>
      <c r="AP152" s="151"/>
      <c r="AQ152" s="151"/>
      <c r="AR152" s="151"/>
      <c r="AS152" s="151"/>
      <c r="AT152" s="151"/>
      <c r="AU152" s="151"/>
      <c r="AV152" s="151"/>
      <c r="AW152" s="151"/>
      <c r="AX152" s="151"/>
      <c r="AY152" s="151"/>
      <c r="AZ152" s="151"/>
      <c r="BA152" s="151"/>
      <c r="BB152" s="151"/>
      <c r="BC152" s="151"/>
      <c r="BD152" s="151"/>
      <c r="BE152" s="151"/>
      <c r="BF152" s="151"/>
      <c r="BG152" s="151"/>
      <c r="BH152" s="151"/>
      <c r="BI152" s="151"/>
      <c r="BJ152" s="151"/>
      <c r="BK152" s="151"/>
      <c r="BL152" s="151"/>
      <c r="BM152" s="151"/>
      <c r="BN152" s="151"/>
      <c r="BO152" s="151"/>
      <c r="BS152" s="153"/>
      <c r="BU152" s="153"/>
      <c r="BW152" s="153"/>
      <c r="BY152" s="155"/>
      <c r="CB152" s="155"/>
      <c r="CX152" s="148"/>
      <c r="CY152" s="148"/>
    </row>
    <row r="153" spans="1:103">
      <c r="A153" s="148"/>
      <c r="B153" s="148"/>
      <c r="C153" s="148"/>
      <c r="G153" s="148"/>
      <c r="I153" s="148"/>
      <c r="J153" s="158"/>
      <c r="K153" s="158"/>
      <c r="L153" s="151"/>
      <c r="M153" s="151"/>
      <c r="N153" s="151"/>
      <c r="O153" s="151"/>
      <c r="P153" s="151"/>
      <c r="Q153" s="151"/>
      <c r="R153" s="151"/>
      <c r="S153" s="151"/>
      <c r="T153" s="151"/>
      <c r="U153" s="151"/>
      <c r="V153" s="151"/>
      <c r="W153" s="151"/>
      <c r="Y153" s="151"/>
      <c r="Z153" s="151"/>
      <c r="AA153" s="151"/>
      <c r="AB153" s="151"/>
      <c r="AC153" s="151"/>
      <c r="AD153" s="151"/>
      <c r="AE153" s="151"/>
      <c r="AF153" s="151"/>
      <c r="AG153" s="151"/>
      <c r="AH153" s="151"/>
      <c r="AI153" s="151"/>
      <c r="AJ153" s="151"/>
      <c r="AK153" s="151"/>
      <c r="AL153" s="151"/>
      <c r="AM153" s="151"/>
      <c r="AN153" s="151"/>
      <c r="AO153" s="151"/>
      <c r="AP153" s="151"/>
      <c r="AQ153" s="151"/>
      <c r="AR153" s="151"/>
      <c r="AS153" s="151"/>
      <c r="AT153" s="151"/>
      <c r="AU153" s="151"/>
      <c r="AV153" s="151"/>
      <c r="AW153" s="151"/>
      <c r="AX153" s="151"/>
      <c r="AY153" s="151"/>
      <c r="AZ153" s="151"/>
      <c r="BA153" s="151"/>
      <c r="BB153" s="151"/>
      <c r="BC153" s="151"/>
      <c r="BD153" s="151"/>
      <c r="BE153" s="151"/>
      <c r="BF153" s="151"/>
      <c r="BG153" s="151"/>
      <c r="BH153" s="151"/>
      <c r="BI153" s="151"/>
      <c r="BJ153" s="151"/>
      <c r="BK153" s="151"/>
      <c r="BL153" s="151"/>
      <c r="BM153" s="151"/>
      <c r="BN153" s="151"/>
      <c r="BO153" s="151"/>
      <c r="BS153" s="153"/>
      <c r="BU153" s="153"/>
      <c r="BW153" s="153"/>
      <c r="BY153" s="155"/>
      <c r="CB153" s="155"/>
      <c r="CX153" s="148"/>
      <c r="CY153" s="148"/>
    </row>
    <row r="154" spans="1:103">
      <c r="A154" s="148"/>
      <c r="B154" s="148"/>
      <c r="C154" s="148"/>
      <c r="G154" s="148"/>
      <c r="I154" s="148"/>
      <c r="J154" s="158"/>
      <c r="K154" s="158"/>
      <c r="L154" s="151"/>
      <c r="M154" s="151"/>
      <c r="N154" s="151"/>
      <c r="O154" s="151"/>
      <c r="P154" s="151"/>
      <c r="Q154" s="151"/>
      <c r="R154" s="151"/>
      <c r="S154" s="151"/>
      <c r="T154" s="151"/>
      <c r="U154" s="151"/>
      <c r="V154" s="151"/>
      <c r="W154" s="151"/>
      <c r="Y154" s="151"/>
      <c r="Z154" s="151"/>
      <c r="AA154" s="151"/>
      <c r="AB154" s="151"/>
      <c r="AC154" s="151"/>
      <c r="AD154" s="151"/>
      <c r="AE154" s="151"/>
      <c r="AF154" s="151"/>
      <c r="AG154" s="151"/>
      <c r="AH154" s="151"/>
      <c r="AI154" s="151"/>
      <c r="AJ154" s="151"/>
      <c r="AK154" s="151"/>
      <c r="AL154" s="151"/>
      <c r="AM154" s="151"/>
      <c r="AN154" s="151"/>
      <c r="AO154" s="151"/>
      <c r="AP154" s="151"/>
      <c r="AQ154" s="151"/>
      <c r="AR154" s="151"/>
      <c r="AS154" s="151"/>
      <c r="AT154" s="151"/>
      <c r="AU154" s="151"/>
      <c r="AV154" s="151"/>
      <c r="AW154" s="151"/>
      <c r="AX154" s="151"/>
      <c r="AY154" s="151"/>
      <c r="AZ154" s="151"/>
      <c r="BA154" s="151"/>
      <c r="BB154" s="151"/>
      <c r="BC154" s="151"/>
      <c r="BD154" s="151"/>
      <c r="BE154" s="151"/>
      <c r="BF154" s="151"/>
      <c r="BG154" s="151"/>
      <c r="BH154" s="151"/>
      <c r="BI154" s="151"/>
      <c r="BJ154" s="151"/>
      <c r="BK154" s="151"/>
      <c r="BL154" s="151"/>
      <c r="BM154" s="151"/>
      <c r="BN154" s="151"/>
      <c r="BO154" s="151"/>
      <c r="BS154" s="153"/>
      <c r="BU154" s="153"/>
      <c r="BW154" s="153"/>
      <c r="BY154" s="155"/>
      <c r="CB154" s="155"/>
      <c r="CX154" s="148"/>
      <c r="CY154" s="148"/>
    </row>
    <row r="155" spans="1:103">
      <c r="A155" s="148"/>
      <c r="B155" s="148"/>
      <c r="C155" s="148"/>
      <c r="G155" s="148"/>
      <c r="I155" s="148"/>
      <c r="J155" s="158"/>
      <c r="K155" s="158"/>
      <c r="L155" s="151"/>
      <c r="M155" s="151"/>
      <c r="N155" s="151"/>
      <c r="O155" s="151"/>
      <c r="P155" s="151"/>
      <c r="Q155" s="151"/>
      <c r="R155" s="151"/>
      <c r="S155" s="151"/>
      <c r="T155" s="151"/>
      <c r="U155" s="151"/>
      <c r="V155" s="151"/>
      <c r="W155" s="151"/>
      <c r="Y155" s="151"/>
      <c r="Z155" s="151"/>
      <c r="AA155" s="151"/>
      <c r="AB155" s="151"/>
      <c r="AC155" s="151"/>
      <c r="AD155" s="151"/>
      <c r="AE155" s="151"/>
      <c r="AF155" s="151"/>
      <c r="AG155" s="151"/>
      <c r="AH155" s="151"/>
      <c r="AI155" s="151"/>
      <c r="AJ155" s="151"/>
      <c r="AK155" s="151"/>
      <c r="AL155" s="151"/>
      <c r="AM155" s="151"/>
      <c r="AN155" s="151"/>
      <c r="AO155" s="151"/>
      <c r="AP155" s="151"/>
      <c r="AQ155" s="151"/>
      <c r="AR155" s="151"/>
      <c r="AS155" s="151"/>
      <c r="AT155" s="151"/>
      <c r="AU155" s="151"/>
      <c r="AV155" s="151"/>
      <c r="AW155" s="151"/>
      <c r="AX155" s="151"/>
      <c r="AY155" s="151"/>
      <c r="AZ155" s="151"/>
      <c r="BA155" s="151"/>
      <c r="BB155" s="151"/>
      <c r="BC155" s="151"/>
      <c r="BD155" s="151"/>
      <c r="BE155" s="151"/>
      <c r="BF155" s="151"/>
      <c r="BG155" s="151"/>
      <c r="BH155" s="151"/>
      <c r="BI155" s="151"/>
      <c r="BJ155" s="151"/>
      <c r="BK155" s="151"/>
      <c r="BL155" s="151"/>
      <c r="BM155" s="151"/>
      <c r="BN155" s="151"/>
      <c r="BO155" s="151"/>
      <c r="BS155" s="153"/>
      <c r="BU155" s="153"/>
      <c r="BW155" s="153"/>
      <c r="BY155" s="155"/>
      <c r="CB155" s="155"/>
      <c r="CX155" s="148"/>
      <c r="CY155" s="148"/>
    </row>
    <row r="156" spans="1:103">
      <c r="A156" s="148"/>
      <c r="B156" s="148"/>
      <c r="C156" s="148"/>
      <c r="G156" s="148"/>
      <c r="I156" s="148"/>
      <c r="J156" s="158"/>
      <c r="K156" s="158"/>
      <c r="L156" s="151"/>
      <c r="M156" s="151"/>
      <c r="N156" s="151"/>
      <c r="O156" s="151"/>
      <c r="P156" s="151"/>
      <c r="Q156" s="151"/>
      <c r="R156" s="151"/>
      <c r="S156" s="151"/>
      <c r="T156" s="151"/>
      <c r="U156" s="151"/>
      <c r="V156" s="151"/>
      <c r="W156" s="151"/>
      <c r="Y156" s="151"/>
      <c r="Z156" s="151"/>
      <c r="AA156" s="151"/>
      <c r="AB156" s="151"/>
      <c r="AC156" s="151"/>
      <c r="AD156" s="151"/>
      <c r="AE156" s="151"/>
      <c r="AF156" s="151"/>
      <c r="AG156" s="151"/>
      <c r="AH156" s="151"/>
      <c r="AI156" s="151"/>
      <c r="AJ156" s="151"/>
      <c r="AK156" s="151"/>
      <c r="AL156" s="151"/>
      <c r="AM156" s="151"/>
      <c r="AN156" s="151"/>
      <c r="AO156" s="151"/>
      <c r="AP156" s="151"/>
      <c r="AQ156" s="151"/>
      <c r="AR156" s="151"/>
      <c r="AS156" s="151"/>
      <c r="AT156" s="151"/>
      <c r="AU156" s="151"/>
      <c r="AV156" s="151"/>
      <c r="AW156" s="151"/>
      <c r="AX156" s="151"/>
      <c r="AY156" s="151"/>
      <c r="AZ156" s="151"/>
      <c r="BA156" s="151"/>
      <c r="BB156" s="151"/>
      <c r="BC156" s="151"/>
      <c r="BD156" s="151"/>
      <c r="BE156" s="151"/>
      <c r="BF156" s="151"/>
      <c r="BG156" s="151"/>
      <c r="BH156" s="151"/>
      <c r="BI156" s="151"/>
      <c r="BJ156" s="151"/>
      <c r="BK156" s="151"/>
      <c r="BL156" s="151"/>
      <c r="BM156" s="151"/>
      <c r="BN156" s="151"/>
      <c r="BO156" s="151"/>
      <c r="BS156" s="153"/>
      <c r="BU156" s="153"/>
      <c r="BW156" s="153"/>
      <c r="BY156" s="155"/>
      <c r="CB156" s="155"/>
      <c r="CX156" s="148"/>
      <c r="CY156" s="148"/>
    </row>
    <row r="157" spans="1:103">
      <c r="A157" s="148"/>
      <c r="B157" s="148"/>
      <c r="C157" s="148"/>
      <c r="G157" s="148"/>
      <c r="I157" s="148"/>
      <c r="J157" s="158"/>
      <c r="K157" s="158"/>
      <c r="L157" s="151"/>
      <c r="M157" s="151"/>
      <c r="N157" s="151"/>
      <c r="O157" s="151"/>
      <c r="P157" s="151"/>
      <c r="Q157" s="151"/>
      <c r="R157" s="151"/>
      <c r="S157" s="151"/>
      <c r="T157" s="151"/>
      <c r="U157" s="151"/>
      <c r="V157" s="151"/>
      <c r="W157" s="151"/>
      <c r="Y157" s="151"/>
      <c r="Z157" s="151"/>
      <c r="AA157" s="151"/>
      <c r="AB157" s="151"/>
      <c r="AC157" s="151"/>
      <c r="AD157" s="151"/>
      <c r="AE157" s="151"/>
      <c r="AF157" s="151"/>
      <c r="AG157" s="151"/>
      <c r="AH157" s="151"/>
      <c r="AI157" s="151"/>
      <c r="AJ157" s="151"/>
      <c r="AK157" s="151"/>
      <c r="AL157" s="151"/>
      <c r="AM157" s="151"/>
      <c r="AN157" s="151"/>
      <c r="AO157" s="151"/>
      <c r="AP157" s="151"/>
      <c r="AQ157" s="151"/>
      <c r="AR157" s="151"/>
      <c r="AS157" s="151"/>
      <c r="AT157" s="151"/>
      <c r="AU157" s="151"/>
      <c r="AV157" s="151"/>
      <c r="AW157" s="151"/>
      <c r="AX157" s="151"/>
      <c r="AY157" s="151"/>
      <c r="AZ157" s="151"/>
      <c r="BA157" s="151"/>
      <c r="BB157" s="151"/>
      <c r="BC157" s="151"/>
      <c r="BD157" s="151"/>
      <c r="BE157" s="151"/>
      <c r="BF157" s="151"/>
      <c r="BG157" s="151"/>
      <c r="BH157" s="151"/>
      <c r="BI157" s="151"/>
      <c r="BJ157" s="151"/>
      <c r="BK157" s="151"/>
      <c r="BL157" s="151"/>
      <c r="BM157" s="151"/>
      <c r="BN157" s="151"/>
      <c r="BO157" s="151"/>
      <c r="BS157" s="153"/>
      <c r="BU157" s="153"/>
      <c r="BW157" s="153"/>
      <c r="BY157" s="155"/>
      <c r="CB157" s="155"/>
      <c r="CX157" s="148"/>
      <c r="CY157" s="148"/>
    </row>
    <row r="158" spans="1:103">
      <c r="A158" s="148"/>
      <c r="B158" s="148"/>
      <c r="C158" s="148"/>
      <c r="G158" s="148"/>
      <c r="I158" s="148"/>
      <c r="J158" s="158"/>
      <c r="K158" s="158"/>
      <c r="L158" s="151"/>
      <c r="M158" s="151"/>
      <c r="N158" s="151"/>
      <c r="O158" s="151"/>
      <c r="P158" s="151"/>
      <c r="Q158" s="151"/>
      <c r="R158" s="151"/>
      <c r="S158" s="151"/>
      <c r="T158" s="151"/>
      <c r="U158" s="151"/>
      <c r="V158" s="151"/>
      <c r="W158" s="151"/>
      <c r="Y158" s="151"/>
      <c r="Z158" s="151"/>
      <c r="AA158" s="151"/>
      <c r="AB158" s="151"/>
      <c r="AC158" s="151"/>
      <c r="AD158" s="151"/>
      <c r="AE158" s="151"/>
      <c r="AF158" s="151"/>
      <c r="AG158" s="151"/>
      <c r="AH158" s="151"/>
      <c r="AI158" s="151"/>
      <c r="AJ158" s="151"/>
      <c r="AK158" s="151"/>
      <c r="AL158" s="151"/>
      <c r="AM158" s="151"/>
      <c r="AN158" s="151"/>
      <c r="AO158" s="151"/>
      <c r="AP158" s="151"/>
      <c r="AQ158" s="151"/>
      <c r="AR158" s="151"/>
      <c r="AS158" s="151"/>
      <c r="AT158" s="151"/>
      <c r="AU158" s="151"/>
      <c r="AV158" s="151"/>
      <c r="AW158" s="151"/>
      <c r="AX158" s="151"/>
      <c r="AY158" s="151"/>
      <c r="AZ158" s="151"/>
      <c r="BA158" s="151"/>
      <c r="BB158" s="151"/>
      <c r="BC158" s="151"/>
      <c r="BD158" s="151"/>
      <c r="BE158" s="151"/>
      <c r="BF158" s="151"/>
      <c r="BG158" s="151"/>
      <c r="BH158" s="151"/>
      <c r="BI158" s="151"/>
      <c r="BJ158" s="151"/>
      <c r="BK158" s="151"/>
      <c r="BL158" s="151"/>
      <c r="BM158" s="151"/>
      <c r="BN158" s="151"/>
      <c r="BO158" s="151"/>
      <c r="BS158" s="153"/>
      <c r="BU158" s="153"/>
      <c r="BW158" s="153"/>
      <c r="BY158" s="155"/>
      <c r="CB158" s="155"/>
      <c r="CX158" s="148"/>
      <c r="CY158" s="148"/>
    </row>
    <row r="159" spans="1:103">
      <c r="A159" s="148"/>
      <c r="B159" s="148"/>
      <c r="C159" s="148"/>
      <c r="G159" s="148"/>
      <c r="I159" s="148"/>
      <c r="J159" s="158"/>
      <c r="K159" s="158"/>
      <c r="L159" s="151"/>
      <c r="M159" s="151"/>
      <c r="N159" s="151"/>
      <c r="O159" s="151"/>
      <c r="P159" s="151"/>
      <c r="Q159" s="151"/>
      <c r="R159" s="151"/>
      <c r="S159" s="151"/>
      <c r="T159" s="151"/>
      <c r="U159" s="151"/>
      <c r="V159" s="151"/>
      <c r="W159" s="151"/>
      <c r="Y159" s="151"/>
      <c r="Z159" s="151"/>
      <c r="AA159" s="151"/>
      <c r="AB159" s="151"/>
      <c r="AC159" s="151"/>
      <c r="AD159" s="151"/>
      <c r="AE159" s="151"/>
      <c r="AF159" s="151"/>
      <c r="AG159" s="151"/>
      <c r="AH159" s="151"/>
      <c r="AI159" s="151"/>
      <c r="AJ159" s="151"/>
      <c r="AK159" s="151"/>
      <c r="AL159" s="151"/>
      <c r="AM159" s="151"/>
      <c r="AN159" s="151"/>
      <c r="AO159" s="151"/>
      <c r="AP159" s="151"/>
      <c r="AQ159" s="151"/>
      <c r="AR159" s="151"/>
      <c r="AS159" s="151"/>
      <c r="AT159" s="151"/>
      <c r="AU159" s="151"/>
      <c r="AV159" s="151"/>
      <c r="AW159" s="151"/>
      <c r="AX159" s="151"/>
      <c r="AY159" s="151"/>
      <c r="AZ159" s="151"/>
      <c r="BA159" s="151"/>
      <c r="BB159" s="151"/>
      <c r="BC159" s="151"/>
      <c r="BD159" s="151"/>
      <c r="BE159" s="151"/>
      <c r="BF159" s="151"/>
      <c r="BG159" s="151"/>
      <c r="BH159" s="151"/>
      <c r="BI159" s="151"/>
      <c r="BJ159" s="151"/>
      <c r="BK159" s="151"/>
      <c r="BL159" s="151"/>
      <c r="BM159" s="151"/>
      <c r="BN159" s="151"/>
      <c r="BO159" s="151"/>
      <c r="BS159" s="153"/>
      <c r="BU159" s="153"/>
      <c r="BW159" s="153"/>
      <c r="BY159" s="155"/>
      <c r="CB159" s="155"/>
      <c r="CX159" s="148"/>
      <c r="CY159" s="148"/>
    </row>
    <row r="160" spans="1:103">
      <c r="A160" s="148"/>
      <c r="B160" s="148"/>
      <c r="C160" s="148"/>
      <c r="G160" s="148"/>
      <c r="I160" s="148"/>
      <c r="J160" s="158"/>
      <c r="K160" s="158"/>
      <c r="L160" s="151"/>
      <c r="M160" s="151"/>
      <c r="N160" s="151"/>
      <c r="O160" s="151"/>
      <c r="P160" s="151"/>
      <c r="Q160" s="151"/>
      <c r="R160" s="151"/>
      <c r="S160" s="151"/>
      <c r="T160" s="151"/>
      <c r="U160" s="151"/>
      <c r="V160" s="151"/>
      <c r="W160" s="151"/>
      <c r="Y160" s="151"/>
      <c r="Z160" s="151"/>
      <c r="AA160" s="151"/>
      <c r="AB160" s="151"/>
      <c r="AC160" s="151"/>
      <c r="AD160" s="151"/>
      <c r="AE160" s="151"/>
      <c r="AF160" s="151"/>
      <c r="AG160" s="151"/>
      <c r="AH160" s="151"/>
      <c r="AI160" s="151"/>
      <c r="AJ160" s="151"/>
      <c r="AK160" s="151"/>
      <c r="AL160" s="151"/>
      <c r="AM160" s="151"/>
      <c r="AN160" s="151"/>
      <c r="AO160" s="151"/>
      <c r="AP160" s="151"/>
      <c r="AQ160" s="151"/>
      <c r="AR160" s="151"/>
      <c r="AS160" s="151"/>
      <c r="AT160" s="151"/>
      <c r="AU160" s="151"/>
      <c r="AV160" s="151"/>
      <c r="AW160" s="151"/>
      <c r="AX160" s="151"/>
      <c r="AY160" s="151"/>
      <c r="AZ160" s="151"/>
      <c r="BA160" s="151"/>
      <c r="BB160" s="151"/>
      <c r="BC160" s="151"/>
      <c r="BD160" s="151"/>
      <c r="BE160" s="151"/>
      <c r="BF160" s="151"/>
      <c r="BG160" s="151"/>
      <c r="BH160" s="151"/>
      <c r="BI160" s="151"/>
      <c r="BJ160" s="151"/>
      <c r="BK160" s="151"/>
      <c r="BL160" s="151"/>
      <c r="BM160" s="151"/>
      <c r="BN160" s="151"/>
      <c r="BO160" s="151"/>
      <c r="BS160" s="153"/>
      <c r="BU160" s="153"/>
      <c r="BW160" s="153"/>
      <c r="BY160" s="155"/>
      <c r="CB160" s="155"/>
      <c r="CX160" s="148"/>
      <c r="CY160" s="148"/>
    </row>
    <row r="161" spans="1:103">
      <c r="A161" s="148"/>
      <c r="B161" s="148"/>
      <c r="C161" s="148"/>
      <c r="G161" s="148"/>
      <c r="I161" s="148"/>
      <c r="J161" s="158"/>
      <c r="K161" s="158"/>
      <c r="L161" s="151"/>
      <c r="M161" s="151"/>
      <c r="N161" s="151"/>
      <c r="O161" s="151"/>
      <c r="P161" s="151"/>
      <c r="Q161" s="151"/>
      <c r="R161" s="151"/>
      <c r="S161" s="151"/>
      <c r="T161" s="151"/>
      <c r="U161" s="151"/>
      <c r="V161" s="151"/>
      <c r="W161" s="151"/>
      <c r="Y161" s="151"/>
      <c r="Z161" s="151"/>
      <c r="AA161" s="151"/>
      <c r="AB161" s="151"/>
      <c r="AC161" s="151"/>
      <c r="AD161" s="151"/>
      <c r="AE161" s="151"/>
      <c r="AF161" s="151"/>
      <c r="AG161" s="151"/>
      <c r="AH161" s="151"/>
      <c r="AI161" s="151"/>
      <c r="AJ161" s="151"/>
      <c r="AK161" s="151"/>
      <c r="AL161" s="151"/>
      <c r="AM161" s="151"/>
      <c r="AN161" s="151"/>
      <c r="AO161" s="151"/>
      <c r="AP161" s="151"/>
      <c r="AQ161" s="151"/>
      <c r="AR161" s="151"/>
      <c r="AS161" s="151"/>
      <c r="AT161" s="151"/>
      <c r="AU161" s="151"/>
      <c r="AV161" s="151"/>
      <c r="AW161" s="151"/>
      <c r="AX161" s="151"/>
      <c r="AY161" s="151"/>
      <c r="AZ161" s="151"/>
      <c r="BA161" s="151"/>
      <c r="BB161" s="151"/>
      <c r="BC161" s="151"/>
      <c r="BD161" s="151"/>
      <c r="BE161" s="151"/>
      <c r="BF161" s="151"/>
      <c r="BG161" s="151"/>
      <c r="BH161" s="151"/>
      <c r="BI161" s="151"/>
      <c r="BJ161" s="151"/>
      <c r="BK161" s="151"/>
      <c r="BL161" s="151"/>
      <c r="BM161" s="151"/>
      <c r="BN161" s="151"/>
      <c r="BO161" s="151"/>
      <c r="BS161" s="153"/>
      <c r="BU161" s="153"/>
      <c r="BW161" s="153"/>
      <c r="BY161" s="155"/>
      <c r="CB161" s="155"/>
      <c r="CX161" s="148"/>
      <c r="CY161" s="148"/>
    </row>
    <row r="162" spans="1:103">
      <c r="A162" s="148"/>
      <c r="B162" s="148"/>
      <c r="C162" s="148"/>
      <c r="G162" s="148"/>
      <c r="I162" s="148"/>
      <c r="J162" s="158"/>
      <c r="K162" s="158"/>
      <c r="L162" s="151"/>
      <c r="M162" s="151"/>
      <c r="N162" s="151"/>
      <c r="O162" s="151"/>
      <c r="P162" s="151"/>
      <c r="Q162" s="151"/>
      <c r="R162" s="151"/>
      <c r="S162" s="151"/>
      <c r="T162" s="151"/>
      <c r="U162" s="151"/>
      <c r="V162" s="151"/>
      <c r="W162" s="151"/>
      <c r="Y162" s="151"/>
      <c r="Z162" s="151"/>
      <c r="AA162" s="151"/>
      <c r="AB162" s="151"/>
      <c r="AC162" s="151"/>
      <c r="AD162" s="151"/>
      <c r="AE162" s="151"/>
      <c r="AF162" s="151"/>
      <c r="AG162" s="151"/>
      <c r="AH162" s="151"/>
      <c r="AI162" s="151"/>
      <c r="AJ162" s="151"/>
      <c r="AK162" s="151"/>
      <c r="AL162" s="151"/>
      <c r="AM162" s="151"/>
      <c r="AN162" s="151"/>
      <c r="AO162" s="151"/>
      <c r="AP162" s="151"/>
      <c r="AQ162" s="151"/>
      <c r="AR162" s="151"/>
      <c r="AS162" s="151"/>
      <c r="AT162" s="151"/>
      <c r="AU162" s="151"/>
      <c r="AV162" s="151"/>
      <c r="AW162" s="151"/>
      <c r="AX162" s="151"/>
      <c r="AY162" s="151"/>
      <c r="AZ162" s="151"/>
      <c r="BA162" s="151"/>
      <c r="BB162" s="151"/>
      <c r="BC162" s="151"/>
      <c r="BD162" s="151"/>
      <c r="BE162" s="151"/>
      <c r="BF162" s="151"/>
      <c r="BG162" s="151"/>
      <c r="BH162" s="151"/>
      <c r="BI162" s="151"/>
      <c r="BJ162" s="151"/>
      <c r="BK162" s="151"/>
      <c r="BL162" s="151"/>
      <c r="BM162" s="151"/>
      <c r="BN162" s="151"/>
      <c r="BO162" s="151"/>
      <c r="BS162" s="153"/>
      <c r="BU162" s="153"/>
      <c r="BW162" s="153"/>
      <c r="BY162" s="155"/>
      <c r="CB162" s="155"/>
      <c r="CX162" s="148"/>
      <c r="CY162" s="148"/>
    </row>
    <row r="163" spans="1:103">
      <c r="A163" s="148"/>
      <c r="B163" s="148"/>
      <c r="C163" s="148"/>
      <c r="G163" s="148"/>
      <c r="I163" s="148"/>
      <c r="J163" s="158"/>
      <c r="K163" s="158"/>
      <c r="L163" s="151"/>
      <c r="M163" s="151"/>
      <c r="N163" s="151"/>
      <c r="O163" s="151"/>
      <c r="P163" s="151"/>
      <c r="Q163" s="151"/>
      <c r="R163" s="151"/>
      <c r="S163" s="151"/>
      <c r="T163" s="151"/>
      <c r="U163" s="151"/>
      <c r="V163" s="151"/>
      <c r="W163" s="151"/>
      <c r="Y163" s="151"/>
      <c r="Z163" s="151"/>
      <c r="AA163" s="151"/>
      <c r="AB163" s="151"/>
      <c r="AC163" s="151"/>
      <c r="AD163" s="151"/>
      <c r="AE163" s="151"/>
      <c r="AF163" s="151"/>
      <c r="AG163" s="151"/>
      <c r="AH163" s="151"/>
      <c r="AI163" s="151"/>
      <c r="AJ163" s="151"/>
      <c r="AK163" s="151"/>
      <c r="AL163" s="151"/>
      <c r="AM163" s="151"/>
      <c r="AN163" s="151"/>
      <c r="AO163" s="151"/>
      <c r="AP163" s="151"/>
      <c r="AQ163" s="151"/>
      <c r="AR163" s="151"/>
      <c r="AS163" s="151"/>
      <c r="AT163" s="151"/>
      <c r="AU163" s="151"/>
      <c r="AV163" s="151"/>
      <c r="AW163" s="151"/>
      <c r="AX163" s="151"/>
      <c r="AY163" s="151"/>
      <c r="AZ163" s="151"/>
      <c r="BA163" s="151"/>
      <c r="BB163" s="151"/>
      <c r="BC163" s="151"/>
      <c r="BD163" s="151"/>
      <c r="BE163" s="151"/>
      <c r="BF163" s="151"/>
      <c r="BG163" s="151"/>
      <c r="BH163" s="151"/>
      <c r="BI163" s="151"/>
      <c r="BJ163" s="151"/>
      <c r="BK163" s="151"/>
      <c r="BL163" s="151"/>
      <c r="BM163" s="151"/>
      <c r="BN163" s="151"/>
      <c r="BO163" s="151"/>
      <c r="BS163" s="153"/>
      <c r="BU163" s="153"/>
      <c r="BW163" s="153"/>
      <c r="BY163" s="155"/>
      <c r="CB163" s="155"/>
      <c r="CX163" s="148"/>
      <c r="CY163" s="148"/>
    </row>
    <row r="164" spans="1:103">
      <c r="A164" s="148"/>
      <c r="B164" s="148"/>
      <c r="C164" s="148"/>
      <c r="G164" s="148"/>
      <c r="I164" s="148"/>
      <c r="J164" s="158"/>
      <c r="K164" s="158"/>
      <c r="L164" s="151"/>
      <c r="M164" s="151"/>
      <c r="N164" s="151"/>
      <c r="O164" s="151"/>
      <c r="P164" s="151"/>
      <c r="Q164" s="151"/>
      <c r="R164" s="151"/>
      <c r="S164" s="151"/>
      <c r="T164" s="151"/>
      <c r="U164" s="151"/>
      <c r="V164" s="151"/>
      <c r="W164" s="151"/>
      <c r="Y164" s="151"/>
      <c r="Z164" s="151"/>
      <c r="AA164" s="151"/>
      <c r="AB164" s="151"/>
      <c r="AC164" s="151"/>
      <c r="AD164" s="151"/>
      <c r="AE164" s="151"/>
      <c r="AF164" s="151"/>
      <c r="AG164" s="151"/>
      <c r="AH164" s="151"/>
      <c r="AI164" s="151"/>
      <c r="AJ164" s="151"/>
      <c r="AK164" s="151"/>
      <c r="AL164" s="151"/>
      <c r="AM164" s="151"/>
      <c r="AN164" s="151"/>
      <c r="AO164" s="151"/>
      <c r="AP164" s="151"/>
      <c r="AQ164" s="151"/>
      <c r="AR164" s="151"/>
      <c r="AS164" s="151"/>
      <c r="AT164" s="151"/>
      <c r="AU164" s="151"/>
      <c r="AV164" s="151"/>
      <c r="AW164" s="151"/>
      <c r="AX164" s="151"/>
      <c r="AY164" s="151"/>
      <c r="AZ164" s="151"/>
      <c r="BA164" s="151"/>
      <c r="BB164" s="151"/>
      <c r="BC164" s="151"/>
      <c r="BD164" s="151"/>
      <c r="BE164" s="151"/>
      <c r="BF164" s="151"/>
      <c r="BG164" s="151"/>
      <c r="BH164" s="151"/>
      <c r="BI164" s="151"/>
      <c r="BJ164" s="151"/>
      <c r="BK164" s="151"/>
      <c r="BL164" s="151"/>
      <c r="BM164" s="151"/>
      <c r="BN164" s="151"/>
      <c r="BO164" s="151"/>
      <c r="BS164" s="153"/>
      <c r="BU164" s="153"/>
      <c r="BW164" s="153"/>
      <c r="BY164" s="155"/>
      <c r="CB164" s="155"/>
      <c r="CX164" s="148"/>
      <c r="CY164" s="148"/>
    </row>
    <row r="165" spans="1:103">
      <c r="A165" s="148"/>
      <c r="B165" s="148"/>
      <c r="C165" s="148"/>
      <c r="G165" s="148"/>
      <c r="I165" s="148"/>
      <c r="J165" s="158"/>
      <c r="K165" s="158"/>
      <c r="L165" s="151"/>
      <c r="M165" s="151"/>
      <c r="N165" s="151"/>
      <c r="O165" s="151"/>
      <c r="P165" s="151"/>
      <c r="Q165" s="151"/>
      <c r="R165" s="151"/>
      <c r="S165" s="151"/>
      <c r="T165" s="151"/>
      <c r="U165" s="151"/>
      <c r="V165" s="151"/>
      <c r="W165" s="151"/>
      <c r="Y165" s="151"/>
      <c r="Z165" s="151"/>
      <c r="AA165" s="151"/>
      <c r="AB165" s="151"/>
      <c r="AC165" s="151"/>
      <c r="AD165" s="151"/>
      <c r="AE165" s="151"/>
      <c r="AF165" s="151"/>
      <c r="AG165" s="151"/>
      <c r="AH165" s="151"/>
      <c r="AI165" s="151"/>
      <c r="AJ165" s="151"/>
      <c r="AK165" s="151"/>
      <c r="AL165" s="151"/>
      <c r="AM165" s="151"/>
      <c r="AN165" s="151"/>
      <c r="AO165" s="151"/>
      <c r="AP165" s="151"/>
      <c r="AQ165" s="151"/>
      <c r="AR165" s="151"/>
      <c r="AS165" s="151"/>
      <c r="AT165" s="151"/>
      <c r="AU165" s="151"/>
      <c r="AV165" s="151"/>
      <c r="AW165" s="151"/>
      <c r="AX165" s="151"/>
      <c r="AY165" s="151"/>
      <c r="AZ165" s="151"/>
      <c r="BA165" s="151"/>
      <c r="BB165" s="151"/>
      <c r="BC165" s="151"/>
      <c r="BD165" s="151"/>
      <c r="BE165" s="151"/>
      <c r="BF165" s="151"/>
      <c r="BG165" s="151"/>
      <c r="BH165" s="151"/>
      <c r="BI165" s="151"/>
      <c r="BJ165" s="151"/>
      <c r="BK165" s="151"/>
      <c r="BL165" s="151"/>
      <c r="BM165" s="151"/>
      <c r="BN165" s="151"/>
      <c r="BO165" s="151"/>
      <c r="BS165" s="153"/>
      <c r="BU165" s="153"/>
      <c r="BW165" s="153"/>
      <c r="BY165" s="155"/>
      <c r="CB165" s="155"/>
      <c r="CX165" s="148"/>
      <c r="CY165" s="148"/>
    </row>
    <row r="166" spans="1:103">
      <c r="A166" s="148"/>
      <c r="B166" s="148"/>
      <c r="C166" s="148"/>
      <c r="G166" s="148"/>
      <c r="I166" s="148"/>
      <c r="J166" s="158"/>
      <c r="K166" s="158"/>
      <c r="L166" s="151"/>
      <c r="M166" s="151"/>
      <c r="N166" s="151"/>
      <c r="O166" s="151"/>
      <c r="P166" s="151"/>
      <c r="Q166" s="151"/>
      <c r="R166" s="151"/>
      <c r="S166" s="151"/>
      <c r="T166" s="151"/>
      <c r="U166" s="151"/>
      <c r="V166" s="151"/>
      <c r="W166" s="151"/>
      <c r="Y166" s="151"/>
      <c r="Z166" s="151"/>
      <c r="AA166" s="151"/>
      <c r="AB166" s="151"/>
      <c r="AC166" s="151"/>
      <c r="AD166" s="151"/>
      <c r="AE166" s="151"/>
      <c r="AF166" s="151"/>
      <c r="AG166" s="151"/>
      <c r="AH166" s="151"/>
      <c r="AI166" s="151"/>
      <c r="AJ166" s="151"/>
      <c r="AK166" s="151"/>
      <c r="AL166" s="151"/>
      <c r="AM166" s="151"/>
      <c r="AN166" s="151"/>
      <c r="AO166" s="151"/>
      <c r="AP166" s="151"/>
      <c r="AQ166" s="151"/>
      <c r="AR166" s="151"/>
      <c r="AS166" s="151"/>
      <c r="AT166" s="151"/>
      <c r="AU166" s="151"/>
      <c r="AV166" s="151"/>
      <c r="AW166" s="151"/>
      <c r="AX166" s="151"/>
      <c r="AY166" s="151"/>
      <c r="AZ166" s="151"/>
      <c r="BA166" s="151"/>
      <c r="BB166" s="151"/>
      <c r="BC166" s="151"/>
      <c r="BD166" s="151"/>
      <c r="BE166" s="151"/>
      <c r="BF166" s="151"/>
      <c r="BG166" s="151"/>
      <c r="BH166" s="151"/>
      <c r="BI166" s="151"/>
      <c r="BJ166" s="151"/>
      <c r="BK166" s="151"/>
      <c r="BL166" s="151"/>
      <c r="BM166" s="151"/>
      <c r="BN166" s="151"/>
      <c r="BO166" s="151"/>
      <c r="BS166" s="153"/>
      <c r="BU166" s="153"/>
      <c r="BW166" s="153"/>
      <c r="BY166" s="155"/>
      <c r="CB166" s="155"/>
      <c r="CX166" s="148"/>
      <c r="CY166" s="148"/>
    </row>
    <row r="167" spans="1:103">
      <c r="A167" s="148"/>
      <c r="B167" s="148"/>
      <c r="C167" s="148"/>
      <c r="G167" s="148"/>
      <c r="I167" s="148"/>
      <c r="J167" s="158"/>
      <c r="K167" s="158"/>
      <c r="L167" s="151"/>
      <c r="M167" s="151"/>
      <c r="N167" s="151"/>
      <c r="O167" s="151"/>
      <c r="P167" s="151"/>
      <c r="Q167" s="151"/>
      <c r="R167" s="151"/>
      <c r="S167" s="151"/>
      <c r="T167" s="151"/>
      <c r="U167" s="151"/>
      <c r="V167" s="151"/>
      <c r="W167" s="151"/>
      <c r="Y167" s="151"/>
      <c r="Z167" s="151"/>
      <c r="AA167" s="151"/>
      <c r="AB167" s="151"/>
      <c r="AC167" s="151"/>
      <c r="AD167" s="151"/>
      <c r="AE167" s="151"/>
      <c r="AF167" s="151"/>
      <c r="AG167" s="151"/>
      <c r="AH167" s="151"/>
      <c r="AI167" s="151"/>
      <c r="AJ167" s="151"/>
      <c r="AK167" s="151"/>
      <c r="AL167" s="151"/>
      <c r="AM167" s="151"/>
      <c r="AN167" s="151"/>
      <c r="AO167" s="151"/>
      <c r="AP167" s="151"/>
      <c r="AQ167" s="151"/>
      <c r="AR167" s="151"/>
      <c r="AS167" s="151"/>
      <c r="AT167" s="151"/>
      <c r="AU167" s="151"/>
      <c r="AV167" s="151"/>
      <c r="AW167" s="151"/>
      <c r="AX167" s="151"/>
      <c r="AY167" s="151"/>
      <c r="AZ167" s="151"/>
      <c r="BA167" s="151"/>
      <c r="BB167" s="151"/>
      <c r="BC167" s="151"/>
      <c r="BD167" s="151"/>
      <c r="BE167" s="151"/>
      <c r="BF167" s="151"/>
      <c r="BG167" s="151"/>
      <c r="BH167" s="151"/>
      <c r="BI167" s="151"/>
      <c r="BJ167" s="151"/>
      <c r="BK167" s="151"/>
      <c r="BL167" s="151"/>
      <c r="BM167" s="151"/>
      <c r="BN167" s="151"/>
      <c r="BO167" s="151"/>
      <c r="BS167" s="153"/>
      <c r="BU167" s="153"/>
      <c r="BW167" s="153"/>
      <c r="BY167" s="155"/>
      <c r="CB167" s="155"/>
      <c r="CX167" s="148"/>
      <c r="CY167" s="148"/>
    </row>
    <row r="168" spans="1:103">
      <c r="A168" s="148"/>
      <c r="B168" s="148"/>
      <c r="C168" s="148"/>
      <c r="G168" s="148"/>
      <c r="I168" s="148"/>
      <c r="J168" s="158"/>
      <c r="K168" s="158"/>
      <c r="L168" s="151"/>
      <c r="M168" s="151"/>
      <c r="N168" s="151"/>
      <c r="O168" s="151"/>
      <c r="P168" s="151"/>
      <c r="Q168" s="151"/>
      <c r="R168" s="151"/>
      <c r="S168" s="151"/>
      <c r="T168" s="151"/>
      <c r="U168" s="151"/>
      <c r="V168" s="151"/>
      <c r="W168" s="151"/>
      <c r="Y168" s="151"/>
      <c r="Z168" s="151"/>
      <c r="AA168" s="151"/>
      <c r="AB168" s="151"/>
      <c r="AC168" s="151"/>
      <c r="AD168" s="151"/>
      <c r="AE168" s="151"/>
      <c r="AF168" s="151"/>
      <c r="AG168" s="151"/>
      <c r="AH168" s="151"/>
      <c r="AI168" s="151"/>
      <c r="AJ168" s="151"/>
      <c r="AK168" s="151"/>
      <c r="AL168" s="151"/>
      <c r="AM168" s="151"/>
      <c r="AN168" s="151"/>
      <c r="AO168" s="151"/>
      <c r="AP168" s="151"/>
      <c r="AQ168" s="151"/>
      <c r="AR168" s="151"/>
      <c r="AS168" s="151"/>
      <c r="AT168" s="151"/>
      <c r="AU168" s="151"/>
      <c r="AV168" s="151"/>
      <c r="AW168" s="151"/>
      <c r="AX168" s="151"/>
      <c r="AY168" s="151"/>
      <c r="AZ168" s="151"/>
      <c r="BA168" s="151"/>
      <c r="BB168" s="151"/>
      <c r="BC168" s="151"/>
      <c r="BD168" s="151"/>
      <c r="BE168" s="151"/>
      <c r="BF168" s="151"/>
      <c r="BG168" s="151"/>
      <c r="BH168" s="151"/>
      <c r="BI168" s="151"/>
      <c r="BJ168" s="151"/>
      <c r="BK168" s="151"/>
      <c r="BL168" s="151"/>
      <c r="BM168" s="151"/>
      <c r="BN168" s="151"/>
      <c r="BO168" s="151"/>
      <c r="BS168" s="153"/>
      <c r="BU168" s="153"/>
      <c r="BW168" s="153"/>
      <c r="BY168" s="155"/>
      <c r="CB168" s="155"/>
      <c r="CX168" s="148"/>
      <c r="CY168" s="148"/>
    </row>
    <row r="169" spans="1:103">
      <c r="A169" s="148"/>
      <c r="B169" s="148"/>
      <c r="C169" s="148"/>
      <c r="G169" s="148"/>
      <c r="I169" s="148"/>
      <c r="J169" s="158"/>
      <c r="K169" s="158"/>
      <c r="L169" s="151"/>
      <c r="M169" s="151"/>
      <c r="N169" s="151"/>
      <c r="O169" s="151"/>
      <c r="P169" s="151"/>
      <c r="Q169" s="151"/>
      <c r="R169" s="151"/>
      <c r="S169" s="151"/>
      <c r="T169" s="151"/>
      <c r="U169" s="151"/>
      <c r="V169" s="151"/>
      <c r="W169" s="151"/>
      <c r="Y169" s="151"/>
      <c r="Z169" s="151"/>
      <c r="AA169" s="151"/>
      <c r="AB169" s="151"/>
      <c r="AC169" s="151"/>
      <c r="AD169" s="151"/>
      <c r="AE169" s="151"/>
      <c r="AF169" s="151"/>
      <c r="AG169" s="151"/>
      <c r="AH169" s="151"/>
      <c r="AI169" s="151"/>
      <c r="AJ169" s="151"/>
      <c r="AK169" s="151"/>
      <c r="AL169" s="151"/>
      <c r="AM169" s="151"/>
      <c r="AN169" s="151"/>
      <c r="AO169" s="151"/>
      <c r="AP169" s="151"/>
      <c r="AQ169" s="151"/>
      <c r="AR169" s="151"/>
      <c r="AS169" s="151"/>
      <c r="AT169" s="151"/>
      <c r="AU169" s="151"/>
      <c r="AV169" s="151"/>
      <c r="AW169" s="151"/>
      <c r="AX169" s="151"/>
      <c r="AY169" s="151"/>
      <c r="AZ169" s="151"/>
      <c r="BA169" s="151"/>
      <c r="BB169" s="151"/>
      <c r="BC169" s="151"/>
      <c r="BD169" s="151"/>
      <c r="BE169" s="151"/>
      <c r="BF169" s="151"/>
      <c r="BG169" s="151"/>
      <c r="BH169" s="151"/>
      <c r="BI169" s="151"/>
      <c r="BJ169" s="151"/>
      <c r="BK169" s="151"/>
      <c r="BL169" s="151"/>
      <c r="BM169" s="151"/>
      <c r="BN169" s="151"/>
      <c r="BO169" s="151"/>
      <c r="BS169" s="153"/>
      <c r="BU169" s="153"/>
      <c r="BW169" s="153"/>
      <c r="BY169" s="155"/>
      <c r="CB169" s="155"/>
      <c r="CX169" s="148"/>
      <c r="CY169" s="148"/>
    </row>
    <row r="170" spans="1:103">
      <c r="A170" s="148"/>
      <c r="B170" s="148"/>
      <c r="C170" s="148"/>
      <c r="G170" s="148"/>
      <c r="I170" s="148"/>
      <c r="J170" s="158"/>
      <c r="K170" s="158"/>
      <c r="L170" s="151"/>
      <c r="M170" s="151"/>
      <c r="N170" s="151"/>
      <c r="O170" s="151"/>
      <c r="P170" s="151"/>
      <c r="Q170" s="151"/>
      <c r="R170" s="151"/>
      <c r="S170" s="151"/>
      <c r="T170" s="151"/>
      <c r="U170" s="151"/>
      <c r="V170" s="151"/>
      <c r="W170" s="151"/>
      <c r="Y170" s="151"/>
      <c r="Z170" s="151"/>
      <c r="AA170" s="151"/>
      <c r="AB170" s="151"/>
      <c r="AC170" s="151"/>
      <c r="AD170" s="151"/>
      <c r="AE170" s="151"/>
      <c r="AF170" s="151"/>
      <c r="AG170" s="151"/>
      <c r="AH170" s="151"/>
      <c r="AI170" s="151"/>
      <c r="AJ170" s="151"/>
      <c r="AK170" s="151"/>
      <c r="AL170" s="151"/>
      <c r="AM170" s="151"/>
      <c r="AN170" s="151"/>
      <c r="AO170" s="151"/>
      <c r="AP170" s="151"/>
      <c r="AQ170" s="151"/>
      <c r="AR170" s="151"/>
      <c r="AS170" s="151"/>
      <c r="AT170" s="151"/>
      <c r="AU170" s="151"/>
      <c r="AV170" s="151"/>
      <c r="AW170" s="151"/>
      <c r="AX170" s="151"/>
      <c r="AY170" s="151"/>
      <c r="AZ170" s="151"/>
      <c r="BA170" s="151"/>
      <c r="BB170" s="151"/>
      <c r="BC170" s="151"/>
      <c r="BD170" s="151"/>
      <c r="BE170" s="151"/>
      <c r="BF170" s="151"/>
      <c r="BG170" s="151"/>
      <c r="BH170" s="151"/>
      <c r="BI170" s="151"/>
      <c r="BJ170" s="151"/>
      <c r="BK170" s="151"/>
      <c r="BL170" s="151"/>
      <c r="BM170" s="151"/>
      <c r="BN170" s="151"/>
      <c r="BO170" s="151"/>
      <c r="BS170" s="153"/>
      <c r="BU170" s="153"/>
      <c r="BW170" s="153"/>
      <c r="BY170" s="155"/>
      <c r="CB170" s="155"/>
      <c r="CX170" s="148"/>
      <c r="CY170" s="148"/>
    </row>
    <row r="171" spans="1:103">
      <c r="A171" s="148"/>
      <c r="B171" s="148"/>
      <c r="C171" s="148"/>
      <c r="G171" s="148"/>
      <c r="I171" s="148"/>
      <c r="J171" s="158"/>
      <c r="K171" s="158"/>
      <c r="L171" s="151"/>
      <c r="M171" s="151"/>
      <c r="N171" s="151"/>
      <c r="O171" s="151"/>
      <c r="P171" s="151"/>
      <c r="Q171" s="151"/>
      <c r="R171" s="151"/>
      <c r="S171" s="151"/>
      <c r="T171" s="151"/>
      <c r="U171" s="151"/>
      <c r="V171" s="151"/>
      <c r="W171" s="151"/>
      <c r="Y171" s="151"/>
      <c r="Z171" s="151"/>
      <c r="AA171" s="151"/>
      <c r="AB171" s="151"/>
      <c r="AC171" s="151"/>
      <c r="AD171" s="151"/>
      <c r="AE171" s="151"/>
      <c r="AF171" s="151"/>
      <c r="AG171" s="151"/>
      <c r="AH171" s="151"/>
      <c r="AI171" s="151"/>
      <c r="AJ171" s="151"/>
      <c r="AK171" s="151"/>
      <c r="AL171" s="151"/>
      <c r="AM171" s="151"/>
      <c r="AN171" s="151"/>
      <c r="AO171" s="151"/>
      <c r="AP171" s="151"/>
      <c r="AQ171" s="151"/>
      <c r="AR171" s="151"/>
      <c r="AS171" s="151"/>
      <c r="AT171" s="151"/>
      <c r="AU171" s="151"/>
      <c r="AV171" s="151"/>
      <c r="AW171" s="151"/>
      <c r="AX171" s="151"/>
      <c r="AY171" s="151"/>
      <c r="AZ171" s="151"/>
      <c r="BA171" s="151"/>
      <c r="BB171" s="151"/>
      <c r="BC171" s="151"/>
      <c r="BD171" s="151"/>
      <c r="BE171" s="151"/>
      <c r="BF171" s="151"/>
      <c r="BG171" s="151"/>
      <c r="BH171" s="151"/>
      <c r="BI171" s="151"/>
      <c r="BJ171" s="151"/>
      <c r="BK171" s="151"/>
      <c r="BL171" s="151"/>
      <c r="BM171" s="151"/>
      <c r="BN171" s="151"/>
      <c r="BO171" s="151"/>
      <c r="BS171" s="153"/>
      <c r="BU171" s="153"/>
      <c r="BW171" s="153"/>
      <c r="BY171" s="155"/>
      <c r="CB171" s="155"/>
      <c r="CX171" s="148"/>
      <c r="CY171" s="14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SIO and Oxford</vt:lpstr>
      <vt:lpstr>USGS</vt:lpstr>
      <vt:lpstr>Tokyo</vt:lpstr>
      <vt:lpstr>La Providencia</vt:lpstr>
      <vt:lpstr>Hon-El Sl-Nic-Cr-Pan data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 Barry</dc:creator>
  <cp:lastModifiedBy>Kan Li</cp:lastModifiedBy>
  <dcterms:created xsi:type="dcterms:W3CDTF">2020-10-22T15:03:42Z</dcterms:created>
  <dcterms:modified xsi:type="dcterms:W3CDTF">2023-08-28T16:24:55Z</dcterms:modified>
</cp:coreProperties>
</file>